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o_2021" sheetId="1" state="visible" r:id="rId3"/>
    <sheet name="Semestre_01_Ano_2021" sheetId="2" state="visible" r:id="rId4"/>
    <sheet name="Semestre_02_Ano_2021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<sst xmlns="http://schemas.openxmlformats.org/spreadsheetml/2006/main" count="375" uniqueCount="76">
  <si>
    <t xml:space="preserve">SUPERINTENDÊNCIA ADJUNTA DE OPERAÇÕES-SAO</t>
  </si>
  <si>
    <t xml:space="preserve"> COORDENAÇÃO-GERAL DE CONTROLE DE MERCADORIAS E CADSASTRO - CGMEC</t>
  </si>
  <si>
    <t xml:space="preserve">ORIGEM</t>
  </si>
  <si>
    <t xml:space="preserve">ACRE</t>
  </si>
  <si>
    <t xml:space="preserve">AMAPÁ</t>
  </si>
  <si>
    <t xml:space="preserve">AMAZONAS</t>
  </si>
  <si>
    <t xml:space="preserve">RONDÔNIA</t>
  </si>
  <si>
    <t xml:space="preserve">RORAIMA</t>
  </si>
  <si>
    <t xml:space="preserve">TOTAL GERAL - ÁREA DE ABRANGÊNCIA DA SUFRAMA</t>
  </si>
  <si>
    <t xml:space="preserve">REMETENTE</t>
  </si>
  <si>
    <t xml:space="preserve">ALCCS (CRUZEIRO DO SUL)</t>
  </si>
  <si>
    <t xml:space="preserve">ALCBE (BRASILÉA e EPITACIOLÂNDIA)</t>
  </si>
  <si>
    <t xml:space="preserve">AMOC</t>
  </si>
  <si>
    <t xml:space="preserve">Total AC</t>
  </si>
  <si>
    <t xml:space="preserve">ALCMS (MACAPÁ e SANTANA)</t>
  </si>
  <si>
    <t xml:space="preserve">ZONA FRANCA DE MANAUS - ZFM (MANAUS, RIO PRETO DA EVA, PRESIDENTE FIGUEIREDO)</t>
  </si>
  <si>
    <t xml:space="preserve">ALCTB (TABATINGA)</t>
  </si>
  <si>
    <t xml:space="preserve">Total AM</t>
  </si>
  <si>
    <t xml:space="preserve">ALCGM  (GUAJARÁ-MIRIM)</t>
  </si>
  <si>
    <t xml:space="preserve">Total RO</t>
  </si>
  <si>
    <t xml:space="preserve">ALCBV ( BOA VISTA)</t>
  </si>
  <si>
    <t xml:space="preserve">ALC´s</t>
  </si>
  <si>
    <t xml:space="preserve">ZFM</t>
  </si>
  <si>
    <t xml:space="preserve">Total Geral</t>
  </si>
  <si>
    <t xml:space="preserve">REGIÃO</t>
  </si>
  <si>
    <t xml:space="preserve">Estado</t>
  </si>
  <si>
    <t xml:space="preserve">Nfs Vistoriadas</t>
  </si>
  <si>
    <t xml:space="preserve">R$</t>
  </si>
  <si>
    <t xml:space="preserve">%</t>
  </si>
  <si>
    <t xml:space="preserve">Sudeste</t>
  </si>
  <si>
    <t xml:space="preserve">Espírito Santo</t>
  </si>
  <si>
    <t xml:space="preserve">Minas Gerais</t>
  </si>
  <si>
    <t xml:space="preserve">Rio de Janeiro</t>
  </si>
  <si>
    <t xml:space="preserve">São Paulo</t>
  </si>
  <si>
    <t xml:space="preserve">SUB-TOTAL</t>
  </si>
  <si>
    <t xml:space="preserve">Sul</t>
  </si>
  <si>
    <t xml:space="preserve">Paraná</t>
  </si>
  <si>
    <t xml:space="preserve">Rio Grande do Sul</t>
  </si>
  <si>
    <t xml:space="preserve">Santa Catarina</t>
  </si>
  <si>
    <t xml:space="preserve">Centro-Oeste</t>
  </si>
  <si>
    <t xml:space="preserve">Distrito Federal</t>
  </si>
  <si>
    <t xml:space="preserve">Goiás</t>
  </si>
  <si>
    <t xml:space="preserve">Mato Grosso do Sul</t>
  </si>
  <si>
    <t xml:space="preserve">Mato Grosso</t>
  </si>
  <si>
    <t xml:space="preserve">Nordeste</t>
  </si>
  <si>
    <t xml:space="preserve">Alagoas</t>
  </si>
  <si>
    <t xml:space="preserve">Bahia</t>
  </si>
  <si>
    <t xml:space="preserve">Ceará</t>
  </si>
  <si>
    <t xml:space="preserve">Maranhão</t>
  </si>
  <si>
    <t xml:space="preserve">Paraíba</t>
  </si>
  <si>
    <t xml:space="preserve">Pernambuco</t>
  </si>
  <si>
    <t xml:space="preserve">Piauí</t>
  </si>
  <si>
    <t xml:space="preserve">Rio Grande do Norte</t>
  </si>
  <si>
    <t xml:space="preserve">Sergipe</t>
  </si>
  <si>
    <t xml:space="preserve">Norte</t>
  </si>
  <si>
    <t xml:space="preserve">Acre</t>
  </si>
  <si>
    <t xml:space="preserve">Amazonas</t>
  </si>
  <si>
    <t xml:space="preserve">Amapá</t>
  </si>
  <si>
    <t xml:space="preserve">Pará</t>
  </si>
  <si>
    <t xml:space="preserve">Rondônia</t>
  </si>
  <si>
    <t xml:space="preserve">Roraima</t>
  </si>
  <si>
    <t xml:space="preserve">Tocantins</t>
  </si>
  <si>
    <t xml:space="preserve">TOTAIS</t>
  </si>
  <si>
    <t xml:space="preserve">Obs: Dados referentes ao ano de 2021</t>
  </si>
  <si>
    <t xml:space="preserve">Fonte: SIMNAC</t>
  </si>
  <si>
    <r>
      <rPr>
        <b val="true"/>
        <sz val="11"/>
        <color rgb="FF000000"/>
        <rFont val="Arial"/>
        <family val="2"/>
        <charset val="1"/>
      </rPr>
      <t xml:space="preserve">Observação: </t>
    </r>
    <r>
      <rPr>
        <sz val="11"/>
        <color theme="1"/>
        <rFont val="Aptos Narrow"/>
        <family val="2"/>
        <charset val="1"/>
      </rPr>
      <t xml:space="preserve">A Amazônia Ocidental (AMOC) são todos os municípios localizados dentro dos Estados de Roraima, Amazonas, Rondônia e Acre</t>
    </r>
  </si>
  <si>
    <t xml:space="preserve">LEGENDA:</t>
  </si>
  <si>
    <t xml:space="preserve">ÁREA DE CONTROLE</t>
  </si>
  <si>
    <t xml:space="preserve">BENEFÍCIOS FISCAIS CONTROLADOS PELA SUFRAMA</t>
  </si>
  <si>
    <t xml:space="preserve">ZFM - ZONA FRANCA DE MANAUS</t>
  </si>
  <si>
    <t xml:space="preserve">IPI, ICMS</t>
  </si>
  <si>
    <t xml:space="preserve">ALC- ÁREA DE LIVRE COMERCIO</t>
  </si>
  <si>
    <t xml:space="preserve">AMOC - AMAZÔNIA OCIDENTAL</t>
  </si>
  <si>
    <t xml:space="preserve">IPI</t>
  </si>
  <si>
    <t xml:space="preserve">Obs: Dados referentes ao 1° Semestre de 2021</t>
  </si>
  <si>
    <t xml:space="preserve">Obs: Dados referentes ao 2° Semestre de 2021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</si>
</sst>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[$R$-416]\ #,##0.00;[RED]\-[$R$-416]\ #,##0.00"/>
    <numFmt numFmtId="167" formatCode="[$R$-416]\ #,##0.00;[RED]\-[$R$-416]\ #,##0.00"/>
    <numFmt numFmtId="168" formatCode="0.00%"/>
    <numFmt numFmtId="169" formatCode="General"/>
    <numFmt numFmtId="170" formatCode="[$R$-416]\ #,##0.00;[RED][$R$-416]\ #,##0.00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26"/>
      <color rgb="FF000000"/>
      <name val="Calibri"/>
      <family val="2"/>
      <charset val="1"/>
    </font>
    <font>
      <sz val="24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1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757171"/>
        <bgColor rgb="FF666699"/>
      </patternFill>
    </fill>
    <fill>
      <patternFill patternType="solid">
        <fgColor rgb="FFD9D9D9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B2B2B2"/>
        <bgColor rgb="FFA6A6A6"/>
      </patternFill>
    </fill>
    <fill>
      <patternFill patternType="solid">
        <fgColor rgb="FFA6A6A6"/>
        <bgColor rgb="FFB2B2B2"/>
      </patternFill>
    </fill>
    <fill>
      <patternFill patternType="solid">
        <fgColor rgb="FF999999"/>
        <bgColor rgb="FFA6A6A6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3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5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6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6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7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5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8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8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8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8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8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8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8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8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5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6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6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7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6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7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5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8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8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8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8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8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8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8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2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757171"/>
      <rgbColor rgb="FFA6A6A6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47520</xdr:colOff>
      <xdr:row>0</xdr:row>
      <xdr:rowOff>35640</xdr:rowOff>
    </xdr:from>
    <xdr:to>
      <xdr:col>3</xdr:col>
      <xdr:colOff>342720</xdr:colOff>
      <xdr:row>4</xdr:row>
      <xdr:rowOff>360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47520" y="35640"/>
          <a:ext cx="3853800" cy="1130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47520</xdr:colOff>
      <xdr:row>0</xdr:row>
      <xdr:rowOff>35640</xdr:rowOff>
    </xdr:from>
    <xdr:to>
      <xdr:col>3</xdr:col>
      <xdr:colOff>342720</xdr:colOff>
      <xdr:row>3</xdr:row>
      <xdr:rowOff>147240</xdr:rowOff>
    </xdr:to>
    <xdr:pic>
      <xdr:nvPicPr>
        <xdr:cNvPr id="1" name="Imagem 1" descr=""/>
        <xdr:cNvPicPr/>
      </xdr:nvPicPr>
      <xdr:blipFill>
        <a:blip r:embed="rId1"/>
        <a:stretch/>
      </xdr:blipFill>
      <xdr:spPr>
        <a:xfrm>
          <a:off x="47520" y="35640"/>
          <a:ext cx="3853800" cy="1130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47520</xdr:colOff>
      <xdr:row>0</xdr:row>
      <xdr:rowOff>35640</xdr:rowOff>
    </xdr:from>
    <xdr:to>
      <xdr:col>3</xdr:col>
      <xdr:colOff>342720</xdr:colOff>
      <xdr:row>3</xdr:row>
      <xdr:rowOff>147240</xdr:rowOff>
    </xdr:to>
    <xdr:pic>
      <xdr:nvPicPr>
        <xdr:cNvPr id="2" name="Imagem 1" descr=""/>
        <xdr:cNvPicPr/>
      </xdr:nvPicPr>
      <xdr:blipFill>
        <a:blip r:embed="rId1"/>
        <a:stretch/>
      </xdr:blipFill>
      <xdr:spPr>
        <a:xfrm>
          <a:off x="47520" y="35640"/>
          <a:ext cx="3853800" cy="1130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0625" defaultRowHeight="13.8" zeroHeight="false" outlineLevelRow="0" outlineLevelCol="0"/>
  <cols>
    <col collapsed="false" customWidth="true" hidden="false" outlineLevel="0" max="1" min="1" style="1" width="31.86"/>
    <col collapsed="false" customWidth="true" hidden="false" outlineLevel="0" max="2" min="2" style="1" width="24"/>
    <col collapsed="false" customWidth="true" hidden="false" outlineLevel="0" max="3" min="3" style="1" width="3.14"/>
    <col collapsed="false" customWidth="true" hidden="false" outlineLevel="0" max="4" min="4" style="1" width="15.13"/>
    <col collapsed="false" customWidth="true" hidden="false" outlineLevel="0" max="5" min="5" style="2" width="19.36"/>
    <col collapsed="false" customWidth="true" hidden="false" outlineLevel="0" max="6" min="6" style="1" width="16.42"/>
    <col collapsed="false" customWidth="true" hidden="false" outlineLevel="0" max="7" min="7" style="1" width="21.29"/>
    <col collapsed="false" customWidth="true" hidden="false" outlineLevel="0" max="8" min="8" style="1" width="16.79"/>
    <col collapsed="false" customWidth="true" hidden="false" outlineLevel="0" max="9" min="9" style="1" width="21.17"/>
    <col collapsed="false" customWidth="true" hidden="false" outlineLevel="0" max="10" min="10" style="1" width="16.42"/>
    <col collapsed="false" customWidth="true" hidden="false" outlineLevel="0" max="11" min="11" style="1" width="21.17"/>
    <col collapsed="false" customWidth="true" hidden="false" outlineLevel="0" max="12" min="12" style="1" width="9"/>
    <col collapsed="false" customWidth="true" hidden="false" outlineLevel="0" max="13" min="13" style="1" width="3.57"/>
    <col collapsed="false" customWidth="true" hidden="false" outlineLevel="0" max="14" min="14" style="1" width="16.42"/>
    <col collapsed="false" customWidth="true" hidden="false" outlineLevel="0" max="15" min="15" style="1" width="21.17"/>
    <col collapsed="false" customWidth="true" hidden="false" outlineLevel="0" max="16" min="16" style="1" width="10.72"/>
    <col collapsed="false" customWidth="true" hidden="false" outlineLevel="0" max="17" min="17" style="1" width="3"/>
    <col collapsed="false" customWidth="true" hidden="false" outlineLevel="0" max="18" min="18" style="1" width="20.71"/>
    <col collapsed="false" customWidth="true" hidden="false" outlineLevel="0" max="19" min="19" style="1" width="22.34"/>
    <col collapsed="false" customWidth="true" hidden="false" outlineLevel="0" max="20" min="20" style="1" width="20.71"/>
    <col collapsed="false" customWidth="true" hidden="false" outlineLevel="0" max="21" min="21" style="1" width="19.36"/>
    <col collapsed="false" customWidth="true" hidden="false" outlineLevel="0" max="22" min="22" style="1" width="17.57"/>
    <col collapsed="false" customWidth="true" hidden="false" outlineLevel="0" max="23" min="23" style="1" width="19.36"/>
    <col collapsed="false" customWidth="true" hidden="false" outlineLevel="0" max="24" min="24" style="1" width="16.42"/>
    <col collapsed="false" customWidth="true" hidden="false" outlineLevel="0" max="25" min="25" style="1" width="23.92"/>
    <col collapsed="false" customWidth="true" hidden="false" outlineLevel="0" max="26" min="26" style="1" width="9"/>
    <col collapsed="false" customWidth="true" hidden="false" outlineLevel="0" max="27" min="27" style="1" width="3"/>
    <col collapsed="false" customWidth="true" hidden="false" outlineLevel="0" max="28" min="28" style="1" width="17.14"/>
    <col collapsed="false" customWidth="true" hidden="false" outlineLevel="0" max="29" min="29" style="1" width="20.3"/>
    <col collapsed="false" customWidth="true" hidden="false" outlineLevel="0" max="30" min="30" style="1" width="17.42"/>
    <col collapsed="false" customWidth="true" hidden="false" outlineLevel="0" max="31" min="31" style="1" width="22.1"/>
    <col collapsed="false" customWidth="true" hidden="false" outlineLevel="0" max="32" min="32" style="1" width="16.42"/>
    <col collapsed="false" customWidth="true" hidden="false" outlineLevel="0" max="33" min="33" style="1" width="20.83"/>
    <col collapsed="false" customWidth="true" hidden="false" outlineLevel="0" max="34" min="34" style="1" width="9"/>
    <col collapsed="false" customWidth="true" hidden="false" outlineLevel="0" max="35" min="35" style="1" width="8.57"/>
    <col collapsed="false" customWidth="true" hidden="false" outlineLevel="0" max="36" min="36" style="1" width="16.42"/>
    <col collapsed="false" customWidth="true" hidden="false" outlineLevel="0" max="37" min="37" style="1" width="22"/>
    <col collapsed="false" customWidth="true" hidden="false" outlineLevel="0" max="38" min="38" style="1" width="16.42"/>
    <col collapsed="false" customWidth="true" hidden="false" outlineLevel="0" max="39" min="39" style="1" width="20.62"/>
    <col collapsed="false" customWidth="true" hidden="false" outlineLevel="0" max="40" min="40" style="1" width="16.42"/>
    <col collapsed="false" customWidth="true" hidden="false" outlineLevel="0" max="41" min="41" style="1" width="22.1"/>
    <col collapsed="false" customWidth="true" hidden="false" outlineLevel="0" max="42" min="42" style="1" width="9"/>
    <col collapsed="false" customWidth="true" hidden="false" outlineLevel="0" max="43" min="43" style="1" width="3.28"/>
    <col collapsed="false" customWidth="true" hidden="false" outlineLevel="0" max="44" min="44" style="1" width="16"/>
    <col collapsed="false" customWidth="true" hidden="false" outlineLevel="0" max="45" min="45" style="1" width="21.47"/>
    <col collapsed="false" customWidth="true" hidden="false" outlineLevel="0" max="46" min="46" style="1" width="16"/>
    <col collapsed="false" customWidth="true" hidden="false" outlineLevel="0" max="47" min="47" style="1" width="21.79"/>
    <col collapsed="false" customWidth="true" hidden="false" outlineLevel="0" max="48" min="48" style="1" width="24"/>
    <col collapsed="false" customWidth="true" hidden="false" outlineLevel="0" max="49" min="49" style="1" width="23.48"/>
    <col collapsed="false" customWidth="true" hidden="false" outlineLevel="0" max="50" min="50" style="1" width="22"/>
    <col collapsed="false" customWidth="true" hidden="false" outlineLevel="0" max="51" min="51" style="1" width="23.48"/>
    <col collapsed="false" customWidth="true" hidden="false" outlineLevel="0" max="52" min="52" style="1" width="10"/>
    <col collapsed="false" customWidth="true" hidden="false" outlineLevel="0" max="1023" min="53" style="1" width="10.28"/>
    <col collapsed="false" customWidth="false" hidden="false" outlineLevel="0" max="16384" min="1024" style="1" width="9.14"/>
  </cols>
  <sheetData>
    <row r="1" customFormat="false" ht="31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customFormat="false" ht="29.1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4" customFormat="false" ht="17.35" hidden="false" customHeight="false" outlineLevel="0" collapsed="false"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customFormat="false" ht="17.35" hidden="false" customHeight="false" outlineLevel="0" collapsed="false">
      <c r="A5" s="6" t="s">
        <v>2</v>
      </c>
      <c r="B5" s="6"/>
      <c r="D5" s="7" t="s">
        <v>3</v>
      </c>
      <c r="E5" s="7"/>
      <c r="F5" s="7"/>
      <c r="G5" s="7"/>
      <c r="H5" s="7"/>
      <c r="I5" s="7"/>
      <c r="J5" s="7"/>
      <c r="K5" s="7"/>
      <c r="L5" s="7"/>
      <c r="M5" s="5"/>
      <c r="N5" s="6" t="s">
        <v>4</v>
      </c>
      <c r="O5" s="6"/>
      <c r="P5" s="6"/>
      <c r="Q5" s="5"/>
      <c r="R5" s="6" t="s">
        <v>5</v>
      </c>
      <c r="S5" s="6"/>
      <c r="T5" s="6"/>
      <c r="U5" s="6"/>
      <c r="V5" s="6"/>
      <c r="W5" s="6"/>
      <c r="X5" s="6"/>
      <c r="Y5" s="8"/>
      <c r="Z5" s="8"/>
      <c r="AA5" s="5"/>
      <c r="AB5" s="6" t="s">
        <v>6</v>
      </c>
      <c r="AC5" s="6"/>
      <c r="AD5" s="6"/>
      <c r="AE5" s="6"/>
      <c r="AF5" s="6"/>
      <c r="AG5" s="6"/>
      <c r="AH5" s="6"/>
      <c r="AI5" s="5"/>
      <c r="AJ5" s="6" t="s">
        <v>7</v>
      </c>
      <c r="AK5" s="6"/>
      <c r="AL5" s="6"/>
      <c r="AM5" s="6"/>
      <c r="AN5" s="6"/>
      <c r="AO5" s="6"/>
      <c r="AP5" s="6"/>
      <c r="AR5" s="9" t="s">
        <v>8</v>
      </c>
      <c r="AS5" s="9"/>
      <c r="AT5" s="9"/>
      <c r="AU5" s="9"/>
      <c r="AV5" s="9"/>
      <c r="AW5" s="9"/>
      <c r="AX5" s="9"/>
      <c r="AY5" s="9"/>
      <c r="AZ5" s="9"/>
    </row>
    <row r="6" customFormat="false" ht="43.5" hidden="false" customHeight="true" outlineLevel="0" collapsed="false">
      <c r="A6" s="10" t="s">
        <v>9</v>
      </c>
      <c r="B6" s="10"/>
      <c r="D6" s="11" t="s">
        <v>10</v>
      </c>
      <c r="E6" s="11"/>
      <c r="F6" s="11" t="s">
        <v>11</v>
      </c>
      <c r="G6" s="11"/>
      <c r="H6" s="12" t="s">
        <v>12</v>
      </c>
      <c r="I6" s="12"/>
      <c r="J6" s="13" t="s">
        <v>13</v>
      </c>
      <c r="K6" s="13"/>
      <c r="L6" s="13"/>
      <c r="M6" s="14"/>
      <c r="N6" s="12" t="s">
        <v>14</v>
      </c>
      <c r="O6" s="12"/>
      <c r="P6" s="12"/>
      <c r="Q6" s="14"/>
      <c r="R6" s="15" t="s">
        <v>15</v>
      </c>
      <c r="S6" s="15"/>
      <c r="T6" s="12" t="s">
        <v>16</v>
      </c>
      <c r="U6" s="12"/>
      <c r="V6" s="12" t="s">
        <v>12</v>
      </c>
      <c r="W6" s="12"/>
      <c r="X6" s="13" t="s">
        <v>17</v>
      </c>
      <c r="Y6" s="13"/>
      <c r="Z6" s="13"/>
      <c r="AA6" s="14"/>
      <c r="AB6" s="11" t="s">
        <v>18</v>
      </c>
      <c r="AC6" s="11"/>
      <c r="AD6" s="12" t="s">
        <v>12</v>
      </c>
      <c r="AE6" s="12"/>
      <c r="AF6" s="13" t="s">
        <v>19</v>
      </c>
      <c r="AG6" s="13"/>
      <c r="AH6" s="13"/>
      <c r="AI6" s="14"/>
      <c r="AJ6" s="12" t="s">
        <v>20</v>
      </c>
      <c r="AK6" s="12"/>
      <c r="AL6" s="12" t="s">
        <v>12</v>
      </c>
      <c r="AM6" s="12"/>
      <c r="AN6" s="13" t="s">
        <v>19</v>
      </c>
      <c r="AO6" s="13"/>
      <c r="AP6" s="13"/>
      <c r="AR6" s="6" t="s">
        <v>21</v>
      </c>
      <c r="AS6" s="6"/>
      <c r="AT6" s="6" t="s">
        <v>22</v>
      </c>
      <c r="AU6" s="6"/>
      <c r="AV6" s="6" t="s">
        <v>12</v>
      </c>
      <c r="AW6" s="6"/>
      <c r="AX6" s="6" t="s">
        <v>23</v>
      </c>
      <c r="AY6" s="6"/>
      <c r="AZ6" s="6"/>
    </row>
    <row r="7" customFormat="false" ht="15" hidden="false" customHeight="false" outlineLevel="0" collapsed="false">
      <c r="A7" s="16" t="s">
        <v>24</v>
      </c>
      <c r="B7" s="16" t="s">
        <v>25</v>
      </c>
      <c r="C7" s="14"/>
      <c r="D7" s="12" t="s">
        <v>26</v>
      </c>
      <c r="E7" s="17" t="s">
        <v>27</v>
      </c>
      <c r="F7" s="17" t="s">
        <v>26</v>
      </c>
      <c r="G7" s="17" t="s">
        <v>27</v>
      </c>
      <c r="H7" s="17" t="s">
        <v>26</v>
      </c>
      <c r="I7" s="17" t="s">
        <v>27</v>
      </c>
      <c r="J7" s="13" t="s">
        <v>26</v>
      </c>
      <c r="K7" s="13" t="s">
        <v>27</v>
      </c>
      <c r="L7" s="18" t="s">
        <v>28</v>
      </c>
      <c r="M7" s="14"/>
      <c r="N7" s="19" t="s">
        <v>26</v>
      </c>
      <c r="O7" s="20" t="s">
        <v>27</v>
      </c>
      <c r="P7" s="19" t="s">
        <v>28</v>
      </c>
      <c r="Q7" s="14"/>
      <c r="R7" s="19" t="s">
        <v>26</v>
      </c>
      <c r="S7" s="19" t="s">
        <v>27</v>
      </c>
      <c r="T7" s="19" t="s">
        <v>26</v>
      </c>
      <c r="U7" s="19" t="s">
        <v>27</v>
      </c>
      <c r="V7" s="19" t="s">
        <v>26</v>
      </c>
      <c r="W7" s="19" t="s">
        <v>27</v>
      </c>
      <c r="X7" s="21" t="s">
        <v>26</v>
      </c>
      <c r="Y7" s="21" t="s">
        <v>27</v>
      </c>
      <c r="Z7" s="18" t="s">
        <v>28</v>
      </c>
      <c r="AA7" s="14"/>
      <c r="AB7" s="19" t="s">
        <v>26</v>
      </c>
      <c r="AC7" s="19" t="s">
        <v>27</v>
      </c>
      <c r="AD7" s="19" t="s">
        <v>26</v>
      </c>
      <c r="AE7" s="19" t="s">
        <v>27</v>
      </c>
      <c r="AF7" s="21" t="s">
        <v>26</v>
      </c>
      <c r="AG7" s="21" t="s">
        <v>27</v>
      </c>
      <c r="AH7" s="18" t="s">
        <v>28</v>
      </c>
      <c r="AI7" s="14"/>
      <c r="AJ7" s="19" t="s">
        <v>26</v>
      </c>
      <c r="AK7" s="19" t="s">
        <v>27</v>
      </c>
      <c r="AL7" s="19" t="s">
        <v>26</v>
      </c>
      <c r="AM7" s="19" t="s">
        <v>27</v>
      </c>
      <c r="AN7" s="21" t="s">
        <v>26</v>
      </c>
      <c r="AO7" s="21" t="s">
        <v>27</v>
      </c>
      <c r="AP7" s="18" t="s">
        <v>28</v>
      </c>
      <c r="AR7" s="12" t="s">
        <v>26</v>
      </c>
      <c r="AS7" s="12" t="s">
        <v>27</v>
      </c>
      <c r="AT7" s="12" t="s">
        <v>26</v>
      </c>
      <c r="AU7" s="12" t="s">
        <v>27</v>
      </c>
      <c r="AV7" s="12" t="s">
        <v>26</v>
      </c>
      <c r="AW7" s="12" t="s">
        <v>27</v>
      </c>
      <c r="AX7" s="13" t="s">
        <v>26</v>
      </c>
      <c r="AY7" s="13" t="s">
        <v>27</v>
      </c>
      <c r="AZ7" s="18" t="s">
        <v>28</v>
      </c>
    </row>
    <row r="8" customFormat="false" ht="13.8" hidden="false" customHeight="false" outlineLevel="0" collapsed="false">
      <c r="A8" s="10" t="s">
        <v>29</v>
      </c>
      <c r="B8" s="22" t="s">
        <v>30</v>
      </c>
      <c r="D8" s="23" t="n">
        <f aca="false">Semestre_01_Ano_2021!D8+Semestre_02_Ano_2021!D8</f>
        <v>1733</v>
      </c>
      <c r="E8" s="24" t="n">
        <f aca="false">Semestre_01_Ano_2021!E8+Semestre_02_Ano_2021!E8</f>
        <v>16580359.39</v>
      </c>
      <c r="F8" s="23" t="n">
        <f aca="false">Semestre_01_Ano_2021!F8+Semestre_02_Ano_2021!F8</f>
        <v>1080</v>
      </c>
      <c r="G8" s="24" t="n">
        <f aca="false">Semestre_01_Ano_2021!G8+Semestre_02_Ano_2021!G8</f>
        <v>14572386.66</v>
      </c>
      <c r="H8" s="23" t="n">
        <f aca="false">Semestre_01_Ano_2021!H8+Semestre_02_Ano_2021!H8</f>
        <v>2777</v>
      </c>
      <c r="I8" s="24" t="n">
        <f aca="false">Semestre_01_Ano_2021!I8+Semestre_02_Ano_2021!I8</f>
        <v>75105026.26</v>
      </c>
      <c r="J8" s="25" t="n">
        <f aca="false">D8+F8+H8</f>
        <v>5590</v>
      </c>
      <c r="K8" s="26" t="n">
        <f aca="false">E8+G8+I8</f>
        <v>106257772.31</v>
      </c>
      <c r="L8" s="27" t="n">
        <f aca="false">K8/$K$45</f>
        <v>0.0519144744960049</v>
      </c>
      <c r="N8" s="23" t="n">
        <f aca="false">Semestre_01_Ano_2021!N8+Semestre_02_Ano_2021!N8</f>
        <v>8409</v>
      </c>
      <c r="O8" s="24" t="n">
        <f aca="false">Semestre_01_Ano_2021!O8+Semestre_02_Ano_2021!O8</f>
        <v>104375175.27</v>
      </c>
      <c r="P8" s="28" t="n">
        <f aca="false">O8/$O$45</f>
        <v>0.0215798707338346</v>
      </c>
      <c r="R8" s="23" t="n">
        <f aca="false">Semestre_01_Ano_2021!R8+Semestre_02_Ano_2021!R8</f>
        <v>26454</v>
      </c>
      <c r="S8" s="24" t="n">
        <f aca="false">Semestre_01_Ano_2021!S8+Semestre_02_Ano_2021!S8</f>
        <v>617768502.04</v>
      </c>
      <c r="T8" s="23" t="n">
        <f aca="false">Semestre_01_Ano_2021!T8+Semestre_02_Ano_2021!T8</f>
        <v>68</v>
      </c>
      <c r="U8" s="24" t="n">
        <f aca="false">Semestre_01_Ano_2021!U8+Semestre_02_Ano_2021!U8</f>
        <v>885157.29</v>
      </c>
      <c r="V8" s="23" t="n">
        <f aca="false">Semestre_01_Ano_2021!V8+Semestre_02_Ano_2021!V8</f>
        <v>242</v>
      </c>
      <c r="W8" s="24" t="n">
        <f aca="false">Semestre_01_Ano_2021!W8+Semestre_02_Ano_2021!W8</f>
        <v>2136323.44</v>
      </c>
      <c r="X8" s="25" t="n">
        <f aca="false">R8+T8+V8</f>
        <v>26764</v>
      </c>
      <c r="Y8" s="29" t="n">
        <f aca="false">S8+U8+W8</f>
        <v>620789982.77</v>
      </c>
      <c r="Z8" s="27" t="n">
        <f aca="false">Y8/$Y$45</f>
        <v>0.0183715485940854</v>
      </c>
      <c r="AB8" s="23" t="n">
        <f aca="false">Semestre_01_Ano_2021!AB8+Semestre_02_Ano_2021!AB8</f>
        <v>2179</v>
      </c>
      <c r="AC8" s="24" t="n">
        <f aca="false">Semestre_01_Ano_2021!AC8+Semestre_02_Ano_2021!AC8</f>
        <v>26335591.95</v>
      </c>
      <c r="AD8" s="23" t="n">
        <f aca="false">Semestre_01_Ano_2021!AD8+Semestre_02_Ano_2021!AD8</f>
        <v>8057</v>
      </c>
      <c r="AE8" s="30" t="n">
        <f aca="false">Semestre_01_Ano_2021!AE8+Semestre_02_Ano_2021!AE8</f>
        <v>158878778.08</v>
      </c>
      <c r="AF8" s="25" t="n">
        <f aca="false">AB8+AD8</f>
        <v>10236</v>
      </c>
      <c r="AG8" s="26" t="n">
        <f aca="false">AC8+AE8</f>
        <v>185214370.03</v>
      </c>
      <c r="AH8" s="27" t="n">
        <f aca="false">AG8/$AG$45</f>
        <v>0.0230247273292479</v>
      </c>
      <c r="AJ8" s="23" t="n">
        <f aca="false">Semestre_01_Ano_2021!AJ8+Semestre_02_Ano_2021!AJ8</f>
        <v>7533</v>
      </c>
      <c r="AK8" s="24" t="n">
        <f aca="false">Semestre_01_Ano_2021!AK8+Semestre_02_Ano_2021!AK8</f>
        <v>53008147.92</v>
      </c>
      <c r="AL8" s="23" t="n">
        <f aca="false">Semestre_01_Ano_2021!AL8+Semestre_02_Ano_2021!AL8</f>
        <v>97</v>
      </c>
      <c r="AM8" s="24" t="n">
        <f aca="false">Semestre_01_Ano_2021!AM8+Semestre_02_Ano_2021!AM8</f>
        <v>753667.07</v>
      </c>
      <c r="AN8" s="25" t="n">
        <f aca="false">AJ8+AL8</f>
        <v>7630</v>
      </c>
      <c r="AO8" s="26" t="n">
        <f aca="false">AK8+AM8</f>
        <v>53761814.99</v>
      </c>
      <c r="AP8" s="27" t="n">
        <f aca="false">AO8/$AO$45</f>
        <v>0.0110685668127566</v>
      </c>
      <c r="AR8" s="23" t="n">
        <f aca="false">D8+F8+N8+T8+AB8+AJ8</f>
        <v>21002</v>
      </c>
      <c r="AS8" s="31" t="n">
        <f aca="false">E8+G8+O8+U8+AC8+AK8</f>
        <v>215756818.48</v>
      </c>
      <c r="AT8" s="23" t="n">
        <f aca="false">R8</f>
        <v>26454</v>
      </c>
      <c r="AU8" s="32" t="n">
        <f aca="false">S8</f>
        <v>617768502.04</v>
      </c>
      <c r="AV8" s="23" t="n">
        <f aca="false">H8+V8+AD8+AL8</f>
        <v>11173</v>
      </c>
      <c r="AW8" s="31" t="n">
        <f aca="false">I8+W8+AE8+AM8</f>
        <v>236873794.85</v>
      </c>
      <c r="AX8" s="25" t="n">
        <f aca="false">AR8+AT8+AV8</f>
        <v>58629</v>
      </c>
      <c r="AY8" s="26" t="n">
        <f aca="false">AS8+AU8+AW8</f>
        <v>1070399115.37</v>
      </c>
      <c r="AZ8" s="27" t="n">
        <f aca="false">AY8/$AY$45</f>
        <v>0.019979218778174</v>
      </c>
    </row>
    <row r="9" customFormat="false" ht="13.8" hidden="false" customHeight="false" outlineLevel="0" collapsed="false">
      <c r="A9" s="10"/>
      <c r="B9" s="22" t="s">
        <v>31</v>
      </c>
      <c r="D9" s="23" t="n">
        <f aca="false">Semestre_01_Ano_2021!D9+Semestre_02_Ano_2021!D9</f>
        <v>2224</v>
      </c>
      <c r="E9" s="24" t="n">
        <f aca="false">Semestre_01_Ano_2021!E9+Semestre_02_Ano_2021!E9</f>
        <v>20314065.35</v>
      </c>
      <c r="F9" s="23" t="n">
        <f aca="false">Semestre_01_Ano_2021!F9+Semestre_02_Ano_2021!F9</f>
        <v>1613</v>
      </c>
      <c r="G9" s="24" t="n">
        <f aca="false">Semestre_01_Ano_2021!G9+Semestre_02_Ano_2021!G9</f>
        <v>26390359.35</v>
      </c>
      <c r="H9" s="23" t="n">
        <f aca="false">Semestre_01_Ano_2021!H9+Semestre_02_Ano_2021!H9</f>
        <v>7727</v>
      </c>
      <c r="I9" s="24" t="n">
        <f aca="false">Semestre_01_Ano_2021!I9+Semestre_02_Ano_2021!I9</f>
        <v>95380135.92</v>
      </c>
      <c r="J9" s="25" t="n">
        <f aca="false">D9+F9+H9</f>
        <v>11564</v>
      </c>
      <c r="K9" s="26" t="n">
        <f aca="false">E9+G9+I9</f>
        <v>142084560.62</v>
      </c>
      <c r="L9" s="27" t="n">
        <f aca="false">K9/$K$45</f>
        <v>0.069418407126618</v>
      </c>
      <c r="N9" s="23" t="n">
        <f aca="false">Semestre_01_Ano_2021!N9+Semestre_02_Ano_2021!N9</f>
        <v>21348</v>
      </c>
      <c r="O9" s="24" t="n">
        <f aca="false">Semestre_01_Ano_2021!O9+Semestre_02_Ano_2021!O9</f>
        <v>323567865.07</v>
      </c>
      <c r="P9" s="28" t="n">
        <f aca="false">O9/$O$45</f>
        <v>0.0668985961821937</v>
      </c>
      <c r="R9" s="23" t="n">
        <f aca="false">Semestre_01_Ano_2021!R9+Semestre_02_Ano_2021!R9</f>
        <v>65848</v>
      </c>
      <c r="S9" s="24" t="n">
        <f aca="false">Semestre_01_Ano_2021!S9+Semestre_02_Ano_2021!S9</f>
        <v>1443323492.2</v>
      </c>
      <c r="T9" s="23" t="n">
        <f aca="false">Semestre_01_Ano_2021!T9+Semestre_02_Ano_2021!T9</f>
        <v>239</v>
      </c>
      <c r="U9" s="24" t="n">
        <f aca="false">Semestre_01_Ano_2021!U9+Semestre_02_Ano_2021!U9</f>
        <v>2012134.08</v>
      </c>
      <c r="V9" s="23" t="n">
        <f aca="false">Semestre_01_Ano_2021!V9+Semestre_02_Ano_2021!V9</f>
        <v>2704</v>
      </c>
      <c r="W9" s="24" t="n">
        <f aca="false">Semestre_01_Ano_2021!W9+Semestre_02_Ano_2021!W9</f>
        <v>26371776.66</v>
      </c>
      <c r="X9" s="25" t="n">
        <f aca="false">R9+T9+V9</f>
        <v>68791</v>
      </c>
      <c r="Y9" s="29" t="n">
        <f aca="false">S9+U9+W9</f>
        <v>1471707402.94</v>
      </c>
      <c r="Z9" s="27" t="n">
        <f aca="false">Y9/$Y$45</f>
        <v>0.0435534477356488</v>
      </c>
      <c r="AB9" s="23" t="n">
        <f aca="false">Semestre_01_Ano_2021!AB9+Semestre_02_Ano_2021!AB9</f>
        <v>7173</v>
      </c>
      <c r="AC9" s="24" t="n">
        <f aca="false">Semestre_01_Ano_2021!AC9+Semestre_02_Ano_2021!AC9</f>
        <v>132321697.04</v>
      </c>
      <c r="AD9" s="23" t="n">
        <f aca="false">Semestre_01_Ano_2021!AD9+Semestre_02_Ano_2021!AD9</f>
        <v>42612</v>
      </c>
      <c r="AE9" s="30" t="n">
        <f aca="false">Semestre_01_Ano_2021!AE9+Semestre_02_Ano_2021!AE9</f>
        <v>416821554.59</v>
      </c>
      <c r="AF9" s="25" t="n">
        <f aca="false">AB9+AD9</f>
        <v>49785</v>
      </c>
      <c r="AG9" s="26" t="n">
        <f aca="false">AC9+AE9</f>
        <v>549143251.63</v>
      </c>
      <c r="AH9" s="27" t="n">
        <f aca="false">AG9/$AG$45</f>
        <v>0.0682661589995924</v>
      </c>
      <c r="AJ9" s="23" t="n">
        <f aca="false">Semestre_01_Ano_2021!AJ9+Semestre_02_Ano_2021!AJ9</f>
        <v>17228</v>
      </c>
      <c r="AK9" s="24" t="n">
        <f aca="false">Semestre_01_Ano_2021!AK9+Semestre_02_Ano_2021!AK9</f>
        <v>201768533.78</v>
      </c>
      <c r="AL9" s="23" t="n">
        <f aca="false">Semestre_01_Ano_2021!AL9+Semestre_02_Ano_2021!AL9</f>
        <v>138</v>
      </c>
      <c r="AM9" s="24" t="n">
        <f aca="false">Semestre_01_Ano_2021!AM9+Semestre_02_Ano_2021!AM9</f>
        <v>1361816.1</v>
      </c>
      <c r="AN9" s="25" t="n">
        <f aca="false">AJ9+AL9</f>
        <v>17366</v>
      </c>
      <c r="AO9" s="26" t="n">
        <f aca="false">AK9+AM9</f>
        <v>203130349.88</v>
      </c>
      <c r="AP9" s="27" t="n">
        <f aca="false">AO9/$AO$45</f>
        <v>0.0418207951082679</v>
      </c>
      <c r="AR9" s="23" t="n">
        <f aca="false">D9+F9+N9+T9+AB9+AJ9</f>
        <v>49825</v>
      </c>
      <c r="AS9" s="31" t="n">
        <f aca="false">E9+G9+O9+U9+AC9+AK9</f>
        <v>706374654.67</v>
      </c>
      <c r="AT9" s="23" t="n">
        <f aca="false">R9</f>
        <v>65848</v>
      </c>
      <c r="AU9" s="33" t="n">
        <f aca="false">S9</f>
        <v>1443323492.2</v>
      </c>
      <c r="AV9" s="23" t="n">
        <f aca="false">H9+V9+AD9+AL9</f>
        <v>53181</v>
      </c>
      <c r="AW9" s="31" t="n">
        <f aca="false">I9+W9+AE9+AM9</f>
        <v>539935283.27</v>
      </c>
      <c r="AX9" s="25" t="n">
        <f aca="false">AR9+AT9+AV9</f>
        <v>168854</v>
      </c>
      <c r="AY9" s="26" t="n">
        <f aca="false">AS9+AU9+AW9</f>
        <v>2689633430.14</v>
      </c>
      <c r="AZ9" s="27" t="n">
        <f aca="false">AY9/$AY$45</f>
        <v>0.0502025589915428</v>
      </c>
    </row>
    <row r="10" customFormat="false" ht="13.8" hidden="false" customHeight="false" outlineLevel="0" collapsed="false">
      <c r="A10" s="10"/>
      <c r="B10" s="22" t="s">
        <v>32</v>
      </c>
      <c r="D10" s="23" t="n">
        <f aca="false">Semestre_01_Ano_2021!D10+Semestre_02_Ano_2021!D10</f>
        <v>662</v>
      </c>
      <c r="E10" s="24" t="n">
        <f aca="false">Semestre_01_Ano_2021!E10+Semestre_02_Ano_2021!E10</f>
        <v>7252661.53</v>
      </c>
      <c r="F10" s="23" t="n">
        <f aca="false">Semestre_01_Ano_2021!F10+Semestre_02_Ano_2021!F10</f>
        <v>413</v>
      </c>
      <c r="G10" s="24" t="n">
        <f aca="false">Semestre_01_Ano_2021!G10+Semestre_02_Ano_2021!G10</f>
        <v>3769729.03</v>
      </c>
      <c r="H10" s="23" t="n">
        <f aca="false">Semestre_01_Ano_2021!H10+Semestre_02_Ano_2021!H10</f>
        <v>1832</v>
      </c>
      <c r="I10" s="24" t="n">
        <f aca="false">Semestre_01_Ano_2021!I10+Semestre_02_Ano_2021!I10</f>
        <v>25682661.94</v>
      </c>
      <c r="J10" s="25" t="n">
        <f aca="false">D10+F10+H10</f>
        <v>2907</v>
      </c>
      <c r="K10" s="26" t="n">
        <f aca="false">E10+G10+I10</f>
        <v>36705052.5</v>
      </c>
      <c r="L10" s="27" t="n">
        <f aca="false">K10/$K$45</f>
        <v>0.0179330271137864</v>
      </c>
      <c r="N10" s="23" t="n">
        <f aca="false">Semestre_01_Ano_2021!N10+Semestre_02_Ano_2021!N10</f>
        <v>3931</v>
      </c>
      <c r="O10" s="24" t="n">
        <f aca="false">Semestre_01_Ano_2021!O10+Semestre_02_Ano_2021!O10</f>
        <v>89401417.54</v>
      </c>
      <c r="P10" s="28" t="n">
        <f aca="false">O10/$O$45</f>
        <v>0.0184840028191003</v>
      </c>
      <c r="R10" s="23" t="n">
        <f aca="false">Semestre_01_Ano_2021!R10+Semestre_02_Ano_2021!R10</f>
        <v>25926</v>
      </c>
      <c r="S10" s="24" t="n">
        <f aca="false">Semestre_01_Ano_2021!S10+Semestre_02_Ano_2021!S10</f>
        <v>955422483.51</v>
      </c>
      <c r="T10" s="23" t="n">
        <f aca="false">Semestre_01_Ano_2021!T10+Semestre_02_Ano_2021!T10</f>
        <v>59</v>
      </c>
      <c r="U10" s="24" t="n">
        <f aca="false">Semestre_01_Ano_2021!U10+Semestre_02_Ano_2021!U10</f>
        <v>692957.02</v>
      </c>
      <c r="V10" s="23" t="n">
        <f aca="false">Semestre_01_Ano_2021!V10+Semestre_02_Ano_2021!V10</f>
        <v>243</v>
      </c>
      <c r="W10" s="24" t="n">
        <f aca="false">Semestre_01_Ano_2021!W10+Semestre_02_Ano_2021!W10</f>
        <v>3326106.74</v>
      </c>
      <c r="X10" s="25" t="n">
        <f aca="false">R10+T10+V10</f>
        <v>26228</v>
      </c>
      <c r="Y10" s="29" t="n">
        <f aca="false">S10+U10+W10</f>
        <v>959441547.27</v>
      </c>
      <c r="Z10" s="27" t="n">
        <f aca="false">Y10/$Y$45</f>
        <v>0.028393542901909</v>
      </c>
      <c r="AB10" s="23" t="n">
        <f aca="false">Semestre_01_Ano_2021!AB10+Semestre_02_Ano_2021!AB10</f>
        <v>2177</v>
      </c>
      <c r="AC10" s="24" t="n">
        <f aca="false">Semestre_01_Ano_2021!AC10+Semestre_02_Ano_2021!AC10</f>
        <v>59448444.34</v>
      </c>
      <c r="AD10" s="23" t="n">
        <f aca="false">Semestre_01_Ano_2021!AD10+Semestre_02_Ano_2021!AD10</f>
        <v>12291</v>
      </c>
      <c r="AE10" s="30" t="n">
        <f aca="false">Semestre_01_Ano_2021!AE10+Semestre_02_Ano_2021!AE10</f>
        <v>207528226.11</v>
      </c>
      <c r="AF10" s="25" t="n">
        <f aca="false">AB10+AD10</f>
        <v>14468</v>
      </c>
      <c r="AG10" s="26" t="n">
        <f aca="false">AC10+AE10</f>
        <v>266976670.45</v>
      </c>
      <c r="AH10" s="27" t="n">
        <f aca="false">AG10/$AG$45</f>
        <v>0.0331889207051594</v>
      </c>
      <c r="AJ10" s="23" t="n">
        <f aca="false">Semestre_01_Ano_2021!AJ10+Semestre_02_Ano_2021!AJ10</f>
        <v>5392</v>
      </c>
      <c r="AK10" s="24" t="n">
        <f aca="false">Semestre_01_Ano_2021!AK10+Semestre_02_Ano_2021!AK10</f>
        <v>56031104.75</v>
      </c>
      <c r="AL10" s="23" t="n">
        <f aca="false">Semestre_01_Ano_2021!AL10+Semestre_02_Ano_2021!AL10</f>
        <v>19</v>
      </c>
      <c r="AM10" s="24" t="n">
        <f aca="false">Semestre_01_Ano_2021!AM10+Semestre_02_Ano_2021!AM10</f>
        <v>245139.02</v>
      </c>
      <c r="AN10" s="25" t="n">
        <f aca="false">AJ10+AL10</f>
        <v>5411</v>
      </c>
      <c r="AO10" s="26" t="n">
        <f aca="false">AK10+AM10</f>
        <v>56276243.77</v>
      </c>
      <c r="AP10" s="27" t="n">
        <f aca="false">AO10/$AO$45</f>
        <v>0.0115862413546693</v>
      </c>
      <c r="AR10" s="23" t="n">
        <f aca="false">D10+F10+N10+T10+AB10+AJ10</f>
        <v>12634</v>
      </c>
      <c r="AS10" s="31" t="n">
        <f aca="false">E10+G10+O10+U10+AC10+AK10</f>
        <v>216596314.21</v>
      </c>
      <c r="AT10" s="23" t="n">
        <f aca="false">R10</f>
        <v>25926</v>
      </c>
      <c r="AU10" s="34" t="n">
        <f aca="false">S10</f>
        <v>955422483.51</v>
      </c>
      <c r="AV10" s="23" t="n">
        <f aca="false">H10+V10+AD10+AL10</f>
        <v>14385</v>
      </c>
      <c r="AW10" s="31" t="n">
        <f aca="false">I10+W10+AE10+AM10</f>
        <v>236782133.81</v>
      </c>
      <c r="AX10" s="25" t="n">
        <f aca="false">AR10+AT10+AV10</f>
        <v>52945</v>
      </c>
      <c r="AY10" s="26" t="n">
        <f aca="false">AS10+AU10+AW10</f>
        <v>1408800931.53</v>
      </c>
      <c r="AZ10" s="27" t="n">
        <f aca="false">AY10/$AY$45</f>
        <v>0.0262955580042719</v>
      </c>
    </row>
    <row r="11" customFormat="false" ht="13.8" hidden="false" customHeight="false" outlineLevel="0" collapsed="false">
      <c r="A11" s="10"/>
      <c r="B11" s="22" t="s">
        <v>33</v>
      </c>
      <c r="D11" s="23" t="n">
        <f aca="false">Semestre_01_Ano_2021!D11+Semestre_02_Ano_2021!D11</f>
        <v>12231</v>
      </c>
      <c r="E11" s="24" t="n">
        <f aca="false">Semestre_01_Ano_2021!E11+Semestre_02_Ano_2021!E11</f>
        <v>113679731.67</v>
      </c>
      <c r="F11" s="23" t="n">
        <f aca="false">Semestre_01_Ano_2021!F11+Semestre_02_Ano_2021!F11</f>
        <v>6288</v>
      </c>
      <c r="G11" s="24" t="n">
        <f aca="false">Semestre_01_Ano_2021!G11+Semestre_02_Ano_2021!G11</f>
        <v>98077566.07</v>
      </c>
      <c r="H11" s="23" t="n">
        <f aca="false">Semestre_01_Ano_2021!H11+Semestre_02_Ano_2021!H11</f>
        <v>56639</v>
      </c>
      <c r="I11" s="24" t="n">
        <f aca="false">Semestre_01_Ano_2021!I11+Semestre_02_Ano_2021!I11</f>
        <v>449643773.78</v>
      </c>
      <c r="J11" s="25" t="n">
        <f aca="false">D11+F11+H11</f>
        <v>75158</v>
      </c>
      <c r="K11" s="26" t="n">
        <f aca="false">E11+G11+I11</f>
        <v>661401071.52</v>
      </c>
      <c r="L11" s="27" t="n">
        <f aca="false">K11/$K$45</f>
        <v>0.323141435328434</v>
      </c>
      <c r="N11" s="23" t="n">
        <f aca="false">Semestre_01_Ano_2021!N11+Semestre_02_Ano_2021!N11</f>
        <v>79238</v>
      </c>
      <c r="O11" s="24" t="n">
        <f aca="false">Semestre_01_Ano_2021!O11+Semestre_02_Ano_2021!O11</f>
        <v>957788611.09</v>
      </c>
      <c r="P11" s="28" t="n">
        <f aca="false">O11/$O$45</f>
        <v>0.198025578057179</v>
      </c>
      <c r="R11" s="23" t="n">
        <f aca="false">Semestre_01_Ano_2021!R11+Semestre_02_Ano_2021!R11</f>
        <v>574742</v>
      </c>
      <c r="S11" s="24" t="n">
        <f aca="false">Semestre_01_Ano_2021!S11+Semestre_02_Ano_2021!S11</f>
        <v>15139146909.96</v>
      </c>
      <c r="T11" s="23" t="n">
        <f aca="false">Semestre_01_Ano_2021!T11+Semestre_02_Ano_2021!T11</f>
        <v>941</v>
      </c>
      <c r="U11" s="24" t="n">
        <f aca="false">Semestre_01_Ano_2021!U11+Semestre_02_Ano_2021!U11</f>
        <v>12097289.98</v>
      </c>
      <c r="V11" s="23" t="n">
        <f aca="false">Semestre_01_Ano_2021!V11+Semestre_02_Ano_2021!V11</f>
        <v>10680</v>
      </c>
      <c r="W11" s="24" t="n">
        <f aca="false">Semestre_01_Ano_2021!W11+Semestre_02_Ano_2021!W11</f>
        <v>106100349.6</v>
      </c>
      <c r="X11" s="25" t="n">
        <f aca="false">R11+T11+V11</f>
        <v>586363</v>
      </c>
      <c r="Y11" s="29" t="n">
        <f aca="false">S11+U11+W11</f>
        <v>15257344549.54</v>
      </c>
      <c r="Z11" s="27" t="n">
        <f aca="false">Y11/$Y$45</f>
        <v>0.451523147261268</v>
      </c>
      <c r="AB11" s="23" t="n">
        <f aca="false">Semestre_01_Ano_2021!AB11+Semestre_02_Ano_2021!AB11</f>
        <v>24058</v>
      </c>
      <c r="AC11" s="24" t="n">
        <f aca="false">Semestre_01_Ano_2021!AC11+Semestre_02_Ano_2021!AC11</f>
        <v>542180765.37</v>
      </c>
      <c r="AD11" s="23" t="n">
        <f aca="false">Semestre_01_Ano_2021!AD11+Semestre_02_Ano_2021!AD11</f>
        <v>277630</v>
      </c>
      <c r="AE11" s="30" t="n">
        <f aca="false">Semestre_01_Ano_2021!AE11+Semestre_02_Ano_2021!AE11</f>
        <v>2567219167.78</v>
      </c>
      <c r="AF11" s="25" t="n">
        <f aca="false">AB11+AD11</f>
        <v>301688</v>
      </c>
      <c r="AG11" s="26" t="n">
        <f aca="false">AC11+AE11</f>
        <v>3109399933.15</v>
      </c>
      <c r="AH11" s="27" t="n">
        <f aca="false">AG11/$AG$45</f>
        <v>0.386541744070744</v>
      </c>
      <c r="AJ11" s="23" t="n">
        <f aca="false">Semestre_01_Ano_2021!AJ11+Semestre_02_Ano_2021!AJ11</f>
        <v>83021</v>
      </c>
      <c r="AK11" s="24" t="n">
        <f aca="false">Semestre_01_Ano_2021!AK11+Semestre_02_Ano_2021!AK11</f>
        <v>869099106.15</v>
      </c>
      <c r="AL11" s="23" t="n">
        <f aca="false">Semestre_01_Ano_2021!AL11+Semestre_02_Ano_2021!AL11</f>
        <v>900</v>
      </c>
      <c r="AM11" s="24" t="n">
        <f aca="false">Semestre_01_Ano_2021!AM11+Semestre_02_Ano_2021!AM11</f>
        <v>9559899.65</v>
      </c>
      <c r="AN11" s="25" t="n">
        <f aca="false">AJ11+AL11</f>
        <v>83921</v>
      </c>
      <c r="AO11" s="26" t="n">
        <f aca="false">AK11+AM11</f>
        <v>878659005.8</v>
      </c>
      <c r="AP11" s="27" t="n">
        <f aca="false">AO11/$AO$45</f>
        <v>0.180899694572003</v>
      </c>
      <c r="AR11" s="23" t="n">
        <f aca="false">D11+F11+N11+T11+AB11+AJ11</f>
        <v>205777</v>
      </c>
      <c r="AS11" s="31" t="n">
        <f aca="false">E11+G11+O11+U11+AC11+AK11</f>
        <v>2592923070.33</v>
      </c>
      <c r="AT11" s="23" t="n">
        <f aca="false">R11</f>
        <v>574742</v>
      </c>
      <c r="AU11" s="34" t="n">
        <f aca="false">S11</f>
        <v>15139146909.96</v>
      </c>
      <c r="AV11" s="23" t="n">
        <f aca="false">H11+V11+AD11+AL11</f>
        <v>345849</v>
      </c>
      <c r="AW11" s="31" t="n">
        <f aca="false">I11+W11+AE11+AM11</f>
        <v>3132523190.81</v>
      </c>
      <c r="AX11" s="25" t="n">
        <f aca="false">AR11+AT11+AV11</f>
        <v>1126368</v>
      </c>
      <c r="AY11" s="26" t="n">
        <f aca="false">AS11+AU11+AW11</f>
        <v>20864593171.1</v>
      </c>
      <c r="AZ11" s="27" t="n">
        <f aca="false">AY11/$AY$45</f>
        <v>0.389441906011767</v>
      </c>
    </row>
    <row r="12" customFormat="false" ht="13.8" hidden="false" customHeight="false" outlineLevel="0" collapsed="false">
      <c r="A12" s="10"/>
      <c r="B12" s="35" t="s">
        <v>34</v>
      </c>
      <c r="C12" s="36"/>
      <c r="D12" s="37" t="n">
        <f aca="false">SUM(D8:D11)</f>
        <v>16850</v>
      </c>
      <c r="E12" s="38" t="n">
        <f aca="false">SUM(E8:E11)</f>
        <v>157826817.94</v>
      </c>
      <c r="F12" s="37" t="n">
        <f aca="false">SUM(F8:F11)</f>
        <v>9394</v>
      </c>
      <c r="G12" s="38" t="n">
        <f aca="false">SUM(G8:G11)</f>
        <v>142810041.11</v>
      </c>
      <c r="H12" s="37" t="n">
        <f aca="false">SUM(H8:H11)</f>
        <v>68975</v>
      </c>
      <c r="I12" s="39" t="n">
        <f aca="false">SUM(I8:I11)</f>
        <v>645811597.9</v>
      </c>
      <c r="J12" s="37" t="n">
        <f aca="false">SUM(J8:J11)</f>
        <v>95219</v>
      </c>
      <c r="K12" s="39" t="n">
        <f aca="false">SUM(K8:K11)</f>
        <v>946448456.95</v>
      </c>
      <c r="L12" s="40" t="n">
        <f aca="false">SUM(L8:L11)</f>
        <v>0.462407344064844</v>
      </c>
      <c r="N12" s="37" t="n">
        <f aca="false">SUM(N8:N11)</f>
        <v>112926</v>
      </c>
      <c r="O12" s="39" t="n">
        <f aca="false">SUM(O8:O11)</f>
        <v>1475133068.97</v>
      </c>
      <c r="P12" s="41" t="n">
        <f aca="false">SUM(P8:P11)</f>
        <v>0.304988047792308</v>
      </c>
      <c r="R12" s="37" t="n">
        <f aca="false">SUM(R8:R11)</f>
        <v>692970</v>
      </c>
      <c r="S12" s="39" t="n">
        <f aca="false">SUM(S8:S11)</f>
        <v>18155661387.71</v>
      </c>
      <c r="T12" s="37" t="n">
        <f aca="false">SUM(T8:T11)</f>
        <v>1307</v>
      </c>
      <c r="U12" s="39" t="n">
        <f aca="false">SUM(U8:U11)</f>
        <v>15687538.37</v>
      </c>
      <c r="V12" s="37" t="n">
        <f aca="false">SUM(V8:V11)</f>
        <v>13869</v>
      </c>
      <c r="W12" s="39" t="n">
        <f aca="false">SUM(W8:W11)</f>
        <v>137934556.44</v>
      </c>
      <c r="X12" s="37" t="n">
        <f aca="false">SUM(X8:X11)</f>
        <v>708146</v>
      </c>
      <c r="Y12" s="39" t="n">
        <f aca="false">SUM(Y8:Y11)</f>
        <v>18309283482.52</v>
      </c>
      <c r="Z12" s="40" t="n">
        <f aca="false">SUM(Z8:Z11)</f>
        <v>0.541841686492911</v>
      </c>
      <c r="AB12" s="37" t="n">
        <f aca="false">SUM(AB8:AB11)</f>
        <v>35587</v>
      </c>
      <c r="AC12" s="39" t="n">
        <f aca="false">SUM(AC8:AC11)</f>
        <v>760286498.7</v>
      </c>
      <c r="AD12" s="37" t="n">
        <f aca="false">SUM(AD8:AD11)</f>
        <v>340590</v>
      </c>
      <c r="AE12" s="39" t="n">
        <f aca="false">SUM(AE8:AE11)</f>
        <v>3350447726.56</v>
      </c>
      <c r="AF12" s="37" t="n">
        <f aca="false">SUM(AF8:AF11)</f>
        <v>376177</v>
      </c>
      <c r="AG12" s="39" t="n">
        <f aca="false">SUM(AG8:AG11)</f>
        <v>4110734225.26</v>
      </c>
      <c r="AH12" s="40" t="n">
        <f aca="false">SUM(AH8:AH11)</f>
        <v>0.511021551104744</v>
      </c>
      <c r="AJ12" s="37" t="n">
        <f aca="false">SUM(AJ8:AJ11)</f>
        <v>113174</v>
      </c>
      <c r="AK12" s="39" t="n">
        <f aca="false">SUM(AK8:AK11)</f>
        <v>1179906892.6</v>
      </c>
      <c r="AL12" s="37" t="n">
        <f aca="false">SUM(AL8:AL11)</f>
        <v>1154</v>
      </c>
      <c r="AM12" s="39" t="n">
        <f aca="false">SUM(AM8:AM11)</f>
        <v>11920521.84</v>
      </c>
      <c r="AN12" s="37" t="n">
        <f aca="false">SUM(AN8:AN11)</f>
        <v>114328</v>
      </c>
      <c r="AO12" s="39" t="n">
        <f aca="false">SUM(AO8:AO11)</f>
        <v>1191827414.44</v>
      </c>
      <c r="AP12" s="40" t="n">
        <f aca="false">SUM(AP8:AP11)</f>
        <v>0.245375297847697</v>
      </c>
      <c r="AR12" s="37" t="n">
        <f aca="false">SUM(AR8:AR11)</f>
        <v>289238</v>
      </c>
      <c r="AS12" s="39" t="n">
        <f aca="false">SUM(AS8:AS11)</f>
        <v>3731650857.69</v>
      </c>
      <c r="AT12" s="37" t="n">
        <f aca="false">SUM(AT8:AT11)</f>
        <v>692970</v>
      </c>
      <c r="AU12" s="42" t="n">
        <f aca="false">SUM(AU8:AU11)</f>
        <v>18155661387.71</v>
      </c>
      <c r="AV12" s="37" t="n">
        <f aca="false">SUM(AV8:AV11)</f>
        <v>424588</v>
      </c>
      <c r="AW12" s="39" t="n">
        <f aca="false">SUM(AW8:AW11)</f>
        <v>4146114402.74</v>
      </c>
      <c r="AX12" s="37" t="n">
        <f aca="false">SUM(AX8:AX11)</f>
        <v>1406796</v>
      </c>
      <c r="AY12" s="39" t="n">
        <f aca="false">SUM(AY8:AY11)</f>
        <v>26033426648.14</v>
      </c>
      <c r="AZ12" s="40" t="n">
        <f aca="false">SUM(AZ8:AZ11)</f>
        <v>0.485919241785756</v>
      </c>
    </row>
    <row r="13" customFormat="false" ht="17.35" hidden="false" customHeight="false" outlineLevel="0" collapsed="false">
      <c r="A13" s="43"/>
      <c r="B13" s="36"/>
      <c r="C13" s="36"/>
      <c r="E13" s="44"/>
      <c r="F13" s="45"/>
      <c r="G13" s="46"/>
      <c r="H13" s="47"/>
      <c r="I13" s="48"/>
      <c r="K13" s="48"/>
      <c r="N13" s="49"/>
      <c r="O13" s="48"/>
      <c r="P13" s="28"/>
      <c r="R13" s="49"/>
      <c r="S13" s="48"/>
      <c r="T13" s="49"/>
      <c r="U13" s="48"/>
      <c r="V13" s="49"/>
      <c r="W13" s="48"/>
      <c r="X13" s="49"/>
      <c r="Y13" s="48"/>
      <c r="Z13" s="50"/>
      <c r="AB13" s="49"/>
      <c r="AC13" s="48"/>
      <c r="AD13" s="49"/>
      <c r="AE13" s="48"/>
      <c r="AF13" s="49"/>
      <c r="AH13" s="50"/>
      <c r="AJ13" s="49"/>
      <c r="AK13" s="48"/>
      <c r="AL13" s="49"/>
      <c r="AM13" s="48"/>
      <c r="AN13" s="49"/>
      <c r="AP13" s="50"/>
      <c r="AR13" s="49"/>
      <c r="AS13" s="48"/>
      <c r="AT13" s="49"/>
      <c r="AU13" s="51"/>
      <c r="AV13" s="49"/>
      <c r="AW13" s="48"/>
      <c r="AX13" s="49"/>
      <c r="AY13" s="48"/>
      <c r="AZ13" s="50"/>
    </row>
    <row r="14" customFormat="false" ht="13.8" hidden="false" customHeight="false" outlineLevel="0" collapsed="false">
      <c r="A14" s="10" t="s">
        <v>35</v>
      </c>
      <c r="B14" s="22" t="s">
        <v>36</v>
      </c>
      <c r="D14" s="23" t="n">
        <f aca="false">Semestre_01_Ano_2021!D14+Semestre_02_Ano_2021!D14</f>
        <v>3292</v>
      </c>
      <c r="E14" s="24" t="n">
        <f aca="false">Semestre_01_Ano_2021!E14+Semestre_02_Ano_2021!E14</f>
        <v>30698131.45</v>
      </c>
      <c r="F14" s="23" t="n">
        <f aca="false">Semestre_01_Ano_2021!F14+Semestre_02_Ano_2021!F14</f>
        <v>1919</v>
      </c>
      <c r="G14" s="24" t="n">
        <f aca="false">Semestre_01_Ano_2021!G14+Semestre_02_Ano_2021!G14</f>
        <v>18846659.87</v>
      </c>
      <c r="H14" s="23" t="n">
        <f aca="false">Semestre_01_Ano_2021!H14+Semestre_02_Ano_2021!H14</f>
        <v>7391</v>
      </c>
      <c r="I14" s="24" t="n">
        <f aca="false">Semestre_01_Ano_2021!I14+Semestre_02_Ano_2021!I14</f>
        <v>82015661.64</v>
      </c>
      <c r="J14" s="25" t="n">
        <f aca="false">D14+F14+H14</f>
        <v>12602</v>
      </c>
      <c r="K14" s="26" t="n">
        <f aca="false">E14+G14+I14</f>
        <v>131560452.96</v>
      </c>
      <c r="L14" s="27" t="n">
        <f aca="false">K14/$K$45</f>
        <v>0.0642766324890477</v>
      </c>
      <c r="N14" s="23" t="n">
        <f aca="false">Semestre_01_Ano_2021!N14+Semestre_02_Ano_2021!N14</f>
        <v>14480</v>
      </c>
      <c r="O14" s="24" t="n">
        <f aca="false">Semestre_01_Ano_2021!O14+Semestre_02_Ano_2021!O14</f>
        <v>243904718.2</v>
      </c>
      <c r="P14" s="28" t="n">
        <f aca="false">O14/$O$45</f>
        <v>0.0504280091172329</v>
      </c>
      <c r="R14" s="23" t="n">
        <f aca="false">Semestre_01_Ano_2021!R14+Semestre_02_Ano_2021!R14</f>
        <v>46000</v>
      </c>
      <c r="S14" s="24" t="n">
        <f aca="false">Semestre_01_Ano_2021!S14+Semestre_02_Ano_2021!S14</f>
        <v>1541016081.48</v>
      </c>
      <c r="T14" s="23" t="n">
        <f aca="false">Semestre_01_Ano_2021!T14+Semestre_02_Ano_2021!T14</f>
        <v>433</v>
      </c>
      <c r="U14" s="24" t="n">
        <f aca="false">Semestre_01_Ano_2021!U14+Semestre_02_Ano_2021!U14</f>
        <v>6595969.36</v>
      </c>
      <c r="V14" s="23" t="n">
        <f aca="false">Semestre_01_Ano_2021!V14+Semestre_02_Ano_2021!V14</f>
        <v>770</v>
      </c>
      <c r="W14" s="24" t="n">
        <f aca="false">Semestre_01_Ano_2021!W14+Semestre_02_Ano_2021!W14</f>
        <v>6972325</v>
      </c>
      <c r="X14" s="25" t="n">
        <f aca="false">R14+T14+V14</f>
        <v>47203</v>
      </c>
      <c r="Y14" s="52" t="n">
        <f aca="false">S14+U14+W14</f>
        <v>1554584375.84</v>
      </c>
      <c r="Z14" s="27" t="n">
        <f aca="false">Y14/$Y$45</f>
        <v>0.0460060941655561</v>
      </c>
      <c r="AB14" s="23" t="n">
        <f aca="false">Semestre_01_Ano_2021!AB14+Semestre_02_Ano_2021!AB14</f>
        <v>3428</v>
      </c>
      <c r="AC14" s="24" t="n">
        <f aca="false">Semestre_01_Ano_2021!AC14+Semestre_02_Ano_2021!AC14</f>
        <v>84860314.34</v>
      </c>
      <c r="AD14" s="23" t="n">
        <f aca="false">Semestre_01_Ano_2021!AD14+Semestre_02_Ano_2021!AD14</f>
        <v>44264</v>
      </c>
      <c r="AE14" s="24" t="n">
        <f aca="false">Semestre_01_Ano_2021!AE14+Semestre_02_Ano_2021!AE14</f>
        <v>551165918.28</v>
      </c>
      <c r="AF14" s="25" t="n">
        <f aca="false">AB14+AD14</f>
        <v>47692</v>
      </c>
      <c r="AG14" s="26" t="n">
        <f aca="false">AC14+AE14</f>
        <v>636026232.62</v>
      </c>
      <c r="AH14" s="27" t="n">
        <f aca="false">AG14/$AG$45</f>
        <v>0.0790669243318015</v>
      </c>
      <c r="AJ14" s="23" t="n">
        <f aca="false">Semestre_01_Ano_2021!AJ14+Semestre_02_Ano_2021!AJ14</f>
        <v>12381</v>
      </c>
      <c r="AK14" s="24" t="n">
        <f aca="false">Semestre_01_Ano_2021!AK14+Semestre_02_Ano_2021!AK14</f>
        <v>371231933.74</v>
      </c>
      <c r="AL14" s="23" t="n">
        <f aca="false">Semestre_01_Ano_2021!AL14+Semestre_02_Ano_2021!AL14</f>
        <v>102</v>
      </c>
      <c r="AM14" s="24" t="n">
        <f aca="false">Semestre_01_Ano_2021!AM14+Semestre_02_Ano_2021!AM14</f>
        <v>750534.23</v>
      </c>
      <c r="AN14" s="25" t="n">
        <f aca="false">AJ14+AL14</f>
        <v>12483</v>
      </c>
      <c r="AO14" s="26" t="n">
        <f aca="false">AK14+AM14</f>
        <v>371982467.97</v>
      </c>
      <c r="AP14" s="27" t="n">
        <f aca="false">AO14/$AO$45</f>
        <v>0.0765843340792319</v>
      </c>
      <c r="AR14" s="23" t="n">
        <f aca="false">D14+F14+N14+T14+AB14+AJ14</f>
        <v>35933</v>
      </c>
      <c r="AS14" s="31" t="n">
        <f aca="false">E14+G14+O14+U14+AC14+AK14</f>
        <v>756137726.96</v>
      </c>
      <c r="AT14" s="23" t="n">
        <f aca="false">R14</f>
        <v>46000</v>
      </c>
      <c r="AU14" s="34" t="n">
        <f aca="false">S14</f>
        <v>1541016081.48</v>
      </c>
      <c r="AV14" s="23" t="n">
        <f aca="false">H14+V14+AD14+AL14</f>
        <v>52527</v>
      </c>
      <c r="AW14" s="31" t="n">
        <f aca="false">I14+W14+AE14+AM14</f>
        <v>640904439.15</v>
      </c>
      <c r="AX14" s="25" t="n">
        <f aca="false">AR14+AT14+AV14</f>
        <v>134460</v>
      </c>
      <c r="AY14" s="26" t="n">
        <f aca="false">AS14+AU14+AW14</f>
        <v>2938058247.59</v>
      </c>
      <c r="AZ14" s="27" t="n">
        <f aca="false">AY14/$AY$45</f>
        <v>0.0548394591033724</v>
      </c>
    </row>
    <row r="15" customFormat="false" ht="13.8" hidden="false" customHeight="false" outlineLevel="0" collapsed="false">
      <c r="A15" s="10"/>
      <c r="B15" s="22" t="s">
        <v>37</v>
      </c>
      <c r="D15" s="23" t="n">
        <f aca="false">Semestre_01_Ano_2021!D15+Semestre_02_Ano_2021!D15</f>
        <v>3683</v>
      </c>
      <c r="E15" s="24" t="n">
        <f aca="false">Semestre_01_Ano_2021!E15+Semestre_02_Ano_2021!E15</f>
        <v>28624475.49</v>
      </c>
      <c r="F15" s="23" t="n">
        <f aca="false">Semestre_01_Ano_2021!F15+Semestre_02_Ano_2021!F15</f>
        <v>1979</v>
      </c>
      <c r="G15" s="24" t="n">
        <f aca="false">Semestre_01_Ano_2021!G15+Semestre_02_Ano_2021!G15</f>
        <v>14406008.72</v>
      </c>
      <c r="H15" s="23" t="n">
        <f aca="false">Semestre_01_Ano_2021!H15+Semestre_02_Ano_2021!H15</f>
        <v>7372</v>
      </c>
      <c r="I15" s="24" t="n">
        <f aca="false">Semestre_01_Ano_2021!I15+Semestre_02_Ano_2021!I15</f>
        <v>104544851.22</v>
      </c>
      <c r="J15" s="25" t="n">
        <f aca="false">D15+F15+H15</f>
        <v>13034</v>
      </c>
      <c r="K15" s="26" t="n">
        <f aca="false">E15+G15+I15</f>
        <v>147575335.43</v>
      </c>
      <c r="L15" s="27" t="n">
        <f aca="false">K15/$K$45</f>
        <v>0.0721010409014485</v>
      </c>
      <c r="N15" s="23" t="n">
        <f aca="false">Semestre_01_Ano_2021!N15+Semestre_02_Ano_2021!N15</f>
        <v>16211</v>
      </c>
      <c r="O15" s="24" t="n">
        <f aca="false">Semestre_01_Ano_2021!O15+Semestre_02_Ano_2021!O15</f>
        <v>285921806.87</v>
      </c>
      <c r="P15" s="28" t="n">
        <f aca="false">O15/$O$45</f>
        <v>0.0591151642742435</v>
      </c>
      <c r="R15" s="23" t="n">
        <f aca="false">Semestre_01_Ano_2021!R15+Semestre_02_Ano_2021!R15</f>
        <v>55845</v>
      </c>
      <c r="S15" s="24" t="n">
        <f aca="false">Semestre_01_Ano_2021!S15+Semestre_02_Ano_2021!S15</f>
        <v>2249237999.03</v>
      </c>
      <c r="T15" s="23" t="n">
        <f aca="false">Semestre_01_Ano_2021!T15+Semestre_02_Ano_2021!T15</f>
        <v>1560</v>
      </c>
      <c r="U15" s="24" t="n">
        <f aca="false">Semestre_01_Ano_2021!U15+Semestre_02_Ano_2021!U15</f>
        <v>11280304.35</v>
      </c>
      <c r="V15" s="23" t="n">
        <f aca="false">Semestre_01_Ano_2021!V15+Semestre_02_Ano_2021!V15</f>
        <v>583</v>
      </c>
      <c r="W15" s="24" t="n">
        <f aca="false">Semestre_01_Ano_2021!W15+Semestre_02_Ano_2021!W15</f>
        <v>3975268.24</v>
      </c>
      <c r="X15" s="25" t="n">
        <f aca="false">R15+T15+V15</f>
        <v>57988</v>
      </c>
      <c r="Y15" s="52" t="n">
        <f aca="false">S15+U15+W15</f>
        <v>2264493571.62</v>
      </c>
      <c r="Z15" s="27" t="n">
        <f aca="false">Y15/$Y$45</f>
        <v>0.0670150209357105</v>
      </c>
      <c r="AB15" s="23" t="n">
        <f aca="false">Semestre_01_Ano_2021!AB15+Semestre_02_Ano_2021!AB15</f>
        <v>7245</v>
      </c>
      <c r="AC15" s="24" t="n">
        <f aca="false">Semestre_01_Ano_2021!AC15+Semestre_02_Ano_2021!AC15</f>
        <v>61999484.39</v>
      </c>
      <c r="AD15" s="23" t="n">
        <f aca="false">Semestre_01_Ano_2021!AD15+Semestre_02_Ano_2021!AD15</f>
        <v>42158</v>
      </c>
      <c r="AE15" s="24" t="n">
        <f aca="false">Semestre_01_Ano_2021!AE15+Semestre_02_Ano_2021!AE15</f>
        <v>620004278.13</v>
      </c>
      <c r="AF15" s="25" t="n">
        <f aca="false">AB15+AD15</f>
        <v>49403</v>
      </c>
      <c r="AG15" s="26" t="n">
        <f aca="false">AC15+AE15</f>
        <v>682003762.52</v>
      </c>
      <c r="AH15" s="27" t="n">
        <f aca="false">AG15/$AG$45</f>
        <v>0.0847825720380155</v>
      </c>
      <c r="AJ15" s="23" t="n">
        <f aca="false">Semestre_01_Ano_2021!AJ15+Semestre_02_Ano_2021!AJ15</f>
        <v>14966</v>
      </c>
      <c r="AK15" s="24" t="n">
        <f aca="false">Semestre_01_Ano_2021!AK15+Semestre_02_Ano_2021!AK15</f>
        <v>324936076.49</v>
      </c>
      <c r="AL15" s="23" t="n">
        <f aca="false">Semestre_01_Ano_2021!AL15+Semestre_02_Ano_2021!AL15</f>
        <v>269</v>
      </c>
      <c r="AM15" s="24" t="n">
        <f aca="false">Semestre_01_Ano_2021!AM15+Semestre_02_Ano_2021!AM15</f>
        <v>918622.91</v>
      </c>
      <c r="AN15" s="25" t="n">
        <f aca="false">AJ15+AL15</f>
        <v>15235</v>
      </c>
      <c r="AO15" s="26" t="n">
        <f aca="false">AK15+AM15</f>
        <v>325854699.4</v>
      </c>
      <c r="AP15" s="27" t="n">
        <f aca="false">AO15/$AO$45</f>
        <v>0.0670874767198704</v>
      </c>
      <c r="AR15" s="23" t="n">
        <f aca="false">D15+F15+N15+T15+AB15+AJ15</f>
        <v>45644</v>
      </c>
      <c r="AS15" s="31" t="n">
        <f aca="false">E15+G15+O15+U15+AC15+AK15</f>
        <v>727168156.31</v>
      </c>
      <c r="AT15" s="23" t="n">
        <f aca="false">R15</f>
        <v>55845</v>
      </c>
      <c r="AU15" s="34" t="n">
        <f aca="false">S15</f>
        <v>2249237999.03</v>
      </c>
      <c r="AV15" s="23" t="n">
        <f aca="false">H15+V15+AD15+AL15</f>
        <v>50382</v>
      </c>
      <c r="AW15" s="31" t="n">
        <f aca="false">I15+W15+AE15+AM15</f>
        <v>729443020.5</v>
      </c>
      <c r="AX15" s="25" t="n">
        <f aca="false">AR15+AT15+AV15</f>
        <v>151871</v>
      </c>
      <c r="AY15" s="26" t="n">
        <f aca="false">AS15+AU15+AW15</f>
        <v>3705849175.84</v>
      </c>
      <c r="AZ15" s="27" t="n">
        <f aca="false">AY15/$AY$45</f>
        <v>0.0691704340744247</v>
      </c>
    </row>
    <row r="16" customFormat="false" ht="13.8" hidden="false" customHeight="false" outlineLevel="0" collapsed="false">
      <c r="A16" s="10"/>
      <c r="B16" s="22" t="s">
        <v>38</v>
      </c>
      <c r="D16" s="23" t="n">
        <f aca="false">Semestre_01_Ano_2021!D16+Semestre_02_Ano_2021!D16</f>
        <v>6441</v>
      </c>
      <c r="E16" s="24" t="n">
        <f aca="false">Semestre_01_Ano_2021!E16+Semestre_02_Ano_2021!E16</f>
        <v>48000821.02</v>
      </c>
      <c r="F16" s="23" t="n">
        <f aca="false">Semestre_01_Ano_2021!F16+Semestre_02_Ano_2021!F16</f>
        <v>3145</v>
      </c>
      <c r="G16" s="24" t="n">
        <f aca="false">Semestre_01_Ano_2021!G16+Semestre_02_Ano_2021!G16</f>
        <v>45708955.59</v>
      </c>
      <c r="H16" s="23" t="n">
        <f aca="false">Semestre_01_Ano_2021!H16+Semestre_02_Ano_2021!H16</f>
        <v>10061</v>
      </c>
      <c r="I16" s="24" t="n">
        <f aca="false">Semestre_01_Ano_2021!I16+Semestre_02_Ano_2021!I16</f>
        <v>117300034.53</v>
      </c>
      <c r="J16" s="25" t="n">
        <f aca="false">D16+F16+H16</f>
        <v>19647</v>
      </c>
      <c r="K16" s="26" t="n">
        <f aca="false">E16+G16+I16</f>
        <v>211009811.14</v>
      </c>
      <c r="L16" s="27" t="n">
        <f aca="false">K16/$K$45</f>
        <v>0.103093291160626</v>
      </c>
      <c r="N16" s="23" t="n">
        <f aca="false">Semestre_01_Ano_2021!N16+Semestre_02_Ano_2021!N16</f>
        <v>28152</v>
      </c>
      <c r="O16" s="24" t="n">
        <f aca="false">Semestre_01_Ano_2021!O16+Semestre_02_Ano_2021!O16</f>
        <v>511308572.85</v>
      </c>
      <c r="P16" s="28" t="n">
        <f aca="false">O16/$O$45</f>
        <v>0.105714532968797</v>
      </c>
      <c r="R16" s="23" t="n">
        <f aca="false">Semestre_01_Ano_2021!R16+Semestre_02_Ano_2021!R16</f>
        <v>84734</v>
      </c>
      <c r="S16" s="24" t="n">
        <f aca="false">Semestre_01_Ano_2021!S16+Semestre_02_Ano_2021!S16</f>
        <v>1837296561.12</v>
      </c>
      <c r="T16" s="23" t="n">
        <f aca="false">Semestre_01_Ano_2021!T16+Semestre_02_Ano_2021!T16</f>
        <v>742</v>
      </c>
      <c r="U16" s="24" t="n">
        <f aca="false">Semestre_01_Ano_2021!U16+Semestre_02_Ano_2021!U16</f>
        <v>8336073.68</v>
      </c>
      <c r="V16" s="23" t="n">
        <f aca="false">Semestre_01_Ano_2021!V16+Semestre_02_Ano_2021!V16</f>
        <v>1062</v>
      </c>
      <c r="W16" s="24" t="n">
        <f aca="false">Semestre_01_Ano_2021!W16+Semestre_02_Ano_2021!W16</f>
        <v>7332868.42</v>
      </c>
      <c r="X16" s="25" t="n">
        <f aca="false">R16+T16+V16</f>
        <v>86538</v>
      </c>
      <c r="Y16" s="52" t="n">
        <f aca="false">S16+U16+W16</f>
        <v>1852965503.22</v>
      </c>
      <c r="Z16" s="27" t="n">
        <f aca="false">Y16/$Y$45</f>
        <v>0.0548363323030336</v>
      </c>
      <c r="AB16" s="23" t="n">
        <f aca="false">Semestre_01_Ano_2021!AB16+Semestre_02_Ano_2021!AB16</f>
        <v>8462</v>
      </c>
      <c r="AC16" s="24" t="n">
        <f aca="false">Semestre_01_Ano_2021!AC16+Semestre_02_Ano_2021!AC16</f>
        <v>150204315.84</v>
      </c>
      <c r="AD16" s="23" t="n">
        <f aca="false">Semestre_01_Ano_2021!AD16+Semestre_02_Ano_2021!AD16</f>
        <v>51118</v>
      </c>
      <c r="AE16" s="24" t="n">
        <f aca="false">Semestre_01_Ano_2021!AE16+Semestre_02_Ano_2021!AE16</f>
        <v>641289639.83</v>
      </c>
      <c r="AF16" s="25" t="n">
        <f aca="false">AB16+AD16</f>
        <v>59580</v>
      </c>
      <c r="AG16" s="26" t="n">
        <f aca="false">AC16+AE16</f>
        <v>791493955.67</v>
      </c>
      <c r="AH16" s="27" t="n">
        <f aca="false">AG16/$AG$45</f>
        <v>0.0983937288942416</v>
      </c>
      <c r="AJ16" s="23" t="n">
        <f aca="false">Semestre_01_Ano_2021!AJ16+Semestre_02_Ano_2021!AJ16</f>
        <v>21587</v>
      </c>
      <c r="AK16" s="24" t="n">
        <f aca="false">Semestre_01_Ano_2021!AK16+Semestre_02_Ano_2021!AK16</f>
        <v>241326760.46</v>
      </c>
      <c r="AL16" s="23" t="n">
        <f aca="false">Semestre_01_Ano_2021!AL16+Semestre_02_Ano_2021!AL16</f>
        <v>259</v>
      </c>
      <c r="AM16" s="24" t="n">
        <f aca="false">Semestre_01_Ano_2021!AM16+Semestre_02_Ano_2021!AM16</f>
        <v>3433631.85</v>
      </c>
      <c r="AN16" s="25" t="n">
        <f aca="false">AJ16+AL16</f>
        <v>21846</v>
      </c>
      <c r="AO16" s="26" t="n">
        <f aca="false">AK16+AM16</f>
        <v>244760392.31</v>
      </c>
      <c r="AP16" s="27" t="n">
        <f aca="false">AO16/$AO$45</f>
        <v>0.0503916535538031</v>
      </c>
      <c r="AR16" s="23" t="n">
        <f aca="false">D16+F16+N16+T16+AB16+AJ16</f>
        <v>68529</v>
      </c>
      <c r="AS16" s="31" t="n">
        <f aca="false">E16+G16+O16+U16+AC16+AK16</f>
        <v>1004885499.44</v>
      </c>
      <c r="AT16" s="23" t="n">
        <f aca="false">R16</f>
        <v>84734</v>
      </c>
      <c r="AU16" s="34" t="n">
        <f aca="false">S16</f>
        <v>1837296561.12</v>
      </c>
      <c r="AV16" s="23" t="n">
        <f aca="false">H16+V16+AD16+AL16</f>
        <v>62500</v>
      </c>
      <c r="AW16" s="31" t="n">
        <f aca="false">I16+W16+AE16+AM16</f>
        <v>769356174.63</v>
      </c>
      <c r="AX16" s="25" t="n">
        <f aca="false">AR16+AT16+AV16</f>
        <v>215763</v>
      </c>
      <c r="AY16" s="26" t="n">
        <f aca="false">AS16+AU16+AW16</f>
        <v>3611538235.19</v>
      </c>
      <c r="AZ16" s="27" t="n">
        <f aca="false">AY16/$AY$45</f>
        <v>0.0674101010459633</v>
      </c>
    </row>
    <row r="17" customFormat="false" ht="13.8" hidden="false" customHeight="false" outlineLevel="0" collapsed="false">
      <c r="A17" s="10"/>
      <c r="B17" s="35" t="s">
        <v>34</v>
      </c>
      <c r="C17" s="36"/>
      <c r="D17" s="37" t="n">
        <f aca="false">SUM(D14:D16)</f>
        <v>13416</v>
      </c>
      <c r="E17" s="38" t="n">
        <f aca="false">SUM(E14:E16)</f>
        <v>107323427.96</v>
      </c>
      <c r="F17" s="37" t="n">
        <f aca="false">SUM(F14:F16)</f>
        <v>7043</v>
      </c>
      <c r="G17" s="39" t="n">
        <f aca="false">SUM(G14:G16)</f>
        <v>78961624.18</v>
      </c>
      <c r="H17" s="37" t="n">
        <f aca="false">SUM(H14:H16)</f>
        <v>24824</v>
      </c>
      <c r="I17" s="39" t="n">
        <f aca="false">SUM(I14:I16)</f>
        <v>303860547.39</v>
      </c>
      <c r="J17" s="37" t="n">
        <f aca="false">SUM(J14:J16)</f>
        <v>45283</v>
      </c>
      <c r="K17" s="39" t="n">
        <f aca="false">SUM(K14:K16)</f>
        <v>490145599.53</v>
      </c>
      <c r="L17" s="40" t="n">
        <f aca="false">SUM(L14:L16)</f>
        <v>0.239470964551122</v>
      </c>
      <c r="N17" s="37" t="n">
        <f aca="false">SUM(N14:N16)</f>
        <v>58843</v>
      </c>
      <c r="O17" s="39" t="n">
        <f aca="false">SUM(O14:O16)</f>
        <v>1041135097.92</v>
      </c>
      <c r="P17" s="41" t="n">
        <f aca="false">SUM(P14:P16)</f>
        <v>0.215257706360274</v>
      </c>
      <c r="R17" s="37" t="n">
        <f aca="false">SUM(R14:R16)</f>
        <v>186579</v>
      </c>
      <c r="S17" s="39" t="n">
        <f aca="false">SUM(S14:S16)</f>
        <v>5627550641.63</v>
      </c>
      <c r="T17" s="37" t="n">
        <f aca="false">SUM(T14:T16)</f>
        <v>2735</v>
      </c>
      <c r="U17" s="39" t="n">
        <f aca="false">SUM(U14:U16)</f>
        <v>26212347.39</v>
      </c>
      <c r="V17" s="37" t="n">
        <f aca="false">SUM(V14:V16)</f>
        <v>2415</v>
      </c>
      <c r="W17" s="39" t="n">
        <f aca="false">SUM(W14:W16)</f>
        <v>18280461.66</v>
      </c>
      <c r="X17" s="37" t="n">
        <f aca="false">SUM(X14:X16)</f>
        <v>191729</v>
      </c>
      <c r="Y17" s="39" t="n">
        <f aca="false">SUM(Y14:Y16)</f>
        <v>5672043450.68</v>
      </c>
      <c r="Z17" s="40" t="n">
        <f aca="false">SUM(Z14:Z16)</f>
        <v>0.1678574474043</v>
      </c>
      <c r="AB17" s="37" t="n">
        <f aca="false">SUM(AB14:AB16)</f>
        <v>19135</v>
      </c>
      <c r="AC17" s="39" t="n">
        <f aca="false">SUM(AC14:AC16)</f>
        <v>297064114.57</v>
      </c>
      <c r="AD17" s="37" t="n">
        <f aca="false">SUM(AD14:AD16)</f>
        <v>137540</v>
      </c>
      <c r="AE17" s="39" t="n">
        <f aca="false">SUM(AE14:AE16)</f>
        <v>1812459836.24</v>
      </c>
      <c r="AF17" s="37" t="n">
        <f aca="false">SUM(AF14:AF16)</f>
        <v>156675</v>
      </c>
      <c r="AG17" s="39" t="n">
        <f aca="false">SUM(AG14:AG16)</f>
        <v>2109523950.81</v>
      </c>
      <c r="AH17" s="40" t="n">
        <f aca="false">SUM(AH14:AH16)</f>
        <v>0.262243225264059</v>
      </c>
      <c r="AJ17" s="37" t="n">
        <f aca="false">SUM(AJ14:AJ16)</f>
        <v>48934</v>
      </c>
      <c r="AK17" s="39" t="n">
        <f aca="false">SUM(AK14:AK16)</f>
        <v>937494770.69</v>
      </c>
      <c r="AL17" s="37" t="n">
        <f aca="false">SUM(AL14:AL16)</f>
        <v>630</v>
      </c>
      <c r="AM17" s="39" t="n">
        <f aca="false">SUM(AM14:AM16)</f>
        <v>5102788.99</v>
      </c>
      <c r="AN17" s="37" t="n">
        <f aca="false">SUM(AN14:AN16)</f>
        <v>49564</v>
      </c>
      <c r="AO17" s="39" t="n">
        <f aca="false">SUM(AO14:AO16)</f>
        <v>942597559.68</v>
      </c>
      <c r="AP17" s="40" t="n">
        <f aca="false">SUM(AP14:AP16)</f>
        <v>0.194063464352905</v>
      </c>
      <c r="AR17" s="37" t="n">
        <f aca="false">SUM(AR14:AR16)</f>
        <v>150106</v>
      </c>
      <c r="AS17" s="39" t="n">
        <f aca="false">SUM(AS14:AS16)</f>
        <v>2488191382.71</v>
      </c>
      <c r="AT17" s="37" t="n">
        <f aca="false">SUM(AT14:AT16)</f>
        <v>186579</v>
      </c>
      <c r="AU17" s="42" t="n">
        <f aca="false">SUM(AU14:AU16)</f>
        <v>5627550641.63</v>
      </c>
      <c r="AV17" s="37" t="n">
        <f aca="false">SUM(AV14:AV16)</f>
        <v>165409</v>
      </c>
      <c r="AW17" s="39" t="n">
        <f aca="false">SUM(AW14:AW16)</f>
        <v>2139703634.28</v>
      </c>
      <c r="AX17" s="37" t="n">
        <f aca="false">SUM(AX14:AX16)</f>
        <v>502094</v>
      </c>
      <c r="AY17" s="39" t="n">
        <f aca="false">SUM(AY14:AY16)</f>
        <v>10255445658.62</v>
      </c>
      <c r="AZ17" s="40" t="n">
        <f aca="false">SUM(AZ14:AZ16)</f>
        <v>0.19141999422376</v>
      </c>
    </row>
    <row r="18" customFormat="false" ht="17.35" hidden="false" customHeight="false" outlineLevel="0" collapsed="false">
      <c r="A18" s="43"/>
      <c r="B18" s="36"/>
      <c r="C18" s="36"/>
      <c r="E18" s="44"/>
      <c r="F18" s="47"/>
      <c r="G18" s="48"/>
      <c r="H18" s="47"/>
      <c r="I18" s="48"/>
      <c r="K18" s="48"/>
      <c r="N18" s="49"/>
      <c r="O18" s="48"/>
      <c r="P18" s="28"/>
      <c r="R18" s="49"/>
      <c r="S18" s="48"/>
      <c r="T18" s="49"/>
      <c r="U18" s="48"/>
      <c r="V18" s="49"/>
      <c r="W18" s="48"/>
      <c r="X18" s="49"/>
      <c r="Y18" s="48"/>
      <c r="Z18" s="50"/>
      <c r="AB18" s="49"/>
      <c r="AC18" s="48"/>
      <c r="AD18" s="49"/>
      <c r="AE18" s="48"/>
      <c r="AF18" s="49"/>
      <c r="AH18" s="50"/>
      <c r="AJ18" s="49"/>
      <c r="AK18" s="48"/>
      <c r="AL18" s="49"/>
      <c r="AM18" s="48"/>
      <c r="AN18" s="49"/>
      <c r="AP18" s="50"/>
      <c r="AR18" s="49"/>
      <c r="AS18" s="31"/>
      <c r="AT18" s="23"/>
      <c r="AU18" s="51"/>
      <c r="AV18" s="49"/>
      <c r="AW18" s="48"/>
      <c r="AX18" s="49"/>
      <c r="AY18" s="48"/>
      <c r="AZ18" s="50"/>
    </row>
    <row r="19" customFormat="false" ht="13.8" hidden="false" customHeight="false" outlineLevel="0" collapsed="false">
      <c r="A19" s="10" t="s">
        <v>39</v>
      </c>
      <c r="B19" s="22" t="s">
        <v>40</v>
      </c>
      <c r="D19" s="23" t="n">
        <f aca="false">Semestre_01_Ano_2021!D19+Semestre_02_Ano_2021!D19</f>
        <v>279</v>
      </c>
      <c r="E19" s="24" t="n">
        <f aca="false">Semestre_01_Ano_2021!E19+Semestre_02_Ano_2021!E19</f>
        <v>2504896.8</v>
      </c>
      <c r="F19" s="23" t="n">
        <f aca="false">Semestre_01_Ano_2021!F19+Semestre_02_Ano_2021!F19</f>
        <v>194</v>
      </c>
      <c r="G19" s="24" t="n">
        <f aca="false">Semestre_01_Ano_2021!G19+Semestre_02_Ano_2021!G19</f>
        <v>2576150.36</v>
      </c>
      <c r="H19" s="23" t="n">
        <f aca="false">Semestre_01_Ano_2021!H19+Semestre_02_Ano_2021!H19</f>
        <v>105</v>
      </c>
      <c r="I19" s="24" t="n">
        <f aca="false">Semestre_01_Ano_2021!I19+Semestre_02_Ano_2021!I19</f>
        <v>1833801.7</v>
      </c>
      <c r="J19" s="53" t="n">
        <f aca="false">D19+F19+H19</f>
        <v>578</v>
      </c>
      <c r="K19" s="26" t="n">
        <f aca="false">E19+G19+I19</f>
        <v>6914848.86</v>
      </c>
      <c r="L19" s="27" t="n">
        <f aca="false">K19/$K$45</f>
        <v>0.0033783951703683</v>
      </c>
      <c r="N19" s="23" t="n">
        <f aca="false">Semestre_01_Ano_2021!N19+Semestre_02_Ano_2021!N19</f>
        <v>5051</v>
      </c>
      <c r="O19" s="24" t="n">
        <f aca="false">Semestre_01_Ano_2021!O19+Semestre_02_Ano_2021!O19</f>
        <v>80236932.66</v>
      </c>
      <c r="P19" s="28" t="n">
        <f aca="false">O19/$O$45</f>
        <v>0.0165892189440937</v>
      </c>
      <c r="R19" s="23" t="n">
        <f aca="false">Semestre_01_Ano_2021!R19+Semestre_02_Ano_2021!R19</f>
        <v>7664</v>
      </c>
      <c r="S19" s="24" t="n">
        <f aca="false">Semestre_01_Ano_2021!S19+Semestre_02_Ano_2021!S19</f>
        <v>161843110.95</v>
      </c>
      <c r="T19" s="23" t="n">
        <f aca="false">Semestre_01_Ano_2021!T19+Semestre_02_Ano_2021!T19</f>
        <v>15</v>
      </c>
      <c r="U19" s="24" t="n">
        <f aca="false">Semestre_01_Ano_2021!U19+Semestre_02_Ano_2021!U19</f>
        <v>372542.35</v>
      </c>
      <c r="V19" s="23" t="n">
        <f aca="false">Semestre_01_Ano_2021!V19+Semestre_02_Ano_2021!V19</f>
        <v>0</v>
      </c>
      <c r="W19" s="24" t="n">
        <f aca="false">Semestre_01_Ano_2021!W19+Semestre_02_Ano_2021!W19</f>
        <v>0</v>
      </c>
      <c r="X19" s="25" t="n">
        <f aca="false">R19+T19+V19</f>
        <v>7679</v>
      </c>
      <c r="Y19" s="52" t="n">
        <f aca="false">S19+U19+W19</f>
        <v>162215653.3</v>
      </c>
      <c r="Z19" s="27" t="n">
        <f aca="false">Y19/$Y$45</f>
        <v>0.00480058125942151</v>
      </c>
      <c r="AB19" s="23" t="n">
        <f aca="false">Semestre_01_Ano_2021!AB19+Semestre_02_Ano_2021!AB19</f>
        <v>437</v>
      </c>
      <c r="AC19" s="24" t="n">
        <f aca="false">Semestre_01_Ano_2021!AC19+Semestre_02_Ano_2021!AC19</f>
        <v>18576255.65</v>
      </c>
      <c r="AD19" s="23" t="n">
        <f aca="false">Semestre_01_Ano_2021!AD19+Semestre_02_Ano_2021!AD19</f>
        <v>381</v>
      </c>
      <c r="AE19" s="24" t="n">
        <f aca="false">Semestre_01_Ano_2021!AE19+Semestre_02_Ano_2021!AE19</f>
        <v>11598379</v>
      </c>
      <c r="AF19" s="25" t="n">
        <f aca="false">AB19+AD19</f>
        <v>818</v>
      </c>
      <c r="AG19" s="26" t="n">
        <f aca="false">AC19+AE19</f>
        <v>30174634.65</v>
      </c>
      <c r="AH19" s="27" t="n">
        <f aca="false">AG19/$AG$45</f>
        <v>0.00375112759859503</v>
      </c>
      <c r="AJ19" s="23" t="n">
        <f aca="false">Semestre_01_Ano_2021!AJ19+Semestre_02_Ano_2021!AJ19</f>
        <v>1223</v>
      </c>
      <c r="AK19" s="24" t="n">
        <f aca="false">Semestre_01_Ano_2021!AK19+Semestre_02_Ano_2021!AK19</f>
        <v>45678026.81</v>
      </c>
      <c r="AL19" s="23" t="n">
        <f aca="false">Semestre_01_Ano_2021!AL19+Semestre_02_Ano_2021!AL19</f>
        <v>0</v>
      </c>
      <c r="AM19" s="24" t="n">
        <f aca="false">Semestre_01_Ano_2021!AM19+Semestre_02_Ano_2021!AM19</f>
        <v>0</v>
      </c>
      <c r="AN19" s="25" t="n">
        <f aca="false">AJ19+AL19</f>
        <v>1223</v>
      </c>
      <c r="AO19" s="26" t="n">
        <f aca="false">AK19+AM19</f>
        <v>45678026.81</v>
      </c>
      <c r="AP19" s="27" t="n">
        <f aca="false">AO19/$AO$45</f>
        <v>0.00940426382024886</v>
      </c>
      <c r="AR19" s="23" t="n">
        <f aca="false">D19+F19+N19+T19+AB19+AJ19</f>
        <v>7199</v>
      </c>
      <c r="AS19" s="31" t="n">
        <f aca="false">E19+G19+O19+U19+AC19+AK19</f>
        <v>149944804.63</v>
      </c>
      <c r="AT19" s="23" t="n">
        <f aca="false">R19</f>
        <v>7664</v>
      </c>
      <c r="AU19" s="34" t="n">
        <f aca="false">S19</f>
        <v>161843110.95</v>
      </c>
      <c r="AV19" s="23" t="n">
        <f aca="false">H19+V19+AD19+AL19</f>
        <v>486</v>
      </c>
      <c r="AW19" s="31" t="n">
        <f aca="false">I19+W19+AE19+AM19</f>
        <v>13432180.7</v>
      </c>
      <c r="AX19" s="25" t="n">
        <f aca="false">AR19+AT19+AV19</f>
        <v>15349</v>
      </c>
      <c r="AY19" s="26" t="n">
        <f aca="false">AS19+AU19+AW19</f>
        <v>325220096.28</v>
      </c>
      <c r="AZ19" s="27" t="n">
        <f aca="false">AY19/$AY$45</f>
        <v>0.00607029972403417</v>
      </c>
    </row>
    <row r="20" customFormat="false" ht="13.8" hidden="false" customHeight="false" outlineLevel="0" collapsed="false">
      <c r="A20" s="10"/>
      <c r="B20" s="22" t="s">
        <v>41</v>
      </c>
      <c r="D20" s="23" t="n">
        <f aca="false">Semestre_01_Ano_2021!D20+Semestre_02_Ano_2021!D20</f>
        <v>4334</v>
      </c>
      <c r="E20" s="24" t="n">
        <f aca="false">Semestre_01_Ano_2021!E20+Semestre_02_Ano_2021!E20</f>
        <v>49129241.48</v>
      </c>
      <c r="F20" s="23" t="n">
        <f aca="false">Semestre_01_Ano_2021!F20+Semestre_02_Ano_2021!F20</f>
        <v>3018</v>
      </c>
      <c r="G20" s="24" t="n">
        <f aca="false">Semestre_01_Ano_2021!G20+Semestre_02_Ano_2021!G20</f>
        <v>53980559.27</v>
      </c>
      <c r="H20" s="23" t="n">
        <f aca="false">Semestre_01_Ano_2021!H20+Semestre_02_Ano_2021!H20</f>
        <v>3081</v>
      </c>
      <c r="I20" s="24" t="n">
        <f aca="false">Semestre_01_Ano_2021!I20+Semestre_02_Ano_2021!I20</f>
        <v>84214371.33</v>
      </c>
      <c r="J20" s="25" t="n">
        <f aca="false">D20+F20+H20</f>
        <v>10433</v>
      </c>
      <c r="K20" s="26" t="n">
        <f aca="false">E20+G20+I20</f>
        <v>187324172.08</v>
      </c>
      <c r="L20" s="27" t="n">
        <f aca="false">K20/$K$45</f>
        <v>0.0915211729223989</v>
      </c>
      <c r="N20" s="23" t="n">
        <f aca="false">Semestre_01_Ano_2021!N20+Semestre_02_Ano_2021!N20</f>
        <v>16488</v>
      </c>
      <c r="O20" s="24" t="n">
        <f aca="false">Semestre_01_Ano_2021!O20+Semestre_02_Ano_2021!O20</f>
        <v>402308152.67</v>
      </c>
      <c r="P20" s="28" t="n">
        <f aca="false">O20/$O$45</f>
        <v>0.0831783794118497</v>
      </c>
      <c r="R20" s="23" t="n">
        <f aca="false">Semestre_01_Ano_2021!R20+Semestre_02_Ano_2021!R20</f>
        <v>35887</v>
      </c>
      <c r="S20" s="24" t="n">
        <f aca="false">Semestre_01_Ano_2021!S20+Semestre_02_Ano_2021!S20</f>
        <v>1316721669.71</v>
      </c>
      <c r="T20" s="23" t="n">
        <f aca="false">Semestre_01_Ano_2021!T20+Semestre_02_Ano_2021!T20</f>
        <v>171</v>
      </c>
      <c r="U20" s="24" t="n">
        <f aca="false">Semestre_01_Ano_2021!U20+Semestre_02_Ano_2021!U20</f>
        <v>3941157.37</v>
      </c>
      <c r="V20" s="23" t="n">
        <f aca="false">Semestre_01_Ano_2021!V20+Semestre_02_Ano_2021!V20</f>
        <v>91</v>
      </c>
      <c r="W20" s="24" t="n">
        <f aca="false">Semestre_01_Ano_2021!W20+Semestre_02_Ano_2021!W20</f>
        <v>2271105.17</v>
      </c>
      <c r="X20" s="25" t="n">
        <f aca="false">R20+T20+V20</f>
        <v>36149</v>
      </c>
      <c r="Y20" s="52" t="n">
        <f aca="false">S20+U20+W20</f>
        <v>1322933932.25</v>
      </c>
      <c r="Z20" s="27" t="n">
        <f aca="false">Y20/$Y$45</f>
        <v>0.039150672043141</v>
      </c>
      <c r="AB20" s="23" t="n">
        <f aca="false">Semestre_01_Ano_2021!AB20+Semestre_02_Ano_2021!AB20</f>
        <v>12992</v>
      </c>
      <c r="AC20" s="24" t="n">
        <f aca="false">Semestre_01_Ano_2021!AC20+Semestre_02_Ano_2021!AC20</f>
        <v>381515117.95</v>
      </c>
      <c r="AD20" s="23" t="n">
        <f aca="false">Semestre_01_Ano_2021!AD20+Semestre_02_Ano_2021!AD20</f>
        <v>13179</v>
      </c>
      <c r="AE20" s="24" t="n">
        <f aca="false">Semestre_01_Ano_2021!AE20+Semestre_02_Ano_2021!AE20</f>
        <v>349513926.48</v>
      </c>
      <c r="AF20" s="25" t="n">
        <f aca="false">AB20+AD20</f>
        <v>26171</v>
      </c>
      <c r="AG20" s="26" t="n">
        <f aca="false">AC20+AE20</f>
        <v>731029044.43</v>
      </c>
      <c r="AH20" s="27" t="n">
        <f aca="false">AG20/$AG$45</f>
        <v>0.0908770977923316</v>
      </c>
      <c r="AJ20" s="23" t="n">
        <f aca="false">Semestre_01_Ano_2021!AJ20+Semestre_02_Ano_2021!AJ20</f>
        <v>12280</v>
      </c>
      <c r="AK20" s="24" t="n">
        <f aca="false">Semestre_01_Ano_2021!AK20+Semestre_02_Ano_2021!AK20</f>
        <v>429613958.55</v>
      </c>
      <c r="AL20" s="23" t="n">
        <f aca="false">Semestre_01_Ano_2021!AL20+Semestre_02_Ano_2021!AL20</f>
        <v>37</v>
      </c>
      <c r="AM20" s="24" t="n">
        <f aca="false">Semestre_01_Ano_2021!AM20+Semestre_02_Ano_2021!AM20</f>
        <v>1151487.07</v>
      </c>
      <c r="AN20" s="25" t="n">
        <f aca="false">AJ20+AL20</f>
        <v>12317</v>
      </c>
      <c r="AO20" s="26" t="n">
        <f aca="false">AK20+AM20</f>
        <v>430765445.62</v>
      </c>
      <c r="AP20" s="27" t="n">
        <f aca="false">AO20/$AO$45</f>
        <v>0.0886866657377301</v>
      </c>
      <c r="AR20" s="23" t="n">
        <f aca="false">D20+F20+N20+T20+AB20+AJ20</f>
        <v>49283</v>
      </c>
      <c r="AS20" s="31" t="n">
        <f aca="false">E20+G20+O20+U20+AC20+AK20</f>
        <v>1320488187.29</v>
      </c>
      <c r="AT20" s="23" t="n">
        <f aca="false">R20</f>
        <v>35887</v>
      </c>
      <c r="AU20" s="34" t="n">
        <f aca="false">S20</f>
        <v>1316721669.71</v>
      </c>
      <c r="AV20" s="23" t="n">
        <f aca="false">H20+V20+AD20+AL20</f>
        <v>16388</v>
      </c>
      <c r="AW20" s="31" t="n">
        <f aca="false">I20+W20+AE20+AM20</f>
        <v>437150890.05</v>
      </c>
      <c r="AX20" s="25" t="n">
        <f aca="false">AR20+AT20+AV20</f>
        <v>101558</v>
      </c>
      <c r="AY20" s="26" t="n">
        <f aca="false">AS20+AU20+AW20</f>
        <v>3074360747.05</v>
      </c>
      <c r="AZ20" s="27" t="n">
        <f aca="false">AY20/$AY$45</f>
        <v>0.0573835731797204</v>
      </c>
    </row>
    <row r="21" customFormat="false" ht="13.8" hidden="false" customHeight="false" outlineLevel="0" collapsed="false">
      <c r="A21" s="10"/>
      <c r="B21" s="22" t="s">
        <v>42</v>
      </c>
      <c r="D21" s="23" t="n">
        <f aca="false">Semestre_01_Ano_2021!D21+Semestre_02_Ano_2021!D21</f>
        <v>583</v>
      </c>
      <c r="E21" s="24" t="n">
        <f aca="false">Semestre_01_Ano_2021!E21+Semestre_02_Ano_2021!E21</f>
        <v>6443342.71</v>
      </c>
      <c r="F21" s="23" t="n">
        <f aca="false">Semestre_01_Ano_2021!F21+Semestre_02_Ano_2021!F21</f>
        <v>341</v>
      </c>
      <c r="G21" s="24" t="n">
        <f aca="false">Semestre_01_Ano_2021!G21+Semestre_02_Ano_2021!G21</f>
        <v>6609395.01</v>
      </c>
      <c r="H21" s="23" t="n">
        <f aca="false">Semestre_01_Ano_2021!H21+Semestre_02_Ano_2021!H21</f>
        <v>812</v>
      </c>
      <c r="I21" s="24" t="n">
        <f aca="false">Semestre_01_Ano_2021!I21+Semestre_02_Ano_2021!I21</f>
        <v>12406075.54</v>
      </c>
      <c r="J21" s="53" t="n">
        <f aca="false">D21+F21+H21</f>
        <v>1736</v>
      </c>
      <c r="K21" s="26" t="n">
        <f aca="false">E21+G21+I21</f>
        <v>25458813.26</v>
      </c>
      <c r="L21" s="27" t="n">
        <f aca="false">K21/$K$45</f>
        <v>0.0124384398708163</v>
      </c>
      <c r="N21" s="23" t="n">
        <f aca="false">Semestre_01_Ano_2021!N21+Semestre_02_Ano_2021!N21</f>
        <v>1585</v>
      </c>
      <c r="O21" s="24" t="n">
        <f aca="false">Semestre_01_Ano_2021!O21+Semestre_02_Ano_2021!O21</f>
        <v>26793979.9</v>
      </c>
      <c r="P21" s="28" t="n">
        <f aca="false">O21/$O$45</f>
        <v>0.00553973319030347</v>
      </c>
      <c r="R21" s="23" t="n">
        <f aca="false">Semestre_01_Ano_2021!R21+Semestre_02_Ano_2021!R21</f>
        <v>8934</v>
      </c>
      <c r="S21" s="24" t="n">
        <f aca="false">Semestre_01_Ano_2021!S21+Semestre_02_Ano_2021!S21</f>
        <v>325667574.15</v>
      </c>
      <c r="T21" s="23" t="n">
        <f aca="false">Semestre_01_Ano_2021!T21+Semestre_02_Ano_2021!T21</f>
        <v>236</v>
      </c>
      <c r="U21" s="24" t="n">
        <f aca="false">Semestre_01_Ano_2021!U21+Semestre_02_Ano_2021!U21</f>
        <v>9170106.46</v>
      </c>
      <c r="V21" s="23" t="n">
        <f aca="false">Semestre_01_Ano_2021!V21+Semestre_02_Ano_2021!V21</f>
        <v>54</v>
      </c>
      <c r="W21" s="24" t="n">
        <f aca="false">Semestre_01_Ano_2021!W21+Semestre_02_Ano_2021!W21</f>
        <v>377631.24</v>
      </c>
      <c r="X21" s="25" t="n">
        <f aca="false">R21+T21+V21</f>
        <v>9224</v>
      </c>
      <c r="Y21" s="52" t="n">
        <f aca="false">S21+U21+W21</f>
        <v>335215311.85</v>
      </c>
      <c r="Z21" s="27" t="n">
        <f aca="false">Y21/$Y$45</f>
        <v>0.00992030245664491</v>
      </c>
      <c r="AB21" s="23" t="n">
        <f aca="false">Semestre_01_Ano_2021!AB21+Semestre_02_Ano_2021!AB21</f>
        <v>1225</v>
      </c>
      <c r="AC21" s="24" t="n">
        <f aca="false">Semestre_01_Ano_2021!AC21+Semestre_02_Ano_2021!AC21</f>
        <v>29127544.69</v>
      </c>
      <c r="AD21" s="23" t="n">
        <f aca="false">Semestre_01_Ano_2021!AD21+Semestre_02_Ano_2021!AD21</f>
        <v>3437</v>
      </c>
      <c r="AE21" s="24" t="n">
        <f aca="false">Semestre_01_Ano_2021!AE21+Semestre_02_Ano_2021!AE21</f>
        <v>62385694.59</v>
      </c>
      <c r="AF21" s="25" t="n">
        <f aca="false">AB21+AD21</f>
        <v>4662</v>
      </c>
      <c r="AG21" s="26" t="n">
        <f aca="false">AC21+AE21</f>
        <v>91513239.28</v>
      </c>
      <c r="AH21" s="27" t="n">
        <f aca="false">AG21/$AG$45</f>
        <v>0.0113763709646121</v>
      </c>
      <c r="AJ21" s="23" t="n">
        <f aca="false">Semestre_01_Ano_2021!AJ21+Semestre_02_Ano_2021!AJ21</f>
        <v>2210</v>
      </c>
      <c r="AK21" s="24" t="n">
        <f aca="false">Semestre_01_Ano_2021!AK21+Semestre_02_Ano_2021!AK21</f>
        <v>92128117.19</v>
      </c>
      <c r="AL21" s="23" t="n">
        <f aca="false">Semestre_01_Ano_2021!AL21+Semestre_02_Ano_2021!AL21</f>
        <v>34</v>
      </c>
      <c r="AM21" s="24" t="n">
        <f aca="false">Semestre_01_Ano_2021!AM21+Semestre_02_Ano_2021!AM21</f>
        <v>149218.95</v>
      </c>
      <c r="AN21" s="25" t="n">
        <f aca="false">AJ21+AL21</f>
        <v>2244</v>
      </c>
      <c r="AO21" s="26" t="n">
        <f aca="false">AK21+AM21</f>
        <v>92277336.14</v>
      </c>
      <c r="AP21" s="27" t="n">
        <f aca="false">AO21/$AO$45</f>
        <v>0.0189982027310419</v>
      </c>
      <c r="AR21" s="23" t="n">
        <f aca="false">D21+F21+N21+T21+AB21+AJ21</f>
        <v>6180</v>
      </c>
      <c r="AS21" s="31" t="n">
        <f aca="false">E21+G21+O21+U21+AC21+AK21</f>
        <v>170272485.96</v>
      </c>
      <c r="AT21" s="23" t="n">
        <f aca="false">R21</f>
        <v>8934</v>
      </c>
      <c r="AU21" s="34" t="n">
        <f aca="false">S21</f>
        <v>325667574.15</v>
      </c>
      <c r="AV21" s="23" t="n">
        <f aca="false">H21+V21+AD21+AL21</f>
        <v>4337</v>
      </c>
      <c r="AW21" s="31" t="n">
        <f aca="false">I21+W21+AE21+AM21</f>
        <v>75318620.32</v>
      </c>
      <c r="AX21" s="25" t="n">
        <f aca="false">AR21+AT21+AV21</f>
        <v>19451</v>
      </c>
      <c r="AY21" s="26" t="n">
        <f aca="false">AS21+AU21+AW21</f>
        <v>571258680.43</v>
      </c>
      <c r="AZ21" s="27" t="n">
        <f aca="false">AY21/$AY$45</f>
        <v>0.0106626603024581</v>
      </c>
    </row>
    <row r="22" customFormat="false" ht="13.8" hidden="false" customHeight="false" outlineLevel="0" collapsed="false">
      <c r="A22" s="10"/>
      <c r="B22" s="22" t="s">
        <v>43</v>
      </c>
      <c r="D22" s="23" t="n">
        <f aca="false">Semestre_01_Ano_2021!D22+Semestre_02_Ano_2021!D22</f>
        <v>403</v>
      </c>
      <c r="E22" s="24" t="n">
        <f aca="false">Semestre_01_Ano_2021!E22+Semestre_02_Ano_2021!E22</f>
        <v>42625337.08</v>
      </c>
      <c r="F22" s="23" t="n">
        <f aca="false">Semestre_01_Ano_2021!F22+Semestre_02_Ano_2021!F22</f>
        <v>488</v>
      </c>
      <c r="G22" s="24" t="n">
        <f aca="false">Semestre_01_Ano_2021!G22+Semestre_02_Ano_2021!G22</f>
        <v>27517559.84</v>
      </c>
      <c r="H22" s="23" t="n">
        <f aca="false">Semestre_01_Ano_2021!H22+Semestre_02_Ano_2021!H22</f>
        <v>686</v>
      </c>
      <c r="I22" s="24" t="n">
        <f aca="false">Semestre_01_Ano_2021!I22+Semestre_02_Ano_2021!I22</f>
        <v>26219664.1</v>
      </c>
      <c r="J22" s="53" t="n">
        <f aca="false">D22+F22+H22</f>
        <v>1577</v>
      </c>
      <c r="K22" s="26" t="n">
        <f aca="false">E22+G22+I22</f>
        <v>96362561.02</v>
      </c>
      <c r="L22" s="27" t="n">
        <f aca="false">K22/$K$45</f>
        <v>0.0470799604366608</v>
      </c>
      <c r="N22" s="23" t="n">
        <f aca="false">Semestre_01_Ano_2021!N22+Semestre_02_Ano_2021!N22</f>
        <v>878</v>
      </c>
      <c r="O22" s="24" t="n">
        <f aca="false">Semestre_01_Ano_2021!O22+Semestre_02_Ano_2021!O22</f>
        <v>100971984.16</v>
      </c>
      <c r="P22" s="28" t="n">
        <f aca="false">O22/$O$45</f>
        <v>0.0208762510843695</v>
      </c>
      <c r="R22" s="23" t="n">
        <f aca="false">Semestre_01_Ano_2021!R22+Semestre_02_Ano_2021!R22</f>
        <v>12313</v>
      </c>
      <c r="S22" s="24" t="n">
        <f aca="false">Semestre_01_Ano_2021!S22+Semestre_02_Ano_2021!S22</f>
        <v>2202176118.05</v>
      </c>
      <c r="T22" s="23" t="n">
        <f aca="false">Semestre_01_Ano_2021!T22+Semestre_02_Ano_2021!T22</f>
        <v>54</v>
      </c>
      <c r="U22" s="24" t="n">
        <f aca="false">Semestre_01_Ano_2021!U22+Semestre_02_Ano_2021!U22</f>
        <v>9374670.82</v>
      </c>
      <c r="V22" s="23" t="n">
        <f aca="false">Semestre_01_Ano_2021!V22+Semestre_02_Ano_2021!V22</f>
        <v>46</v>
      </c>
      <c r="W22" s="24" t="n">
        <f aca="false">Semestre_01_Ano_2021!W22+Semestre_02_Ano_2021!W22</f>
        <v>767616.69</v>
      </c>
      <c r="X22" s="25" t="n">
        <f aca="false">R22+T22+V22</f>
        <v>12413</v>
      </c>
      <c r="Y22" s="52" t="n">
        <f aca="false">S22+U22+W22</f>
        <v>2212318405.56</v>
      </c>
      <c r="Z22" s="27" t="n">
        <f aca="false">Y22/$Y$45</f>
        <v>0.0654709583295475</v>
      </c>
      <c r="AB22" s="23" t="n">
        <f aca="false">Semestre_01_Ano_2021!AB22+Semestre_02_Ano_2021!AB22</f>
        <v>1348</v>
      </c>
      <c r="AC22" s="24" t="n">
        <f aca="false">Semestre_01_Ano_2021!AC22+Semestre_02_Ano_2021!AC22</f>
        <v>78880798.1</v>
      </c>
      <c r="AD22" s="23" t="n">
        <f aca="false">Semestre_01_Ano_2021!AD22+Semestre_02_Ano_2021!AD22</f>
        <v>6828</v>
      </c>
      <c r="AE22" s="24" t="n">
        <f aca="false">Semestre_01_Ano_2021!AE22+Semestre_02_Ano_2021!AE22</f>
        <v>117027645.46</v>
      </c>
      <c r="AF22" s="25" t="n">
        <f aca="false">AB22+AD22</f>
        <v>8176</v>
      </c>
      <c r="AG22" s="26" t="n">
        <f aca="false">AC22+AE22</f>
        <v>195908443.56</v>
      </c>
      <c r="AH22" s="27" t="n">
        <f aca="false">AG22/$AG$45</f>
        <v>0.0243541497008884</v>
      </c>
      <c r="AJ22" s="23" t="n">
        <f aca="false">Semestre_01_Ano_2021!AJ22+Semestre_02_Ano_2021!AJ22</f>
        <v>2150</v>
      </c>
      <c r="AK22" s="24" t="n">
        <f aca="false">Semestre_01_Ano_2021!AK22+Semestre_02_Ano_2021!AK22</f>
        <v>278062687.32</v>
      </c>
      <c r="AL22" s="23" t="n">
        <f aca="false">Semestre_01_Ano_2021!AL22+Semestre_02_Ano_2021!AL22</f>
        <v>0</v>
      </c>
      <c r="AM22" s="24" t="n">
        <f aca="false">Semestre_01_Ano_2021!AM22+Semestre_02_Ano_2021!AM22</f>
        <v>0</v>
      </c>
      <c r="AN22" s="25" t="n">
        <f aca="false">AJ22+AL22</f>
        <v>2150</v>
      </c>
      <c r="AO22" s="26" t="n">
        <f aca="false">AK22+AM22</f>
        <v>278062687.32</v>
      </c>
      <c r="AP22" s="27" t="n">
        <f aca="false">AO22/$AO$45</f>
        <v>0.0572479822957713</v>
      </c>
      <c r="AR22" s="23" t="n">
        <f aca="false">D22+F22+N22+T22+AB22+AJ22</f>
        <v>5321</v>
      </c>
      <c r="AS22" s="31" t="n">
        <f aca="false">E22+G22+O22+U22+AC22+AK22</f>
        <v>537433037.32</v>
      </c>
      <c r="AT22" s="23" t="n">
        <f aca="false">R22</f>
        <v>12313</v>
      </c>
      <c r="AU22" s="34" t="n">
        <f aca="false">S22</f>
        <v>2202176118.05</v>
      </c>
      <c r="AV22" s="23" t="n">
        <f aca="false">H22+V22+AD22+AL22</f>
        <v>7560</v>
      </c>
      <c r="AW22" s="31" t="n">
        <f aca="false">I22+W22+AE22+AM22</f>
        <v>144014926.25</v>
      </c>
      <c r="AX22" s="25" t="n">
        <f aca="false">AR22+AT22+AV22</f>
        <v>25194</v>
      </c>
      <c r="AY22" s="26" t="n">
        <f aca="false">AS22+AU22+AW22</f>
        <v>2883624081.62</v>
      </c>
      <c r="AZ22" s="27" t="n">
        <f aca="false">AY22/$AY$45</f>
        <v>0.0538234342437609</v>
      </c>
    </row>
    <row r="23" customFormat="false" ht="13.8" hidden="false" customHeight="false" outlineLevel="0" collapsed="false">
      <c r="A23" s="10"/>
      <c r="B23" s="35" t="s">
        <v>34</v>
      </c>
      <c r="C23" s="36"/>
      <c r="D23" s="37" t="n">
        <f aca="false">SUM(D19:D22)</f>
        <v>5599</v>
      </c>
      <c r="E23" s="38" t="n">
        <f aca="false">SUM(E19:E22)</f>
        <v>100702818.07</v>
      </c>
      <c r="F23" s="37" t="n">
        <f aca="false">SUM(F19:F22)</f>
        <v>4041</v>
      </c>
      <c r="G23" s="39" t="n">
        <f aca="false">SUM(G19:G22)</f>
        <v>90683664.48</v>
      </c>
      <c r="H23" s="37" t="n">
        <f aca="false">SUM(H19:H22)</f>
        <v>4684</v>
      </c>
      <c r="I23" s="38" t="n">
        <f aca="false">SUM(I19:I22)</f>
        <v>124673912.67</v>
      </c>
      <c r="J23" s="37" t="n">
        <f aca="false">SUM(J19:J22)</f>
        <v>14324</v>
      </c>
      <c r="K23" s="39" t="n">
        <f aca="false">SUM(K19:K22)</f>
        <v>316060395.22</v>
      </c>
      <c r="L23" s="40" t="n">
        <f aca="false">SUM(L19:L22)</f>
        <v>0.154417968400244</v>
      </c>
      <c r="N23" s="37" t="n">
        <f aca="false">SUM(N19:N22)</f>
        <v>24002</v>
      </c>
      <c r="O23" s="39" t="n">
        <f aca="false">SUM(O19:O22)</f>
        <v>610311049.39</v>
      </c>
      <c r="P23" s="41" t="n">
        <f aca="false">SUM(P18:P22)</f>
        <v>0.126183582630616</v>
      </c>
      <c r="R23" s="37" t="n">
        <f aca="false">SUM(R19:R22)</f>
        <v>64798</v>
      </c>
      <c r="S23" s="39" t="n">
        <f aca="false">SUM(S19:S22)</f>
        <v>4006408472.86</v>
      </c>
      <c r="T23" s="37" t="n">
        <f aca="false">SUM(T19:T22)</f>
        <v>476</v>
      </c>
      <c r="U23" s="39" t="n">
        <f aca="false">SUM(U19:U22)</f>
        <v>22858477</v>
      </c>
      <c r="V23" s="37" t="n">
        <f aca="false">SUM(V19:V22)</f>
        <v>191</v>
      </c>
      <c r="W23" s="39" t="n">
        <f aca="false">SUM(W19:W22)</f>
        <v>3416353.1</v>
      </c>
      <c r="X23" s="37" t="n">
        <f aca="false">SUM(X19:X22)</f>
        <v>65465</v>
      </c>
      <c r="Y23" s="39" t="n">
        <f aca="false">SUM(Y19:Y22)</f>
        <v>4032683302.96</v>
      </c>
      <c r="Z23" s="40" t="n">
        <f aca="false">SUM(Z19:Z22)</f>
        <v>0.119342514088755</v>
      </c>
      <c r="AB23" s="37" t="n">
        <f aca="false">SUM(AB19:AB22)</f>
        <v>16002</v>
      </c>
      <c r="AC23" s="39" t="n">
        <f aca="false">SUM(AC19:AC22)</f>
        <v>508099716.39</v>
      </c>
      <c r="AD23" s="37" t="n">
        <f aca="false">SUM(AD19:AD22)</f>
        <v>23825</v>
      </c>
      <c r="AE23" s="39" t="n">
        <f aca="false">SUM(AE19:AE22)</f>
        <v>540525645.53</v>
      </c>
      <c r="AF23" s="37" t="n">
        <f aca="false">SUM(AF19:AF22)</f>
        <v>39827</v>
      </c>
      <c r="AG23" s="39" t="n">
        <f aca="false">SUM(AG19:AG22)</f>
        <v>1048625361.92</v>
      </c>
      <c r="AH23" s="40" t="n">
        <f aca="false">SUM(AH19:AH22)</f>
        <v>0.130358746056427</v>
      </c>
      <c r="AJ23" s="37" t="n">
        <f aca="false">SUM(AJ19:AJ22)</f>
        <v>17863</v>
      </c>
      <c r="AK23" s="39" t="n">
        <f aca="false">SUM(AK19:AK22)</f>
        <v>845482789.87</v>
      </c>
      <c r="AL23" s="37" t="n">
        <f aca="false">SUM(AL19:AL22)</f>
        <v>71</v>
      </c>
      <c r="AM23" s="39" t="n">
        <f aca="false">SUM(AM19:AM22)</f>
        <v>1300706.02</v>
      </c>
      <c r="AN23" s="37" t="n">
        <f aca="false">SUM(AN19:AN22)</f>
        <v>17934</v>
      </c>
      <c r="AO23" s="39" t="n">
        <f aca="false">SUM(AO19:AO22)</f>
        <v>846783495.89</v>
      </c>
      <c r="AP23" s="40" t="n">
        <f aca="false">SUM(AP19:AP22)</f>
        <v>0.174337114584792</v>
      </c>
      <c r="AR23" s="37" t="n">
        <f aca="false">SUM(AR19:AR22)</f>
        <v>67983</v>
      </c>
      <c r="AS23" s="39" t="n">
        <f aca="false">SUM(AS19:AS22)</f>
        <v>2178138515.2</v>
      </c>
      <c r="AT23" s="37" t="n">
        <f aca="false">SUM(AT19:AT22)</f>
        <v>64798</v>
      </c>
      <c r="AU23" s="42" t="n">
        <f aca="false">SUM(AU19:AU22)</f>
        <v>4006408472.86</v>
      </c>
      <c r="AV23" s="37" t="n">
        <f aca="false">SUM(AV19:AV22)</f>
        <v>28771</v>
      </c>
      <c r="AW23" s="39" t="n">
        <f aca="false">SUM(AW19:AW22)</f>
        <v>669916617.32</v>
      </c>
      <c r="AX23" s="37" t="n">
        <f aca="false">SUM(AX19:AX22)</f>
        <v>161552</v>
      </c>
      <c r="AY23" s="39" t="n">
        <f aca="false">SUM(AY19:AY22)</f>
        <v>6854463605.38</v>
      </c>
      <c r="AZ23" s="40" t="n">
        <f aca="false">SUM(AZ19:AZ22)</f>
        <v>0.127939967449974</v>
      </c>
    </row>
    <row r="24" customFormat="false" ht="17.35" hidden="false" customHeight="false" outlineLevel="0" collapsed="false">
      <c r="A24" s="43"/>
      <c r="B24" s="36"/>
      <c r="C24" s="36"/>
      <c r="E24" s="44"/>
      <c r="F24" s="47"/>
      <c r="G24" s="48"/>
      <c r="I24" s="48"/>
      <c r="K24" s="48"/>
      <c r="N24" s="49"/>
      <c r="O24" s="48"/>
      <c r="P24" s="28"/>
      <c r="R24" s="49"/>
      <c r="S24" s="48"/>
      <c r="T24" s="49"/>
      <c r="U24" s="48"/>
      <c r="V24" s="49"/>
      <c r="W24" s="48"/>
      <c r="X24" s="49"/>
      <c r="Y24" s="48"/>
      <c r="Z24" s="50"/>
      <c r="AB24" s="49"/>
      <c r="AC24" s="48"/>
      <c r="AD24" s="49"/>
      <c r="AE24" s="48"/>
      <c r="AF24" s="49"/>
      <c r="AH24" s="50"/>
      <c r="AJ24" s="49"/>
      <c r="AK24" s="48"/>
      <c r="AL24" s="49"/>
      <c r="AM24" s="48"/>
      <c r="AN24" s="49"/>
      <c r="AP24" s="50"/>
      <c r="AR24" s="49"/>
      <c r="AS24" s="48"/>
      <c r="AT24" s="49"/>
      <c r="AU24" s="51"/>
      <c r="AV24" s="49"/>
      <c r="AW24" s="48"/>
      <c r="AX24" s="49"/>
      <c r="AY24" s="48"/>
      <c r="AZ24" s="50"/>
    </row>
    <row r="25" customFormat="false" ht="13.8" hidden="false" customHeight="false" outlineLevel="0" collapsed="false">
      <c r="A25" s="10" t="s">
        <v>44</v>
      </c>
      <c r="B25" s="22" t="s">
        <v>45</v>
      </c>
      <c r="D25" s="23" t="n">
        <f aca="false">Semestre_01_Ano_2021!D25+Semestre_02_Ano_2021!D25</f>
        <v>18</v>
      </c>
      <c r="E25" s="24" t="n">
        <f aca="false">Semestre_01_Ano_2021!E25+Semestre_02_Ano_2021!E25</f>
        <v>256432</v>
      </c>
      <c r="F25" s="23" t="n">
        <f aca="false">Semestre_01_Ano_2021!F25+Semestre_02_Ano_2021!F25</f>
        <v>26</v>
      </c>
      <c r="G25" s="24" t="n">
        <f aca="false">Semestre_01_Ano_2021!G25+Semestre_02_Ano_2021!G25</f>
        <v>238760.86</v>
      </c>
      <c r="H25" s="23" t="n">
        <f aca="false">Semestre_01_Ano_2021!H25+Semestre_02_Ano_2021!H25</f>
        <v>53</v>
      </c>
      <c r="I25" s="24" t="n">
        <f aca="false">Semestre_01_Ano_2021!I25+Semestre_02_Ano_2021!I25</f>
        <v>461632.23</v>
      </c>
      <c r="J25" s="53" t="n">
        <f aca="false">D25+F25+H25</f>
        <v>97</v>
      </c>
      <c r="K25" s="26" t="n">
        <f aca="false">E25+G25+I25</f>
        <v>956825.09</v>
      </c>
      <c r="L25" s="27" t="n">
        <f aca="false">K25/$K$45</f>
        <v>0.000467477066873045</v>
      </c>
      <c r="N25" s="23" t="n">
        <f aca="false">Semestre_01_Ano_2021!N25+Semestre_02_Ano_2021!N25</f>
        <v>698</v>
      </c>
      <c r="O25" s="24" t="n">
        <f aca="false">Semestre_01_Ano_2021!O25+Semestre_02_Ano_2021!O25</f>
        <v>13001080.53</v>
      </c>
      <c r="P25" s="28" t="n">
        <f aca="false">O25/$O$45</f>
        <v>0.00268801117230999</v>
      </c>
      <c r="R25" s="23" t="n">
        <f aca="false">Semestre_01_Ano_2021!R25+Semestre_02_Ano_2021!R25</f>
        <v>3645</v>
      </c>
      <c r="S25" s="24" t="n">
        <f aca="false">Semestre_01_Ano_2021!S25+Semestre_02_Ano_2021!S25</f>
        <v>109588546.36</v>
      </c>
      <c r="T25" s="23" t="n">
        <f aca="false">Semestre_01_Ano_2021!T25+Semestre_02_Ano_2021!T25</f>
        <v>1</v>
      </c>
      <c r="U25" s="24" t="n">
        <f aca="false">Semestre_01_Ano_2021!U25+Semestre_02_Ano_2021!U25</f>
        <v>5425.25</v>
      </c>
      <c r="V25" s="23" t="n">
        <f aca="false">Semestre_01_Ano_2021!V25+Semestre_02_Ano_2021!V25</f>
        <v>11</v>
      </c>
      <c r="W25" s="24" t="n">
        <f aca="false">Semestre_01_Ano_2021!W25+Semestre_02_Ano_2021!W25</f>
        <v>72011.31</v>
      </c>
      <c r="X25" s="25" t="n">
        <f aca="false">R25+T25+V25</f>
        <v>3657</v>
      </c>
      <c r="Y25" s="52" t="n">
        <f aca="false">S25+U25+W25</f>
        <v>109665982.92</v>
      </c>
      <c r="Z25" s="27" t="n">
        <f aca="false">Y25/$Y$45</f>
        <v>0.00324543563886625</v>
      </c>
      <c r="AB25" s="23" t="n">
        <f aca="false">Semestre_01_Ano_2021!AB25+Semestre_02_Ano_2021!AB25</f>
        <v>135</v>
      </c>
      <c r="AC25" s="24" t="n">
        <f aca="false">Semestre_01_Ano_2021!AC25+Semestre_02_Ano_2021!AC25</f>
        <v>3506305.09</v>
      </c>
      <c r="AD25" s="23" t="n">
        <f aca="false">Semestre_01_Ano_2021!AD25+Semestre_02_Ano_2021!AD25</f>
        <v>203</v>
      </c>
      <c r="AE25" s="24" t="n">
        <f aca="false">Semestre_01_Ano_2021!AE25+Semestre_02_Ano_2021!AE25</f>
        <v>4682999.83</v>
      </c>
      <c r="AF25" s="25" t="n">
        <f aca="false">AB25+AD25</f>
        <v>338</v>
      </c>
      <c r="AG25" s="26" t="n">
        <f aca="false">AC25+AE25</f>
        <v>8189304.92</v>
      </c>
      <c r="AH25" s="27" t="n">
        <f aca="false">AG25/$AG$45</f>
        <v>0.00101804472713714</v>
      </c>
      <c r="AJ25" s="23" t="n">
        <f aca="false">Semestre_01_Ano_2021!AJ25+Semestre_02_Ano_2021!AJ25</f>
        <v>1309</v>
      </c>
      <c r="AK25" s="24" t="n">
        <f aca="false">Semestre_01_Ano_2021!AK25+Semestre_02_Ano_2021!AK25</f>
        <v>26882366.47</v>
      </c>
      <c r="AL25" s="23" t="n">
        <f aca="false">Semestre_01_Ano_2021!AL25+Semestre_02_Ano_2021!AL25</f>
        <v>5</v>
      </c>
      <c r="AM25" s="24" t="n">
        <f aca="false">Semestre_01_Ano_2021!AM25+Semestre_02_Ano_2021!AM25</f>
        <v>67458.38</v>
      </c>
      <c r="AN25" s="25" t="n">
        <f aca="false">AJ25+AL25</f>
        <v>1314</v>
      </c>
      <c r="AO25" s="26" t="n">
        <f aca="false">AK25+AM25</f>
        <v>26949824.85</v>
      </c>
      <c r="AP25" s="27" t="n">
        <f aca="false">AO25/$AO$45</f>
        <v>0.00554847221954461</v>
      </c>
      <c r="AR25" s="23" t="n">
        <f aca="false">D25+F25+N25+T25+AB25+AJ25</f>
        <v>2187</v>
      </c>
      <c r="AS25" s="31" t="n">
        <f aca="false">E25+G25+O25+U25+AC25+AK25</f>
        <v>43890370.2</v>
      </c>
      <c r="AT25" s="23" t="n">
        <f aca="false">R25</f>
        <v>3645</v>
      </c>
      <c r="AU25" s="34" t="n">
        <f aca="false">S25</f>
        <v>109588546.36</v>
      </c>
      <c r="AV25" s="54" t="n">
        <f aca="false">H25+V25+AD25+AL25</f>
        <v>272</v>
      </c>
      <c r="AW25" s="31" t="n">
        <f aca="false">I25+W25+AE25+AM25</f>
        <v>5284101.75</v>
      </c>
      <c r="AX25" s="54" t="n">
        <f aca="false">AR25+AT25+AV25</f>
        <v>6104</v>
      </c>
      <c r="AY25" s="26" t="n">
        <f aca="false">AS25+AU25+AW25</f>
        <v>158763018.31</v>
      </c>
      <c r="AZ25" s="27" t="n">
        <f aca="false">AY25/$AY$45</f>
        <v>0.00296334426210946</v>
      </c>
    </row>
    <row r="26" customFormat="false" ht="13.8" hidden="false" customHeight="false" outlineLevel="0" collapsed="false">
      <c r="A26" s="10"/>
      <c r="B26" s="22" t="s">
        <v>46</v>
      </c>
      <c r="D26" s="23" t="n">
        <f aca="false">Semestre_01_Ano_2021!D26+Semestre_02_Ano_2021!D26</f>
        <v>941</v>
      </c>
      <c r="E26" s="24" t="n">
        <f aca="false">Semestre_01_Ano_2021!E26+Semestre_02_Ano_2021!E26</f>
        <v>4147063.41</v>
      </c>
      <c r="F26" s="23" t="n">
        <f aca="false">Semestre_01_Ano_2021!F26+Semestre_02_Ano_2021!F26</f>
        <v>611</v>
      </c>
      <c r="G26" s="24" t="n">
        <f aca="false">Semestre_01_Ano_2021!G26+Semestre_02_Ano_2021!G26</f>
        <v>7021932.01</v>
      </c>
      <c r="H26" s="23" t="n">
        <f aca="false">Semestre_01_Ano_2021!H26+Semestre_02_Ano_2021!H26</f>
        <v>813</v>
      </c>
      <c r="I26" s="24" t="n">
        <f aca="false">Semestre_01_Ano_2021!I26+Semestre_02_Ano_2021!I26</f>
        <v>28433821.52</v>
      </c>
      <c r="J26" s="53" t="n">
        <f aca="false">D26+F26+H26</f>
        <v>2365</v>
      </c>
      <c r="K26" s="26" t="n">
        <f aca="false">E26+G26+I26</f>
        <v>39602816.94</v>
      </c>
      <c r="L26" s="27" t="n">
        <f aca="false">K26/$K$45</f>
        <v>0.0193487910136442</v>
      </c>
      <c r="N26" s="23" t="n">
        <f aca="false">Semestre_01_Ano_2021!N26+Semestre_02_Ano_2021!N26</f>
        <v>9132</v>
      </c>
      <c r="O26" s="24" t="n">
        <f aca="false">Semestre_01_Ano_2021!O26+Semestre_02_Ano_2021!O26</f>
        <v>162202474.52</v>
      </c>
      <c r="P26" s="28" t="n">
        <f aca="false">O26/$O$45</f>
        <v>0.0335358328625079</v>
      </c>
      <c r="R26" s="23" t="n">
        <f aca="false">Semestre_01_Ano_2021!R26+Semestre_02_Ano_2021!R26</f>
        <v>17175</v>
      </c>
      <c r="S26" s="24" t="n">
        <f aca="false">Semestre_01_Ano_2021!S26+Semestre_02_Ano_2021!S26</f>
        <v>681973074.67</v>
      </c>
      <c r="T26" s="23" t="n">
        <f aca="false">Semestre_01_Ano_2021!T26+Semestre_02_Ano_2021!T26</f>
        <v>920</v>
      </c>
      <c r="U26" s="24" t="n">
        <f aca="false">Semestre_01_Ano_2021!U26+Semestre_02_Ano_2021!U26</f>
        <v>3447916.91</v>
      </c>
      <c r="V26" s="23" t="n">
        <f aca="false">Semestre_01_Ano_2021!V26+Semestre_02_Ano_2021!V26</f>
        <v>69</v>
      </c>
      <c r="W26" s="24" t="n">
        <f aca="false">Semestre_01_Ano_2021!W26+Semestre_02_Ano_2021!W26</f>
        <v>1011976.16</v>
      </c>
      <c r="X26" s="25" t="n">
        <f aca="false">R26+T26+V26</f>
        <v>18164</v>
      </c>
      <c r="Y26" s="52" t="n">
        <f aca="false">S26+U26+W26</f>
        <v>686432967.74</v>
      </c>
      <c r="Z26" s="27" t="n">
        <f aca="false">Y26/$Y$45</f>
        <v>0.0203141754432754</v>
      </c>
      <c r="AB26" s="23" t="n">
        <f aca="false">Semestre_01_Ano_2021!AB26+Semestre_02_Ano_2021!AB26</f>
        <v>3596</v>
      </c>
      <c r="AC26" s="24" t="n">
        <f aca="false">Semestre_01_Ano_2021!AC26+Semestre_02_Ano_2021!AC26</f>
        <v>92256017.2</v>
      </c>
      <c r="AD26" s="23" t="n">
        <f aca="false">Semestre_01_Ano_2021!AD26+Semestre_02_Ano_2021!AD26</f>
        <v>5342</v>
      </c>
      <c r="AE26" s="24" t="n">
        <f aca="false">Semestre_01_Ano_2021!AE26+Semestre_02_Ano_2021!AE26</f>
        <v>174503228.54</v>
      </c>
      <c r="AF26" s="25" t="n">
        <f aca="false">AB26+AD26</f>
        <v>8938</v>
      </c>
      <c r="AG26" s="26" t="n">
        <f aca="false">AC26+AE26</f>
        <v>266759245.74</v>
      </c>
      <c r="AH26" s="27" t="n">
        <f aca="false">AG26/$AG$45</f>
        <v>0.0331618917836909</v>
      </c>
      <c r="AJ26" s="23" t="n">
        <f aca="false">Semestre_01_Ano_2021!AJ26+Semestre_02_Ano_2021!AJ26</f>
        <v>6078</v>
      </c>
      <c r="AK26" s="24" t="n">
        <f aca="false">Semestre_01_Ano_2021!AK26+Semestre_02_Ano_2021!AK26</f>
        <v>130603045.82</v>
      </c>
      <c r="AL26" s="23" t="n">
        <f aca="false">Semestre_01_Ano_2021!AL26+Semestre_02_Ano_2021!AL26</f>
        <v>35</v>
      </c>
      <c r="AM26" s="24" t="n">
        <f aca="false">Semestre_01_Ano_2021!AM26+Semestre_02_Ano_2021!AM26</f>
        <v>390181.96</v>
      </c>
      <c r="AN26" s="25" t="n">
        <f aca="false">AJ26+AL26</f>
        <v>6113</v>
      </c>
      <c r="AO26" s="26" t="n">
        <f aca="false">AK26+AM26</f>
        <v>130993227.78</v>
      </c>
      <c r="AP26" s="27" t="n">
        <f aca="false">AO26/$AO$45</f>
        <v>0.0269690912401536</v>
      </c>
      <c r="AR26" s="23" t="n">
        <f aca="false">D26+F26+N26+T26+AB26+AJ26</f>
        <v>21278</v>
      </c>
      <c r="AS26" s="31" t="n">
        <f aca="false">E26+G26+O26+U26+AC26+AK26</f>
        <v>399678449.87</v>
      </c>
      <c r="AT26" s="23" t="n">
        <f aca="false">R26</f>
        <v>17175</v>
      </c>
      <c r="AU26" s="34" t="n">
        <f aca="false">S26</f>
        <v>681973074.67</v>
      </c>
      <c r="AV26" s="54" t="n">
        <f aca="false">H26+V26+AD26+AL26</f>
        <v>6259</v>
      </c>
      <c r="AW26" s="31" t="n">
        <f aca="false">I26+W26+AE26+AM26</f>
        <v>204339208.18</v>
      </c>
      <c r="AX26" s="54" t="n">
        <f aca="false">AR26+AT26+AV26</f>
        <v>44712</v>
      </c>
      <c r="AY26" s="26" t="n">
        <f aca="false">AS26+AU26+AW26</f>
        <v>1285990732.72</v>
      </c>
      <c r="AZ26" s="27" t="n">
        <f aca="false">AY26/$AY$45</f>
        <v>0.0240032804836876</v>
      </c>
    </row>
    <row r="27" customFormat="false" ht="13.8" hidden="false" customHeight="false" outlineLevel="0" collapsed="false">
      <c r="A27" s="10"/>
      <c r="B27" s="22" t="s">
        <v>47</v>
      </c>
      <c r="D27" s="23" t="n">
        <f aca="false">Semestre_01_Ano_2021!D27+Semestre_02_Ano_2021!D27</f>
        <v>1323</v>
      </c>
      <c r="E27" s="24" t="n">
        <f aca="false">Semestre_01_Ano_2021!E27+Semestre_02_Ano_2021!E27</f>
        <v>7540169.57</v>
      </c>
      <c r="F27" s="23" t="n">
        <f aca="false">Semestre_01_Ano_2021!F27+Semestre_02_Ano_2021!F27</f>
        <v>953</v>
      </c>
      <c r="G27" s="24" t="n">
        <f aca="false">Semestre_01_Ano_2021!G27+Semestre_02_Ano_2021!G27</f>
        <v>3322048.02</v>
      </c>
      <c r="H27" s="23" t="n">
        <f aca="false">Semestre_01_Ano_2021!H27+Semestre_02_Ano_2021!H27</f>
        <v>665</v>
      </c>
      <c r="I27" s="24" t="n">
        <f aca="false">Semestre_01_Ano_2021!I27+Semestre_02_Ano_2021!I27</f>
        <v>12053445.5</v>
      </c>
      <c r="J27" s="53" t="n">
        <f aca="false">D27+F27+H27</f>
        <v>2941</v>
      </c>
      <c r="K27" s="26" t="n">
        <f aca="false">E27+G27+I27</f>
        <v>22915663.09</v>
      </c>
      <c r="L27" s="27" t="n">
        <f aca="false">K27/$K$45</f>
        <v>0.0111959302475692</v>
      </c>
      <c r="N27" s="23" t="n">
        <f aca="false">Semestre_01_Ano_2021!N27+Semestre_02_Ano_2021!N27</f>
        <v>8205</v>
      </c>
      <c r="O27" s="24" t="n">
        <f aca="false">Semestre_01_Ano_2021!O27+Semestre_02_Ano_2021!O27</f>
        <v>123976372.09</v>
      </c>
      <c r="P27" s="28" t="n">
        <f aca="false">O27/$O$45</f>
        <v>0.0256324751247718</v>
      </c>
      <c r="R27" s="23" t="n">
        <f aca="false">Semestre_01_Ano_2021!R27+Semestre_02_Ano_2021!R27</f>
        <v>26727</v>
      </c>
      <c r="S27" s="24" t="n">
        <f aca="false">Semestre_01_Ano_2021!S27+Semestre_02_Ano_2021!S27</f>
        <v>675689565.02</v>
      </c>
      <c r="T27" s="23" t="n">
        <f aca="false">Semestre_01_Ano_2021!T27+Semestre_02_Ano_2021!T27</f>
        <v>1703</v>
      </c>
      <c r="U27" s="24" t="n">
        <f aca="false">Semestre_01_Ano_2021!U27+Semestre_02_Ano_2021!U27</f>
        <v>13082653.92</v>
      </c>
      <c r="V27" s="23" t="n">
        <f aca="false">Semestre_01_Ano_2021!V27+Semestre_02_Ano_2021!V27</f>
        <v>71</v>
      </c>
      <c r="W27" s="24" t="n">
        <f aca="false">Semestre_01_Ano_2021!W27+Semestre_02_Ano_2021!W27</f>
        <v>860179.32</v>
      </c>
      <c r="X27" s="25" t="n">
        <f aca="false">R27+T27+V27</f>
        <v>28501</v>
      </c>
      <c r="Y27" s="52" t="n">
        <f aca="false">S27+U27+W27</f>
        <v>689632398.26</v>
      </c>
      <c r="Z27" s="27" t="n">
        <f aca="false">Y27/$Y$45</f>
        <v>0.0204088588223617</v>
      </c>
      <c r="AB27" s="23" t="n">
        <f aca="false">Semestre_01_Ano_2021!AB27+Semestre_02_Ano_2021!AB27</f>
        <v>1963</v>
      </c>
      <c r="AC27" s="24" t="n">
        <f aca="false">Semestre_01_Ano_2021!AC27+Semestre_02_Ano_2021!AC27</f>
        <v>17923246.13</v>
      </c>
      <c r="AD27" s="23" t="n">
        <f aca="false">Semestre_01_Ano_2021!AD27+Semestre_02_Ano_2021!AD27</f>
        <v>2297</v>
      </c>
      <c r="AE27" s="24" t="n">
        <f aca="false">Semestre_01_Ano_2021!AE27+Semestre_02_Ano_2021!AE27</f>
        <v>41706409.58</v>
      </c>
      <c r="AF27" s="25" t="n">
        <f aca="false">AB27+AD27</f>
        <v>4260</v>
      </c>
      <c r="AG27" s="26" t="n">
        <f aca="false">AC27+AE27</f>
        <v>59629655.71</v>
      </c>
      <c r="AH27" s="27" t="n">
        <f aca="false">AG27/$AG$45</f>
        <v>0.00741279719946836</v>
      </c>
      <c r="AJ27" s="23" t="n">
        <f aca="false">Semestre_01_Ano_2021!AJ27+Semestre_02_Ano_2021!AJ27</f>
        <v>5630</v>
      </c>
      <c r="AK27" s="24" t="n">
        <f aca="false">Semestre_01_Ano_2021!AK27+Semestre_02_Ano_2021!AK27</f>
        <v>117570076.36</v>
      </c>
      <c r="AL27" s="23" t="n">
        <f aca="false">Semestre_01_Ano_2021!AL27+Semestre_02_Ano_2021!AL27</f>
        <v>20</v>
      </c>
      <c r="AM27" s="24" t="n">
        <f aca="false">Semestre_01_Ano_2021!AM27+Semestre_02_Ano_2021!AM27</f>
        <v>113453.67</v>
      </c>
      <c r="AN27" s="25" t="n">
        <f aca="false">AJ27+AL27</f>
        <v>5650</v>
      </c>
      <c r="AO27" s="26" t="n">
        <f aca="false">AK27+AM27</f>
        <v>117683530.03</v>
      </c>
      <c r="AP27" s="27" t="n">
        <f aca="false">AO27/$AO$45</f>
        <v>0.0242288697868624</v>
      </c>
      <c r="AR27" s="23" t="n">
        <f aca="false">D27+F27+N27+T27+AB27+AJ27</f>
        <v>19777</v>
      </c>
      <c r="AS27" s="31" t="n">
        <f aca="false">E27+G27+O27+U27+AC27+AK27</f>
        <v>283414566.09</v>
      </c>
      <c r="AT27" s="23" t="n">
        <f aca="false">R27</f>
        <v>26727</v>
      </c>
      <c r="AU27" s="34" t="n">
        <f aca="false">S27</f>
        <v>675689565.02</v>
      </c>
      <c r="AV27" s="54" t="n">
        <f aca="false">H27+V27+AD27+AL27</f>
        <v>3053</v>
      </c>
      <c r="AW27" s="31" t="n">
        <f aca="false">I27+W27+AE27+AM27</f>
        <v>54733488.07</v>
      </c>
      <c r="AX27" s="54" t="n">
        <f aca="false">AR27+AT27+AV27</f>
        <v>49557</v>
      </c>
      <c r="AY27" s="26" t="n">
        <f aca="false">AS27+AU27+AW27</f>
        <v>1013837619.18</v>
      </c>
      <c r="AZ27" s="27" t="n">
        <f aca="false">AY27/$AY$45</f>
        <v>0.0189234868641858</v>
      </c>
    </row>
    <row r="28" customFormat="false" ht="13.8" hidden="false" customHeight="false" outlineLevel="0" collapsed="false">
      <c r="A28" s="10"/>
      <c r="B28" s="22" t="s">
        <v>48</v>
      </c>
      <c r="D28" s="23" t="n">
        <f aca="false">Semestre_01_Ano_2021!D28+Semestre_02_Ano_2021!D28</f>
        <v>0</v>
      </c>
      <c r="E28" s="24" t="n">
        <f aca="false">Semestre_01_Ano_2021!E28+Semestre_02_Ano_2021!E28</f>
        <v>0</v>
      </c>
      <c r="F28" s="23" t="n">
        <f aca="false">Semestre_01_Ano_2021!F28+Semestre_02_Ano_2021!F28</f>
        <v>0</v>
      </c>
      <c r="G28" s="24" t="n">
        <f aca="false">Semestre_01_Ano_2021!G28+Semestre_02_Ano_2021!G28</f>
        <v>0</v>
      </c>
      <c r="H28" s="23" t="n">
        <f aca="false">Semestre_01_Ano_2021!H28+Semestre_02_Ano_2021!H28</f>
        <v>6</v>
      </c>
      <c r="I28" s="24" t="n">
        <f aca="false">Semestre_01_Ano_2021!I28+Semestre_02_Ano_2021!I28</f>
        <v>284053.95</v>
      </c>
      <c r="J28" s="53" t="n">
        <f aca="false">D28+F28+H28</f>
        <v>6</v>
      </c>
      <c r="K28" s="26" t="n">
        <f aca="false">E28+G28+I28</f>
        <v>284053.95</v>
      </c>
      <c r="L28" s="27" t="n">
        <f aca="false">K28/$K$45</f>
        <v>0.000138780544916211</v>
      </c>
      <c r="N28" s="23" t="n">
        <f aca="false">Semestre_01_Ano_2021!N28+Semestre_02_Ano_2021!N28</f>
        <v>2667</v>
      </c>
      <c r="O28" s="24" t="n">
        <f aca="false">Semestre_01_Ano_2021!O28+Semestre_02_Ano_2021!O28</f>
        <v>80779670.46</v>
      </c>
      <c r="P28" s="28" t="n">
        <f aca="false">O28/$O$45</f>
        <v>0.0167014315610888</v>
      </c>
      <c r="R28" s="23" t="n">
        <f aca="false">Semestre_01_Ano_2021!R28+Semestre_02_Ano_2021!R28</f>
        <v>1136</v>
      </c>
      <c r="S28" s="24" t="n">
        <f aca="false">Semestre_01_Ano_2021!S28+Semestre_02_Ano_2021!S28</f>
        <v>65297399.36</v>
      </c>
      <c r="T28" s="23" t="n">
        <f aca="false">Semestre_01_Ano_2021!T28+Semestre_02_Ano_2021!T28</f>
        <v>3</v>
      </c>
      <c r="U28" s="24" t="n">
        <f aca="false">Semestre_01_Ano_2021!U28+Semestre_02_Ano_2021!U28</f>
        <v>139834.56</v>
      </c>
      <c r="V28" s="23" t="n">
        <f aca="false">Semestre_01_Ano_2021!V28+Semestre_02_Ano_2021!V28</f>
        <v>8</v>
      </c>
      <c r="W28" s="24" t="n">
        <f aca="false">Semestre_01_Ano_2021!W28+Semestre_02_Ano_2021!W28</f>
        <v>131445</v>
      </c>
      <c r="X28" s="25" t="n">
        <f aca="false">R28+T28+V28</f>
        <v>1147</v>
      </c>
      <c r="Y28" s="52" t="n">
        <f aca="false">S28+U28+W28</f>
        <v>65568678.92</v>
      </c>
      <c r="Z28" s="27" t="n">
        <f aca="false">Y28/$Y$45</f>
        <v>0.00194042784913149</v>
      </c>
      <c r="AB28" s="23" t="n">
        <f aca="false">Semestre_01_Ano_2021!AB28+Semestre_02_Ano_2021!AB28</f>
        <v>7</v>
      </c>
      <c r="AC28" s="24" t="n">
        <f aca="false">Semestre_01_Ano_2021!AC28+Semestre_02_Ano_2021!AC28</f>
        <v>324092.44</v>
      </c>
      <c r="AD28" s="23" t="n">
        <f aca="false">Semestre_01_Ano_2021!AD28+Semestre_02_Ano_2021!AD28</f>
        <v>64</v>
      </c>
      <c r="AE28" s="24" t="n">
        <f aca="false">Semestre_01_Ano_2021!AE28+Semestre_02_Ano_2021!AE28</f>
        <v>3002335.79</v>
      </c>
      <c r="AF28" s="25" t="n">
        <f aca="false">AB28+AD28</f>
        <v>71</v>
      </c>
      <c r="AG28" s="26" t="n">
        <f aca="false">AC28+AE28</f>
        <v>3326428.23</v>
      </c>
      <c r="AH28" s="27" t="n">
        <f aca="false">AG28/$AG$45</f>
        <v>0.000413521385860379</v>
      </c>
      <c r="AJ28" s="23" t="n">
        <f aca="false">Semestre_01_Ano_2021!AJ28+Semestre_02_Ano_2021!AJ28</f>
        <v>235</v>
      </c>
      <c r="AK28" s="24" t="n">
        <f aca="false">Semestre_01_Ano_2021!AK28+Semestre_02_Ano_2021!AK28</f>
        <v>18819514.25</v>
      </c>
      <c r="AL28" s="23" t="n">
        <f aca="false">Semestre_01_Ano_2021!AL28+Semestre_02_Ano_2021!AL28</f>
        <v>1</v>
      </c>
      <c r="AM28" s="24" t="n">
        <f aca="false">Semestre_01_Ano_2021!AM28+Semestre_02_Ano_2021!AM28</f>
        <v>11633.94</v>
      </c>
      <c r="AN28" s="25" t="n">
        <f aca="false">AJ28+AL28</f>
        <v>236</v>
      </c>
      <c r="AO28" s="26" t="n">
        <f aca="false">AK28+AM28</f>
        <v>18831148.19</v>
      </c>
      <c r="AP28" s="27" t="n">
        <f aca="false">AO28/$AO$45</f>
        <v>0.00387698633204077</v>
      </c>
      <c r="AR28" s="23" t="n">
        <f aca="false">D28+F28+N28+T28+AB28+AJ28</f>
        <v>2912</v>
      </c>
      <c r="AS28" s="31" t="n">
        <f aca="false">E28+G28+O28+U28+AC28+AK28</f>
        <v>100063111.71</v>
      </c>
      <c r="AT28" s="23" t="n">
        <f aca="false">R28</f>
        <v>1136</v>
      </c>
      <c r="AU28" s="34" t="n">
        <f aca="false">S28</f>
        <v>65297399.36</v>
      </c>
      <c r="AV28" s="54" t="n">
        <f aca="false">H28+V28+AD28+AL28</f>
        <v>79</v>
      </c>
      <c r="AW28" s="31" t="n">
        <f aca="false">I28+W28+AE28+AM28</f>
        <v>3429468.68</v>
      </c>
      <c r="AX28" s="54" t="n">
        <f aca="false">AR28+AT28+AV28</f>
        <v>4127</v>
      </c>
      <c r="AY28" s="26" t="n">
        <f aca="false">AS28+AU28+AW28</f>
        <v>168789979.75</v>
      </c>
      <c r="AZ28" s="27" t="n">
        <f aca="false">AY28/$AY$45</f>
        <v>0.00315049955158373</v>
      </c>
    </row>
    <row r="29" customFormat="false" ht="13.8" hidden="false" customHeight="false" outlineLevel="0" collapsed="false">
      <c r="A29" s="10"/>
      <c r="B29" s="22" t="s">
        <v>49</v>
      </c>
      <c r="D29" s="23" t="n">
        <f aca="false">Semestre_01_Ano_2021!D29+Semestre_02_Ano_2021!D29</f>
        <v>235</v>
      </c>
      <c r="E29" s="24" t="n">
        <f aca="false">Semestre_01_Ano_2021!E29+Semestre_02_Ano_2021!E29</f>
        <v>532840.66</v>
      </c>
      <c r="F29" s="23" t="n">
        <f aca="false">Semestre_01_Ano_2021!F29+Semestre_02_Ano_2021!F29</f>
        <v>328</v>
      </c>
      <c r="G29" s="24" t="n">
        <f aca="false">Semestre_01_Ano_2021!G29+Semestre_02_Ano_2021!G29</f>
        <v>2527322.04</v>
      </c>
      <c r="H29" s="23" t="n">
        <f aca="false">Semestre_01_Ano_2021!H29+Semestre_02_Ano_2021!H29</f>
        <v>124</v>
      </c>
      <c r="I29" s="24" t="n">
        <f aca="false">Semestre_01_Ano_2021!I29+Semestre_02_Ano_2021!I29</f>
        <v>1117478.49</v>
      </c>
      <c r="J29" s="53" t="n">
        <f aca="false">D29+F29+H29</f>
        <v>687</v>
      </c>
      <c r="K29" s="26" t="n">
        <f aca="false">E29+G29+I29</f>
        <v>4177641.19</v>
      </c>
      <c r="L29" s="27" t="n">
        <f aca="false">K29/$K$45</f>
        <v>0.00204107466490998</v>
      </c>
      <c r="N29" s="23" t="n">
        <f aca="false">Semestre_01_Ano_2021!N29+Semestre_02_Ano_2021!N29</f>
        <v>5298</v>
      </c>
      <c r="O29" s="24" t="n">
        <f aca="false">Semestre_01_Ano_2021!O29+Semestre_02_Ano_2021!O29</f>
        <v>43603339.76</v>
      </c>
      <c r="P29" s="28" t="n">
        <f aca="false">O29/$O$45</f>
        <v>0.00901511717848796</v>
      </c>
      <c r="R29" s="23" t="n">
        <f aca="false">Semestre_01_Ano_2021!R29+Semestre_02_Ano_2021!R29</f>
        <v>15876</v>
      </c>
      <c r="S29" s="24" t="n">
        <f aca="false">Semestre_01_Ano_2021!S29+Semestre_02_Ano_2021!S29</f>
        <v>184851947.6</v>
      </c>
      <c r="T29" s="23" t="n">
        <f aca="false">Semestre_01_Ano_2021!T29+Semestre_02_Ano_2021!T29</f>
        <v>291</v>
      </c>
      <c r="U29" s="24" t="n">
        <f aca="false">Semestre_01_Ano_2021!U29+Semestre_02_Ano_2021!U29</f>
        <v>2213875.93</v>
      </c>
      <c r="V29" s="23" t="n">
        <f aca="false">Semestre_01_Ano_2021!V29+Semestre_02_Ano_2021!V29</f>
        <v>10</v>
      </c>
      <c r="W29" s="24" t="n">
        <f aca="false">Semestre_01_Ano_2021!W29+Semestre_02_Ano_2021!W29</f>
        <v>63649.4</v>
      </c>
      <c r="X29" s="25" t="n">
        <f aca="false">R29+T29+V29</f>
        <v>16177</v>
      </c>
      <c r="Y29" s="52" t="n">
        <f aca="false">S29+U29+W29</f>
        <v>187129472.93</v>
      </c>
      <c r="Z29" s="27" t="n">
        <f aca="false">Y29/$Y$45</f>
        <v>0.00553787641672176</v>
      </c>
      <c r="AB29" s="23" t="n">
        <f aca="false">Semestre_01_Ano_2021!AB29+Semestre_02_Ano_2021!AB29</f>
        <v>2463</v>
      </c>
      <c r="AC29" s="24" t="n">
        <f aca="false">Semestre_01_Ano_2021!AC29+Semestre_02_Ano_2021!AC29</f>
        <v>14458070.3</v>
      </c>
      <c r="AD29" s="23" t="n">
        <f aca="false">Semestre_01_Ano_2021!AD29+Semestre_02_Ano_2021!AD29</f>
        <v>1584</v>
      </c>
      <c r="AE29" s="24" t="n">
        <f aca="false">Semestre_01_Ano_2021!AE29+Semestre_02_Ano_2021!AE29</f>
        <v>9790658.52</v>
      </c>
      <c r="AF29" s="25" t="n">
        <f aca="false">AB29+AD29</f>
        <v>4047</v>
      </c>
      <c r="AG29" s="26" t="n">
        <f aca="false">AC29+AE29</f>
        <v>24248728.82</v>
      </c>
      <c r="AH29" s="27" t="n">
        <f aca="false">AG29/$AG$45</f>
        <v>0.00301445492091646</v>
      </c>
      <c r="AJ29" s="23" t="n">
        <f aca="false">Semestre_01_Ano_2021!AJ29+Semestre_02_Ano_2021!AJ29</f>
        <v>3233</v>
      </c>
      <c r="AK29" s="24" t="n">
        <f aca="false">Semestre_01_Ano_2021!AK29+Semestre_02_Ano_2021!AK29</f>
        <v>27794006.86</v>
      </c>
      <c r="AL29" s="23" t="n">
        <f aca="false">Semestre_01_Ano_2021!AL29+Semestre_02_Ano_2021!AL29</f>
        <v>33</v>
      </c>
      <c r="AM29" s="24" t="n">
        <f aca="false">Semestre_01_Ano_2021!AM29+Semestre_02_Ano_2021!AM29</f>
        <v>474683.25</v>
      </c>
      <c r="AN29" s="25" t="n">
        <f aca="false">AJ29+AL29</f>
        <v>3266</v>
      </c>
      <c r="AO29" s="26" t="n">
        <f aca="false">AK29+AM29</f>
        <v>28268690.11</v>
      </c>
      <c r="AP29" s="27" t="n">
        <f aca="false">AO29/$AO$45</f>
        <v>0.00582000226833572</v>
      </c>
      <c r="AR29" s="23" t="n">
        <f aca="false">D29+F29+N29+T29+AB29+AJ29</f>
        <v>11848</v>
      </c>
      <c r="AS29" s="31" t="n">
        <f aca="false">E29+G29+O29+U29+AC29+AK29</f>
        <v>91129455.55</v>
      </c>
      <c r="AT29" s="23" t="n">
        <f aca="false">R29</f>
        <v>15876</v>
      </c>
      <c r="AU29" s="34" t="n">
        <f aca="false">S29</f>
        <v>184851947.6</v>
      </c>
      <c r="AV29" s="54" t="n">
        <f aca="false">H29+V29+AD29+AL29</f>
        <v>1751</v>
      </c>
      <c r="AW29" s="31" t="n">
        <f aca="false">I29+W29+AE29+AM29</f>
        <v>11446469.66</v>
      </c>
      <c r="AX29" s="54" t="n">
        <f aca="false">AR29+AT29+AV29</f>
        <v>29475</v>
      </c>
      <c r="AY29" s="26" t="n">
        <f aca="false">AS29+AU29+AW29</f>
        <v>287427872.81</v>
      </c>
      <c r="AZ29" s="27" t="n">
        <f aca="false">AY29/$AY$45</f>
        <v>0.00536490013057526</v>
      </c>
    </row>
    <row r="30" customFormat="false" ht="13.8" hidden="false" customHeight="false" outlineLevel="0" collapsed="false">
      <c r="A30" s="10"/>
      <c r="B30" s="22" t="s">
        <v>50</v>
      </c>
      <c r="D30" s="23" t="n">
        <f aca="false">Semestre_01_Ano_2021!D30+Semestre_02_Ano_2021!D30</f>
        <v>279</v>
      </c>
      <c r="E30" s="24" t="n">
        <f aca="false">Semestre_01_Ano_2021!E30+Semestre_02_Ano_2021!E30</f>
        <v>4033976.88</v>
      </c>
      <c r="F30" s="23" t="n">
        <f aca="false">Semestre_01_Ano_2021!F30+Semestre_02_Ano_2021!F30</f>
        <v>144</v>
      </c>
      <c r="G30" s="24" t="n">
        <f aca="false">Semestre_01_Ano_2021!G30+Semestre_02_Ano_2021!G30</f>
        <v>5189879.15</v>
      </c>
      <c r="H30" s="23" t="n">
        <f aca="false">Semestre_01_Ano_2021!H30+Semestre_02_Ano_2021!H30</f>
        <v>360</v>
      </c>
      <c r="I30" s="24" t="n">
        <f aca="false">Semestre_01_Ano_2021!I30+Semestre_02_Ano_2021!I30</f>
        <v>11503246.07</v>
      </c>
      <c r="J30" s="53" t="n">
        <f aca="false">D30+F30+H30</f>
        <v>783</v>
      </c>
      <c r="K30" s="26" t="n">
        <f aca="false">E30+G30+I30</f>
        <v>20727102.1</v>
      </c>
      <c r="L30" s="27" t="n">
        <f aca="false">K30/$K$45</f>
        <v>0.0101266626426844</v>
      </c>
      <c r="N30" s="23" t="n">
        <f aca="false">Semestre_01_Ano_2021!N30+Semestre_02_Ano_2021!N30</f>
        <v>15917</v>
      </c>
      <c r="O30" s="24" t="n">
        <f aca="false">Semestre_01_Ano_2021!O30+Semestre_02_Ano_2021!O30</f>
        <v>287378125.49</v>
      </c>
      <c r="P30" s="28" t="n">
        <f aca="false">O30/$O$45</f>
        <v>0.0594162623800486</v>
      </c>
      <c r="R30" s="23" t="n">
        <f aca="false">Semestre_01_Ano_2021!R30+Semestre_02_Ano_2021!R30</f>
        <v>79077</v>
      </c>
      <c r="S30" s="24" t="n">
        <f aca="false">Semestre_01_Ano_2021!S30+Semestre_02_Ano_2021!S30</f>
        <v>1967735635.73</v>
      </c>
      <c r="T30" s="23" t="n">
        <f aca="false">Semestre_01_Ano_2021!T30+Semestre_02_Ano_2021!T30</f>
        <v>495</v>
      </c>
      <c r="U30" s="24" t="n">
        <f aca="false">Semestre_01_Ano_2021!U30+Semestre_02_Ano_2021!U30</f>
        <v>5061068.89</v>
      </c>
      <c r="V30" s="23" t="n">
        <f aca="false">Semestre_01_Ano_2021!V30+Semestre_02_Ano_2021!V30</f>
        <v>67</v>
      </c>
      <c r="W30" s="24" t="n">
        <f aca="false">Semestre_01_Ano_2021!W30+Semestre_02_Ano_2021!W30</f>
        <v>1464668.12</v>
      </c>
      <c r="X30" s="25" t="n">
        <f aca="false">R30+T30+V30</f>
        <v>79639</v>
      </c>
      <c r="Y30" s="52" t="n">
        <f aca="false">S30+U30+W30</f>
        <v>1974261372.74</v>
      </c>
      <c r="Z30" s="27" t="n">
        <f aca="false">Y30/$Y$45</f>
        <v>0.0584259407422763</v>
      </c>
      <c r="AB30" s="23" t="n">
        <f aca="false">Semestre_01_Ano_2021!AB30+Semestre_02_Ano_2021!AB30</f>
        <v>402</v>
      </c>
      <c r="AC30" s="24" t="n">
        <f aca="false">Semestre_01_Ano_2021!AC30+Semestre_02_Ano_2021!AC30</f>
        <v>12453056.73</v>
      </c>
      <c r="AD30" s="23" t="n">
        <f aca="false">Semestre_01_Ano_2021!AD30+Semestre_02_Ano_2021!AD30</f>
        <v>2101</v>
      </c>
      <c r="AE30" s="24" t="n">
        <f aca="false">Semestre_01_Ano_2021!AE30+Semestre_02_Ano_2021!AE30</f>
        <v>103641680.95</v>
      </c>
      <c r="AF30" s="25" t="n">
        <f aca="false">AB30+AD30</f>
        <v>2503</v>
      </c>
      <c r="AG30" s="26" t="n">
        <f aca="false">AC30+AE30</f>
        <v>116094737.68</v>
      </c>
      <c r="AH30" s="27" t="n">
        <f aca="false">AG30/$AG$45</f>
        <v>0.0144321937817762</v>
      </c>
      <c r="AJ30" s="23" t="n">
        <f aca="false">Semestre_01_Ano_2021!AJ30+Semestre_02_Ano_2021!AJ30</f>
        <v>14404</v>
      </c>
      <c r="AK30" s="24" t="n">
        <f aca="false">Semestre_01_Ano_2021!AK30+Semestre_02_Ano_2021!AK30</f>
        <v>423995440.42</v>
      </c>
      <c r="AL30" s="23" t="n">
        <f aca="false">Semestre_01_Ano_2021!AL30+Semestre_02_Ano_2021!AL30</f>
        <v>13</v>
      </c>
      <c r="AM30" s="24" t="n">
        <f aca="false">Semestre_01_Ano_2021!AM30+Semestre_02_Ano_2021!AM30</f>
        <v>227482.3</v>
      </c>
      <c r="AN30" s="25" t="n">
        <f aca="false">AJ30+AL30</f>
        <v>14417</v>
      </c>
      <c r="AO30" s="26" t="n">
        <f aca="false">AK30+AM30</f>
        <v>424222922.72</v>
      </c>
      <c r="AP30" s="27" t="n">
        <f aca="false">AO30/$AO$45</f>
        <v>0.0873396808590368</v>
      </c>
      <c r="AR30" s="23" t="n">
        <f aca="false">D30+F30+N30+T30+AB30+AJ30</f>
        <v>31641</v>
      </c>
      <c r="AS30" s="31" t="n">
        <f aca="false">E30+G30+O30+U30+AC30+AK30</f>
        <v>738111547.56</v>
      </c>
      <c r="AT30" s="23" t="n">
        <f aca="false">R30</f>
        <v>79077</v>
      </c>
      <c r="AU30" s="34" t="n">
        <f aca="false">S30</f>
        <v>1967735635.73</v>
      </c>
      <c r="AV30" s="54" t="n">
        <f aca="false">H30+V30+AD30+AL30</f>
        <v>2541</v>
      </c>
      <c r="AW30" s="31" t="n">
        <f aca="false">I30+W30+AE30+AM30</f>
        <v>116837077.44</v>
      </c>
      <c r="AX30" s="54" t="n">
        <f aca="false">AR30+AT30+AV30</f>
        <v>113259</v>
      </c>
      <c r="AY30" s="26" t="n">
        <f aca="false">AS30+AU30+AW30</f>
        <v>2822684260.73</v>
      </c>
      <c r="AZ30" s="27" t="n">
        <f aca="false">AY30/$AY$45</f>
        <v>0.0526859800022716</v>
      </c>
    </row>
    <row r="31" customFormat="false" ht="13.8" hidden="false" customHeight="false" outlineLevel="0" collapsed="false">
      <c r="A31" s="10"/>
      <c r="B31" s="22" t="s">
        <v>51</v>
      </c>
      <c r="D31" s="23" t="n">
        <f aca="false">Semestre_01_Ano_2021!D31+Semestre_02_Ano_2021!D31</f>
        <v>2</v>
      </c>
      <c r="E31" s="24" t="n">
        <f aca="false">Semestre_01_Ano_2021!E31+Semestre_02_Ano_2021!E31</f>
        <v>4229.48</v>
      </c>
      <c r="F31" s="23" t="n">
        <f aca="false">Semestre_01_Ano_2021!F31+Semestre_02_Ano_2021!F31</f>
        <v>3</v>
      </c>
      <c r="G31" s="24" t="n">
        <f aca="false">Semestre_01_Ano_2021!G31+Semestre_02_Ano_2021!G31</f>
        <v>15258.16</v>
      </c>
      <c r="H31" s="23" t="n">
        <f aca="false">Semestre_01_Ano_2021!H31+Semestre_02_Ano_2021!H31</f>
        <v>3</v>
      </c>
      <c r="I31" s="24" t="n">
        <f aca="false">Semestre_01_Ano_2021!I31+Semestre_02_Ano_2021!I31</f>
        <v>7911.91</v>
      </c>
      <c r="J31" s="53" t="n">
        <f aca="false">D31+F31+H31</f>
        <v>8</v>
      </c>
      <c r="K31" s="26" t="n">
        <f aca="false">E31+G31+I31</f>
        <v>27399.55</v>
      </c>
      <c r="L31" s="27" t="n">
        <f aca="false">K31/$K$45</f>
        <v>1.33866277144147E-005</v>
      </c>
      <c r="N31" s="23" t="n">
        <f aca="false">Semestre_01_Ano_2021!N31+Semestre_02_Ano_2021!N31</f>
        <v>855</v>
      </c>
      <c r="O31" s="24" t="n">
        <f aca="false">Semestre_01_Ano_2021!O31+Semestre_02_Ano_2021!O31</f>
        <v>15925731.52</v>
      </c>
      <c r="P31" s="28" t="n">
        <f aca="false">O31/$O$45</f>
        <v>0.00329269126163695</v>
      </c>
      <c r="R31" s="23" t="n">
        <f aca="false">Semestre_01_Ano_2021!R31+Semestre_02_Ano_2021!R31</f>
        <v>216</v>
      </c>
      <c r="S31" s="24" t="n">
        <f aca="false">Semestre_01_Ano_2021!S31+Semestre_02_Ano_2021!S31</f>
        <v>6011165.48</v>
      </c>
      <c r="T31" s="23" t="n">
        <f aca="false">Semestre_01_Ano_2021!T31+Semestre_02_Ano_2021!T31</f>
        <v>0</v>
      </c>
      <c r="U31" s="24" t="n">
        <f aca="false">Semestre_01_Ano_2021!U31+Semestre_02_Ano_2021!U31</f>
        <v>0</v>
      </c>
      <c r="V31" s="23" t="n">
        <f aca="false">Semestre_01_Ano_2021!V31+Semestre_02_Ano_2021!V31</f>
        <v>0</v>
      </c>
      <c r="W31" s="24" t="n">
        <f aca="false">Semestre_01_Ano_2021!W31+Semestre_02_Ano_2021!W31</f>
        <v>0</v>
      </c>
      <c r="X31" s="25" t="n">
        <f aca="false">R31+T31+V31</f>
        <v>216</v>
      </c>
      <c r="Y31" s="52" t="n">
        <f aca="false">S31+U31+W31</f>
        <v>6011165.48</v>
      </c>
      <c r="Z31" s="27" t="n">
        <f aca="false">Y31/$Y$45</f>
        <v>0.000177893364564525</v>
      </c>
      <c r="AB31" s="23" t="n">
        <f aca="false">Semestre_01_Ano_2021!AB31+Semestre_02_Ano_2021!AB31</f>
        <v>20</v>
      </c>
      <c r="AC31" s="24" t="n">
        <f aca="false">Semestre_01_Ano_2021!AC31+Semestre_02_Ano_2021!AC31</f>
        <v>115995.51</v>
      </c>
      <c r="AD31" s="23" t="n">
        <f aca="false">Semestre_01_Ano_2021!AD31+Semestre_02_Ano_2021!AD31</f>
        <v>190</v>
      </c>
      <c r="AE31" s="24" t="n">
        <f aca="false">Semestre_01_Ano_2021!AE31+Semestre_02_Ano_2021!AE31</f>
        <v>7068554.34</v>
      </c>
      <c r="AF31" s="25" t="n">
        <f aca="false">AB31+AD31</f>
        <v>210</v>
      </c>
      <c r="AG31" s="26" t="n">
        <f aca="false">AC31+AE31</f>
        <v>7184549.85</v>
      </c>
      <c r="AH31" s="27" t="n">
        <f aca="false">AG31/$AG$45</f>
        <v>0.00089313966973969</v>
      </c>
      <c r="AJ31" s="23" t="n">
        <f aca="false">Semestre_01_Ano_2021!AJ31+Semestre_02_Ano_2021!AJ31</f>
        <v>64</v>
      </c>
      <c r="AK31" s="24" t="n">
        <f aca="false">Semestre_01_Ano_2021!AK31+Semestre_02_Ano_2021!AK31</f>
        <v>5230385.55</v>
      </c>
      <c r="AL31" s="23" t="n">
        <f aca="false">Semestre_01_Ano_2021!AL31+Semestre_02_Ano_2021!AL31</f>
        <v>2</v>
      </c>
      <c r="AM31" s="24" t="n">
        <f aca="false">Semestre_01_Ano_2021!AM31+Semestre_02_Ano_2021!AM31</f>
        <v>4784.88</v>
      </c>
      <c r="AN31" s="25" t="n">
        <f aca="false">AJ31+AL31</f>
        <v>66</v>
      </c>
      <c r="AO31" s="26" t="n">
        <f aca="false">AK31+AM31</f>
        <v>5235170.43</v>
      </c>
      <c r="AP31" s="27" t="n">
        <f aca="false">AO31/$AO$45</f>
        <v>0.00107782510116894</v>
      </c>
      <c r="AR31" s="23" t="n">
        <f aca="false">D31+F31+N31+T31+AB31+AJ31</f>
        <v>944</v>
      </c>
      <c r="AS31" s="31" t="n">
        <f aca="false">E31+G31+O31+U31+AC31+AK31</f>
        <v>21291600.22</v>
      </c>
      <c r="AT31" s="23" t="n">
        <f aca="false">R31</f>
        <v>216</v>
      </c>
      <c r="AU31" s="34" t="n">
        <f aca="false">S31</f>
        <v>6011165.48</v>
      </c>
      <c r="AV31" s="54" t="n">
        <f aca="false">H31+V31+AD31+AL31</f>
        <v>195</v>
      </c>
      <c r="AW31" s="31" t="n">
        <f aca="false">I31+W31+AE31+AM31</f>
        <v>7081251.13</v>
      </c>
      <c r="AX31" s="54" t="n">
        <f aca="false">AR31+AT31+AV31</f>
        <v>1355</v>
      </c>
      <c r="AY31" s="26" t="n">
        <f aca="false">AS31+AU31+AW31</f>
        <v>34384016.83</v>
      </c>
      <c r="AZ31" s="27" t="n">
        <f aca="false">AY31/$AY$45</f>
        <v>0.000641784718293163</v>
      </c>
    </row>
    <row r="32" customFormat="false" ht="13.8" hidden="false" customHeight="false" outlineLevel="0" collapsed="false">
      <c r="A32" s="10"/>
      <c r="B32" s="22" t="s">
        <v>52</v>
      </c>
      <c r="D32" s="23" t="n">
        <f aca="false">Semestre_01_Ano_2021!D32+Semestre_02_Ano_2021!D32</f>
        <v>28</v>
      </c>
      <c r="E32" s="24" t="n">
        <f aca="false">Semestre_01_Ano_2021!E32+Semestre_02_Ano_2021!E32</f>
        <v>110064.26</v>
      </c>
      <c r="F32" s="23" t="n">
        <f aca="false">Semestre_01_Ano_2021!F32+Semestre_02_Ano_2021!F32</f>
        <v>11</v>
      </c>
      <c r="G32" s="24" t="n">
        <f aca="false">Semestre_01_Ano_2021!G32+Semestre_02_Ano_2021!G32</f>
        <v>37128.97</v>
      </c>
      <c r="H32" s="23" t="n">
        <f aca="false">Semestre_01_Ano_2021!H32+Semestre_02_Ano_2021!H32</f>
        <v>15</v>
      </c>
      <c r="I32" s="24" t="n">
        <f aca="false">Semestre_01_Ano_2021!I32+Semestre_02_Ano_2021!I32</f>
        <v>40689.48</v>
      </c>
      <c r="J32" s="53" t="n">
        <f aca="false">D32+F32+H32</f>
        <v>54</v>
      </c>
      <c r="K32" s="26" t="n">
        <f aca="false">E32+G32+I32</f>
        <v>187882.71</v>
      </c>
      <c r="L32" s="27" t="n">
        <f aca="false">K32/$K$45</f>
        <v>9.17940583967743E-005</v>
      </c>
      <c r="N32" s="23" t="n">
        <f aca="false">Semestre_01_Ano_2021!N32+Semestre_02_Ano_2021!N32</f>
        <v>13016</v>
      </c>
      <c r="O32" s="24" t="n">
        <f aca="false">Semestre_01_Ano_2021!O32+Semestre_02_Ano_2021!O32</f>
        <v>21477889.89</v>
      </c>
      <c r="P32" s="28" t="n">
        <f aca="false">O32/$O$45</f>
        <v>0.00444061613561621</v>
      </c>
      <c r="R32" s="23" t="n">
        <f aca="false">Semestre_01_Ano_2021!R32+Semestre_02_Ano_2021!R32</f>
        <v>11137</v>
      </c>
      <c r="S32" s="24" t="n">
        <f aca="false">Semestre_01_Ano_2021!S32+Semestre_02_Ano_2021!S32</f>
        <v>97998086.72</v>
      </c>
      <c r="T32" s="23" t="n">
        <f aca="false">Semestre_01_Ano_2021!T32+Semestre_02_Ano_2021!T32</f>
        <v>14</v>
      </c>
      <c r="U32" s="24" t="n">
        <f aca="false">Semestre_01_Ano_2021!U32+Semestre_02_Ano_2021!U32</f>
        <v>224708.4</v>
      </c>
      <c r="V32" s="23" t="n">
        <f aca="false">Semestre_01_Ano_2021!V32+Semestre_02_Ano_2021!V32</f>
        <v>1</v>
      </c>
      <c r="W32" s="24" t="n">
        <f aca="false">Semestre_01_Ano_2021!W32+Semestre_02_Ano_2021!W32</f>
        <v>3872.5</v>
      </c>
      <c r="X32" s="25" t="n">
        <f aca="false">R32+T32+V32</f>
        <v>11152</v>
      </c>
      <c r="Y32" s="52" t="n">
        <f aca="false">S32+U32+W32</f>
        <v>98226667.62</v>
      </c>
      <c r="Z32" s="27" t="n">
        <f aca="false">Y32/$Y$45</f>
        <v>0.00290690257172609</v>
      </c>
      <c r="AB32" s="23" t="n">
        <f aca="false">Semestre_01_Ano_2021!AB32+Semestre_02_Ano_2021!AB32</f>
        <v>6</v>
      </c>
      <c r="AC32" s="24" t="n">
        <f aca="false">Semestre_01_Ano_2021!AC32+Semestre_02_Ano_2021!AC32</f>
        <v>82813.94</v>
      </c>
      <c r="AD32" s="23" t="n">
        <f aca="false">Semestre_01_Ano_2021!AD32+Semestre_02_Ano_2021!AD32</f>
        <v>14</v>
      </c>
      <c r="AE32" s="24" t="n">
        <f aca="false">Semestre_01_Ano_2021!AE32+Semestre_02_Ano_2021!AE32</f>
        <v>164633.79</v>
      </c>
      <c r="AF32" s="25" t="n">
        <f aca="false">AB32+AD32</f>
        <v>20</v>
      </c>
      <c r="AG32" s="26" t="n">
        <f aca="false">AC32+AE32</f>
        <v>247447.73</v>
      </c>
      <c r="AH32" s="27" t="n">
        <f aca="false">AG32/$AG$45</f>
        <v>3.07612012532749E-005</v>
      </c>
      <c r="AJ32" s="23" t="n">
        <f aca="false">Semestre_01_Ano_2021!AJ32+Semestre_02_Ano_2021!AJ32</f>
        <v>405</v>
      </c>
      <c r="AK32" s="24" t="n">
        <f aca="false">Semestre_01_Ano_2021!AK32+Semestre_02_Ano_2021!AK32</f>
        <v>7598047.07</v>
      </c>
      <c r="AL32" s="23" t="n">
        <f aca="false">Semestre_01_Ano_2021!AL32+Semestre_02_Ano_2021!AL32</f>
        <v>1</v>
      </c>
      <c r="AM32" s="24" t="n">
        <f aca="false">Semestre_01_Ano_2021!AM32+Semestre_02_Ano_2021!AM32</f>
        <v>1118.25</v>
      </c>
      <c r="AN32" s="25" t="n">
        <f aca="false">AJ32+AL32</f>
        <v>406</v>
      </c>
      <c r="AO32" s="26" t="n">
        <f aca="false">AK32+AM32</f>
        <v>7599165.32</v>
      </c>
      <c r="AP32" s="27" t="n">
        <f aca="false">AO32/$AO$45</f>
        <v>0.00156452807780481</v>
      </c>
      <c r="AR32" s="23" t="n">
        <f aca="false">D32+F32+N32+T32+AB32+AJ32</f>
        <v>13480</v>
      </c>
      <c r="AS32" s="31" t="n">
        <f aca="false">E32+G32+O32+U32+AC32+AK32</f>
        <v>29530652.53</v>
      </c>
      <c r="AT32" s="23" t="n">
        <f aca="false">R32</f>
        <v>11137</v>
      </c>
      <c r="AU32" s="34" t="n">
        <f aca="false">S32</f>
        <v>97998086.72</v>
      </c>
      <c r="AV32" s="54" t="n">
        <f aca="false">H32+V32+AD32+AL32</f>
        <v>31</v>
      </c>
      <c r="AW32" s="31" t="n">
        <f aca="false">I32+W32+AE32+AM32</f>
        <v>210314.02</v>
      </c>
      <c r="AX32" s="54" t="n">
        <f aca="false">AR32+AT32+AV32</f>
        <v>24648</v>
      </c>
      <c r="AY32" s="26" t="n">
        <f aca="false">AS32+AU32+AW32</f>
        <v>127739053.27</v>
      </c>
      <c r="AZ32" s="27" t="n">
        <f aca="false">AY32/$AY$45</f>
        <v>0.00238427559884144</v>
      </c>
    </row>
    <row r="33" customFormat="false" ht="13.8" hidden="false" customHeight="false" outlineLevel="0" collapsed="false">
      <c r="A33" s="10"/>
      <c r="B33" s="22" t="s">
        <v>53</v>
      </c>
      <c r="D33" s="23" t="n">
        <f aca="false">Semestre_01_Ano_2021!D33+Semestre_02_Ano_2021!D33</f>
        <v>25</v>
      </c>
      <c r="E33" s="24" t="n">
        <f aca="false">Semestre_01_Ano_2021!E33+Semestre_02_Ano_2021!E33</f>
        <v>209585.5</v>
      </c>
      <c r="F33" s="23" t="n">
        <f aca="false">Semestre_01_Ano_2021!F33+Semestre_02_Ano_2021!F33</f>
        <v>24</v>
      </c>
      <c r="G33" s="24" t="n">
        <f aca="false">Semestre_01_Ano_2021!G33+Semestre_02_Ano_2021!G33</f>
        <v>705100.42</v>
      </c>
      <c r="H33" s="23" t="n">
        <f aca="false">Semestre_01_Ano_2021!H33+Semestre_02_Ano_2021!H33</f>
        <v>62</v>
      </c>
      <c r="I33" s="24" t="n">
        <f aca="false">Semestre_01_Ano_2021!I33+Semestre_02_Ano_2021!I33</f>
        <v>959813.19</v>
      </c>
      <c r="J33" s="53" t="n">
        <f aca="false">D33+F33+H33</f>
        <v>111</v>
      </c>
      <c r="K33" s="26" t="n">
        <f aca="false">E33+G33+I33</f>
        <v>1874499.11</v>
      </c>
      <c r="L33" s="27" t="n">
        <f aca="false">K33/$K$45</f>
        <v>0.000915826053222468</v>
      </c>
      <c r="N33" s="23" t="n">
        <f aca="false">Semestre_01_Ano_2021!N33+Semestre_02_Ano_2021!N33</f>
        <v>2250</v>
      </c>
      <c r="O33" s="24" t="n">
        <f aca="false">Semestre_01_Ano_2021!O33+Semestre_02_Ano_2021!O33</f>
        <v>38249613.53</v>
      </c>
      <c r="P33" s="28" t="n">
        <f aca="false">O33/$O$45</f>
        <v>0.00790821872596918</v>
      </c>
      <c r="R33" s="23" t="n">
        <f aca="false">Semestre_01_Ano_2021!R33+Semestre_02_Ano_2021!R33</f>
        <v>4159</v>
      </c>
      <c r="S33" s="24" t="n">
        <f aca="false">Semestre_01_Ano_2021!S33+Semestre_02_Ano_2021!S33</f>
        <v>145043292.13</v>
      </c>
      <c r="T33" s="23" t="n">
        <f aca="false">Semestre_01_Ano_2021!T33+Semestre_02_Ano_2021!T33</f>
        <v>59</v>
      </c>
      <c r="U33" s="24" t="n">
        <f aca="false">Semestre_01_Ano_2021!U33+Semestre_02_Ano_2021!U33</f>
        <v>734846.22</v>
      </c>
      <c r="V33" s="23" t="n">
        <f aca="false">Semestre_01_Ano_2021!V33+Semestre_02_Ano_2021!V33</f>
        <v>20</v>
      </c>
      <c r="W33" s="24" t="n">
        <f aca="false">Semestre_01_Ano_2021!W33+Semestre_02_Ano_2021!W33</f>
        <v>82378.76</v>
      </c>
      <c r="X33" s="25" t="n">
        <f aca="false">R33+T33+V33</f>
        <v>4238</v>
      </c>
      <c r="Y33" s="52" t="n">
        <f aca="false">S33+U33+W33</f>
        <v>145860517.11</v>
      </c>
      <c r="Z33" s="27" t="n">
        <f aca="false">Y33/$Y$45</f>
        <v>0.00431657026114999</v>
      </c>
      <c r="AB33" s="23" t="n">
        <f aca="false">Semestre_01_Ano_2021!AB33+Semestre_02_Ano_2021!AB33</f>
        <v>359</v>
      </c>
      <c r="AC33" s="24" t="n">
        <f aca="false">Semestre_01_Ano_2021!AC33+Semestre_02_Ano_2021!AC33</f>
        <v>4131155.07</v>
      </c>
      <c r="AD33" s="23" t="n">
        <f aca="false">Semestre_01_Ano_2021!AD33+Semestre_02_Ano_2021!AD33</f>
        <v>404</v>
      </c>
      <c r="AE33" s="24" t="n">
        <f aca="false">Semestre_01_Ano_2021!AE33+Semestre_02_Ano_2021!AE33</f>
        <v>3774555.71</v>
      </c>
      <c r="AF33" s="25" t="n">
        <f aca="false">AB33+AD33</f>
        <v>763</v>
      </c>
      <c r="AG33" s="26" t="n">
        <f aca="false">AC33+AE33</f>
        <v>7905710.78</v>
      </c>
      <c r="AH33" s="27" t="n">
        <f aca="false">AG33/$AG$45</f>
        <v>0.000982790023387019</v>
      </c>
      <c r="AJ33" s="23" t="n">
        <f aca="false">Semestre_01_Ano_2021!AJ33+Semestre_02_Ano_2021!AJ33</f>
        <v>1393</v>
      </c>
      <c r="AK33" s="24" t="n">
        <f aca="false">Semestre_01_Ano_2021!AK33+Semestre_02_Ano_2021!AK33</f>
        <v>34901387.22</v>
      </c>
      <c r="AL33" s="23" t="n">
        <f aca="false">Semestre_01_Ano_2021!AL33+Semestre_02_Ano_2021!AL33</f>
        <v>2</v>
      </c>
      <c r="AM33" s="24" t="n">
        <f aca="false">Semestre_01_Ano_2021!AM33+Semestre_02_Ano_2021!AM33</f>
        <v>10629.34</v>
      </c>
      <c r="AN33" s="25" t="n">
        <f aca="false">AJ33+AL33</f>
        <v>1395</v>
      </c>
      <c r="AO33" s="26" t="n">
        <f aca="false">AK33+AM33</f>
        <v>34912016.56</v>
      </c>
      <c r="AP33" s="27" t="n">
        <f aca="false">AO33/$AO$45</f>
        <v>0.00718774074004571</v>
      </c>
      <c r="AR33" s="23" t="n">
        <f aca="false">D33+F33+N33+T33+AB33+AJ33</f>
        <v>4110</v>
      </c>
      <c r="AS33" s="31" t="n">
        <f aca="false">E33+G33+O33+U33+AC33+AK33</f>
        <v>78931687.96</v>
      </c>
      <c r="AT33" s="23" t="n">
        <f aca="false">R33</f>
        <v>4159</v>
      </c>
      <c r="AU33" s="34" t="n">
        <f aca="false">S33</f>
        <v>145043292.13</v>
      </c>
      <c r="AV33" s="54" t="n">
        <f aca="false">H33+V33+AD33+AL33</f>
        <v>488</v>
      </c>
      <c r="AW33" s="31" t="n">
        <f aca="false">I33+W33+AE33+AM33</f>
        <v>4827377</v>
      </c>
      <c r="AX33" s="54" t="n">
        <f aca="false">AR33+AT33+AV33</f>
        <v>8757</v>
      </c>
      <c r="AY33" s="26" t="n">
        <f aca="false">AS33+AU33+AW33</f>
        <v>228802357.09</v>
      </c>
      <c r="AZ33" s="27" t="n">
        <f aca="false">AY33/$AY$45</f>
        <v>0.00427064286920945</v>
      </c>
    </row>
    <row r="34" customFormat="false" ht="13.8" hidden="false" customHeight="false" outlineLevel="0" collapsed="false">
      <c r="A34" s="10"/>
      <c r="B34" s="35" t="s">
        <v>34</v>
      </c>
      <c r="C34" s="36"/>
      <c r="D34" s="37" t="n">
        <f aca="false">SUM(D25:D33)</f>
        <v>2851</v>
      </c>
      <c r="E34" s="38" t="n">
        <f aca="false">SUM(E25:E33)</f>
        <v>16834361.76</v>
      </c>
      <c r="F34" s="55" t="n">
        <f aca="false">SUM(F25:F33)</f>
        <v>2100</v>
      </c>
      <c r="G34" s="39" t="n">
        <f aca="false">SUM(G25:G33)</f>
        <v>19057429.63</v>
      </c>
      <c r="H34" s="55" t="n">
        <f aca="false">SUM(H25:H33)</f>
        <v>2101</v>
      </c>
      <c r="I34" s="39" t="n">
        <f aca="false">SUM(I25:I33)</f>
        <v>54862092.34</v>
      </c>
      <c r="J34" s="55" t="n">
        <f aca="false">SUM(J25:J33)</f>
        <v>7052</v>
      </c>
      <c r="K34" s="39" t="n">
        <f aca="false">SUM(K25:K33)</f>
        <v>90753883.73</v>
      </c>
      <c r="L34" s="40" t="n">
        <f aca="false">SUM(L25:L33)</f>
        <v>0.0443397229199307</v>
      </c>
      <c r="N34" s="37" t="n">
        <f aca="false">SUM(N25:N33)</f>
        <v>58038</v>
      </c>
      <c r="O34" s="39" t="n">
        <f aca="false">SUM(O25:O33)</f>
        <v>786594297.79</v>
      </c>
      <c r="P34" s="41" t="n">
        <f aca="false">SUM(P25:P33)</f>
        <v>0.162630656402438</v>
      </c>
      <c r="R34" s="37" t="n">
        <f aca="false">SUM(R25:R33)</f>
        <v>159148</v>
      </c>
      <c r="S34" s="39" t="n">
        <f aca="false">SUM(S25:S33)</f>
        <v>3934188713.07</v>
      </c>
      <c r="T34" s="37" t="n">
        <f aca="false">SUM(T25:T33)</f>
        <v>3486</v>
      </c>
      <c r="U34" s="39" t="n">
        <f aca="false">SUM(U25:U33)</f>
        <v>24910330.08</v>
      </c>
      <c r="V34" s="56" t="n">
        <f aca="false">SUM(V25:V33)</f>
        <v>257</v>
      </c>
      <c r="W34" s="39" t="n">
        <f aca="false">SUM(W25:W33)</f>
        <v>3690180.57</v>
      </c>
      <c r="X34" s="37" t="n">
        <f aca="false">SUM(X25:X33)</f>
        <v>162891</v>
      </c>
      <c r="Y34" s="39" t="n">
        <f aca="false">SUM(Y25:Y33)</f>
        <v>3962789223.72</v>
      </c>
      <c r="Z34" s="40" t="n">
        <f aca="false">SUM(Z25:Z33)</f>
        <v>0.117274081110074</v>
      </c>
      <c r="AB34" s="37" t="n">
        <f aca="false">SUM(AB25:AB33)</f>
        <v>8951</v>
      </c>
      <c r="AC34" s="39" t="n">
        <f aca="false">SUM(AC25:AC33)</f>
        <v>145250752.41</v>
      </c>
      <c r="AD34" s="37" t="n">
        <f aca="false">SUM(AD25:AD33)</f>
        <v>12199</v>
      </c>
      <c r="AE34" s="39" t="n">
        <f aca="false">SUM(AE25:AE33)</f>
        <v>348335057.05</v>
      </c>
      <c r="AF34" s="37" t="n">
        <f aca="false">SUM(AF25:AF33)</f>
        <v>21150</v>
      </c>
      <c r="AG34" s="39" t="n">
        <f aca="false">SUM(AG25:AG33)</f>
        <v>493585809.46</v>
      </c>
      <c r="AH34" s="40" t="n">
        <f aca="false">SUM(AH25:AH33)</f>
        <v>0.0613595946932294</v>
      </c>
      <c r="AJ34" s="37" t="n">
        <f aca="false">SUM(AJ25:AJ33)</f>
        <v>32751</v>
      </c>
      <c r="AK34" s="39" t="n">
        <f aca="false">SUM(AK25:AK33)</f>
        <v>793394270.02</v>
      </c>
      <c r="AL34" s="37" t="n">
        <f aca="false">SUM(AL25:AL33)</f>
        <v>112</v>
      </c>
      <c r="AM34" s="39" t="n">
        <f aca="false">SUM(AM25:AM33)</f>
        <v>1301425.97</v>
      </c>
      <c r="AN34" s="37" t="n">
        <f aca="false">SUM(AN25:AN33)</f>
        <v>32863</v>
      </c>
      <c r="AO34" s="39" t="n">
        <f aca="false">SUM(AO25:AO33)</f>
        <v>794695695.99</v>
      </c>
      <c r="AP34" s="40" t="n">
        <f aca="false">SUM(AP25:AP33)</f>
        <v>0.163613196624993</v>
      </c>
      <c r="AR34" s="37" t="n">
        <f aca="false">SUM(AR25:AR33)</f>
        <v>108177</v>
      </c>
      <c r="AS34" s="39" t="n">
        <f aca="false">SUM(AS25:AS33)</f>
        <v>1786041441.69</v>
      </c>
      <c r="AT34" s="37" t="n">
        <f aca="false">SUM(AT25:AT33)</f>
        <v>159148</v>
      </c>
      <c r="AU34" s="42" t="n">
        <f aca="false">SUM(AU25:AU33)</f>
        <v>3934188713.07</v>
      </c>
      <c r="AV34" s="56" t="n">
        <f aca="false">SUM(AV25:AV33)</f>
        <v>14669</v>
      </c>
      <c r="AW34" s="39" t="n">
        <f aca="false">SUM(AW25:AW33)</f>
        <v>408188755.93</v>
      </c>
      <c r="AX34" s="56" t="n">
        <f aca="false">SUM(AX25:AX33)</f>
        <v>281994</v>
      </c>
      <c r="AY34" s="39" t="n">
        <f aca="false">SUM(AY25:AY33)</f>
        <v>6128418910.69</v>
      </c>
      <c r="AZ34" s="40" t="n">
        <f aca="false">SUM(AZ25:AZ33)</f>
        <v>0.114388194480757</v>
      </c>
    </row>
    <row r="35" customFormat="false" ht="17.35" hidden="false" customHeight="false" outlineLevel="0" collapsed="false">
      <c r="A35" s="43"/>
      <c r="B35" s="36"/>
      <c r="C35" s="36"/>
      <c r="E35" s="44"/>
      <c r="G35" s="48"/>
      <c r="I35" s="48"/>
      <c r="K35" s="48"/>
      <c r="N35" s="49"/>
      <c r="O35" s="48"/>
      <c r="P35" s="28"/>
      <c r="R35" s="49"/>
      <c r="S35" s="48"/>
      <c r="T35" s="49"/>
      <c r="U35" s="48"/>
      <c r="V35" s="49"/>
      <c r="W35" s="48"/>
      <c r="X35" s="49"/>
      <c r="Y35" s="48"/>
      <c r="Z35" s="50"/>
      <c r="AB35" s="49"/>
      <c r="AC35" s="48"/>
      <c r="AD35" s="49"/>
      <c r="AE35" s="48"/>
      <c r="AF35" s="49"/>
      <c r="AH35" s="50"/>
      <c r="AJ35" s="49"/>
      <c r="AK35" s="48"/>
      <c r="AL35" s="49"/>
      <c r="AM35" s="48"/>
      <c r="AN35" s="49"/>
      <c r="AP35" s="50"/>
      <c r="AR35" s="49"/>
      <c r="AS35" s="48"/>
      <c r="AT35" s="49"/>
      <c r="AU35" s="51"/>
      <c r="AV35" s="49"/>
      <c r="AW35" s="48"/>
      <c r="AX35" s="49"/>
      <c r="AY35" s="48"/>
      <c r="AZ35" s="50"/>
    </row>
    <row r="36" customFormat="false" ht="13.8" hidden="false" customHeight="false" outlineLevel="0" collapsed="false">
      <c r="A36" s="10" t="s">
        <v>54</v>
      </c>
      <c r="B36" s="22" t="s">
        <v>55</v>
      </c>
      <c r="D36" s="23" t="n">
        <f aca="false">Semestre_01_Ano_2021!D36+Semestre_02_Ano_2021!D36</f>
        <v>0</v>
      </c>
      <c r="E36" s="24" t="n">
        <f aca="false">Semestre_01_Ano_2021!E36+Semestre_02_Ano_2021!E36</f>
        <v>0</v>
      </c>
      <c r="F36" s="23" t="n">
        <f aca="false">Semestre_01_Ano_2021!F36+Semestre_02_Ano_2021!F36</f>
        <v>0</v>
      </c>
      <c r="G36" s="24" t="n">
        <f aca="false">Semestre_01_Ano_2021!G36+Semestre_02_Ano_2021!G36</f>
        <v>0</v>
      </c>
      <c r="H36" s="23" t="n">
        <f aca="false">Semestre_01_Ano_2021!H36+Semestre_02_Ano_2021!H36</f>
        <v>0</v>
      </c>
      <c r="I36" s="24" t="n">
        <f aca="false">Semestre_01_Ano_2021!I36+Semestre_02_Ano_2021!I36</f>
        <v>0</v>
      </c>
      <c r="J36" s="25" t="n">
        <f aca="false">D36+F36+H36</f>
        <v>0</v>
      </c>
      <c r="K36" s="26" t="n">
        <f aca="false">E36+G36+I36</f>
        <v>0</v>
      </c>
      <c r="L36" s="27" t="n">
        <f aca="false">K36/$K$45</f>
        <v>0</v>
      </c>
      <c r="N36" s="23" t="n">
        <f aca="false">Semestre_01_Ano_2021!N36+Semestre_02_Ano_2021!N36</f>
        <v>10</v>
      </c>
      <c r="O36" s="24" t="n">
        <f aca="false">Semestre_01_Ano_2021!O36+Semestre_02_Ano_2021!O36</f>
        <v>68626.93</v>
      </c>
      <c r="P36" s="28" t="n">
        <f aca="false">O36/$O$45</f>
        <v>1.4188817162979E-005</v>
      </c>
      <c r="R36" s="23" t="n">
        <f aca="false">Semestre_01_Ano_2021!R36+Semestre_02_Ano_2021!R36</f>
        <v>606</v>
      </c>
      <c r="S36" s="24" t="n">
        <f aca="false">Semestre_01_Ano_2021!S36+Semestre_02_Ano_2021!S36</f>
        <v>135891994.1</v>
      </c>
      <c r="T36" s="23" t="n">
        <f aca="false">Semestre_01_Ano_2021!T36+Semestre_02_Ano_2021!T36</f>
        <v>0</v>
      </c>
      <c r="U36" s="24" t="n">
        <f aca="false">Semestre_01_Ano_2021!U36+Semestre_02_Ano_2021!U36</f>
        <v>0</v>
      </c>
      <c r="V36" s="23" t="n">
        <f aca="false">Semestre_01_Ano_2021!V36+Semestre_02_Ano_2021!V36</f>
        <v>1</v>
      </c>
      <c r="W36" s="24" t="n">
        <f aca="false">Semestre_01_Ano_2021!W36+Semestre_02_Ano_2021!W36</f>
        <v>3391.57</v>
      </c>
      <c r="X36" s="25" t="n">
        <f aca="false">R36+T36+V36</f>
        <v>607</v>
      </c>
      <c r="Y36" s="52" t="n">
        <f aca="false">S36+U36+W36</f>
        <v>135895385.67</v>
      </c>
      <c r="Z36" s="27" t="n">
        <f aca="false">Y36/$Y$45</f>
        <v>0.00402166392957628</v>
      </c>
      <c r="AB36" s="23" t="n">
        <f aca="false">Semestre_01_Ano_2021!AB36+Semestre_02_Ano_2021!AB36</f>
        <v>124</v>
      </c>
      <c r="AC36" s="24" t="n">
        <f aca="false">Semestre_01_Ano_2021!AC36+Semestre_02_Ano_2021!AC36</f>
        <v>3887665.31</v>
      </c>
      <c r="AD36" s="23" t="n">
        <f aca="false">Semestre_01_Ano_2021!AD36+Semestre_02_Ano_2021!AD36</f>
        <v>82</v>
      </c>
      <c r="AE36" s="24" t="n">
        <f aca="false">Semestre_01_Ano_2021!AE36+Semestre_02_Ano_2021!AE36</f>
        <v>2740139.12</v>
      </c>
      <c r="AF36" s="25" t="n">
        <f aca="false">AB36+AD36</f>
        <v>206</v>
      </c>
      <c r="AG36" s="26" t="n">
        <f aca="false">AC36+AE36</f>
        <v>6627804.43</v>
      </c>
      <c r="AH36" s="27" t="n">
        <f aca="false">AG36/$AG$45</f>
        <v>0.000823928455268419</v>
      </c>
      <c r="AJ36" s="23" t="n">
        <f aca="false">Semestre_01_Ano_2021!AJ36+Semestre_02_Ano_2021!AJ36</f>
        <v>31</v>
      </c>
      <c r="AK36" s="24" t="n">
        <f aca="false">Semestre_01_Ano_2021!AK36+Semestre_02_Ano_2021!AK36</f>
        <v>2138464.98</v>
      </c>
      <c r="AL36" s="23" t="n">
        <f aca="false">Semestre_01_Ano_2021!AL36+Semestre_02_Ano_2021!AL36</f>
        <v>0</v>
      </c>
      <c r="AM36" s="24" t="n">
        <f aca="false">Semestre_01_Ano_2021!AM36+Semestre_02_Ano_2021!AM36</f>
        <v>0</v>
      </c>
      <c r="AN36" s="25" t="n">
        <f aca="false">AJ36+AL36</f>
        <v>31</v>
      </c>
      <c r="AO36" s="26" t="n">
        <f aca="false">AK36+AM36</f>
        <v>2138464.98</v>
      </c>
      <c r="AP36" s="27" t="n">
        <f aca="false">AO36/$AO$45</f>
        <v>0.000440270524949219</v>
      </c>
      <c r="AR36" s="23" t="n">
        <f aca="false">D36+F36+N36+T36+AB36+AJ36</f>
        <v>165</v>
      </c>
      <c r="AS36" s="31" t="n">
        <f aca="false">E36+G36+O36+U36+AC36+AK36</f>
        <v>6094757.22</v>
      </c>
      <c r="AT36" s="23" t="n">
        <f aca="false">R36</f>
        <v>606</v>
      </c>
      <c r="AU36" s="34" t="n">
        <f aca="false">S36</f>
        <v>135891994.1</v>
      </c>
      <c r="AV36" s="54" t="n">
        <f aca="false">H36+V36+AD36+AL36</f>
        <v>83</v>
      </c>
      <c r="AW36" s="31" t="n">
        <f aca="false">I36+W36+AE36+AM36</f>
        <v>2743530.69</v>
      </c>
      <c r="AX36" s="54" t="n">
        <f aca="false">AR36+AT36+AV36</f>
        <v>854</v>
      </c>
      <c r="AY36" s="26" t="n">
        <f aca="false">AS36+AU36+AW36</f>
        <v>144730282.01</v>
      </c>
      <c r="AZ36" s="27" t="n">
        <f aca="false">AY36/$AY$45</f>
        <v>0.00270142036422095</v>
      </c>
    </row>
    <row r="37" customFormat="false" ht="13.8" hidden="false" customHeight="false" outlineLevel="0" collapsed="false">
      <c r="A37" s="10"/>
      <c r="B37" s="22" t="s">
        <v>56</v>
      </c>
      <c r="D37" s="23" t="n">
        <f aca="false">Semestre_01_Ano_2021!D37+Semestre_02_Ano_2021!D37</f>
        <v>3104</v>
      </c>
      <c r="E37" s="24" t="n">
        <f aca="false">Semestre_01_Ano_2021!E37+Semestre_02_Ano_2021!E37</f>
        <v>50509232.37</v>
      </c>
      <c r="F37" s="23" t="n">
        <f aca="false">Semestre_01_Ano_2021!F37+Semestre_02_Ano_2021!F37</f>
        <v>453</v>
      </c>
      <c r="G37" s="24" t="n">
        <f aca="false">Semestre_01_Ano_2021!G37+Semestre_02_Ano_2021!G37</f>
        <v>10459270.58</v>
      </c>
      <c r="H37" s="23" t="n">
        <f aca="false">Semestre_01_Ano_2021!H37+Semestre_02_Ano_2021!H37</f>
        <v>625</v>
      </c>
      <c r="I37" s="24" t="n">
        <f aca="false">Semestre_01_Ano_2021!I37+Semestre_02_Ano_2021!I37</f>
        <v>34301557.14</v>
      </c>
      <c r="J37" s="25" t="n">
        <f aca="false">D37+F37+H37</f>
        <v>4182</v>
      </c>
      <c r="K37" s="26" t="n">
        <f aca="false">E37+G37+I37</f>
        <v>95270060.09</v>
      </c>
      <c r="L37" s="27" t="n">
        <f aca="false">K37/$K$45</f>
        <v>0.046546196078211</v>
      </c>
      <c r="N37" s="23" t="n">
        <f aca="false">Semestre_01_Ano_2021!N37+Semestre_02_Ano_2021!N37</f>
        <v>8126</v>
      </c>
      <c r="O37" s="24" t="n">
        <f aca="false">Semestre_01_Ano_2021!O37+Semestre_02_Ano_2021!O37</f>
        <v>166267233.46</v>
      </c>
      <c r="P37" s="28" t="n">
        <f aca="false">O37/$O$45</f>
        <v>0.0343762335829138</v>
      </c>
      <c r="R37" s="23" t="n">
        <f aca="false">Semestre_01_Ano_2021!R37+Semestre_02_Ano_2021!R37</f>
        <v>0</v>
      </c>
      <c r="S37" s="24" t="n">
        <f aca="false">Semestre_01_Ano_2021!S37+Semestre_02_Ano_2021!S37</f>
        <v>0</v>
      </c>
      <c r="T37" s="23" t="n">
        <f aca="false">Semestre_01_Ano_2021!T37+Semestre_02_Ano_2021!T37</f>
        <v>0</v>
      </c>
      <c r="U37" s="24" t="n">
        <f aca="false">Semestre_01_Ano_2021!U37+Semestre_02_Ano_2021!U37</f>
        <v>0</v>
      </c>
      <c r="V37" s="23" t="n">
        <f aca="false">Semestre_01_Ano_2021!V37+Semestre_02_Ano_2021!V37</f>
        <v>0</v>
      </c>
      <c r="W37" s="24" t="n">
        <f aca="false">Semestre_01_Ano_2021!W37+Semestre_02_Ano_2021!W37</f>
        <v>0</v>
      </c>
      <c r="X37" s="25" t="n">
        <f aca="false">R37+T37+V37</f>
        <v>0</v>
      </c>
      <c r="Y37" s="52" t="n">
        <f aca="false">S37+U37+W37</f>
        <v>0</v>
      </c>
      <c r="Z37" s="27" t="n">
        <f aca="false">Y37/$Y$45</f>
        <v>0</v>
      </c>
      <c r="AB37" s="23" t="n">
        <f aca="false">Semestre_01_Ano_2021!AB37+Semestre_02_Ano_2021!AB37</f>
        <v>3201</v>
      </c>
      <c r="AC37" s="24" t="n">
        <f aca="false">Semestre_01_Ano_2021!AC37+Semestre_02_Ano_2021!AC37</f>
        <v>148604922.03</v>
      </c>
      <c r="AD37" s="23" t="n">
        <f aca="false">Semestre_01_Ano_2021!AD37+Semestre_02_Ano_2021!AD37</f>
        <v>3327</v>
      </c>
      <c r="AE37" s="24" t="n">
        <f aca="false">Semestre_01_Ano_2021!AE37+Semestre_02_Ano_2021!AE37</f>
        <v>100524119.55</v>
      </c>
      <c r="AF37" s="25" t="n">
        <f aca="false">AB37+AD37</f>
        <v>6528</v>
      </c>
      <c r="AG37" s="26" t="n">
        <f aca="false">AC37+AE37</f>
        <v>249129041.58</v>
      </c>
      <c r="AH37" s="27" t="n">
        <f aca="false">AG37/$AG$45</f>
        <v>0.0309702117133096</v>
      </c>
      <c r="AJ37" s="23" t="n">
        <f aca="false">Semestre_01_Ano_2021!AJ37+Semestre_02_Ano_2021!AJ37</f>
        <v>65266</v>
      </c>
      <c r="AK37" s="24" t="n">
        <f aca="false">Semestre_01_Ano_2021!AK37+Semestre_02_Ano_2021!AK37</f>
        <v>858491302.51</v>
      </c>
      <c r="AL37" s="23" t="n">
        <f aca="false">Semestre_01_Ano_2021!AL37+Semestre_02_Ano_2021!AL37</f>
        <v>93</v>
      </c>
      <c r="AM37" s="24" t="n">
        <f aca="false">Semestre_01_Ano_2021!AM37+Semestre_02_Ano_2021!AM37</f>
        <v>1168709.43</v>
      </c>
      <c r="AN37" s="25" t="n">
        <f aca="false">AJ37+AL37</f>
        <v>65359</v>
      </c>
      <c r="AO37" s="26" t="n">
        <f aca="false">AK37+AM37</f>
        <v>859660011.94</v>
      </c>
      <c r="AP37" s="27" t="n">
        <f aca="false">AO37/$AO$45</f>
        <v>0.176988151910103</v>
      </c>
      <c r="AR37" s="23" t="n">
        <f aca="false">D37+F37+N37+T37+AB37+AJ37</f>
        <v>80150</v>
      </c>
      <c r="AS37" s="31" t="n">
        <f aca="false">E37+G37+O37+U37+AC37+AK37</f>
        <v>1234331960.95</v>
      </c>
      <c r="AT37" s="23" t="n">
        <f aca="false">R37</f>
        <v>0</v>
      </c>
      <c r="AU37" s="34" t="n">
        <f aca="false">S37</f>
        <v>0</v>
      </c>
      <c r="AV37" s="54" t="n">
        <f aca="false">H37+V37+AD37+AL37</f>
        <v>4045</v>
      </c>
      <c r="AW37" s="31" t="n">
        <f aca="false">I37+W37+AE37+AM37</f>
        <v>135994386.12</v>
      </c>
      <c r="AX37" s="54" t="n">
        <f aca="false">AR37+AT37+AV37</f>
        <v>84195</v>
      </c>
      <c r="AY37" s="26" t="n">
        <f aca="false">AS37+AU37+AW37</f>
        <v>1370326347.07</v>
      </c>
      <c r="AZ37" s="27" t="n">
        <f aca="false">AY37/$AY$45</f>
        <v>0.0255774220031412</v>
      </c>
    </row>
    <row r="38" customFormat="false" ht="13.8" hidden="false" customHeight="false" outlineLevel="0" collapsed="false">
      <c r="A38" s="10"/>
      <c r="B38" s="22" t="s">
        <v>57</v>
      </c>
      <c r="D38" s="23" t="n">
        <f aca="false">Semestre_01_Ano_2021!D38+Semestre_02_Ano_2021!D38</f>
        <v>0</v>
      </c>
      <c r="E38" s="24" t="n">
        <f aca="false">Semestre_01_Ano_2021!E38+Semestre_02_Ano_2021!E38</f>
        <v>0</v>
      </c>
      <c r="F38" s="23" t="n">
        <f aca="false">Semestre_01_Ano_2021!F38+Semestre_02_Ano_2021!F38</f>
        <v>0</v>
      </c>
      <c r="G38" s="24" t="n">
        <f aca="false">Semestre_01_Ano_2021!G38+Semestre_02_Ano_2021!G38</f>
        <v>0</v>
      </c>
      <c r="H38" s="23" t="n">
        <f aca="false">Semestre_01_Ano_2021!H38+Semestre_02_Ano_2021!H38</f>
        <v>0</v>
      </c>
      <c r="I38" s="24" t="n">
        <f aca="false">Semestre_01_Ano_2021!I38+Semestre_02_Ano_2021!I38</f>
        <v>0</v>
      </c>
      <c r="J38" s="25" t="n">
        <f aca="false">D38+F38+H38</f>
        <v>0</v>
      </c>
      <c r="K38" s="26" t="n">
        <f aca="false">E38+G38+I38</f>
        <v>0</v>
      </c>
      <c r="L38" s="27" t="n">
        <f aca="false">K38/$K$45</f>
        <v>0</v>
      </c>
      <c r="N38" s="23" t="n">
        <f aca="false">Semestre_01_Ano_2021!N38+Semestre_02_Ano_2021!N38</f>
        <v>0</v>
      </c>
      <c r="O38" s="24" t="n">
        <f aca="false">Semestre_01_Ano_2021!O38+Semestre_02_Ano_2021!O38</f>
        <v>0</v>
      </c>
      <c r="P38" s="28" t="n">
        <f aca="false">O38/$O$45</f>
        <v>0</v>
      </c>
      <c r="R38" s="23" t="n">
        <f aca="false">Semestre_01_Ano_2021!R38+Semestre_02_Ano_2021!R38</f>
        <v>14</v>
      </c>
      <c r="S38" s="24" t="n">
        <f aca="false">Semestre_01_Ano_2021!S38+Semestre_02_Ano_2021!S38</f>
        <v>117117.3</v>
      </c>
      <c r="T38" s="23" t="n">
        <f aca="false">Semestre_01_Ano_2021!T38+Semestre_02_Ano_2021!T38</f>
        <v>0</v>
      </c>
      <c r="U38" s="24" t="n">
        <f aca="false">Semestre_01_Ano_2021!U38+Semestre_02_Ano_2021!U38</f>
        <v>0</v>
      </c>
      <c r="V38" s="23" t="n">
        <f aca="false">Semestre_01_Ano_2021!V38+Semestre_02_Ano_2021!V38</f>
        <v>4</v>
      </c>
      <c r="W38" s="24" t="n">
        <f aca="false">Semestre_01_Ano_2021!W38+Semestre_02_Ano_2021!W38</f>
        <v>19988.11</v>
      </c>
      <c r="X38" s="25" t="n">
        <f aca="false">R38+T38+V38</f>
        <v>18</v>
      </c>
      <c r="Y38" s="52" t="n">
        <f aca="false">S38+U38+W38</f>
        <v>137105.41</v>
      </c>
      <c r="Z38" s="27" t="n">
        <f aca="false">Y38/$Y$45</f>
        <v>4.05747317488566E-006</v>
      </c>
      <c r="AB38" s="23" t="n">
        <f aca="false">Semestre_01_Ano_2021!AB38+Semestre_02_Ano_2021!AB38</f>
        <v>0</v>
      </c>
      <c r="AC38" s="24" t="n">
        <f aca="false">Semestre_01_Ano_2021!AC38+Semestre_02_Ano_2021!AC38</f>
        <v>0</v>
      </c>
      <c r="AD38" s="23" t="n">
        <f aca="false">Semestre_01_Ano_2021!AD38+Semestre_02_Ano_2021!AD38</f>
        <v>1</v>
      </c>
      <c r="AE38" s="24" t="n">
        <f aca="false">Semestre_01_Ano_2021!AE38+Semestre_02_Ano_2021!AE38</f>
        <v>4856.42</v>
      </c>
      <c r="AF38" s="25" t="n">
        <f aca="false">AB38+AD38</f>
        <v>1</v>
      </c>
      <c r="AG38" s="26" t="n">
        <f aca="false">AC38+AE38</f>
        <v>4856.42</v>
      </c>
      <c r="AH38" s="27" t="n">
        <f aca="false">AG38/$AG$45</f>
        <v>6.03720684729778E-007</v>
      </c>
      <c r="AJ38" s="23" t="n">
        <f aca="false">Semestre_01_Ano_2021!AJ38+Semestre_02_Ano_2021!AJ38</f>
        <v>6</v>
      </c>
      <c r="AK38" s="24" t="n">
        <f aca="false">Semestre_01_Ano_2021!AK38+Semestre_02_Ano_2021!AK38</f>
        <v>12743.07</v>
      </c>
      <c r="AL38" s="23" t="n">
        <f aca="false">Semestre_01_Ano_2021!AL38+Semestre_02_Ano_2021!AL38</f>
        <v>0</v>
      </c>
      <c r="AM38" s="24" t="n">
        <f aca="false">Semestre_01_Ano_2021!AM38+Semestre_02_Ano_2021!AM38</f>
        <v>0</v>
      </c>
      <c r="AN38" s="25" t="n">
        <f aca="false">AJ38+AL38</f>
        <v>6</v>
      </c>
      <c r="AO38" s="26" t="n">
        <f aca="false">AK38+AM38</f>
        <v>12743.07</v>
      </c>
      <c r="AP38" s="27" t="n">
        <f aca="false">AO38/$AO$45</f>
        <v>2.62356324318421E-006</v>
      </c>
      <c r="AR38" s="23" t="n">
        <f aca="false">D38+F38+N38+T38+AB38+AJ38</f>
        <v>6</v>
      </c>
      <c r="AS38" s="31" t="n">
        <f aca="false">E38+G38+O38+U38+AC38+AK38</f>
        <v>12743.07</v>
      </c>
      <c r="AT38" s="23" t="n">
        <f aca="false">R38</f>
        <v>14</v>
      </c>
      <c r="AU38" s="34" t="n">
        <f aca="false">S38</f>
        <v>117117.3</v>
      </c>
      <c r="AV38" s="54" t="n">
        <f aca="false">H38+V38+AD38+AL38</f>
        <v>5</v>
      </c>
      <c r="AW38" s="31" t="n">
        <f aca="false">I38+W38+AE38+AM38</f>
        <v>24844.53</v>
      </c>
      <c r="AX38" s="54" t="n">
        <f aca="false">AR38+AT38+AV38</f>
        <v>25</v>
      </c>
      <c r="AY38" s="26" t="n">
        <f aca="false">AS38+AU38+AW38</f>
        <v>154704.9</v>
      </c>
      <c r="AZ38" s="27" t="n">
        <f aca="false">AY38/$AY$45</f>
        <v>2.88759865247751E-006</v>
      </c>
    </row>
    <row r="39" customFormat="false" ht="13.8" hidden="false" customHeight="false" outlineLevel="0" collapsed="false">
      <c r="A39" s="10"/>
      <c r="B39" s="22" t="s">
        <v>58</v>
      </c>
      <c r="D39" s="23" t="n">
        <f aca="false">Semestre_01_Ano_2021!D39+Semestre_02_Ano_2021!D39</f>
        <v>46</v>
      </c>
      <c r="E39" s="24" t="n">
        <f aca="false">Semestre_01_Ano_2021!E39+Semestre_02_Ano_2021!E39</f>
        <v>2687880.99</v>
      </c>
      <c r="F39" s="23" t="n">
        <f aca="false">Semestre_01_Ano_2021!F39+Semestre_02_Ano_2021!F39</f>
        <v>14</v>
      </c>
      <c r="G39" s="24" t="n">
        <f aca="false">Semestre_01_Ano_2021!G39+Semestre_02_Ano_2021!G39</f>
        <v>1565168.47</v>
      </c>
      <c r="H39" s="23" t="n">
        <f aca="false">Semestre_01_Ano_2021!H39+Semestre_02_Ano_2021!H39</f>
        <v>67</v>
      </c>
      <c r="I39" s="24" t="n">
        <f aca="false">Semestre_01_Ano_2021!I39+Semestre_02_Ano_2021!I39</f>
        <v>6584888.25</v>
      </c>
      <c r="J39" s="25" t="n">
        <f aca="false">D39+F39+H39</f>
        <v>127</v>
      </c>
      <c r="K39" s="26" t="n">
        <f aca="false">E39+G39+I39</f>
        <v>10837937.71</v>
      </c>
      <c r="L39" s="27" t="n">
        <f aca="false">K39/$K$45</f>
        <v>0.00529510292379934</v>
      </c>
      <c r="N39" s="23" t="n">
        <f aca="false">Semestre_01_Ano_2021!N39+Semestre_02_Ano_2021!N39</f>
        <v>90113</v>
      </c>
      <c r="O39" s="24" t="n">
        <f aca="false">Semestre_01_Ano_2021!O39+Semestre_02_Ano_2021!O39</f>
        <v>669828765.18</v>
      </c>
      <c r="P39" s="28" t="n">
        <f aca="false">O39/$O$45</f>
        <v>0.138489043290192</v>
      </c>
      <c r="R39" s="23" t="n">
        <f aca="false">Semestre_01_Ano_2021!R39+Semestre_02_Ano_2021!R39</f>
        <v>18154</v>
      </c>
      <c r="S39" s="24" t="n">
        <f aca="false">Semestre_01_Ano_2021!S39+Semestre_02_Ano_2021!S39</f>
        <v>696680680.68</v>
      </c>
      <c r="T39" s="23" t="n">
        <f aca="false">Semestre_01_Ano_2021!T39+Semestre_02_Ano_2021!T39</f>
        <v>62</v>
      </c>
      <c r="U39" s="24" t="n">
        <f aca="false">Semestre_01_Ano_2021!U39+Semestre_02_Ano_2021!U39</f>
        <v>1647832.87</v>
      </c>
      <c r="V39" s="23" t="n">
        <f aca="false">Semestre_01_Ano_2021!V39+Semestre_02_Ano_2021!V39</f>
        <v>36</v>
      </c>
      <c r="W39" s="24" t="n">
        <f aca="false">Semestre_01_Ano_2021!W39+Semestre_02_Ano_2021!W39</f>
        <v>132522.68</v>
      </c>
      <c r="X39" s="25" t="n">
        <f aca="false">R39+T39+V39</f>
        <v>18252</v>
      </c>
      <c r="Y39" s="52" t="n">
        <f aca="false">S39+U39+W39</f>
        <v>698461036.23</v>
      </c>
      <c r="Z39" s="27" t="n">
        <f aca="false">Y39/$Y$45</f>
        <v>0.0206701319678492</v>
      </c>
      <c r="AB39" s="23" t="n">
        <f aca="false">Semestre_01_Ano_2021!AB39+Semestre_02_Ano_2021!AB39</f>
        <v>82</v>
      </c>
      <c r="AC39" s="24" t="n">
        <f aca="false">Semestre_01_Ano_2021!AC39+Semestre_02_Ano_2021!AC39</f>
        <v>3335996.44</v>
      </c>
      <c r="AD39" s="23" t="n">
        <f aca="false">Semestre_01_Ano_2021!AD39+Semestre_02_Ano_2021!AD39</f>
        <v>2206088.27</v>
      </c>
      <c r="AE39" s="24" t="n">
        <f aca="false">Semestre_01_Ano_2021!AE39+Semestre_02_Ano_2021!AE39</f>
        <v>16520720.55</v>
      </c>
      <c r="AF39" s="25" t="n">
        <f aca="false">AB39+AD39</f>
        <v>2206170.27</v>
      </c>
      <c r="AG39" s="26" t="n">
        <f aca="false">AC39+AE39</f>
        <v>19856716.99</v>
      </c>
      <c r="AH39" s="27" t="n">
        <f aca="false">AG39/$AG$45</f>
        <v>0.00246846664367749</v>
      </c>
      <c r="AJ39" s="23" t="n">
        <f aca="false">Semestre_01_Ano_2021!AJ39+Semestre_02_Ano_2021!AJ39</f>
        <v>6003</v>
      </c>
      <c r="AK39" s="24" t="n">
        <f aca="false">Semestre_01_Ano_2021!AK39+Semestre_02_Ano_2021!AK39</f>
        <v>84397572.02</v>
      </c>
      <c r="AL39" s="23" t="n">
        <f aca="false">Semestre_01_Ano_2021!AL39+Semestre_02_Ano_2021!AL39</f>
        <v>23</v>
      </c>
      <c r="AM39" s="24" t="n">
        <f aca="false">Semestre_01_Ano_2021!AM39+Semestre_02_Ano_2021!AM39</f>
        <v>84415.59</v>
      </c>
      <c r="AN39" s="25" t="n">
        <f aca="false">AJ39+AL39</f>
        <v>6026</v>
      </c>
      <c r="AO39" s="26" t="n">
        <f aca="false">AK39+AM39</f>
        <v>84481987.61</v>
      </c>
      <c r="AP39" s="27" t="n">
        <f aca="false">AO39/$AO$45</f>
        <v>0.0173932841461861</v>
      </c>
      <c r="AR39" s="23" t="n">
        <f aca="false">D39+F39+N39+T39+AB39+AJ39</f>
        <v>96320</v>
      </c>
      <c r="AS39" s="31" t="n">
        <f aca="false">E39+G39+O39+U39+AC39+AK39</f>
        <v>763463215.97</v>
      </c>
      <c r="AT39" s="23" t="n">
        <f aca="false">R39</f>
        <v>18154</v>
      </c>
      <c r="AU39" s="34" t="n">
        <f aca="false">S39</f>
        <v>696680680.68</v>
      </c>
      <c r="AV39" s="54" t="n">
        <f aca="false">H39+V39+AD39+AL39</f>
        <v>2206214.27</v>
      </c>
      <c r="AW39" s="31" t="n">
        <f aca="false">I39+W39+AE39+AM39</f>
        <v>23322547.07</v>
      </c>
      <c r="AX39" s="54" t="n">
        <f aca="false">AR39+AT39+AV39</f>
        <v>2320688.27</v>
      </c>
      <c r="AY39" s="26" t="n">
        <f aca="false">AS39+AU39+AW39</f>
        <v>1483466443.72</v>
      </c>
      <c r="AZ39" s="27" t="n">
        <f aca="false">AY39/$AY$45</f>
        <v>0.0276892050858213</v>
      </c>
    </row>
    <row r="40" customFormat="false" ht="13.8" hidden="false" customHeight="false" outlineLevel="0" collapsed="false">
      <c r="A40" s="10"/>
      <c r="B40" s="22" t="s">
        <v>59</v>
      </c>
      <c r="D40" s="23" t="n">
        <f aca="false">Semestre_01_Ano_2021!D40+Semestre_02_Ano_2021!D40</f>
        <v>5735</v>
      </c>
      <c r="E40" s="24" t="n">
        <f aca="false">Semestre_01_Ano_2021!E40+Semestre_02_Ano_2021!E40</f>
        <v>58580144.73</v>
      </c>
      <c r="F40" s="23" t="n">
        <f aca="false">Semestre_01_Ano_2021!F40+Semestre_02_Ano_2021!F40</f>
        <v>1769</v>
      </c>
      <c r="G40" s="24" t="n">
        <f aca="false">Semestre_01_Ano_2021!G40+Semestre_02_Ano_2021!G40</f>
        <v>21351202.58</v>
      </c>
      <c r="H40" s="23" t="n">
        <f aca="false">Semestre_01_Ano_2021!H40+Semestre_02_Ano_2021!H40</f>
        <v>1448</v>
      </c>
      <c r="I40" s="24" t="n">
        <f aca="false">Semestre_01_Ano_2021!I40+Semestre_02_Ano_2021!I40</f>
        <v>16812678.09</v>
      </c>
      <c r="J40" s="25" t="n">
        <f aca="false">D40+F40+H40</f>
        <v>8952</v>
      </c>
      <c r="K40" s="26" t="n">
        <f aca="false">E40+G40+I40</f>
        <v>96744025.4</v>
      </c>
      <c r="L40" s="27" t="n">
        <f aca="false">K40/$K$45</f>
        <v>0.0472663329004921</v>
      </c>
      <c r="N40" s="23" t="n">
        <f aca="false">Semestre_01_Ano_2021!N40+Semestre_02_Ano_2021!N40</f>
        <v>799</v>
      </c>
      <c r="O40" s="24" t="n">
        <f aca="false">Semestre_01_Ano_2021!O40+Semestre_02_Ano_2021!O40</f>
        <v>12207842.14</v>
      </c>
      <c r="P40" s="28" t="n">
        <f aca="false">O40/$O$45</f>
        <v>0.0025240068305397</v>
      </c>
      <c r="R40" s="23" t="n">
        <f aca="false">Semestre_01_Ano_2021!R40+Semestre_02_Ano_2021!R40</f>
        <v>8783</v>
      </c>
      <c r="S40" s="24" t="n">
        <f aca="false">Semestre_01_Ano_2021!S40+Semestre_02_Ano_2021!S40</f>
        <v>917204896.19</v>
      </c>
      <c r="T40" s="23" t="n">
        <f aca="false">Semestre_01_Ano_2021!T40+Semestre_02_Ano_2021!T40</f>
        <v>64</v>
      </c>
      <c r="U40" s="24" t="n">
        <f aca="false">Semestre_01_Ano_2021!U40+Semestre_02_Ano_2021!U40</f>
        <v>4621848.54</v>
      </c>
      <c r="V40" s="23" t="n">
        <f aca="false">Semestre_01_Ano_2021!V40+Semestre_02_Ano_2021!V40</f>
        <v>6</v>
      </c>
      <c r="W40" s="24" t="n">
        <f aca="false">Semestre_01_Ano_2021!W40+Semestre_02_Ano_2021!W40</f>
        <v>28223.31</v>
      </c>
      <c r="X40" s="25" t="n">
        <f aca="false">R40+T40+V40</f>
        <v>8853</v>
      </c>
      <c r="Y40" s="52" t="n">
        <f aca="false">S40+U40+W40</f>
        <v>921854968.04</v>
      </c>
      <c r="Z40" s="27" t="n">
        <f aca="false">Y40/$Y$45</f>
        <v>0.0272812123457228</v>
      </c>
      <c r="AB40" s="23" t="n">
        <f aca="false">Semestre_01_Ano_2021!AB40+Semestre_02_Ano_2021!AB40</f>
        <v>0</v>
      </c>
      <c r="AC40" s="24" t="n">
        <f aca="false">Semestre_01_Ano_2021!AC40+Semestre_02_Ano_2021!AC40</f>
        <v>0</v>
      </c>
      <c r="AD40" s="23" t="n">
        <f aca="false">Semestre_01_Ano_2021!AD40+Semestre_02_Ano_2021!AD40</f>
        <v>0</v>
      </c>
      <c r="AE40" s="24" t="n">
        <f aca="false">Semestre_01_Ano_2021!AE40+Semestre_02_Ano_2021!AE40</f>
        <v>0</v>
      </c>
      <c r="AF40" s="25" t="n">
        <f aca="false">AB40+AD40</f>
        <v>0</v>
      </c>
      <c r="AG40" s="26" t="n">
        <f aca="false">AC40+AE40</f>
        <v>0</v>
      </c>
      <c r="AH40" s="27" t="n">
        <f aca="false">AG40/$AG$45</f>
        <v>0</v>
      </c>
      <c r="AJ40" s="23" t="n">
        <f aca="false">Semestre_01_Ano_2021!AJ40+Semestre_02_Ano_2021!AJ40</f>
        <v>3371</v>
      </c>
      <c r="AK40" s="24" t="n">
        <f aca="false">Semestre_01_Ano_2021!AK40+Semestre_02_Ano_2021!AK40</f>
        <v>132806867.42</v>
      </c>
      <c r="AL40" s="23" t="n">
        <f aca="false">Semestre_01_Ano_2021!AL40+Semestre_02_Ano_2021!AL40</f>
        <v>3</v>
      </c>
      <c r="AM40" s="24" t="n">
        <f aca="false">Semestre_01_Ano_2021!AM40+Semestre_02_Ano_2021!AM40</f>
        <v>39777.5</v>
      </c>
      <c r="AN40" s="25" t="n">
        <f aca="false">AJ40+AL40</f>
        <v>3374</v>
      </c>
      <c r="AO40" s="26" t="n">
        <f aca="false">AK40+AM40</f>
        <v>132846644.92</v>
      </c>
      <c r="AP40" s="27" t="n">
        <f aca="false">AO40/$AO$45</f>
        <v>0.0273506756686148</v>
      </c>
      <c r="AR40" s="23" t="n">
        <f aca="false">D40+F40+N40+T40+AB40+AJ40</f>
        <v>11738</v>
      </c>
      <c r="AS40" s="31" t="n">
        <f aca="false">E40+G40+O40+U40+AC40+AK40</f>
        <v>229567905.41</v>
      </c>
      <c r="AT40" s="23" t="n">
        <f aca="false">R40</f>
        <v>8783</v>
      </c>
      <c r="AU40" s="34" t="n">
        <f aca="false">S40</f>
        <v>917204896.19</v>
      </c>
      <c r="AV40" s="54" t="n">
        <f aca="false">H40+V40+AD40+AL40</f>
        <v>1457</v>
      </c>
      <c r="AW40" s="31" t="n">
        <f aca="false">I40+W40+AE40+AM40</f>
        <v>16880678.9</v>
      </c>
      <c r="AX40" s="54" t="n">
        <f aca="false">AR40+AT40+AV40</f>
        <v>21978</v>
      </c>
      <c r="AY40" s="26" t="n">
        <f aca="false">AS40+AU40+AW40</f>
        <v>1163653480.5</v>
      </c>
      <c r="AZ40" s="27" t="n">
        <f aca="false">AY40/$AY$45</f>
        <v>0.0217198306080969</v>
      </c>
    </row>
    <row r="41" customFormat="false" ht="13.8" hidden="false" customHeight="false" outlineLevel="0" collapsed="false">
      <c r="A41" s="10"/>
      <c r="B41" s="22" t="s">
        <v>60</v>
      </c>
      <c r="D41" s="23" t="n">
        <f aca="false">Semestre_01_Ano_2021!D41+Semestre_02_Ano_2021!D41</f>
        <v>0</v>
      </c>
      <c r="E41" s="24" t="n">
        <f aca="false">Semestre_01_Ano_2021!E41+Semestre_02_Ano_2021!E41</f>
        <v>0</v>
      </c>
      <c r="F41" s="23" t="n">
        <f aca="false">Semestre_01_Ano_2021!F41+Semestre_02_Ano_2021!F41</f>
        <v>0</v>
      </c>
      <c r="G41" s="24" t="n">
        <f aca="false">Semestre_01_Ano_2021!G41+Semestre_02_Ano_2021!G41</f>
        <v>0</v>
      </c>
      <c r="H41" s="23" t="n">
        <f aca="false">Semestre_01_Ano_2021!H41+Semestre_02_Ano_2021!H41</f>
        <v>0</v>
      </c>
      <c r="I41" s="24" t="n">
        <f aca="false">Semestre_01_Ano_2021!I41+Semestre_02_Ano_2021!I41</f>
        <v>0</v>
      </c>
      <c r="J41" s="25" t="n">
        <f aca="false">D41+F41+H41</f>
        <v>0</v>
      </c>
      <c r="K41" s="26" t="n">
        <f aca="false">E41+G41+I41</f>
        <v>0</v>
      </c>
      <c r="L41" s="27" t="n">
        <f aca="false">K41/$K$45</f>
        <v>0</v>
      </c>
      <c r="N41" s="23" t="n">
        <f aca="false">Semestre_01_Ano_2021!N41+Semestre_02_Ano_2021!N41</f>
        <v>2</v>
      </c>
      <c r="O41" s="24" t="n">
        <f aca="false">Semestre_01_Ano_2021!O41+Semestre_02_Ano_2021!O41</f>
        <v>91650</v>
      </c>
      <c r="P41" s="28" t="n">
        <f aca="false">O41/$O$45</f>
        <v>1.89489037756318E-005</v>
      </c>
      <c r="R41" s="23" t="n">
        <f aca="false">Semestre_01_Ano_2021!R41+Semestre_02_Ano_2021!R41</f>
        <v>832</v>
      </c>
      <c r="S41" s="24" t="n">
        <f aca="false">Semestre_01_Ano_2021!S41+Semestre_02_Ano_2021!S41</f>
        <v>45892349.58</v>
      </c>
      <c r="T41" s="23" t="n">
        <f aca="false">Semestre_01_Ano_2021!T41+Semestre_02_Ano_2021!T41</f>
        <v>62</v>
      </c>
      <c r="U41" s="24" t="n">
        <f aca="false">Semestre_01_Ano_2021!U41+Semestre_02_Ano_2021!U41</f>
        <v>6919700</v>
      </c>
      <c r="V41" s="23" t="n">
        <f aca="false">Semestre_01_Ano_2021!V41+Semestre_02_Ano_2021!V41</f>
        <v>0</v>
      </c>
      <c r="W41" s="24" t="n">
        <f aca="false">Semestre_01_Ano_2021!W41+Semestre_02_Ano_2021!W41</f>
        <v>0</v>
      </c>
      <c r="X41" s="25" t="n">
        <f aca="false">R41+T41+V41</f>
        <v>894</v>
      </c>
      <c r="Y41" s="52" t="n">
        <f aca="false">S41+U41+W41</f>
        <v>52812049.58</v>
      </c>
      <c r="Z41" s="27" t="n">
        <f aca="false">Y41/$Y$45</f>
        <v>0.00156291042404221</v>
      </c>
      <c r="AB41" s="23" t="n">
        <f aca="false">Semestre_01_Ano_2021!AB41+Semestre_02_Ano_2021!AB41</f>
        <v>0</v>
      </c>
      <c r="AC41" s="24" t="n">
        <f aca="false">Semestre_01_Ano_2021!AC41+Semestre_02_Ano_2021!AC41</f>
        <v>0</v>
      </c>
      <c r="AD41" s="23" t="n">
        <f aca="false">Semestre_01_Ano_2021!AD41+Semestre_02_Ano_2021!AD41</f>
        <v>14</v>
      </c>
      <c r="AE41" s="24" t="n">
        <f aca="false">Semestre_01_Ano_2021!AE41+Semestre_02_Ano_2021!AE41</f>
        <v>258372.34</v>
      </c>
      <c r="AF41" s="25" t="n">
        <f aca="false">AB41+AD41</f>
        <v>14</v>
      </c>
      <c r="AG41" s="26" t="n">
        <f aca="false">AC41+AE41</f>
        <v>258372.34</v>
      </c>
      <c r="AH41" s="27" t="n">
        <f aca="false">AG41/$AG$45</f>
        <v>3.21192825208765E-005</v>
      </c>
      <c r="AJ41" s="23" t="n">
        <f aca="false">Semestre_01_Ano_2021!AJ41+Semestre_02_Ano_2021!AJ41</f>
        <v>0</v>
      </c>
      <c r="AK41" s="24" t="n">
        <f aca="false">Semestre_01_Ano_2021!AK41+Semestre_02_Ano_2021!AK41</f>
        <v>0</v>
      </c>
      <c r="AL41" s="23" t="n">
        <f aca="false">Semestre_01_Ano_2021!AL41+Semestre_02_Ano_2021!AL41</f>
        <v>0</v>
      </c>
      <c r="AM41" s="24" t="n">
        <f aca="false">Semestre_01_Ano_2021!AM41+Semestre_02_Ano_2021!AM41</f>
        <v>0</v>
      </c>
      <c r="AN41" s="25" t="n">
        <f aca="false">AJ41+AL41</f>
        <v>0</v>
      </c>
      <c r="AO41" s="26" t="n">
        <f aca="false">AK41+AM41</f>
        <v>0</v>
      </c>
      <c r="AP41" s="27" t="n">
        <f aca="false">AO41/$AO$45</f>
        <v>0</v>
      </c>
      <c r="AR41" s="23" t="n">
        <f aca="false">D41+F41+N41+T41+AB41+AJ41</f>
        <v>64</v>
      </c>
      <c r="AS41" s="31" t="n">
        <f aca="false">E41+G41+O41+U41+AC41+AK41</f>
        <v>7011350</v>
      </c>
      <c r="AT41" s="23" t="n">
        <f aca="false">R41</f>
        <v>832</v>
      </c>
      <c r="AU41" s="34" t="n">
        <f aca="false">S41</f>
        <v>45892349.58</v>
      </c>
      <c r="AV41" s="54" t="n">
        <f aca="false">H41+V41+AD41+AL41</f>
        <v>14</v>
      </c>
      <c r="AW41" s="31" t="n">
        <f aca="false">I41+W41+AE41+AM41</f>
        <v>258372.34</v>
      </c>
      <c r="AX41" s="54" t="n">
        <f aca="false">AR41+AT41+AV41</f>
        <v>910</v>
      </c>
      <c r="AY41" s="26" t="n">
        <f aca="false">AS41+AU41+AW41</f>
        <v>53162071.92</v>
      </c>
      <c r="AZ41" s="27" t="n">
        <f aca="false">AY41/$AY$45</f>
        <v>0.000992280963557744</v>
      </c>
    </row>
    <row r="42" customFormat="false" ht="13.8" hidden="false" customHeight="false" outlineLevel="0" collapsed="false">
      <c r="A42" s="10"/>
      <c r="B42" s="22" t="s">
        <v>61</v>
      </c>
      <c r="D42" s="23" t="n">
        <f aca="false">Semestre_01_Ano_2021!D42+Semestre_02_Ano_2021!D42</f>
        <v>30</v>
      </c>
      <c r="E42" s="24" t="n">
        <f aca="false">Semestre_01_Ano_2021!E42+Semestre_02_Ano_2021!E42</f>
        <v>367926.52</v>
      </c>
      <c r="F42" s="23" t="n">
        <f aca="false">Semestre_01_Ano_2021!F42+Semestre_02_Ano_2021!F42</f>
        <v>3</v>
      </c>
      <c r="G42" s="24" t="n">
        <f aca="false">Semestre_01_Ano_2021!G42+Semestre_02_Ano_2021!G42</f>
        <v>20492.21</v>
      </c>
      <c r="H42" s="23" t="n">
        <f aca="false">Semestre_01_Ano_2021!H42+Semestre_02_Ano_2021!H42</f>
        <v>24</v>
      </c>
      <c r="I42" s="24" t="n">
        <f aca="false">Semestre_01_Ano_2021!I42+Semestre_02_Ano_2021!I42</f>
        <v>136311.8</v>
      </c>
      <c r="J42" s="25" t="n">
        <f aca="false">D42+F42+H42</f>
        <v>57</v>
      </c>
      <c r="K42" s="26" t="n">
        <f aca="false">E42+G42+I42</f>
        <v>524730.53</v>
      </c>
      <c r="L42" s="27" t="n">
        <f aca="false">K42/$K$45</f>
        <v>0.000256368161356574</v>
      </c>
      <c r="N42" s="23" t="n">
        <f aca="false">Semestre_01_Ano_2021!N42+Semestre_02_Ano_2021!N42</f>
        <v>1102</v>
      </c>
      <c r="O42" s="24" t="n">
        <f aca="false">Semestre_01_Ano_2021!O42+Semestre_02_Ano_2021!O42</f>
        <v>75053771.86</v>
      </c>
      <c r="P42" s="28" t="n">
        <f aca="false">O42/$O$45</f>
        <v>0.0155175853897803</v>
      </c>
      <c r="R42" s="23" t="n">
        <f aca="false">Semestre_01_Ano_2021!R42+Semestre_02_Ano_2021!R42</f>
        <v>460</v>
      </c>
      <c r="S42" s="24" t="n">
        <f aca="false">Semestre_01_Ano_2021!S42+Semestre_02_Ano_2021!S42</f>
        <v>4806756.72</v>
      </c>
      <c r="T42" s="23" t="n">
        <f aca="false">Semestre_01_Ano_2021!T42+Semestre_02_Ano_2021!T42</f>
        <v>0</v>
      </c>
      <c r="U42" s="24" t="n">
        <f aca="false">Semestre_01_Ano_2021!U42+Semestre_02_Ano_2021!U42</f>
        <v>0</v>
      </c>
      <c r="V42" s="23" t="n">
        <f aca="false">Semestre_01_Ano_2021!V42+Semestre_02_Ano_2021!V42</f>
        <v>22</v>
      </c>
      <c r="W42" s="24" t="n">
        <f aca="false">Semestre_01_Ano_2021!W42+Semestre_02_Ano_2021!W42</f>
        <v>69083.95</v>
      </c>
      <c r="X42" s="25" t="n">
        <f aca="false">R42+T42+V42</f>
        <v>482</v>
      </c>
      <c r="Y42" s="52" t="n">
        <f aca="false">S42+U42+W42</f>
        <v>4875840.67</v>
      </c>
      <c r="Z42" s="27" t="n">
        <f aca="false">Y42/$Y$45</f>
        <v>0.000144294763594971</v>
      </c>
      <c r="AB42" s="23" t="n">
        <f aca="false">Semestre_01_Ano_2021!AB42+Semestre_02_Ano_2021!AB42</f>
        <v>44</v>
      </c>
      <c r="AC42" s="24" t="n">
        <f aca="false">Semestre_01_Ano_2021!AC42+Semestre_02_Ano_2021!AC42</f>
        <v>610616.19</v>
      </c>
      <c r="AD42" s="23" t="n">
        <f aca="false">Semestre_01_Ano_2021!AD42+Semestre_02_Ano_2021!AD42</f>
        <v>893</v>
      </c>
      <c r="AE42" s="24" t="n">
        <f aca="false">Semestre_01_Ano_2021!AE42+Semestre_02_Ano_2021!AE42</f>
        <v>5193665.21</v>
      </c>
      <c r="AF42" s="25" t="n">
        <f aca="false">AB42+AD42</f>
        <v>937</v>
      </c>
      <c r="AG42" s="26" t="n">
        <f aca="false">AC42+AE42</f>
        <v>5804281.4</v>
      </c>
      <c r="AH42" s="27" t="n">
        <f aca="false">AG42/$AG$45</f>
        <v>0.000721553066080017</v>
      </c>
      <c r="AJ42" s="23" t="n">
        <f aca="false">Semestre_01_Ano_2021!AJ42+Semestre_02_Ano_2021!AJ42</f>
        <v>175</v>
      </c>
      <c r="AK42" s="24" t="n">
        <f aca="false">Semestre_01_Ano_2021!AK42+Semestre_02_Ano_2021!AK42</f>
        <v>2116622.35</v>
      </c>
      <c r="AL42" s="23" t="n">
        <f aca="false">Semestre_01_Ano_2021!AL42+Semestre_02_Ano_2021!AL42</f>
        <v>1</v>
      </c>
      <c r="AM42" s="24" t="n">
        <f aca="false">Semestre_01_Ano_2021!AM42+Semestre_02_Ano_2021!AM42</f>
        <v>715.2</v>
      </c>
      <c r="AN42" s="25" t="n">
        <f aca="false">AJ42+AL42</f>
        <v>176</v>
      </c>
      <c r="AO42" s="26" t="n">
        <f aca="false">AK42+AM42</f>
        <v>2117337.55</v>
      </c>
      <c r="AP42" s="27" t="n">
        <f aca="false">AO42/$AO$45</f>
        <v>0.000435920776515683</v>
      </c>
      <c r="AR42" s="23" t="n">
        <f aca="false">D42+F42+N42+T42+AB42+AJ42</f>
        <v>1354</v>
      </c>
      <c r="AS42" s="31" t="n">
        <f aca="false">E42+G42+O42+U42+AC42+AK42</f>
        <v>78169429.13</v>
      </c>
      <c r="AT42" s="23" t="n">
        <f aca="false">R42</f>
        <v>460</v>
      </c>
      <c r="AU42" s="34" t="n">
        <f aca="false">S42</f>
        <v>4806756.72</v>
      </c>
      <c r="AV42" s="54" t="n">
        <f aca="false">H42+V42+AD42+AL42</f>
        <v>940</v>
      </c>
      <c r="AW42" s="31" t="n">
        <f aca="false">I42+W42+AE42+AM42</f>
        <v>5399776.16</v>
      </c>
      <c r="AX42" s="54" t="n">
        <f aca="false">AR42+AT42+AV42</f>
        <v>2754</v>
      </c>
      <c r="AY42" s="26" t="n">
        <f aca="false">AS42+AU42+AW42</f>
        <v>88375962.01</v>
      </c>
      <c r="AZ42" s="27" t="n">
        <f aca="false">AY42/$AY$45</f>
        <v>0.00164955543626271</v>
      </c>
    </row>
    <row r="43" customFormat="false" ht="13.8" hidden="false" customHeight="false" outlineLevel="0" collapsed="false">
      <c r="A43" s="10"/>
      <c r="B43" s="35" t="s">
        <v>34</v>
      </c>
      <c r="C43" s="36"/>
      <c r="D43" s="37" t="n">
        <f aca="false">SUM(D36:D42)</f>
        <v>8915</v>
      </c>
      <c r="E43" s="38" t="n">
        <f aca="false">SUM(E36:E42)</f>
        <v>112145184.61</v>
      </c>
      <c r="F43" s="37" t="n">
        <f aca="false">SUM(F36:F42)</f>
        <v>2239</v>
      </c>
      <c r="G43" s="39" t="n">
        <f aca="false">SUM(G36:G42)</f>
        <v>33396133.84</v>
      </c>
      <c r="H43" s="55" t="n">
        <f aca="false">SUM(H36:H42)</f>
        <v>2164</v>
      </c>
      <c r="I43" s="39" t="n">
        <f aca="false">SUM(I36:I42)</f>
        <v>57835435.28</v>
      </c>
      <c r="J43" s="37" t="n">
        <f aca="false">SUM(J36:J42)</f>
        <v>13318</v>
      </c>
      <c r="K43" s="39" t="n">
        <f aca="false">SUM(K36:K42)</f>
        <v>203376753.73</v>
      </c>
      <c r="L43" s="40" t="n">
        <f aca="false">SUM(L36:L42)</f>
        <v>0.0993640000638591</v>
      </c>
      <c r="N43" s="37" t="n">
        <f aca="false">SUM(N36:N42)</f>
        <v>100152</v>
      </c>
      <c r="O43" s="39" t="n">
        <f aca="false">SUM(O36:O42)</f>
        <v>923517889.57</v>
      </c>
      <c r="P43" s="41" t="n">
        <f aca="false">SUM(P36:P42)</f>
        <v>0.190940006814365</v>
      </c>
      <c r="R43" s="37" t="n">
        <f aca="false">SUM(R36:R42)</f>
        <v>28849</v>
      </c>
      <c r="S43" s="39" t="n">
        <f aca="false">SUM(S36:S42)</f>
        <v>1800593794.57</v>
      </c>
      <c r="T43" s="37" t="n">
        <f aca="false">SUM(T36:T42)</f>
        <v>188</v>
      </c>
      <c r="U43" s="39" t="n">
        <f aca="false">SUM(U36:U42)</f>
        <v>13189381.41</v>
      </c>
      <c r="V43" s="37" t="n">
        <f aca="false">SUM(V36:V42)</f>
        <v>69</v>
      </c>
      <c r="W43" s="39" t="n">
        <f aca="false">SUM(W36:W42)</f>
        <v>253209.62</v>
      </c>
      <c r="X43" s="37" t="n">
        <f aca="false">SUM(X36:X42)</f>
        <v>29106</v>
      </c>
      <c r="Y43" s="39" t="n">
        <f aca="false">SUM(Y36:Y42)</f>
        <v>1814036385.6</v>
      </c>
      <c r="Z43" s="40" t="n">
        <f aca="false">SUM(Z36:Z42)</f>
        <v>0.0536842709039603</v>
      </c>
      <c r="AB43" s="37" t="n">
        <f aca="false">SUM(AB36:AB42)</f>
        <v>3451</v>
      </c>
      <c r="AC43" s="39" t="n">
        <f aca="false">SUM(AC36:AC42)</f>
        <v>156439199.97</v>
      </c>
      <c r="AD43" s="37" t="n">
        <f aca="false">SUM(AD36:AD42)</f>
        <v>2210405.27</v>
      </c>
      <c r="AE43" s="39" t="n">
        <f aca="false">SUM(AE36:AE42)</f>
        <v>125241873.19</v>
      </c>
      <c r="AF43" s="37" t="n">
        <f aca="false">SUM(AF36:AF42)</f>
        <v>2213856.27</v>
      </c>
      <c r="AG43" s="39" t="n">
        <f aca="false">SUM(AG36:AG42)</f>
        <v>281681073.16</v>
      </c>
      <c r="AH43" s="40" t="n">
        <f aca="false">SUM(AH36:AH42)</f>
        <v>0.0350168828815411</v>
      </c>
      <c r="AJ43" s="37" t="n">
        <f aca="false">SUM(AJ36:AJ42)</f>
        <v>74852</v>
      </c>
      <c r="AK43" s="39" t="n">
        <f aca="false">SUM(AK36:AK42)</f>
        <v>1079963572.35</v>
      </c>
      <c r="AL43" s="37" t="n">
        <f aca="false">SUM(AL36:AL42)</f>
        <v>120</v>
      </c>
      <c r="AM43" s="39" t="n">
        <f aca="false">SUM(AM36:AM42)</f>
        <v>1293617.72</v>
      </c>
      <c r="AN43" s="37" t="n">
        <f aca="false">SUM(AN36:AN42)</f>
        <v>74972</v>
      </c>
      <c r="AO43" s="39" t="n">
        <f aca="false">SUM(AO36:AO42)</f>
        <v>1081257190.07</v>
      </c>
      <c r="AP43" s="40" t="n">
        <f aca="false">SUM(AP36:AP42)</f>
        <v>0.222610926589612</v>
      </c>
      <c r="AR43" s="37" t="n">
        <f aca="false">SUM(AR36:AR42)</f>
        <v>189797</v>
      </c>
      <c r="AS43" s="39" t="n">
        <f aca="false">SUM(AS36:AS42)</f>
        <v>2318651361.75</v>
      </c>
      <c r="AT43" s="37" t="n">
        <f aca="false">SUM(AT36:AT42)</f>
        <v>28849</v>
      </c>
      <c r="AU43" s="42" t="n">
        <f aca="false">SUM(AU36:AU42)</f>
        <v>1800593794.57</v>
      </c>
      <c r="AV43" s="56" t="n">
        <f aca="false">SUM(AV36:AV42)</f>
        <v>2212758.27</v>
      </c>
      <c r="AW43" s="39" t="n">
        <f aca="false">SUM(AW36:AW42)</f>
        <v>184624135.81</v>
      </c>
      <c r="AX43" s="56" t="n">
        <f aca="false">SUM(AX36:AX42)</f>
        <v>2431404.27</v>
      </c>
      <c r="AY43" s="39" t="n">
        <f aca="false">SUM(AY36:AY42)</f>
        <v>4303869292.13</v>
      </c>
      <c r="AZ43" s="40" t="n">
        <f aca="false">SUM(AZ36:AZ42)</f>
        <v>0.0803326020597532</v>
      </c>
    </row>
    <row r="44" customFormat="false" ht="13.8" hidden="false" customHeight="false" outlineLevel="0" collapsed="false">
      <c r="E44" s="44"/>
      <c r="F44" s="47"/>
      <c r="G44" s="48"/>
      <c r="I44" s="48"/>
      <c r="K44" s="48"/>
      <c r="N44" s="47"/>
      <c r="O44" s="48"/>
      <c r="S44" s="48"/>
      <c r="T44" s="47"/>
      <c r="U44" s="48"/>
      <c r="W44" s="48"/>
      <c r="X44" s="49"/>
      <c r="Y44" s="48"/>
      <c r="Z44" s="50"/>
      <c r="AC44" s="48"/>
      <c r="AE44" s="48"/>
      <c r="AF44" s="49"/>
      <c r="AH44" s="50"/>
      <c r="AK44" s="48"/>
      <c r="AM44" s="48"/>
      <c r="AN44" s="49"/>
      <c r="AP44" s="50"/>
      <c r="AR44" s="49"/>
      <c r="AS44" s="48"/>
      <c r="AT44" s="49"/>
      <c r="AU44" s="48"/>
      <c r="AV44" s="57"/>
      <c r="AW44" s="48"/>
      <c r="AX44" s="58"/>
      <c r="AY44" s="48"/>
      <c r="AZ44" s="50"/>
    </row>
    <row r="45" customFormat="false" ht="13.8" hidden="false" customHeight="false" outlineLevel="0" collapsed="false">
      <c r="B45" s="59" t="s">
        <v>62</v>
      </c>
      <c r="C45" s="14"/>
      <c r="D45" s="60" t="n">
        <f aca="false">D12+D17+D23+D34+D43</f>
        <v>47631</v>
      </c>
      <c r="E45" s="61" t="n">
        <f aca="false">E12+E17+E23+E34+E43</f>
        <v>494832610.34</v>
      </c>
      <c r="F45" s="60" t="n">
        <f aca="false">F12+F17+F23+F34+F43</f>
        <v>24817</v>
      </c>
      <c r="G45" s="62" t="n">
        <f aca="false">G12+G17+G23+G34+G43</f>
        <v>364908893.24</v>
      </c>
      <c r="H45" s="60" t="n">
        <f aca="false">H12+H17+H23+H34+H43</f>
        <v>102748</v>
      </c>
      <c r="I45" s="62" t="n">
        <f aca="false">I12+I17+I23+I34+I43</f>
        <v>1187043585.58</v>
      </c>
      <c r="J45" s="60" t="n">
        <f aca="false">J12+J17+J23+J34+J43</f>
        <v>175196</v>
      </c>
      <c r="K45" s="62" t="n">
        <f aca="false">K12+K17+K23+K34+K43</f>
        <v>2046785089.16</v>
      </c>
      <c r="L45" s="63" t="n">
        <f aca="false">L12+L17+L23+L34+L43</f>
        <v>1</v>
      </c>
      <c r="M45" s="36"/>
      <c r="N45" s="60" t="n">
        <f aca="false">N12+N17+N23+N34+N43</f>
        <v>353961</v>
      </c>
      <c r="O45" s="62" t="n">
        <f aca="false">O12+O17+O23+O34+O43</f>
        <v>4836691403.64</v>
      </c>
      <c r="P45" s="63" t="n">
        <f aca="false">P12+P17+P23+P34+P43</f>
        <v>1</v>
      </c>
      <c r="Q45" s="36"/>
      <c r="R45" s="60" t="n">
        <f aca="false">R12+R17+R23+R34+R43</f>
        <v>1132344</v>
      </c>
      <c r="S45" s="62" t="n">
        <f aca="false">S12+S17+S23+S34+S43</f>
        <v>33524403009.84</v>
      </c>
      <c r="T45" s="60" t="n">
        <f aca="false">T12+T17+T23+T34+T43</f>
        <v>8192</v>
      </c>
      <c r="U45" s="62" t="n">
        <f aca="false">U12+U17+U23+U34+U43</f>
        <v>102858074.25</v>
      </c>
      <c r="V45" s="60" t="n">
        <f aca="false">V12+V17+V23+V34+V43</f>
        <v>16801</v>
      </c>
      <c r="W45" s="62" t="n">
        <f aca="false">W12+W17+W23+W34+W43</f>
        <v>163574761.39</v>
      </c>
      <c r="X45" s="60" t="n">
        <f aca="false">X12+X17+X23+X34+X43</f>
        <v>1157337</v>
      </c>
      <c r="Y45" s="62" t="n">
        <f aca="false">Y12+Y17+Y23+Y34+Y43</f>
        <v>33790835845.48</v>
      </c>
      <c r="Z45" s="63" t="n">
        <f aca="false">Z12+Z17+Z23+Z34+Z43</f>
        <v>1</v>
      </c>
      <c r="AA45" s="36"/>
      <c r="AB45" s="64" t="n">
        <f aca="false">AB12+AB17+AB23+AB34+AB43</f>
        <v>83126</v>
      </c>
      <c r="AC45" s="62" t="n">
        <f aca="false">AC12+AC17+AC23+AC34+AC43</f>
        <v>1867140282.04</v>
      </c>
      <c r="AD45" s="64" t="n">
        <f aca="false">AD12+AD17+AD23+AD34+AD43</f>
        <v>2724559.27</v>
      </c>
      <c r="AE45" s="62" t="n">
        <f aca="false">AE12+AE17+AE23+AE34+AE43</f>
        <v>6177010138.57</v>
      </c>
      <c r="AF45" s="60" t="n">
        <f aca="false">AF12+AF17+AF23+AF34+AF43</f>
        <v>2807685.27</v>
      </c>
      <c r="AG45" s="62" t="n">
        <f aca="false">AG12+AG17+AG23+AG34+AG43</f>
        <v>8044150420.61</v>
      </c>
      <c r="AH45" s="63" t="n">
        <f aca="false">AH12+AH17+AH23+AH34+AH43</f>
        <v>1</v>
      </c>
      <c r="AI45" s="36"/>
      <c r="AJ45" s="64" t="n">
        <f aca="false">AJ12+AJ17+AJ23+AJ34+AJ43</f>
        <v>287574</v>
      </c>
      <c r="AK45" s="62" t="n">
        <f aca="false">AK12+AK17+AK23+AK34+AK43</f>
        <v>4836242295.53</v>
      </c>
      <c r="AL45" s="64" t="n">
        <f aca="false">AL12+AL17+AL23+AL34+AL43</f>
        <v>2087</v>
      </c>
      <c r="AM45" s="62" t="n">
        <f aca="false">AM12+AM17+AM23+AM34+AM43</f>
        <v>20919060.54</v>
      </c>
      <c r="AN45" s="60" t="n">
        <f aca="false">AN12+AN17+AN23+AN34+AN43</f>
        <v>289661</v>
      </c>
      <c r="AO45" s="62" t="n">
        <f aca="false">AO12+AO17+AO23+AO34+AO43</f>
        <v>4857161356.07</v>
      </c>
      <c r="AP45" s="63" t="n">
        <f aca="false">AP12+AP17+AP23+AP34+AP43</f>
        <v>1</v>
      </c>
      <c r="AQ45" s="36"/>
      <c r="AR45" s="60" t="n">
        <f aca="false">AR12+AR17+AR23+AR34+AR43</f>
        <v>805301</v>
      </c>
      <c r="AS45" s="62" t="n">
        <f aca="false">AS12+AS17+AS23+AS34+AS43</f>
        <v>12502673559.04</v>
      </c>
      <c r="AT45" s="60" t="n">
        <f aca="false">AT12+AT17+AT23+AT34+AT43</f>
        <v>1132344</v>
      </c>
      <c r="AU45" s="62" t="n">
        <f aca="false">AU12+AU17+AU23+AU34+AU43</f>
        <v>33524403009.84</v>
      </c>
      <c r="AV45" s="60" t="n">
        <f aca="false">AV12+AV17+AV23+AV34+AV43</f>
        <v>2846195.27</v>
      </c>
      <c r="AW45" s="62" t="n">
        <f aca="false">AW12+AW17+AW23+AW34+AW43</f>
        <v>7548547546.08</v>
      </c>
      <c r="AX45" s="60" t="n">
        <f aca="false">AX12+AX17+AX23+AX34+AX43</f>
        <v>4783840.27</v>
      </c>
      <c r="AY45" s="65" t="n">
        <f aca="false">AY12+AY17+AY23+AY34+AY43</f>
        <v>53575624114.96</v>
      </c>
      <c r="AZ45" s="66" t="n">
        <f aca="false">AZ12+AZ17+AZ23+AZ34+AZ43</f>
        <v>1</v>
      </c>
    </row>
    <row r="46" customFormat="false" ht="13.8" hidden="false" customHeight="false" outlineLevel="0" collapsed="false">
      <c r="D46" s="47"/>
      <c r="E46" s="44"/>
      <c r="F46" s="47"/>
      <c r="G46" s="67"/>
      <c r="H46" s="47"/>
      <c r="I46" s="67"/>
      <c r="J46" s="47"/>
      <c r="K46" s="67"/>
      <c r="N46" s="47"/>
      <c r="O46" s="67"/>
      <c r="R46" s="47"/>
      <c r="S46" s="67"/>
      <c r="T46" s="47"/>
      <c r="U46" s="67"/>
      <c r="V46" s="47"/>
      <c r="W46" s="67"/>
      <c r="X46" s="47"/>
      <c r="Y46" s="67"/>
      <c r="AB46" s="47"/>
      <c r="AC46" s="67"/>
      <c r="AD46" s="47"/>
      <c r="AE46" s="67"/>
      <c r="AF46" s="47"/>
      <c r="AG46" s="67"/>
      <c r="AJ46" s="47"/>
      <c r="AK46" s="67"/>
      <c r="AL46" s="47"/>
      <c r="AM46" s="67"/>
      <c r="AN46" s="47"/>
      <c r="AO46" s="67"/>
      <c r="AR46" s="47"/>
      <c r="AS46" s="48"/>
      <c r="AT46" s="47"/>
      <c r="AU46" s="48"/>
      <c r="AV46" s="47"/>
      <c r="AW46" s="67"/>
      <c r="AX46" s="47"/>
      <c r="AY46" s="67"/>
    </row>
    <row r="47" customFormat="false" ht="15" hidden="false" customHeight="false" outlineLevel="0" collapsed="false">
      <c r="A47" s="68" t="s">
        <v>63</v>
      </c>
      <c r="B47" s="69"/>
      <c r="C47" s="70"/>
      <c r="D47" s="71" t="s">
        <v>64</v>
      </c>
      <c r="E47" s="72"/>
      <c r="F47" s="70"/>
      <c r="G47" s="70"/>
      <c r="H47" s="70"/>
      <c r="I47" s="70"/>
      <c r="S47" s="70"/>
      <c r="T47" s="70"/>
      <c r="U47" s="70"/>
      <c r="V47" s="70"/>
      <c r="W47" s="70"/>
    </row>
    <row r="49" customFormat="false" ht="14.5" hidden="false" customHeight="false" outlineLevel="0" collapsed="false">
      <c r="A49" s="73" t="s">
        <v>65</v>
      </c>
    </row>
    <row r="50" customFormat="false" ht="13.8" hidden="false" customHeight="false" outlineLevel="0" collapsed="false">
      <c r="A50" s="36" t="s">
        <v>66</v>
      </c>
    </row>
    <row r="52" customFormat="false" ht="36.5" hidden="false" customHeight="false" outlineLevel="0" collapsed="false">
      <c r="A52" s="74" t="s">
        <v>67</v>
      </c>
      <c r="B52" s="75" t="s">
        <v>68</v>
      </c>
    </row>
    <row r="53" customFormat="false" ht="13.8" hidden="false" customHeight="false" outlineLevel="0" collapsed="false">
      <c r="A53" s="76" t="s">
        <v>69</v>
      </c>
      <c r="B53" s="77" t="s">
        <v>70</v>
      </c>
    </row>
    <row r="54" customFormat="false" ht="13.8" hidden="false" customHeight="false" outlineLevel="0" collapsed="false">
      <c r="A54" s="22" t="s">
        <v>71</v>
      </c>
      <c r="B54" s="22" t="s">
        <v>70</v>
      </c>
    </row>
    <row r="55" customFormat="false" ht="13.8" hidden="false" customHeight="false" outlineLevel="0" collapsed="false">
      <c r="A55" s="78" t="s">
        <v>72</v>
      </c>
      <c r="B55" s="79" t="s">
        <v>73</v>
      </c>
    </row>
  </sheetData>
  <mergeCells count="35">
    <mergeCell ref="A1:AZ1"/>
    <mergeCell ref="A2:AZ2"/>
    <mergeCell ref="A5:B5"/>
    <mergeCell ref="D5:L5"/>
    <mergeCell ref="N5:P5"/>
    <mergeCell ref="R5:X5"/>
    <mergeCell ref="Y5:Z5"/>
    <mergeCell ref="AB5:AH5"/>
    <mergeCell ref="AJ5:AP5"/>
    <mergeCell ref="AR5:AZ5"/>
    <mergeCell ref="A6:B6"/>
    <mergeCell ref="D6:E6"/>
    <mergeCell ref="F6:G6"/>
    <mergeCell ref="H6:I6"/>
    <mergeCell ref="J6:L6"/>
    <mergeCell ref="N6:P6"/>
    <mergeCell ref="R6:S6"/>
    <mergeCell ref="T6:U6"/>
    <mergeCell ref="V6:W6"/>
    <mergeCell ref="X6:Z6"/>
    <mergeCell ref="AB6:AC6"/>
    <mergeCell ref="AD6:AE6"/>
    <mergeCell ref="AF6:AH6"/>
    <mergeCell ref="AJ6:AK6"/>
    <mergeCell ref="AL6:AM6"/>
    <mergeCell ref="AN6:AP6"/>
    <mergeCell ref="AR6:AS6"/>
    <mergeCell ref="AT6:AU6"/>
    <mergeCell ref="AV6:AW6"/>
    <mergeCell ref="AX6:AZ6"/>
    <mergeCell ref="A8:A12"/>
    <mergeCell ref="A14:A17"/>
    <mergeCell ref="A19:A23"/>
    <mergeCell ref="A25:A34"/>
    <mergeCell ref="A36:A43"/>
  </mergeCells>
  <printOptions headings="false" gridLines="false" gridLinesSet="true" horizontalCentered="false" verticalCentered="false"/>
  <pageMargins left="0" right="0" top="0.39375" bottom="0.39375" header="0.511811023622047" footer="0.511811023622047"/>
  <pageSetup paperSize="77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4" activeCellId="0" sqref="G24"/>
    </sheetView>
  </sheetViews>
  <sheetFormatPr defaultColWidth="9.140625" defaultRowHeight="15" zeroHeight="false" outlineLevelRow="0" outlineLevelCol="0"/>
  <cols>
    <col collapsed="false" customWidth="true" hidden="false" outlineLevel="0" max="1" min="1" style="1" width="31.86"/>
    <col collapsed="false" customWidth="true" hidden="false" outlineLevel="0" max="2" min="2" style="1" width="24"/>
    <col collapsed="false" customWidth="true" hidden="false" outlineLevel="0" max="3" min="3" style="1" width="3.14"/>
    <col collapsed="false" customWidth="true" hidden="false" outlineLevel="0" max="4" min="4" style="1" width="15.13"/>
    <col collapsed="false" customWidth="true" hidden="false" outlineLevel="0" max="5" min="5" style="1" width="19.36"/>
    <col collapsed="false" customWidth="true" hidden="false" outlineLevel="0" max="6" min="6" style="1" width="16.42"/>
    <col collapsed="false" customWidth="true" hidden="false" outlineLevel="0" max="7" min="7" style="1" width="21.29"/>
    <col collapsed="false" customWidth="true" hidden="false" outlineLevel="0" max="8" min="8" style="1" width="15.94"/>
    <col collapsed="false" customWidth="true" hidden="false" outlineLevel="0" max="9" min="9" style="1" width="19.36"/>
    <col collapsed="false" customWidth="true" hidden="false" outlineLevel="0" max="10" min="10" style="1" width="16.42"/>
    <col collapsed="false" customWidth="true" hidden="false" outlineLevel="0" max="11" min="11" style="1" width="19.36"/>
    <col collapsed="false" customWidth="true" hidden="false" outlineLevel="0" max="12" min="12" style="1" width="9"/>
    <col collapsed="false" customWidth="true" hidden="false" outlineLevel="0" max="13" min="13" style="1" width="3.57"/>
    <col collapsed="false" customWidth="true" hidden="false" outlineLevel="0" max="14" min="14" style="1" width="16.42"/>
    <col collapsed="false" customWidth="true" hidden="false" outlineLevel="0" max="15" min="15" style="1" width="21.17"/>
    <col collapsed="false" customWidth="true" hidden="false" outlineLevel="0" max="16" min="16" style="1" width="10.72"/>
    <col collapsed="false" customWidth="true" hidden="false" outlineLevel="0" max="17" min="17" style="1" width="3"/>
    <col collapsed="false" customWidth="true" hidden="false" outlineLevel="0" max="18" min="18" style="1" width="20.71"/>
    <col collapsed="false" customWidth="true" hidden="false" outlineLevel="0" max="19" min="19" style="1" width="22.34"/>
    <col collapsed="false" customWidth="true" hidden="false" outlineLevel="0" max="20" min="20" style="1" width="20.71"/>
    <col collapsed="false" customWidth="true" hidden="false" outlineLevel="0" max="22" min="21" style="1" width="17.57"/>
    <col collapsed="false" customWidth="true" hidden="false" outlineLevel="0" max="23" min="23" style="1" width="18.19"/>
    <col collapsed="false" customWidth="true" hidden="false" outlineLevel="0" max="24" min="24" style="1" width="16.42"/>
    <col collapsed="false" customWidth="true" hidden="false" outlineLevel="0" max="25" min="25" style="1" width="22.34"/>
    <col collapsed="false" customWidth="true" hidden="false" outlineLevel="0" max="26" min="26" style="1" width="9"/>
    <col collapsed="false" customWidth="true" hidden="false" outlineLevel="0" max="27" min="27" style="1" width="3"/>
    <col collapsed="false" customWidth="true" hidden="false" outlineLevel="0" max="28" min="28" style="1" width="17.14"/>
    <col collapsed="false" customWidth="true" hidden="false" outlineLevel="0" max="29" min="29" style="1" width="19.36"/>
    <col collapsed="false" customWidth="true" hidden="false" outlineLevel="0" max="30" min="30" style="1" width="17.42"/>
    <col collapsed="false" customWidth="true" hidden="false" outlineLevel="0" max="31" min="31" style="1" width="21.17"/>
    <col collapsed="false" customWidth="true" hidden="false" outlineLevel="0" max="32" min="32" style="1" width="16.42"/>
    <col collapsed="false" customWidth="true" hidden="false" outlineLevel="0" max="33" min="33" style="1" width="21.17"/>
    <col collapsed="false" customWidth="true" hidden="false" outlineLevel="0" max="34" min="34" style="1" width="9"/>
    <col collapsed="false" customWidth="true" hidden="false" outlineLevel="0" max="35" min="35" style="1" width="8.57"/>
    <col collapsed="false" customWidth="true" hidden="false" outlineLevel="0" max="36" min="36" style="1" width="16.42"/>
    <col collapsed="false" customWidth="true" hidden="false" outlineLevel="0" max="37" min="37" style="1" width="21.17"/>
    <col collapsed="false" customWidth="true" hidden="false" outlineLevel="0" max="38" min="38" style="1" width="16.42"/>
    <col collapsed="false" customWidth="true" hidden="false" outlineLevel="0" max="39" min="39" style="1" width="18.19"/>
    <col collapsed="false" customWidth="true" hidden="false" outlineLevel="0" max="40" min="40" style="1" width="16.42"/>
    <col collapsed="false" customWidth="true" hidden="false" outlineLevel="0" max="41" min="41" style="1" width="21.17"/>
    <col collapsed="false" customWidth="true" hidden="false" outlineLevel="0" max="42" min="42" style="1" width="9"/>
    <col collapsed="false" customWidth="true" hidden="false" outlineLevel="0" max="43" min="43" style="1" width="3.28"/>
    <col collapsed="false" customWidth="true" hidden="false" outlineLevel="0" max="44" min="44" style="1" width="16"/>
    <col collapsed="false" customWidth="true" hidden="false" outlineLevel="0" max="45" min="45" style="1" width="21.17"/>
    <col collapsed="false" customWidth="true" hidden="false" outlineLevel="0" max="46" min="46" style="1" width="16"/>
    <col collapsed="false" customWidth="true" hidden="false" outlineLevel="0" max="47" min="47" style="1" width="22.34"/>
    <col collapsed="false" customWidth="true" hidden="false" outlineLevel="0" max="48" min="48" style="1" width="24"/>
    <col collapsed="false" customWidth="true" hidden="false" outlineLevel="0" max="49" min="49" style="1" width="21.17"/>
    <col collapsed="false" customWidth="true" hidden="false" outlineLevel="0" max="50" min="50" style="1" width="22"/>
    <col collapsed="false" customWidth="true" hidden="false" outlineLevel="0" max="51" min="51" style="1" width="22.34"/>
    <col collapsed="false" customWidth="true" hidden="false" outlineLevel="0" max="52" min="52" style="1" width="10"/>
    <col collapsed="false" customWidth="true" hidden="false" outlineLevel="0" max="1023" min="53" style="1" width="10.28"/>
    <col collapsed="false" customWidth="false" hidden="false" outlineLevel="0" max="16384" min="1024" style="1" width="9.14"/>
  </cols>
  <sheetData>
    <row r="1" customFormat="false" ht="33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customFormat="false" ht="31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4" customFormat="false" ht="18.75" hidden="false" customHeight="false" outlineLevel="0" collapsed="false"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customFormat="false" ht="18.75" hidden="false" customHeight="false" outlineLevel="0" collapsed="false">
      <c r="A5" s="6" t="s">
        <v>2</v>
      </c>
      <c r="B5" s="6"/>
      <c r="D5" s="7" t="s">
        <v>3</v>
      </c>
      <c r="E5" s="7"/>
      <c r="F5" s="7"/>
      <c r="G5" s="7"/>
      <c r="H5" s="7"/>
      <c r="I5" s="7"/>
      <c r="J5" s="7"/>
      <c r="K5" s="7"/>
      <c r="L5" s="7"/>
      <c r="M5" s="5"/>
      <c r="N5" s="6" t="s">
        <v>4</v>
      </c>
      <c r="O5" s="6"/>
      <c r="P5" s="6"/>
      <c r="Q5" s="5"/>
      <c r="R5" s="6" t="s">
        <v>5</v>
      </c>
      <c r="S5" s="6"/>
      <c r="T5" s="6"/>
      <c r="U5" s="6"/>
      <c r="V5" s="6"/>
      <c r="W5" s="6"/>
      <c r="X5" s="6"/>
      <c r="Y5" s="8"/>
      <c r="Z5" s="8"/>
      <c r="AA5" s="5"/>
      <c r="AB5" s="6" t="s">
        <v>6</v>
      </c>
      <c r="AC5" s="6"/>
      <c r="AD5" s="6"/>
      <c r="AE5" s="6"/>
      <c r="AF5" s="6"/>
      <c r="AG5" s="6"/>
      <c r="AH5" s="6"/>
      <c r="AI5" s="5"/>
      <c r="AJ5" s="6" t="s">
        <v>7</v>
      </c>
      <c r="AK5" s="6"/>
      <c r="AL5" s="6"/>
      <c r="AM5" s="6"/>
      <c r="AN5" s="6"/>
      <c r="AO5" s="6"/>
      <c r="AP5" s="6"/>
      <c r="AR5" s="9" t="s">
        <v>8</v>
      </c>
      <c r="AS5" s="9"/>
      <c r="AT5" s="9"/>
      <c r="AU5" s="9"/>
      <c r="AV5" s="9"/>
      <c r="AW5" s="9"/>
      <c r="AX5" s="9"/>
      <c r="AY5" s="9"/>
      <c r="AZ5" s="9"/>
    </row>
    <row r="6" customFormat="false" ht="43.5" hidden="false" customHeight="true" outlineLevel="0" collapsed="false">
      <c r="A6" s="10" t="s">
        <v>9</v>
      </c>
      <c r="B6" s="10"/>
      <c r="D6" s="11" t="s">
        <v>10</v>
      </c>
      <c r="E6" s="11"/>
      <c r="F6" s="11" t="s">
        <v>11</v>
      </c>
      <c r="G6" s="11"/>
      <c r="H6" s="12" t="s">
        <v>12</v>
      </c>
      <c r="I6" s="12"/>
      <c r="J6" s="13" t="s">
        <v>13</v>
      </c>
      <c r="K6" s="13"/>
      <c r="L6" s="13"/>
      <c r="M6" s="14"/>
      <c r="N6" s="12" t="s">
        <v>14</v>
      </c>
      <c r="O6" s="12"/>
      <c r="P6" s="12"/>
      <c r="Q6" s="14"/>
      <c r="R6" s="15" t="s">
        <v>15</v>
      </c>
      <c r="S6" s="15"/>
      <c r="T6" s="12" t="s">
        <v>16</v>
      </c>
      <c r="U6" s="12"/>
      <c r="V6" s="12" t="s">
        <v>12</v>
      </c>
      <c r="W6" s="12"/>
      <c r="X6" s="13" t="s">
        <v>17</v>
      </c>
      <c r="Y6" s="13"/>
      <c r="Z6" s="13"/>
      <c r="AA6" s="14"/>
      <c r="AB6" s="11" t="s">
        <v>18</v>
      </c>
      <c r="AC6" s="11"/>
      <c r="AD6" s="12" t="s">
        <v>12</v>
      </c>
      <c r="AE6" s="12"/>
      <c r="AF6" s="13" t="s">
        <v>19</v>
      </c>
      <c r="AG6" s="13"/>
      <c r="AH6" s="13"/>
      <c r="AI6" s="14"/>
      <c r="AJ6" s="12" t="s">
        <v>20</v>
      </c>
      <c r="AK6" s="12"/>
      <c r="AL6" s="12" t="s">
        <v>12</v>
      </c>
      <c r="AM6" s="12"/>
      <c r="AN6" s="13" t="s">
        <v>19</v>
      </c>
      <c r="AO6" s="13"/>
      <c r="AP6" s="13"/>
      <c r="AR6" s="6" t="s">
        <v>21</v>
      </c>
      <c r="AS6" s="6"/>
      <c r="AT6" s="6" t="s">
        <v>22</v>
      </c>
      <c r="AU6" s="6"/>
      <c r="AV6" s="6" t="s">
        <v>12</v>
      </c>
      <c r="AW6" s="6"/>
      <c r="AX6" s="6" t="s">
        <v>23</v>
      </c>
      <c r="AY6" s="6"/>
      <c r="AZ6" s="6"/>
    </row>
    <row r="7" customFormat="false" ht="15.75" hidden="false" customHeight="false" outlineLevel="0" collapsed="false">
      <c r="A7" s="16" t="s">
        <v>24</v>
      </c>
      <c r="B7" s="16" t="s">
        <v>25</v>
      </c>
      <c r="C7" s="14"/>
      <c r="D7" s="12" t="s">
        <v>26</v>
      </c>
      <c r="E7" s="17" t="s">
        <v>27</v>
      </c>
      <c r="F7" s="17" t="s">
        <v>26</v>
      </c>
      <c r="G7" s="17" t="s">
        <v>27</v>
      </c>
      <c r="H7" s="17" t="s">
        <v>26</v>
      </c>
      <c r="I7" s="17" t="s">
        <v>27</v>
      </c>
      <c r="J7" s="13" t="s">
        <v>26</v>
      </c>
      <c r="K7" s="13" t="s">
        <v>27</v>
      </c>
      <c r="L7" s="18" t="s">
        <v>28</v>
      </c>
      <c r="M7" s="14"/>
      <c r="N7" s="19" t="s">
        <v>26</v>
      </c>
      <c r="O7" s="20" t="s">
        <v>27</v>
      </c>
      <c r="P7" s="19" t="s">
        <v>28</v>
      </c>
      <c r="Q7" s="14"/>
      <c r="R7" s="19" t="s">
        <v>26</v>
      </c>
      <c r="S7" s="19" t="s">
        <v>27</v>
      </c>
      <c r="T7" s="19" t="s">
        <v>26</v>
      </c>
      <c r="U7" s="19" t="s">
        <v>27</v>
      </c>
      <c r="V7" s="19" t="s">
        <v>26</v>
      </c>
      <c r="W7" s="19" t="s">
        <v>27</v>
      </c>
      <c r="X7" s="21" t="s">
        <v>26</v>
      </c>
      <c r="Y7" s="21" t="s">
        <v>27</v>
      </c>
      <c r="Z7" s="18" t="s">
        <v>28</v>
      </c>
      <c r="AA7" s="14"/>
      <c r="AB7" s="19" t="s">
        <v>26</v>
      </c>
      <c r="AC7" s="19" t="s">
        <v>27</v>
      </c>
      <c r="AD7" s="19" t="s">
        <v>26</v>
      </c>
      <c r="AE7" s="19" t="s">
        <v>27</v>
      </c>
      <c r="AF7" s="21" t="s">
        <v>26</v>
      </c>
      <c r="AG7" s="21" t="s">
        <v>27</v>
      </c>
      <c r="AH7" s="18" t="s">
        <v>28</v>
      </c>
      <c r="AI7" s="14"/>
      <c r="AJ7" s="19" t="s">
        <v>26</v>
      </c>
      <c r="AK7" s="19" t="s">
        <v>27</v>
      </c>
      <c r="AL7" s="19" t="s">
        <v>26</v>
      </c>
      <c r="AM7" s="19" t="s">
        <v>27</v>
      </c>
      <c r="AN7" s="21" t="s">
        <v>26</v>
      </c>
      <c r="AO7" s="21" t="s">
        <v>27</v>
      </c>
      <c r="AP7" s="18" t="s">
        <v>28</v>
      </c>
      <c r="AR7" s="12" t="s">
        <v>26</v>
      </c>
      <c r="AS7" s="12" t="s">
        <v>27</v>
      </c>
      <c r="AT7" s="12" t="s">
        <v>26</v>
      </c>
      <c r="AU7" s="12" t="s">
        <v>27</v>
      </c>
      <c r="AV7" s="12" t="s">
        <v>26</v>
      </c>
      <c r="AW7" s="12" t="s">
        <v>27</v>
      </c>
      <c r="AX7" s="13" t="s">
        <v>26</v>
      </c>
      <c r="AY7" s="13" t="s">
        <v>27</v>
      </c>
      <c r="AZ7" s="18" t="s">
        <v>28</v>
      </c>
    </row>
    <row r="8" customFormat="false" ht="13.8" hidden="false" customHeight="false" outlineLevel="0" collapsed="false">
      <c r="A8" s="10" t="s">
        <v>29</v>
      </c>
      <c r="B8" s="22" t="s">
        <v>30</v>
      </c>
      <c r="D8" s="23" t="n">
        <v>671</v>
      </c>
      <c r="E8" s="31" t="n">
        <v>7129892.16</v>
      </c>
      <c r="F8" s="23" t="n">
        <v>580</v>
      </c>
      <c r="G8" s="31" t="n">
        <v>7248561.19</v>
      </c>
      <c r="H8" s="23" t="n">
        <v>1404</v>
      </c>
      <c r="I8" s="31" t="n">
        <v>32098506.45</v>
      </c>
      <c r="J8" s="25" t="n">
        <f aca="false">D8+F8+H8</f>
        <v>2655</v>
      </c>
      <c r="K8" s="26" t="n">
        <f aca="false">E8+G8+I8</f>
        <v>46476959.8</v>
      </c>
      <c r="L8" s="27" t="n">
        <f aca="false">K8/$K$45</f>
        <v>0.0500432154452099</v>
      </c>
      <c r="N8" s="80" t="n">
        <v>3612</v>
      </c>
      <c r="O8" s="81" t="n">
        <v>48207032.93</v>
      </c>
      <c r="P8" s="28" t="n">
        <f aca="false">O8/$O$45</f>
        <v>0.0213861897443538</v>
      </c>
      <c r="R8" s="80" t="n">
        <v>12484</v>
      </c>
      <c r="S8" s="81" t="n">
        <v>290572769.02</v>
      </c>
      <c r="T8" s="80" t="n">
        <v>21</v>
      </c>
      <c r="U8" s="81" t="n">
        <v>575538.9</v>
      </c>
      <c r="V8" s="80" t="n">
        <v>92</v>
      </c>
      <c r="W8" s="81" t="n">
        <v>875853.74</v>
      </c>
      <c r="X8" s="25" t="n">
        <f aca="false">R8+T8+V8</f>
        <v>12597</v>
      </c>
      <c r="Y8" s="29" t="n">
        <f aca="false">S8+U8+W8</f>
        <v>292024161.66</v>
      </c>
      <c r="Z8" s="27" t="n">
        <f aca="false">Y8/$Y$45</f>
        <v>0.0197692670438983</v>
      </c>
      <c r="AB8" s="80" t="n">
        <v>1097</v>
      </c>
      <c r="AC8" s="81" t="n">
        <v>11978023.7</v>
      </c>
      <c r="AD8" s="80" t="n">
        <v>3288</v>
      </c>
      <c r="AE8" s="81" t="n">
        <v>27954784.28</v>
      </c>
      <c r="AF8" s="25" t="n">
        <f aca="false">AB8+AD8</f>
        <v>4385</v>
      </c>
      <c r="AG8" s="26" t="n">
        <f aca="false">AC8+AE8</f>
        <v>39932807.98</v>
      </c>
      <c r="AH8" s="27" t="n">
        <f aca="false">AG8/$AG$45</f>
        <v>0.0127059960401075</v>
      </c>
      <c r="AJ8" s="80" t="n">
        <v>3246</v>
      </c>
      <c r="AK8" s="81" t="n">
        <v>24539976.61</v>
      </c>
      <c r="AL8" s="80" t="n">
        <v>52</v>
      </c>
      <c r="AM8" s="81" t="n">
        <v>335133.98</v>
      </c>
      <c r="AN8" s="25" t="n">
        <f aca="false">AJ8+AL8</f>
        <v>3298</v>
      </c>
      <c r="AO8" s="26" t="n">
        <f aca="false">AK8+AM8</f>
        <v>24875110.59</v>
      </c>
      <c r="AP8" s="27" t="n">
        <f aca="false">AO8/$AO$45</f>
        <v>0.0114712993409994</v>
      </c>
      <c r="AR8" s="23" t="n">
        <f aca="false">D8+F8+N8+T8+AB8+AJ8</f>
        <v>9227</v>
      </c>
      <c r="AS8" s="31" t="n">
        <f aca="false">E8+G8+O8+U8+AC8+AK8</f>
        <v>99679025.49</v>
      </c>
      <c r="AT8" s="23" t="n">
        <f aca="false">R8</f>
        <v>12484</v>
      </c>
      <c r="AU8" s="32" t="n">
        <f aca="false">S8</f>
        <v>290572769.02</v>
      </c>
      <c r="AV8" s="23" t="n">
        <f aca="false">H8+V8+AD8+AL8</f>
        <v>4836</v>
      </c>
      <c r="AW8" s="31" t="n">
        <f aca="false">I8+W8+AE8+AM8</f>
        <v>61264278.45</v>
      </c>
      <c r="AX8" s="25" t="n">
        <f aca="false">AR8+AT8+AV8</f>
        <v>26547</v>
      </c>
      <c r="AY8" s="26" t="n">
        <f aca="false">AS8+AU8+AW8</f>
        <v>451516072.96</v>
      </c>
      <c r="AZ8" s="27" t="n">
        <f aca="false">AY8/$AY$45</f>
        <v>0.019406877803048</v>
      </c>
    </row>
    <row r="9" customFormat="false" ht="13.8" hidden="false" customHeight="false" outlineLevel="0" collapsed="false">
      <c r="A9" s="10"/>
      <c r="B9" s="22" t="s">
        <v>31</v>
      </c>
      <c r="D9" s="82" t="n">
        <v>1034</v>
      </c>
      <c r="E9" s="83" t="n">
        <v>8767965.11</v>
      </c>
      <c r="F9" s="82" t="n">
        <v>1036</v>
      </c>
      <c r="G9" s="83" t="n">
        <v>18168146.45</v>
      </c>
      <c r="H9" s="82" t="n">
        <v>3464</v>
      </c>
      <c r="I9" s="83" t="n">
        <v>47528920.42</v>
      </c>
      <c r="J9" s="25" t="n">
        <f aca="false">D9+F9+H9</f>
        <v>5534</v>
      </c>
      <c r="K9" s="26" t="n">
        <f aca="false">E9+G9+I9</f>
        <v>74465031.98</v>
      </c>
      <c r="L9" s="27" t="n">
        <f aca="false">K9/$K$45</f>
        <v>0.0801788596875819</v>
      </c>
      <c r="N9" s="23" t="n">
        <v>9643</v>
      </c>
      <c r="O9" s="84" t="n">
        <v>150249323.61</v>
      </c>
      <c r="P9" s="28" t="n">
        <f aca="false">O9/$O$45</f>
        <v>0.0666554307200396</v>
      </c>
      <c r="R9" s="23" t="n">
        <v>29498</v>
      </c>
      <c r="S9" s="84" t="n">
        <v>616809179.6</v>
      </c>
      <c r="T9" s="23" t="n">
        <v>98</v>
      </c>
      <c r="U9" s="84" t="n">
        <v>809432.58</v>
      </c>
      <c r="V9" s="23" t="n">
        <v>637</v>
      </c>
      <c r="W9" s="84" t="n">
        <v>4780639.78</v>
      </c>
      <c r="X9" s="25" t="n">
        <f aca="false">R9+T9+V9</f>
        <v>30233</v>
      </c>
      <c r="Y9" s="29" t="n">
        <f aca="false">S9+U9+W9</f>
        <v>622399251.96</v>
      </c>
      <c r="Z9" s="27" t="n">
        <f aca="false">Y9/$Y$45</f>
        <v>0.0421347910048813</v>
      </c>
      <c r="AB9" s="23" t="n">
        <v>3227</v>
      </c>
      <c r="AC9" s="84" t="n">
        <v>54896274.61</v>
      </c>
      <c r="AD9" s="23" t="n">
        <v>17961</v>
      </c>
      <c r="AE9" s="84" t="n">
        <v>157319785.8</v>
      </c>
      <c r="AF9" s="25" t="n">
        <f aca="false">AB9+AD9</f>
        <v>21188</v>
      </c>
      <c r="AG9" s="26" t="n">
        <f aca="false">AC9+AE9</f>
        <v>212216060.41</v>
      </c>
      <c r="AH9" s="27" t="n">
        <f aca="false">AG9/$AG$45</f>
        <v>0.067523837155833</v>
      </c>
      <c r="AJ9" s="23" t="n">
        <v>7974</v>
      </c>
      <c r="AK9" s="84" t="n">
        <v>86843078.44</v>
      </c>
      <c r="AL9" s="23" t="n">
        <v>58</v>
      </c>
      <c r="AM9" s="84" t="n">
        <v>890437.12</v>
      </c>
      <c r="AN9" s="25" t="n">
        <f aca="false">AJ9+AL9</f>
        <v>8032</v>
      </c>
      <c r="AO9" s="26" t="n">
        <f aca="false">AK9+AM9</f>
        <v>87733515.56</v>
      </c>
      <c r="AP9" s="27" t="n">
        <f aca="false">AO9/$AO$45</f>
        <v>0.0404588118547532</v>
      </c>
      <c r="AR9" s="23" t="n">
        <f aca="false">D9+F9+N9+T9+AB9+AJ9</f>
        <v>23012</v>
      </c>
      <c r="AS9" s="31" t="n">
        <f aca="false">E9+G9+O9+U9+AC9+AK9</f>
        <v>319734220.8</v>
      </c>
      <c r="AT9" s="23" t="n">
        <f aca="false">R9</f>
        <v>29498</v>
      </c>
      <c r="AU9" s="33" t="n">
        <f aca="false">S9</f>
        <v>616809179.6</v>
      </c>
      <c r="AV9" s="23" t="n">
        <f aca="false">H9+V9+AD9+AL9</f>
        <v>22120</v>
      </c>
      <c r="AW9" s="31" t="n">
        <f aca="false">I9+W9+AE9+AM9</f>
        <v>210519783.12</v>
      </c>
      <c r="AX9" s="25" t="n">
        <f aca="false">AR9+AT9+AV9</f>
        <v>74630</v>
      </c>
      <c r="AY9" s="26" t="n">
        <f aca="false">AS9+AU9+AW9</f>
        <v>1147063183.52</v>
      </c>
      <c r="AZ9" s="27" t="n">
        <f aca="false">AY9/$AY$45</f>
        <v>0.0493025971124619</v>
      </c>
    </row>
    <row r="10" customFormat="false" ht="13.8" hidden="false" customHeight="false" outlineLevel="0" collapsed="false">
      <c r="A10" s="10"/>
      <c r="B10" s="22" t="s">
        <v>32</v>
      </c>
      <c r="D10" s="80" t="n">
        <v>336</v>
      </c>
      <c r="E10" s="81" t="n">
        <v>3693170.89</v>
      </c>
      <c r="F10" s="80" t="n">
        <v>189</v>
      </c>
      <c r="G10" s="83" t="n">
        <v>1978489.97</v>
      </c>
      <c r="H10" s="80" t="n">
        <v>821</v>
      </c>
      <c r="I10" s="81" t="n">
        <v>11357876.78</v>
      </c>
      <c r="J10" s="25" t="n">
        <f aca="false">D10+F10+H10</f>
        <v>1346</v>
      </c>
      <c r="K10" s="26" t="n">
        <f aca="false">E10+G10+I10</f>
        <v>17029537.64</v>
      </c>
      <c r="L10" s="27" t="n">
        <f aca="false">K10/$K$45</f>
        <v>0.018336242833397</v>
      </c>
      <c r="N10" s="23" t="n">
        <v>1803</v>
      </c>
      <c r="O10" s="31" t="n">
        <v>41819597.27</v>
      </c>
      <c r="P10" s="28" t="n">
        <f aca="false">O10/$O$45</f>
        <v>0.0185525179188555</v>
      </c>
      <c r="R10" s="23" t="n">
        <v>11446</v>
      </c>
      <c r="S10" s="31" t="n">
        <v>451522313.25</v>
      </c>
      <c r="T10" s="23" t="n">
        <v>19</v>
      </c>
      <c r="U10" s="31" t="n">
        <v>232194.44</v>
      </c>
      <c r="V10" s="23" t="n">
        <v>90</v>
      </c>
      <c r="W10" s="31" t="n">
        <v>746552.31</v>
      </c>
      <c r="X10" s="25" t="n">
        <f aca="false">R10+T10+V10</f>
        <v>11555</v>
      </c>
      <c r="Y10" s="29" t="n">
        <f aca="false">S10+U10+W10</f>
        <v>452501060</v>
      </c>
      <c r="Z10" s="27" t="n">
        <f aca="false">Y10/$Y$45</f>
        <v>0.0306331306352736</v>
      </c>
      <c r="AB10" s="23" t="n">
        <v>953</v>
      </c>
      <c r="AC10" s="31" t="n">
        <v>25320668.6</v>
      </c>
      <c r="AD10" s="23" t="n">
        <v>5386</v>
      </c>
      <c r="AE10" s="31" t="n">
        <v>82489287.64</v>
      </c>
      <c r="AF10" s="25" t="n">
        <f aca="false">AB10+AD10</f>
        <v>6339</v>
      </c>
      <c r="AG10" s="26" t="n">
        <f aca="false">AC10+AE10</f>
        <v>107809956.24</v>
      </c>
      <c r="AH10" s="27" t="n">
        <f aca="false">AG10/$AG$45</f>
        <v>0.0343034448705853</v>
      </c>
      <c r="AJ10" s="23" t="n">
        <v>2479</v>
      </c>
      <c r="AK10" s="31" t="n">
        <v>20252870.05</v>
      </c>
      <c r="AL10" s="23" t="n">
        <v>9</v>
      </c>
      <c r="AM10" s="31" t="n">
        <v>159482.02</v>
      </c>
      <c r="AN10" s="25" t="n">
        <f aca="false">AJ10+AL10</f>
        <v>2488</v>
      </c>
      <c r="AO10" s="26" t="n">
        <f aca="false">AK10+AM10</f>
        <v>20412352.07</v>
      </c>
      <c r="AP10" s="27" t="n">
        <f aca="false">AO10/$AO$45</f>
        <v>0.00941327275718611</v>
      </c>
      <c r="AR10" s="23" t="n">
        <f aca="false">D10+F10+N10+T10+AB10+AJ10</f>
        <v>5779</v>
      </c>
      <c r="AS10" s="31" t="n">
        <f aca="false">E10+G10+O10+U10+AC10+AK10</f>
        <v>93296991.22</v>
      </c>
      <c r="AT10" s="23" t="n">
        <f aca="false">R10</f>
        <v>11446</v>
      </c>
      <c r="AU10" s="34" t="n">
        <f aca="false">S10</f>
        <v>451522313.25</v>
      </c>
      <c r="AV10" s="23" t="n">
        <f aca="false">H10+V10+AD10+AL10</f>
        <v>6306</v>
      </c>
      <c r="AW10" s="31" t="n">
        <f aca="false">I10+W10+AE10+AM10</f>
        <v>94753198.75</v>
      </c>
      <c r="AX10" s="25" t="n">
        <f aca="false">AR10+AT10+AV10</f>
        <v>23531</v>
      </c>
      <c r="AY10" s="26" t="n">
        <f aca="false">AS10+AU10+AW10</f>
        <v>639572503.22</v>
      </c>
      <c r="AZ10" s="27" t="n">
        <f aca="false">AY10/$AY$45</f>
        <v>0.0274898418007804</v>
      </c>
    </row>
    <row r="11" customFormat="false" ht="13.8" hidden="false" customHeight="false" outlineLevel="0" collapsed="false">
      <c r="A11" s="10"/>
      <c r="B11" s="22" t="s">
        <v>33</v>
      </c>
      <c r="D11" s="80" t="n">
        <v>5903</v>
      </c>
      <c r="E11" s="81" t="n">
        <v>51601111.65</v>
      </c>
      <c r="F11" s="80" t="n">
        <v>3812</v>
      </c>
      <c r="G11" s="83" t="n">
        <v>58202012.92</v>
      </c>
      <c r="H11" s="80" t="n">
        <v>26515</v>
      </c>
      <c r="I11" s="81" t="n">
        <v>201650840.4</v>
      </c>
      <c r="J11" s="25" t="n">
        <f aca="false">D11+F11+H11</f>
        <v>36230</v>
      </c>
      <c r="K11" s="26" t="n">
        <f aca="false">E11+G11+I11</f>
        <v>311453964.97</v>
      </c>
      <c r="L11" s="27" t="n">
        <f aca="false">K11/$K$45</f>
        <v>0.335352353883065</v>
      </c>
      <c r="N11" s="23" t="n">
        <v>38043</v>
      </c>
      <c r="O11" s="31" t="n">
        <v>466221348.93</v>
      </c>
      <c r="P11" s="28" t="n">
        <f aca="false">O11/$O$45</f>
        <v>0.206830780180223</v>
      </c>
      <c r="R11" s="23" t="n">
        <v>276906</v>
      </c>
      <c r="S11" s="31" t="n">
        <v>6794410012.55</v>
      </c>
      <c r="T11" s="23" t="n">
        <v>463</v>
      </c>
      <c r="U11" s="31" t="n">
        <v>5313050.78</v>
      </c>
      <c r="V11" s="23" t="n">
        <v>3484</v>
      </c>
      <c r="W11" s="31" t="n">
        <v>32968154.94</v>
      </c>
      <c r="X11" s="25" t="n">
        <f aca="false">R11+T11+V11</f>
        <v>280853</v>
      </c>
      <c r="Y11" s="29" t="n">
        <f aca="false">S11+U11+W11</f>
        <v>6832691218.27</v>
      </c>
      <c r="Z11" s="27" t="n">
        <f aca="false">Y11/$Y$45</f>
        <v>0.462555209660175</v>
      </c>
      <c r="AB11" s="23" t="n">
        <v>11361</v>
      </c>
      <c r="AC11" s="31" t="n">
        <v>233316682.31</v>
      </c>
      <c r="AD11" s="23" t="n">
        <v>129021</v>
      </c>
      <c r="AE11" s="31" t="n">
        <v>1077012970.26</v>
      </c>
      <c r="AF11" s="25" t="n">
        <f aca="false">AB11+AD11</f>
        <v>140382</v>
      </c>
      <c r="AG11" s="26" t="n">
        <f aca="false">AC11+AE11</f>
        <v>1310329652.57</v>
      </c>
      <c r="AH11" s="27" t="n">
        <f aca="false">AG11/$AG$45</f>
        <v>0.416926437658187</v>
      </c>
      <c r="AJ11" s="23" t="n">
        <v>40422</v>
      </c>
      <c r="AK11" s="31" t="n">
        <v>390317415.19</v>
      </c>
      <c r="AL11" s="23" t="n">
        <v>437</v>
      </c>
      <c r="AM11" s="31" t="n">
        <v>4313761.13</v>
      </c>
      <c r="AN11" s="25" t="n">
        <f aca="false">AJ11+AL11</f>
        <v>40859</v>
      </c>
      <c r="AO11" s="26" t="n">
        <f aca="false">AK11+AM11</f>
        <v>394631176.32</v>
      </c>
      <c r="AP11" s="27" t="n">
        <f aca="false">AO11/$AO$45</f>
        <v>0.18198642118509</v>
      </c>
      <c r="AR11" s="23" t="n">
        <f aca="false">D11+F11+N11+T11+AB11+AJ11</f>
        <v>100004</v>
      </c>
      <c r="AS11" s="31" t="n">
        <f aca="false">E11+G11+O11+U11+AC11+AK11</f>
        <v>1204971621.78</v>
      </c>
      <c r="AT11" s="23" t="n">
        <f aca="false">R11</f>
        <v>276906</v>
      </c>
      <c r="AU11" s="34" t="n">
        <f aca="false">S11</f>
        <v>6794410012.55</v>
      </c>
      <c r="AV11" s="23" t="n">
        <f aca="false">H11+V11+AD11+AL11</f>
        <v>159457</v>
      </c>
      <c r="AW11" s="31" t="n">
        <f aca="false">I11+W11+AE11+AM11</f>
        <v>1315945726.73</v>
      </c>
      <c r="AX11" s="25" t="n">
        <f aca="false">AR11+AT11+AV11</f>
        <v>536367</v>
      </c>
      <c r="AY11" s="26" t="n">
        <f aca="false">AS11+AU11+AW11</f>
        <v>9315327361.06</v>
      </c>
      <c r="AZ11" s="27" t="n">
        <f aca="false">AY11/$AY$45</f>
        <v>0.400387562299462</v>
      </c>
    </row>
    <row r="12" customFormat="false" ht="13.8" hidden="false" customHeight="false" outlineLevel="0" collapsed="false">
      <c r="A12" s="10"/>
      <c r="B12" s="35" t="s">
        <v>34</v>
      </c>
      <c r="C12" s="36"/>
      <c r="D12" s="37" t="n">
        <f aca="false">SUM(D8:D11)</f>
        <v>7944</v>
      </c>
      <c r="E12" s="39" t="n">
        <f aca="false">SUM(E8:E11)</f>
        <v>71192139.81</v>
      </c>
      <c r="F12" s="37" t="n">
        <f aca="false">SUM(F8:F11)</f>
        <v>5617</v>
      </c>
      <c r="G12" s="38" t="n">
        <f aca="false">SUM(G8:G11)</f>
        <v>85597210.53</v>
      </c>
      <c r="H12" s="37" t="n">
        <f aca="false">SUM(H8:H11)</f>
        <v>32204</v>
      </c>
      <c r="I12" s="39" t="n">
        <f aca="false">SUM(I8:I11)</f>
        <v>292636144.05</v>
      </c>
      <c r="J12" s="37" t="n">
        <f aca="false">SUM(J8:J11)</f>
        <v>45765</v>
      </c>
      <c r="K12" s="39" t="n">
        <f aca="false">SUM(K8:K11)</f>
        <v>449425494.39</v>
      </c>
      <c r="L12" s="40" t="n">
        <f aca="false">SUM(L8:L11)</f>
        <v>0.483910671849253</v>
      </c>
      <c r="N12" s="37" t="n">
        <f aca="false">SUM(N8:N11)</f>
        <v>53101</v>
      </c>
      <c r="O12" s="39" t="n">
        <f aca="false">SUM(O8:O11)</f>
        <v>706497302.74</v>
      </c>
      <c r="P12" s="41" t="n">
        <f aca="false">SUM(P8:P11)</f>
        <v>0.313424918563472</v>
      </c>
      <c r="R12" s="37" t="n">
        <f aca="false">SUM(R8:R11)</f>
        <v>330334</v>
      </c>
      <c r="S12" s="39" t="n">
        <f aca="false">SUM(S8:S11)</f>
        <v>8153314274.42</v>
      </c>
      <c r="T12" s="37" t="n">
        <f aca="false">SUM(T8:T11)</f>
        <v>601</v>
      </c>
      <c r="U12" s="39" t="n">
        <f aca="false">SUM(U8:U11)</f>
        <v>6930216.7</v>
      </c>
      <c r="V12" s="37" t="n">
        <f aca="false">SUM(V8:V11)</f>
        <v>4303</v>
      </c>
      <c r="W12" s="39" t="n">
        <f aca="false">SUM(W8:W11)</f>
        <v>39371200.77</v>
      </c>
      <c r="X12" s="37" t="n">
        <f aca="false">SUM(X8:X11)</f>
        <v>335238</v>
      </c>
      <c r="Y12" s="39" t="n">
        <f aca="false">SUM(Y8:Y11)</f>
        <v>8199615691.89</v>
      </c>
      <c r="Z12" s="40" t="n">
        <f aca="false">SUM(Z8:Z11)</f>
        <v>0.555092398344228</v>
      </c>
      <c r="AB12" s="37" t="n">
        <f aca="false">SUM(AB8:AB11)</f>
        <v>16638</v>
      </c>
      <c r="AC12" s="39" t="n">
        <f aca="false">SUM(AC8:AC11)</f>
        <v>325511649.22</v>
      </c>
      <c r="AD12" s="37" t="n">
        <f aca="false">SUM(AD8:AD11)</f>
        <v>155656</v>
      </c>
      <c r="AE12" s="39" t="n">
        <f aca="false">SUM(AE8:AE11)</f>
        <v>1344776827.98</v>
      </c>
      <c r="AF12" s="37" t="n">
        <f aca="false">SUM(AF8:AF11)</f>
        <v>172294</v>
      </c>
      <c r="AG12" s="39" t="n">
        <f aca="false">SUM(AG8:AG11)</f>
        <v>1670288477.2</v>
      </c>
      <c r="AH12" s="40" t="n">
        <f aca="false">SUM(AH8:AH11)</f>
        <v>0.531459715724712</v>
      </c>
      <c r="AJ12" s="37" t="n">
        <f aca="false">SUM(AJ8:AJ11)</f>
        <v>54121</v>
      </c>
      <c r="AK12" s="39" t="n">
        <f aca="false">SUM(AK8:AK11)</f>
        <v>521953340.29</v>
      </c>
      <c r="AL12" s="37" t="n">
        <f aca="false">SUM(AL8:AL11)</f>
        <v>556</v>
      </c>
      <c r="AM12" s="39" t="n">
        <f aca="false">SUM(AM8:AM11)</f>
        <v>5698814.25</v>
      </c>
      <c r="AN12" s="37" t="n">
        <f aca="false">SUM(AN8:AN11)</f>
        <v>54677</v>
      </c>
      <c r="AO12" s="39" t="n">
        <f aca="false">SUM(AO8:AO11)</f>
        <v>527652154.54</v>
      </c>
      <c r="AP12" s="40" t="n">
        <f aca="false">SUM(AP8:AP11)</f>
        <v>0.243329805138029</v>
      </c>
      <c r="AR12" s="37" t="n">
        <f aca="false">SUM(AR8:AR11)</f>
        <v>138022</v>
      </c>
      <c r="AS12" s="39" t="n">
        <f aca="false">SUM(AS8:AS11)</f>
        <v>1717681859.29</v>
      </c>
      <c r="AT12" s="37" t="n">
        <f aca="false">SUM(AT8:AT11)</f>
        <v>330334</v>
      </c>
      <c r="AU12" s="42" t="n">
        <f aca="false">SUM(AU8:AU11)</f>
        <v>8153314274.42</v>
      </c>
      <c r="AV12" s="37" t="n">
        <f aca="false">SUM(AV8:AV11)</f>
        <v>192719</v>
      </c>
      <c r="AW12" s="39" t="n">
        <f aca="false">SUM(AW8:AW11)</f>
        <v>1682482987.05</v>
      </c>
      <c r="AX12" s="37" t="n">
        <f aca="false">SUM(AX8:AX11)</f>
        <v>661075</v>
      </c>
      <c r="AY12" s="39" t="n">
        <f aca="false">SUM(AY8:AY11)</f>
        <v>11553479120.76</v>
      </c>
      <c r="AZ12" s="40" t="n">
        <f aca="false">SUM(AZ8:AZ11)</f>
        <v>0.496586879015753</v>
      </c>
    </row>
    <row r="13" customFormat="false" ht="17.35" hidden="false" customHeight="false" outlineLevel="0" collapsed="false">
      <c r="A13" s="43"/>
      <c r="B13" s="36"/>
      <c r="C13" s="36"/>
      <c r="E13" s="48"/>
      <c r="F13" s="45"/>
      <c r="G13" s="46"/>
      <c r="H13" s="47"/>
      <c r="I13" s="48"/>
      <c r="K13" s="48"/>
      <c r="N13" s="49"/>
      <c r="O13" s="48" t="n">
        <f aca="false">SUM(O8:O11)</f>
        <v>706497302.74</v>
      </c>
      <c r="P13" s="28"/>
      <c r="R13" s="49"/>
      <c r="S13" s="48"/>
      <c r="T13" s="49"/>
      <c r="U13" s="48"/>
      <c r="V13" s="49"/>
      <c r="W13" s="48"/>
      <c r="X13" s="49"/>
      <c r="Y13" s="48"/>
      <c r="Z13" s="50"/>
      <c r="AB13" s="49"/>
      <c r="AC13" s="48"/>
      <c r="AD13" s="49"/>
      <c r="AE13" s="48"/>
      <c r="AF13" s="49"/>
      <c r="AH13" s="50"/>
      <c r="AJ13" s="49"/>
      <c r="AK13" s="48"/>
      <c r="AL13" s="49"/>
      <c r="AM13" s="48"/>
      <c r="AN13" s="49"/>
      <c r="AP13" s="50"/>
      <c r="AR13" s="49"/>
      <c r="AS13" s="48"/>
      <c r="AT13" s="49"/>
      <c r="AU13" s="51"/>
      <c r="AV13" s="49"/>
      <c r="AW13" s="48"/>
      <c r="AX13" s="49"/>
      <c r="AY13" s="48"/>
      <c r="AZ13" s="50"/>
    </row>
    <row r="14" customFormat="false" ht="13.8" hidden="false" customHeight="false" outlineLevel="0" collapsed="false">
      <c r="A14" s="10" t="s">
        <v>35</v>
      </c>
      <c r="B14" s="22" t="s">
        <v>36</v>
      </c>
      <c r="D14" s="23" t="n">
        <v>1571</v>
      </c>
      <c r="E14" s="31" t="n">
        <v>14016215.45</v>
      </c>
      <c r="F14" s="23" t="n">
        <v>1151</v>
      </c>
      <c r="G14" s="31" t="n">
        <v>11717460.33</v>
      </c>
      <c r="H14" s="23" t="n">
        <v>3432</v>
      </c>
      <c r="I14" s="31" t="n">
        <v>34241567.73</v>
      </c>
      <c r="J14" s="25" t="n">
        <f aca="false">D14+F14+H14</f>
        <v>6154</v>
      </c>
      <c r="K14" s="26" t="n">
        <f aca="false">E14+G14+I14</f>
        <v>59975243.51</v>
      </c>
      <c r="L14" s="27" t="n">
        <f aca="false">K14/$K$45</f>
        <v>0.0645772452687376</v>
      </c>
      <c r="N14" s="23" t="n">
        <v>7122</v>
      </c>
      <c r="O14" s="31" t="n">
        <v>116443456.21</v>
      </c>
      <c r="P14" s="28" t="n">
        <f aca="false">O14/$O$45</f>
        <v>0.0516580610263129</v>
      </c>
      <c r="R14" s="23" t="n">
        <v>21244</v>
      </c>
      <c r="S14" s="31" t="n">
        <v>685944390.99</v>
      </c>
      <c r="T14" s="23" t="n">
        <v>262</v>
      </c>
      <c r="U14" s="31" t="n">
        <v>4167345.91</v>
      </c>
      <c r="V14" s="23" t="n">
        <v>279</v>
      </c>
      <c r="W14" s="31" t="n">
        <v>2536075.81</v>
      </c>
      <c r="X14" s="25" t="n">
        <f aca="false">R14+T14+V14</f>
        <v>21785</v>
      </c>
      <c r="Y14" s="52" t="n">
        <f aca="false">S14+U14+W14</f>
        <v>692647812.71</v>
      </c>
      <c r="Z14" s="27" t="n">
        <f aca="false">Y14/$Y$45</f>
        <v>0.0468904336510989</v>
      </c>
      <c r="AB14" s="23" t="n">
        <v>1641</v>
      </c>
      <c r="AC14" s="31" t="n">
        <v>31086512.29</v>
      </c>
      <c r="AD14" s="23" t="n">
        <v>20886</v>
      </c>
      <c r="AE14" s="31" t="n">
        <v>225178687.66</v>
      </c>
      <c r="AF14" s="25" t="n">
        <f aca="false">AB14+AD14</f>
        <v>22527</v>
      </c>
      <c r="AG14" s="26" t="n">
        <f aca="false">AC14+AE14</f>
        <v>256265199.95</v>
      </c>
      <c r="AH14" s="27" t="n">
        <f aca="false">AG14/$AG$45</f>
        <v>0.0815395856312644</v>
      </c>
      <c r="AJ14" s="23" t="n">
        <v>5802</v>
      </c>
      <c r="AK14" s="31" t="n">
        <v>161987924.34</v>
      </c>
      <c r="AL14" s="23" t="n">
        <v>35</v>
      </c>
      <c r="AM14" s="31" t="n">
        <v>189960.76</v>
      </c>
      <c r="AN14" s="25" t="n">
        <f aca="false">AJ14+AL14</f>
        <v>5837</v>
      </c>
      <c r="AO14" s="26" t="n">
        <f aca="false">AK14+AM14</f>
        <v>162177885.1</v>
      </c>
      <c r="AP14" s="27" t="n">
        <f aca="false">AO14/$AO$45</f>
        <v>0.0747892581116885</v>
      </c>
      <c r="AR14" s="23" t="n">
        <f aca="false">D14+F14+N14+T14+AB14+AJ14</f>
        <v>17549</v>
      </c>
      <c r="AS14" s="31" t="n">
        <f aca="false">E14+G14+O14+U14+AC14+AK14</f>
        <v>339418914.53</v>
      </c>
      <c r="AT14" s="23" t="n">
        <f aca="false">R14</f>
        <v>21244</v>
      </c>
      <c r="AU14" s="34" t="n">
        <f aca="false">S14</f>
        <v>685944390.99</v>
      </c>
      <c r="AV14" s="23" t="n">
        <f aca="false">H14+V14+AD14+AL14</f>
        <v>24632</v>
      </c>
      <c r="AW14" s="31" t="n">
        <f aca="false">I14+W14+AE14+AM14</f>
        <v>262146291.96</v>
      </c>
      <c r="AX14" s="25" t="n">
        <f aca="false">AR14+AT14+AV14</f>
        <v>63425</v>
      </c>
      <c r="AY14" s="26" t="n">
        <f aca="false">AS14+AU14+AW14</f>
        <v>1287509597.48</v>
      </c>
      <c r="AZ14" s="27" t="n">
        <f aca="false">AY14/$AY$45</f>
        <v>0.0553392070070546</v>
      </c>
    </row>
    <row r="15" customFormat="false" ht="13.8" hidden="false" customHeight="false" outlineLevel="0" collapsed="false">
      <c r="A15" s="10"/>
      <c r="B15" s="22" t="s">
        <v>37</v>
      </c>
      <c r="D15" s="80" t="n">
        <v>1627</v>
      </c>
      <c r="E15" s="81" t="n">
        <v>11809988.43</v>
      </c>
      <c r="F15" s="80" t="n">
        <v>1008</v>
      </c>
      <c r="G15" s="83" t="n">
        <v>7696653.58</v>
      </c>
      <c r="H15" s="80" t="n">
        <v>3325</v>
      </c>
      <c r="I15" s="81" t="n">
        <v>43243889.71</v>
      </c>
      <c r="J15" s="25" t="n">
        <f aca="false">D15+F15+H15</f>
        <v>5960</v>
      </c>
      <c r="K15" s="26" t="n">
        <f aca="false">E15+G15+I15</f>
        <v>62750531.72</v>
      </c>
      <c r="L15" s="27" t="n">
        <f aca="false">K15/$K$45</f>
        <v>0.0675654860317571</v>
      </c>
      <c r="N15" s="23" t="n">
        <v>7513</v>
      </c>
      <c r="O15" s="31" t="n">
        <v>137179154.73</v>
      </c>
      <c r="P15" s="28" t="n">
        <f aca="false">O15/$O$45</f>
        <v>0.0608570835771173</v>
      </c>
      <c r="R15" s="23" t="n">
        <v>25165</v>
      </c>
      <c r="S15" s="31" t="n">
        <v>867734590.36</v>
      </c>
      <c r="T15" s="23" t="n">
        <v>710</v>
      </c>
      <c r="U15" s="31" t="n">
        <v>5262529.39</v>
      </c>
      <c r="V15" s="23" t="n">
        <v>249</v>
      </c>
      <c r="W15" s="31" t="n">
        <v>1232213.06</v>
      </c>
      <c r="X15" s="25" t="n">
        <f aca="false">R15+T15+V15</f>
        <v>26124</v>
      </c>
      <c r="Y15" s="52" t="n">
        <f aca="false">S15+U15+W15</f>
        <v>874229332.81</v>
      </c>
      <c r="Z15" s="27" t="n">
        <f aca="false">Y15/$Y$45</f>
        <v>0.0591830245815486</v>
      </c>
      <c r="AB15" s="23" t="n">
        <v>3146</v>
      </c>
      <c r="AC15" s="31" t="n">
        <v>28817949.81</v>
      </c>
      <c r="AD15" s="23" t="n">
        <v>18577</v>
      </c>
      <c r="AE15" s="31" t="n">
        <v>253110945.4</v>
      </c>
      <c r="AF15" s="25" t="n">
        <f aca="false">AB15+AD15</f>
        <v>21723</v>
      </c>
      <c r="AG15" s="26" t="n">
        <f aca="false">AC15+AE15</f>
        <v>281928895.21</v>
      </c>
      <c r="AH15" s="27" t="n">
        <f aca="false">AG15/$AG$45</f>
        <v>0.0897053727833074</v>
      </c>
      <c r="AJ15" s="23" t="n">
        <v>7159</v>
      </c>
      <c r="AK15" s="31" t="n">
        <v>151483909.62</v>
      </c>
      <c r="AL15" s="23" t="n">
        <v>189</v>
      </c>
      <c r="AM15" s="31" t="n">
        <v>598553.57</v>
      </c>
      <c r="AN15" s="25" t="n">
        <f aca="false">AJ15+AL15</f>
        <v>7348</v>
      </c>
      <c r="AO15" s="26" t="n">
        <f aca="false">AK15+AM15</f>
        <v>152082463.19</v>
      </c>
      <c r="AP15" s="27" t="n">
        <f aca="false">AO15/$AO$45</f>
        <v>0.0701336966304925</v>
      </c>
      <c r="AR15" s="23" t="n">
        <f aca="false">D15+F15+N15+T15+AB15+AJ15</f>
        <v>21163</v>
      </c>
      <c r="AS15" s="31" t="n">
        <f aca="false">E15+G15+O15+U15+AC15+AK15</f>
        <v>342250185.56</v>
      </c>
      <c r="AT15" s="23" t="n">
        <f aca="false">R15</f>
        <v>25165</v>
      </c>
      <c r="AU15" s="34" t="n">
        <f aca="false">S15</f>
        <v>867734590.36</v>
      </c>
      <c r="AV15" s="23" t="n">
        <f aca="false">H15+V15+AD15+AL15</f>
        <v>22340</v>
      </c>
      <c r="AW15" s="31" t="n">
        <f aca="false">I15+W15+AE15+AM15</f>
        <v>298185601.74</v>
      </c>
      <c r="AX15" s="25" t="n">
        <f aca="false">AR15+AT15+AV15</f>
        <v>68668</v>
      </c>
      <c r="AY15" s="26" t="n">
        <f aca="false">AS15+AU15+AW15</f>
        <v>1508170377.66</v>
      </c>
      <c r="AZ15" s="27" t="n">
        <f aca="false">AY15/$AY$45</f>
        <v>0.0648235577385907</v>
      </c>
    </row>
    <row r="16" customFormat="false" ht="13.8" hidden="false" customHeight="false" outlineLevel="0" collapsed="false">
      <c r="A16" s="10"/>
      <c r="B16" s="22" t="s">
        <v>38</v>
      </c>
      <c r="D16" s="80" t="n">
        <v>3181</v>
      </c>
      <c r="E16" s="81" t="n">
        <v>24976997.64</v>
      </c>
      <c r="F16" s="80" t="n">
        <v>1994</v>
      </c>
      <c r="G16" s="83" t="n">
        <v>29295233.1</v>
      </c>
      <c r="H16" s="80" t="n">
        <v>4727</v>
      </c>
      <c r="I16" s="81" t="n">
        <v>49162476.37</v>
      </c>
      <c r="J16" s="25" t="n">
        <f aca="false">D16+F16+H16</f>
        <v>9902</v>
      </c>
      <c r="K16" s="26" t="n">
        <f aca="false">E16+G16+I16</f>
        <v>103434707.11</v>
      </c>
      <c r="L16" s="27" t="n">
        <f aca="false">K16/$K$45</f>
        <v>0.111371426932661</v>
      </c>
      <c r="N16" s="23" t="n">
        <v>13638</v>
      </c>
      <c r="O16" s="31" t="n">
        <v>235923966.38</v>
      </c>
      <c r="P16" s="28" t="n">
        <f aca="false">O16/$O$45</f>
        <v>0.104663456835638</v>
      </c>
      <c r="R16" s="23" t="n">
        <v>36056</v>
      </c>
      <c r="S16" s="31" t="n">
        <v>700361543.33</v>
      </c>
      <c r="T16" s="23" t="n">
        <v>362</v>
      </c>
      <c r="U16" s="31" t="n">
        <v>3811369.03</v>
      </c>
      <c r="V16" s="23" t="n">
        <v>477</v>
      </c>
      <c r="W16" s="31" t="n">
        <v>2944351.81</v>
      </c>
      <c r="X16" s="25" t="n">
        <f aca="false">R16+T16+V16</f>
        <v>36895</v>
      </c>
      <c r="Y16" s="52" t="n">
        <f aca="false">S16+U16+W16</f>
        <v>707117264.17</v>
      </c>
      <c r="Z16" s="27" t="n">
        <f aca="false">Y16/$Y$45</f>
        <v>0.0478699774267421</v>
      </c>
      <c r="AB16" s="23" t="n">
        <v>4159</v>
      </c>
      <c r="AC16" s="31" t="n">
        <v>62907000.48</v>
      </c>
      <c r="AD16" s="23" t="n">
        <v>22993</v>
      </c>
      <c r="AE16" s="31" t="n">
        <v>267039972.07</v>
      </c>
      <c r="AF16" s="25" t="n">
        <f aca="false">AB16+AD16</f>
        <v>27152</v>
      </c>
      <c r="AG16" s="26" t="n">
        <f aca="false">AC16+AE16</f>
        <v>329946972.55</v>
      </c>
      <c r="AH16" s="27" t="n">
        <f aca="false">AG16/$AG$45</f>
        <v>0.104983975300846</v>
      </c>
      <c r="AJ16" s="23" t="n">
        <v>10564</v>
      </c>
      <c r="AK16" s="31" t="n">
        <v>114094318.22</v>
      </c>
      <c r="AL16" s="23" t="n">
        <v>125</v>
      </c>
      <c r="AM16" s="31" t="n">
        <v>2243225.93</v>
      </c>
      <c r="AN16" s="25" t="n">
        <f aca="false">AJ16+AL16</f>
        <v>10689</v>
      </c>
      <c r="AO16" s="26" t="n">
        <f aca="false">AK16+AM16</f>
        <v>116337544.15</v>
      </c>
      <c r="AP16" s="27" t="n">
        <f aca="false">AO16/$AO$45</f>
        <v>0.0536497230319</v>
      </c>
      <c r="AR16" s="23" t="n">
        <f aca="false">D16+F16+N16+T16+AB16+AJ16</f>
        <v>33898</v>
      </c>
      <c r="AS16" s="31" t="n">
        <f aca="false">E16+G16+O16+U16+AC16+AK16</f>
        <v>471008884.85</v>
      </c>
      <c r="AT16" s="23" t="n">
        <f aca="false">R16</f>
        <v>36056</v>
      </c>
      <c r="AU16" s="34" t="n">
        <f aca="false">S16</f>
        <v>700361543.33</v>
      </c>
      <c r="AV16" s="23" t="n">
        <f aca="false">H16+V16+AD16+AL16</f>
        <v>28322</v>
      </c>
      <c r="AW16" s="31" t="n">
        <f aca="false">I16+W16+AE16+AM16</f>
        <v>321390026.18</v>
      </c>
      <c r="AX16" s="25" t="n">
        <f aca="false">AR16+AT16+AV16</f>
        <v>98276</v>
      </c>
      <c r="AY16" s="26" t="n">
        <f aca="false">AS16+AU16+AW16</f>
        <v>1492760454.36</v>
      </c>
      <c r="AZ16" s="27" t="n">
        <f aca="false">AY16/$AY$45</f>
        <v>0.0641612147648912</v>
      </c>
    </row>
    <row r="17" customFormat="false" ht="13.8" hidden="false" customHeight="false" outlineLevel="0" collapsed="false">
      <c r="A17" s="10"/>
      <c r="B17" s="35" t="s">
        <v>34</v>
      </c>
      <c r="C17" s="36"/>
      <c r="D17" s="37" t="n">
        <f aca="false">SUM(D14:D16)</f>
        <v>6379</v>
      </c>
      <c r="E17" s="39" t="n">
        <f aca="false">SUM(E14:E16)</f>
        <v>50803201.52</v>
      </c>
      <c r="F17" s="37" t="n">
        <f aca="false">SUM(F14:F16)</f>
        <v>4153</v>
      </c>
      <c r="G17" s="39" t="n">
        <f aca="false">SUM(G14:G16)</f>
        <v>48709347.01</v>
      </c>
      <c r="H17" s="37" t="n">
        <f aca="false">SUM(H14:H16)</f>
        <v>11484</v>
      </c>
      <c r="I17" s="39" t="n">
        <f aca="false">SUM(I14:I16)</f>
        <v>126647933.81</v>
      </c>
      <c r="J17" s="37" t="n">
        <f aca="false">SUM(J14:J16)</f>
        <v>22016</v>
      </c>
      <c r="K17" s="39" t="n">
        <f aca="false">SUM(K14:K16)</f>
        <v>226160482.34</v>
      </c>
      <c r="L17" s="40" t="n">
        <f aca="false">SUM(L14:L16)</f>
        <v>0.243514158233155</v>
      </c>
      <c r="N17" s="37" t="n">
        <f aca="false">SUM(N14:N16)</f>
        <v>28273</v>
      </c>
      <c r="O17" s="39" t="n">
        <f aca="false">SUM(O14:O16)</f>
        <v>489546577.32</v>
      </c>
      <c r="P17" s="41" t="n">
        <f aca="false">SUM(P14:P16)</f>
        <v>0.217178601439068</v>
      </c>
      <c r="R17" s="37" t="n">
        <f aca="false">SUM(R14:R16)</f>
        <v>82465</v>
      </c>
      <c r="S17" s="39" t="n">
        <f aca="false">SUM(S14:S16)</f>
        <v>2254040524.68</v>
      </c>
      <c r="T17" s="37" t="n">
        <f aca="false">SUM(T14:T16)</f>
        <v>1334</v>
      </c>
      <c r="U17" s="39" t="n">
        <f aca="false">SUM(U14:U16)</f>
        <v>13241244.33</v>
      </c>
      <c r="V17" s="37" t="n">
        <f aca="false">SUM(V14:V16)</f>
        <v>1005</v>
      </c>
      <c r="W17" s="39" t="n">
        <f aca="false">SUM(W14:W16)</f>
        <v>6712640.68</v>
      </c>
      <c r="X17" s="37" t="n">
        <f aca="false">SUM(X14:X16)</f>
        <v>84804</v>
      </c>
      <c r="Y17" s="39" t="n">
        <f aca="false">SUM(Y14:Y16)</f>
        <v>2273994409.69</v>
      </c>
      <c r="Z17" s="40" t="n">
        <f aca="false">SUM(Z14:Z16)</f>
        <v>0.15394343565939</v>
      </c>
      <c r="AB17" s="37" t="n">
        <f aca="false">SUM(AB14:AB16)</f>
        <v>8946</v>
      </c>
      <c r="AC17" s="39" t="n">
        <f aca="false">SUM(AC14:AC16)</f>
        <v>122811462.58</v>
      </c>
      <c r="AD17" s="37" t="n">
        <f aca="false">SUM(AD14:AD16)</f>
        <v>62456</v>
      </c>
      <c r="AE17" s="39" t="n">
        <f aca="false">SUM(AE14:AE16)</f>
        <v>745329605.13</v>
      </c>
      <c r="AF17" s="37" t="n">
        <f aca="false">SUM(AF14:AF16)</f>
        <v>71402</v>
      </c>
      <c r="AG17" s="39" t="n">
        <f aca="false">SUM(AG14:AG16)</f>
        <v>868141067.71</v>
      </c>
      <c r="AH17" s="40" t="n">
        <f aca="false">SUM(AH14:AH16)</f>
        <v>0.276228933715418</v>
      </c>
      <c r="AJ17" s="37" t="n">
        <f aca="false">SUM(AJ14:AJ16)</f>
        <v>23525</v>
      </c>
      <c r="AK17" s="39" t="n">
        <f aca="false">SUM(AK14:AK16)</f>
        <v>427566152.18</v>
      </c>
      <c r="AL17" s="37" t="n">
        <f aca="false">SUM(AL14:AL16)</f>
        <v>349</v>
      </c>
      <c r="AM17" s="39" t="n">
        <f aca="false">SUM(AM14:AM16)</f>
        <v>3031740.26</v>
      </c>
      <c r="AN17" s="37" t="n">
        <f aca="false">SUM(AN14:AN16)</f>
        <v>23874</v>
      </c>
      <c r="AO17" s="39" t="n">
        <f aca="false">SUM(AO14:AO16)</f>
        <v>430597892.44</v>
      </c>
      <c r="AP17" s="40" t="n">
        <f aca="false">SUM(AP14:AP16)</f>
        <v>0.198572677774081</v>
      </c>
      <c r="AR17" s="37" t="n">
        <f aca="false">SUM(AR14:AR16)</f>
        <v>72610</v>
      </c>
      <c r="AS17" s="39" t="n">
        <f aca="false">SUM(AS14:AS16)</f>
        <v>1152677984.94</v>
      </c>
      <c r="AT17" s="37" t="n">
        <f aca="false">SUM(AT14:AT16)</f>
        <v>82465</v>
      </c>
      <c r="AU17" s="42" t="n">
        <f aca="false">SUM(AU14:AU16)</f>
        <v>2254040524.68</v>
      </c>
      <c r="AV17" s="37" t="n">
        <f aca="false">SUM(AV14:AV16)</f>
        <v>75294</v>
      </c>
      <c r="AW17" s="39" t="n">
        <f aca="false">SUM(AW14:AW16)</f>
        <v>881721919.88</v>
      </c>
      <c r="AX17" s="37" t="n">
        <f aca="false">SUM(AX14:AX16)</f>
        <v>230369</v>
      </c>
      <c r="AY17" s="39" t="n">
        <f aca="false">SUM(AY14:AY16)</f>
        <v>4288440429.5</v>
      </c>
      <c r="AZ17" s="40" t="n">
        <f aca="false">SUM(AZ14:AZ16)</f>
        <v>0.184323979510537</v>
      </c>
    </row>
    <row r="18" customFormat="false" ht="17.35" hidden="false" customHeight="false" outlineLevel="0" collapsed="false">
      <c r="A18" s="43"/>
      <c r="B18" s="36"/>
      <c r="C18" s="36"/>
      <c r="E18" s="48" t="n">
        <f aca="false">SUM(E14:E16)</f>
        <v>50803201.52</v>
      </c>
      <c r="F18" s="47"/>
      <c r="G18" s="48"/>
      <c r="H18" s="47"/>
      <c r="I18" s="48"/>
      <c r="K18" s="48"/>
      <c r="N18" s="49"/>
      <c r="O18" s="48" t="n">
        <f aca="false">SUM(O14:O16)</f>
        <v>489546577.32</v>
      </c>
      <c r="P18" s="28"/>
      <c r="R18" s="49"/>
      <c r="S18" s="48"/>
      <c r="T18" s="49"/>
      <c r="U18" s="48"/>
      <c r="V18" s="49"/>
      <c r="W18" s="48"/>
      <c r="X18" s="49"/>
      <c r="Y18" s="48"/>
      <c r="Z18" s="50"/>
      <c r="AB18" s="49"/>
      <c r="AC18" s="48"/>
      <c r="AD18" s="49"/>
      <c r="AE18" s="48"/>
      <c r="AF18" s="49"/>
      <c r="AH18" s="50"/>
      <c r="AJ18" s="49"/>
      <c r="AK18" s="48"/>
      <c r="AL18" s="49"/>
      <c r="AM18" s="48"/>
      <c r="AN18" s="49"/>
      <c r="AP18" s="50"/>
      <c r="AR18" s="49"/>
      <c r="AS18" s="31"/>
      <c r="AT18" s="23"/>
      <c r="AU18" s="51"/>
      <c r="AV18" s="49"/>
      <c r="AW18" s="48"/>
      <c r="AX18" s="49"/>
      <c r="AY18" s="48"/>
      <c r="AZ18" s="50"/>
    </row>
    <row r="19" customFormat="false" ht="13.8" hidden="false" customHeight="false" outlineLevel="0" collapsed="false">
      <c r="A19" s="10" t="s">
        <v>39</v>
      </c>
      <c r="B19" s="22" t="s">
        <v>40</v>
      </c>
      <c r="D19" s="23" t="n">
        <v>114</v>
      </c>
      <c r="E19" s="31" t="n">
        <v>1053852.19</v>
      </c>
      <c r="F19" s="23" t="n">
        <v>157</v>
      </c>
      <c r="G19" s="31" t="n">
        <v>1857806.66</v>
      </c>
      <c r="H19" s="22" t="n">
        <v>0</v>
      </c>
      <c r="I19" s="81" t="n">
        <v>0</v>
      </c>
      <c r="J19" s="53" t="n">
        <f aca="false">D19+F19+H19</f>
        <v>271</v>
      </c>
      <c r="K19" s="26" t="n">
        <f aca="false">E19+G19+I19</f>
        <v>2911658.85</v>
      </c>
      <c r="L19" s="27" t="n">
        <f aca="false">K19/$K$45</f>
        <v>0.00313507535261594</v>
      </c>
      <c r="N19" s="23" t="n">
        <v>2415</v>
      </c>
      <c r="O19" s="31" t="n">
        <v>37062707.51</v>
      </c>
      <c r="P19" s="28" t="n">
        <f aca="false">O19/$O$45</f>
        <v>0.0164422086793706</v>
      </c>
      <c r="R19" s="23" t="n">
        <v>3473</v>
      </c>
      <c r="S19" s="31" t="n">
        <v>66858787.7</v>
      </c>
      <c r="T19" s="23" t="n">
        <v>6</v>
      </c>
      <c r="U19" s="31" t="n">
        <v>75186.08</v>
      </c>
      <c r="V19" s="23" t="n">
        <v>0</v>
      </c>
      <c r="W19" s="31" t="n">
        <v>0</v>
      </c>
      <c r="X19" s="25" t="n">
        <f aca="false">R19+T19+V19</f>
        <v>3479</v>
      </c>
      <c r="Y19" s="52" t="n">
        <f aca="false">S19+U19+W19</f>
        <v>66933973.78</v>
      </c>
      <c r="Z19" s="27" t="n">
        <f aca="false">Y19/$Y$45</f>
        <v>0.00453125383339592</v>
      </c>
      <c r="AB19" s="23" t="n">
        <v>220</v>
      </c>
      <c r="AC19" s="31" t="n">
        <v>10848899.51</v>
      </c>
      <c r="AD19" s="23" t="n">
        <v>63</v>
      </c>
      <c r="AE19" s="31" t="n">
        <v>578459.74</v>
      </c>
      <c r="AF19" s="25" t="n">
        <f aca="false">AB19+AD19</f>
        <v>283</v>
      </c>
      <c r="AG19" s="26" t="n">
        <f aca="false">AC19+AE19</f>
        <v>11427359.25</v>
      </c>
      <c r="AH19" s="27" t="n">
        <f aca="false">AG19/$AG$45</f>
        <v>0.00363600730136748</v>
      </c>
      <c r="AJ19" s="23" t="n">
        <v>507</v>
      </c>
      <c r="AK19" s="31" t="n">
        <v>18933611.36</v>
      </c>
      <c r="AL19" s="23" t="n">
        <v>0</v>
      </c>
      <c r="AM19" s="31" t="n">
        <v>0</v>
      </c>
      <c r="AN19" s="25" t="n">
        <f aca="false">AJ19+AL19</f>
        <v>507</v>
      </c>
      <c r="AO19" s="26" t="n">
        <f aca="false">AK19+AM19</f>
        <v>18933611.36</v>
      </c>
      <c r="AP19" s="27" t="n">
        <f aca="false">AO19/$AO$45</f>
        <v>0.00873134303185852</v>
      </c>
      <c r="AR19" s="23" t="n">
        <f aca="false">D19+F19+N19+T19+AB19+AJ19</f>
        <v>3419</v>
      </c>
      <c r="AS19" s="31" t="n">
        <f aca="false">E19+G19+O19+U19+AC19+AK19</f>
        <v>69832063.31</v>
      </c>
      <c r="AT19" s="23" t="n">
        <f aca="false">R19</f>
        <v>3473</v>
      </c>
      <c r="AU19" s="34" t="n">
        <f aca="false">S19</f>
        <v>66858787.7</v>
      </c>
      <c r="AV19" s="23" t="n">
        <f aca="false">H19+V19+AD19+AL19</f>
        <v>63</v>
      </c>
      <c r="AW19" s="31" t="n">
        <f aca="false">I19+W19+AE19+AM19</f>
        <v>578459.74</v>
      </c>
      <c r="AX19" s="25" t="n">
        <f aca="false">AR19+AT19+AV19</f>
        <v>6955</v>
      </c>
      <c r="AY19" s="26" t="n">
        <f aca="false">AS19+AU19+AW19</f>
        <v>137269310.75</v>
      </c>
      <c r="AZ19" s="27" t="n">
        <f aca="false">AY19/$AY$45</f>
        <v>0.00590005295352989</v>
      </c>
    </row>
    <row r="20" customFormat="false" ht="13.8" hidden="false" customHeight="false" outlineLevel="0" collapsed="false">
      <c r="A20" s="10"/>
      <c r="B20" s="22" t="s">
        <v>41</v>
      </c>
      <c r="D20" s="82" t="n">
        <v>2001</v>
      </c>
      <c r="E20" s="83" t="n">
        <v>22721943.26</v>
      </c>
      <c r="F20" s="82" t="n">
        <v>1594</v>
      </c>
      <c r="G20" s="83" t="n">
        <v>25956829.73</v>
      </c>
      <c r="H20" s="22" t="n">
        <v>917</v>
      </c>
      <c r="I20" s="81" t="n">
        <v>27970647.56</v>
      </c>
      <c r="J20" s="25" t="n">
        <f aca="false">D20+F20+H20</f>
        <v>4512</v>
      </c>
      <c r="K20" s="26" t="n">
        <f aca="false">E20+G20+I20</f>
        <v>76649420.55</v>
      </c>
      <c r="L20" s="27" t="n">
        <f aca="false">K20/$K$45</f>
        <v>0.0825308600829383</v>
      </c>
      <c r="N20" s="23" t="n">
        <v>7812</v>
      </c>
      <c r="O20" s="31" t="n">
        <v>191082795.79</v>
      </c>
      <c r="P20" s="28" t="n">
        <f aca="false">O20/$O$45</f>
        <v>0.0847704718434028</v>
      </c>
      <c r="R20" s="23" t="n">
        <v>16880</v>
      </c>
      <c r="S20" s="31" t="n">
        <v>610960459.28</v>
      </c>
      <c r="T20" s="23" t="n">
        <v>91</v>
      </c>
      <c r="U20" s="31" t="n">
        <v>2805898.71</v>
      </c>
      <c r="V20" s="23" t="n">
        <v>42</v>
      </c>
      <c r="W20" s="31" t="n">
        <v>608791.72</v>
      </c>
      <c r="X20" s="25" t="n">
        <f aca="false">R20+T20+V20</f>
        <v>17013</v>
      </c>
      <c r="Y20" s="52" t="n">
        <f aca="false">S20+U20+W20</f>
        <v>614375149.71</v>
      </c>
      <c r="Z20" s="27" t="n">
        <f aca="false">Y20/$Y$45</f>
        <v>0.0415915804045458</v>
      </c>
      <c r="AB20" s="23" t="n">
        <v>5384</v>
      </c>
      <c r="AC20" s="31" t="n">
        <v>152238906.65</v>
      </c>
      <c r="AD20" s="23" t="n">
        <v>2701</v>
      </c>
      <c r="AE20" s="31" t="n">
        <v>57566564.7</v>
      </c>
      <c r="AF20" s="25" t="n">
        <f aca="false">AB20+AD20</f>
        <v>8085</v>
      </c>
      <c r="AG20" s="26" t="n">
        <f aca="false">AC20+AE20</f>
        <v>209805471.35</v>
      </c>
      <c r="AH20" s="27" t="n">
        <f aca="false">AG20/$AG$45</f>
        <v>0.0667568253527555</v>
      </c>
      <c r="AJ20" s="23" t="n">
        <v>5761</v>
      </c>
      <c r="AK20" s="31" t="n">
        <v>194717370.13</v>
      </c>
      <c r="AL20" s="23" t="n">
        <v>14</v>
      </c>
      <c r="AM20" s="31" t="n">
        <v>445769.84</v>
      </c>
      <c r="AN20" s="25" t="n">
        <f aca="false">AJ20+AL20</f>
        <v>5775</v>
      </c>
      <c r="AO20" s="26" t="n">
        <f aca="false">AK20+AM20</f>
        <v>195163139.97</v>
      </c>
      <c r="AP20" s="27" t="n">
        <f aca="false">AO20/$AO$45</f>
        <v>0.0900005968144415</v>
      </c>
      <c r="AR20" s="23" t="n">
        <f aca="false">D20+F20+N20+T20+AB20+AJ20</f>
        <v>22643</v>
      </c>
      <c r="AS20" s="31" t="n">
        <f aca="false">E20+G20+O20+U20+AC20+AK20</f>
        <v>589523744.27</v>
      </c>
      <c r="AT20" s="23" t="n">
        <f aca="false">R20</f>
        <v>16880</v>
      </c>
      <c r="AU20" s="34" t="n">
        <f aca="false">S20</f>
        <v>610960459.28</v>
      </c>
      <c r="AV20" s="23" t="n">
        <f aca="false">H20+V20+AD20+AL20</f>
        <v>3674</v>
      </c>
      <c r="AW20" s="31" t="n">
        <f aca="false">I20+W20+AE20+AM20</f>
        <v>86591773.82</v>
      </c>
      <c r="AX20" s="25" t="n">
        <f aca="false">AR20+AT20+AV20</f>
        <v>43197</v>
      </c>
      <c r="AY20" s="26" t="n">
        <f aca="false">AS20+AU20+AW20</f>
        <v>1287075977.37</v>
      </c>
      <c r="AZ20" s="27" t="n">
        <f aca="false">AY20/$AY$45</f>
        <v>0.0553205693261576</v>
      </c>
    </row>
    <row r="21" customFormat="false" ht="13.8" hidden="false" customHeight="false" outlineLevel="0" collapsed="false">
      <c r="A21" s="10"/>
      <c r="B21" s="22" t="s">
        <v>42</v>
      </c>
      <c r="D21" s="80" t="n">
        <v>243</v>
      </c>
      <c r="E21" s="81" t="n">
        <v>2572455.93</v>
      </c>
      <c r="F21" s="80" t="n">
        <v>176</v>
      </c>
      <c r="G21" s="83" t="n">
        <v>4906954.52</v>
      </c>
      <c r="H21" s="22" t="n">
        <v>325</v>
      </c>
      <c r="I21" s="81" t="n">
        <v>3434871.06</v>
      </c>
      <c r="J21" s="53" t="n">
        <f aca="false">D21+F21+H21</f>
        <v>744</v>
      </c>
      <c r="K21" s="26" t="n">
        <f aca="false">E21+G21+I21</f>
        <v>10914281.51</v>
      </c>
      <c r="L21" s="27" t="n">
        <f aca="false">K21/$K$45</f>
        <v>0.0117517527692205</v>
      </c>
      <c r="N21" s="23" t="n">
        <v>761</v>
      </c>
      <c r="O21" s="31" t="n">
        <v>13337819.41</v>
      </c>
      <c r="P21" s="28" t="n">
        <f aca="false">O21/$O$45</f>
        <v>0.00591708552344181</v>
      </c>
      <c r="R21" s="23" t="n">
        <v>3637</v>
      </c>
      <c r="S21" s="31" t="n">
        <v>109318709.4</v>
      </c>
      <c r="T21" s="23" t="n">
        <v>83</v>
      </c>
      <c r="U21" s="31" t="n">
        <v>4041169.9</v>
      </c>
      <c r="V21" s="23" t="n">
        <v>27</v>
      </c>
      <c r="W21" s="31" t="n">
        <v>216190.96</v>
      </c>
      <c r="X21" s="25" t="n">
        <f aca="false">R21+T21+V21</f>
        <v>3747</v>
      </c>
      <c r="Y21" s="52" t="n">
        <f aca="false">S21+U21+W21</f>
        <v>113576070.26</v>
      </c>
      <c r="Z21" s="27" t="n">
        <f aca="false">Y21/$Y$45</f>
        <v>0.00768880098825755</v>
      </c>
      <c r="AB21" s="23" t="n">
        <v>570</v>
      </c>
      <c r="AC21" s="31" t="n">
        <v>12245301.41</v>
      </c>
      <c r="AD21" s="23" t="n">
        <v>1271</v>
      </c>
      <c r="AE21" s="31" t="n">
        <v>20008926.82</v>
      </c>
      <c r="AF21" s="25" t="n">
        <f aca="false">AB21+AD21</f>
        <v>1841</v>
      </c>
      <c r="AG21" s="26" t="n">
        <f aca="false">AC21+AE21</f>
        <v>32254228.23</v>
      </c>
      <c r="AH21" s="27" t="n">
        <f aca="false">AG21/$AG$45</f>
        <v>0.0102627918470536</v>
      </c>
      <c r="AJ21" s="23" t="n">
        <v>1024</v>
      </c>
      <c r="AK21" s="31" t="n">
        <v>38466024.07</v>
      </c>
      <c r="AL21" s="23" t="n">
        <v>21</v>
      </c>
      <c r="AM21" s="31" t="n">
        <v>75015.71</v>
      </c>
      <c r="AN21" s="25" t="n">
        <f aca="false">AJ21+AL21</f>
        <v>1045</v>
      </c>
      <c r="AO21" s="26" t="n">
        <f aca="false">AK21+AM21</f>
        <v>38541039.78</v>
      </c>
      <c r="AP21" s="27" t="n">
        <f aca="false">AO21/$AO$45</f>
        <v>0.0177734206499359</v>
      </c>
      <c r="AR21" s="23" t="n">
        <f aca="false">D21+F21+N21+T21+AB21+AJ21</f>
        <v>2857</v>
      </c>
      <c r="AS21" s="31" t="n">
        <f aca="false">E21+G21+O21+U21+AC21+AK21</f>
        <v>75569725.24</v>
      </c>
      <c r="AT21" s="23" t="n">
        <f aca="false">R21</f>
        <v>3637</v>
      </c>
      <c r="AU21" s="34" t="n">
        <f aca="false">S21</f>
        <v>109318709.4</v>
      </c>
      <c r="AV21" s="23" t="n">
        <f aca="false">H21+V21+AD21+AL21</f>
        <v>1644</v>
      </c>
      <c r="AW21" s="31" t="n">
        <f aca="false">I21+W21+AE21+AM21</f>
        <v>23735004.55</v>
      </c>
      <c r="AX21" s="25" t="n">
        <f aca="false">AR21+AT21+AV21</f>
        <v>8138</v>
      </c>
      <c r="AY21" s="26" t="n">
        <f aca="false">AS21+AU21+AW21</f>
        <v>208623439.19</v>
      </c>
      <c r="AZ21" s="27" t="n">
        <f aca="false">AY21/$AY$45</f>
        <v>0.00896696670102952</v>
      </c>
    </row>
    <row r="22" customFormat="false" ht="13.8" hidden="false" customHeight="false" outlineLevel="0" collapsed="false">
      <c r="A22" s="10"/>
      <c r="B22" s="22" t="s">
        <v>43</v>
      </c>
      <c r="D22" s="80" t="n">
        <v>158</v>
      </c>
      <c r="E22" s="81" t="n">
        <v>15610618.44</v>
      </c>
      <c r="F22" s="80" t="n">
        <v>343</v>
      </c>
      <c r="G22" s="83" t="n">
        <v>18253717.8</v>
      </c>
      <c r="H22" s="22" t="n">
        <v>178</v>
      </c>
      <c r="I22" s="81" t="n">
        <v>2994693.72</v>
      </c>
      <c r="J22" s="53" t="n">
        <f aca="false">D22+F22+H22</f>
        <v>679</v>
      </c>
      <c r="K22" s="26" t="n">
        <f aca="false">E22+G22+I22</f>
        <v>36859029.96</v>
      </c>
      <c r="L22" s="27" t="n">
        <f aca="false">K22/$K$45</f>
        <v>0.0396872855997291</v>
      </c>
      <c r="N22" s="23" t="n">
        <v>370</v>
      </c>
      <c r="O22" s="31" t="n">
        <v>39219853.53</v>
      </c>
      <c r="P22" s="28" t="n">
        <f aca="false">O22/$O$45</f>
        <v>0.0173991880096891</v>
      </c>
      <c r="R22" s="23" t="n">
        <v>5555</v>
      </c>
      <c r="S22" s="31" t="n">
        <v>949679896.81</v>
      </c>
      <c r="T22" s="23" t="n">
        <v>33</v>
      </c>
      <c r="U22" s="31" t="n">
        <v>5973304.77</v>
      </c>
      <c r="V22" s="23" t="n">
        <v>13</v>
      </c>
      <c r="W22" s="31" t="n">
        <v>387122.54</v>
      </c>
      <c r="X22" s="25" t="n">
        <f aca="false">R22+T22+V22</f>
        <v>5601</v>
      </c>
      <c r="Y22" s="52" t="n">
        <f aca="false">S22+U22+W22</f>
        <v>956040324.12</v>
      </c>
      <c r="Z22" s="27" t="n">
        <f aca="false">Y22/$Y$45</f>
        <v>0.0647214133406831</v>
      </c>
      <c r="AB22" s="23" t="n">
        <v>551</v>
      </c>
      <c r="AC22" s="31" t="n">
        <v>29706455.67</v>
      </c>
      <c r="AD22" s="23" t="n">
        <v>2662</v>
      </c>
      <c r="AE22" s="31" t="n">
        <v>30470504.93</v>
      </c>
      <c r="AF22" s="25" t="n">
        <f aca="false">AB22+AD22</f>
        <v>3213</v>
      </c>
      <c r="AG22" s="26" t="n">
        <f aca="false">AC22+AE22</f>
        <v>60176960.6</v>
      </c>
      <c r="AH22" s="27" t="n">
        <f aca="false">AG22/$AG$45</f>
        <v>0.0191473693378199</v>
      </c>
      <c r="AJ22" s="23" t="n">
        <v>969</v>
      </c>
      <c r="AK22" s="31" t="n">
        <v>128135726.36</v>
      </c>
      <c r="AL22" s="23" t="n">
        <v>0</v>
      </c>
      <c r="AM22" s="31" t="n">
        <v>0</v>
      </c>
      <c r="AN22" s="25" t="n">
        <f aca="false">AJ22+AL22</f>
        <v>969</v>
      </c>
      <c r="AO22" s="26" t="n">
        <f aca="false">AK22+AM22</f>
        <v>128135726.36</v>
      </c>
      <c r="AP22" s="27" t="n">
        <f aca="false">AO22/$AO$45</f>
        <v>0.0590905221520041</v>
      </c>
      <c r="AR22" s="23" t="n">
        <f aca="false">D22+F22+N22+T22+AB22+AJ22</f>
        <v>2424</v>
      </c>
      <c r="AS22" s="31" t="n">
        <f aca="false">E22+G22+O22+U22+AC22+AK22</f>
        <v>236899676.57</v>
      </c>
      <c r="AT22" s="23" t="n">
        <f aca="false">R22</f>
        <v>5555</v>
      </c>
      <c r="AU22" s="34" t="n">
        <f aca="false">S22</f>
        <v>949679896.81</v>
      </c>
      <c r="AV22" s="23" t="n">
        <f aca="false">H22+V22+AD22+AL22</f>
        <v>2853</v>
      </c>
      <c r="AW22" s="31" t="n">
        <f aca="false">I22+W22+AE22+AM22</f>
        <v>33852321.19</v>
      </c>
      <c r="AX22" s="25" t="n">
        <f aca="false">AR22+AT22+AV22</f>
        <v>10832</v>
      </c>
      <c r="AY22" s="26" t="n">
        <f aca="false">AS22+AU22+AW22</f>
        <v>1220431894.57</v>
      </c>
      <c r="AZ22" s="27" t="n">
        <f aca="false">AY22/$AY$45</f>
        <v>0.0524561008196059</v>
      </c>
    </row>
    <row r="23" customFormat="false" ht="13.8" hidden="false" customHeight="false" outlineLevel="0" collapsed="false">
      <c r="A23" s="10"/>
      <c r="B23" s="35" t="s">
        <v>34</v>
      </c>
      <c r="C23" s="36"/>
      <c r="D23" s="37" t="n">
        <f aca="false">SUM(D19:D22)</f>
        <v>2516</v>
      </c>
      <c r="E23" s="39" t="n">
        <f aca="false">SUM(E19:E22)</f>
        <v>41958869.82</v>
      </c>
      <c r="F23" s="37" t="n">
        <f aca="false">SUM(F19:F22)</f>
        <v>2270</v>
      </c>
      <c r="G23" s="39" t="n">
        <f aca="false">SUM(G19:G22)</f>
        <v>50975308.71</v>
      </c>
      <c r="H23" s="37" t="n">
        <f aca="false">SUM(H19:H22)</f>
        <v>1420</v>
      </c>
      <c r="I23" s="38" t="n">
        <f aca="false">SUM(I19:I22)</f>
        <v>34400212.34</v>
      </c>
      <c r="J23" s="37" t="n">
        <f aca="false">SUM(J19:J22)</f>
        <v>6206</v>
      </c>
      <c r="K23" s="39" t="n">
        <f aca="false">SUM(K19:K22)</f>
        <v>127334390.87</v>
      </c>
      <c r="L23" s="40" t="n">
        <f aca="false">SUM(L19:L22)</f>
        <v>0.137104973804504</v>
      </c>
      <c r="N23" s="37" t="n">
        <f aca="false">SUM(N19:N22)</f>
        <v>11358</v>
      </c>
      <c r="O23" s="39" t="n">
        <f aca="false">SUM(O19:O22)</f>
        <v>280703176.24</v>
      </c>
      <c r="P23" s="41" t="n">
        <f aca="false">SUM(P18:P22)</f>
        <v>0.124528954055904</v>
      </c>
      <c r="R23" s="37" t="n">
        <f aca="false">SUM(R19:R22)</f>
        <v>29545</v>
      </c>
      <c r="S23" s="39" t="n">
        <f aca="false">SUM(S19:S22)</f>
        <v>1736817853.19</v>
      </c>
      <c r="T23" s="37" t="n">
        <f aca="false">SUM(T19:T22)</f>
        <v>213</v>
      </c>
      <c r="U23" s="39" t="n">
        <f aca="false">SUM(U19:U22)</f>
        <v>12895559.46</v>
      </c>
      <c r="V23" s="37" t="n">
        <f aca="false">SUM(V19:V22)</f>
        <v>82</v>
      </c>
      <c r="W23" s="39" t="n">
        <f aca="false">SUM(W19:W22)</f>
        <v>1212105.22</v>
      </c>
      <c r="X23" s="37" t="n">
        <f aca="false">SUM(X19:X22)</f>
        <v>29840</v>
      </c>
      <c r="Y23" s="39" t="n">
        <f aca="false">SUM(Y19:Y22)</f>
        <v>1750925517.87</v>
      </c>
      <c r="Z23" s="40" t="n">
        <f aca="false">SUM(Z19:Z22)</f>
        <v>0.118533048566882</v>
      </c>
      <c r="AB23" s="37" t="n">
        <f aca="false">SUM(AB19:AB22)</f>
        <v>6725</v>
      </c>
      <c r="AC23" s="39" t="n">
        <f aca="false">SUM(AC19:AC22)</f>
        <v>205039563.24</v>
      </c>
      <c r="AD23" s="37" t="n">
        <f aca="false">SUM(AD19:AD22)</f>
        <v>6697</v>
      </c>
      <c r="AE23" s="39" t="n">
        <f aca="false">SUM(AE19:AE22)</f>
        <v>108624456.19</v>
      </c>
      <c r="AF23" s="37" t="n">
        <f aca="false">SUM(AF19:AF22)</f>
        <v>13422</v>
      </c>
      <c r="AG23" s="39" t="n">
        <f aca="false">SUM(AG19:AG22)</f>
        <v>313664019.43</v>
      </c>
      <c r="AH23" s="40" t="n">
        <f aca="false">SUM(AH19:AH22)</f>
        <v>0.0998029938389965</v>
      </c>
      <c r="AJ23" s="37" t="n">
        <f aca="false">SUM(AJ19:AJ22)</f>
        <v>8261</v>
      </c>
      <c r="AK23" s="39" t="n">
        <f aca="false">SUM(AK19:AK22)</f>
        <v>380252731.92</v>
      </c>
      <c r="AL23" s="37" t="n">
        <f aca="false">SUM(AL19:AL22)</f>
        <v>35</v>
      </c>
      <c r="AM23" s="39" t="n">
        <f aca="false">SUM(AM19:AM22)</f>
        <v>520785.55</v>
      </c>
      <c r="AN23" s="37" t="n">
        <f aca="false">SUM(AN19:AN22)</f>
        <v>8296</v>
      </c>
      <c r="AO23" s="39" t="n">
        <f aca="false">SUM(AO19:AO22)</f>
        <v>380773517.47</v>
      </c>
      <c r="AP23" s="40" t="n">
        <f aca="false">SUM(AP19:AP22)</f>
        <v>0.17559588264824</v>
      </c>
      <c r="AR23" s="37" t="n">
        <f aca="false">SUM(AR19:AR22)</f>
        <v>31343</v>
      </c>
      <c r="AS23" s="39" t="n">
        <f aca="false">SUM(AS19:AS22)</f>
        <v>971825209.39</v>
      </c>
      <c r="AT23" s="37" t="n">
        <f aca="false">SUM(AT19:AT22)</f>
        <v>29545</v>
      </c>
      <c r="AU23" s="42" t="n">
        <f aca="false">SUM(AU19:AU22)</f>
        <v>1736817853.19</v>
      </c>
      <c r="AV23" s="37" t="n">
        <f aca="false">SUM(AV19:AV22)</f>
        <v>8234</v>
      </c>
      <c r="AW23" s="39" t="n">
        <f aca="false">SUM(AW19:AW22)</f>
        <v>144757559.3</v>
      </c>
      <c r="AX23" s="37" t="n">
        <f aca="false">SUM(AX19:AX22)</f>
        <v>69122</v>
      </c>
      <c r="AY23" s="39" t="n">
        <f aca="false">SUM(AY19:AY22)</f>
        <v>2853400621.88</v>
      </c>
      <c r="AZ23" s="40" t="n">
        <f aca="false">SUM(AZ19:AZ22)</f>
        <v>0.122643689800323</v>
      </c>
    </row>
    <row r="24" customFormat="false" ht="17.35" hidden="false" customHeight="false" outlineLevel="0" collapsed="false">
      <c r="A24" s="43"/>
      <c r="B24" s="36"/>
      <c r="C24" s="36"/>
      <c r="E24" s="48" t="n">
        <f aca="false">SUM(E19:E22)</f>
        <v>41958869.82</v>
      </c>
      <c r="F24" s="47"/>
      <c r="G24" s="48"/>
      <c r="I24" s="48"/>
      <c r="K24" s="48"/>
      <c r="N24" s="49"/>
      <c r="O24" s="48" t="n">
        <f aca="false">SUM(O19:O22)</f>
        <v>280703176.24</v>
      </c>
      <c r="P24" s="28"/>
      <c r="R24" s="49"/>
      <c r="S24" s="48"/>
      <c r="T24" s="49"/>
      <c r="U24" s="48"/>
      <c r="V24" s="49"/>
      <c r="W24" s="48"/>
      <c r="X24" s="49"/>
      <c r="Y24" s="48"/>
      <c r="Z24" s="50"/>
      <c r="AB24" s="49"/>
      <c r="AC24" s="48"/>
      <c r="AD24" s="49"/>
      <c r="AE24" s="48"/>
      <c r="AF24" s="49"/>
      <c r="AH24" s="50"/>
      <c r="AJ24" s="49"/>
      <c r="AK24" s="48"/>
      <c r="AL24" s="49"/>
      <c r="AM24" s="48"/>
      <c r="AN24" s="49"/>
      <c r="AP24" s="50"/>
      <c r="AR24" s="49"/>
      <c r="AS24" s="48"/>
      <c r="AT24" s="49"/>
      <c r="AU24" s="51"/>
      <c r="AV24" s="49"/>
      <c r="AW24" s="48"/>
      <c r="AX24" s="49"/>
      <c r="AY24" s="48"/>
      <c r="AZ24" s="50"/>
    </row>
    <row r="25" customFormat="false" ht="13.8" hidden="false" customHeight="false" outlineLevel="0" collapsed="false">
      <c r="A25" s="10" t="s">
        <v>44</v>
      </c>
      <c r="B25" s="22" t="s">
        <v>45</v>
      </c>
      <c r="D25" s="23" t="n">
        <v>13</v>
      </c>
      <c r="E25" s="31" t="n">
        <v>165058.71</v>
      </c>
      <c r="F25" s="22" t="n">
        <v>20</v>
      </c>
      <c r="G25" s="31" t="n">
        <v>197163.15</v>
      </c>
      <c r="H25" s="22" t="n">
        <v>27</v>
      </c>
      <c r="I25" s="31" t="n">
        <v>235680.86</v>
      </c>
      <c r="J25" s="53" t="n">
        <f aca="false">D25+F25+H25</f>
        <v>60</v>
      </c>
      <c r="K25" s="26" t="n">
        <f aca="false">E25+G25+I25</f>
        <v>597902.72</v>
      </c>
      <c r="L25" s="27" t="n">
        <f aca="false">K25/$K$45</f>
        <v>0.000643780805822781</v>
      </c>
      <c r="N25" s="23" t="n">
        <v>276</v>
      </c>
      <c r="O25" s="31" t="n">
        <v>4975302.09</v>
      </c>
      <c r="P25" s="28" t="n">
        <f aca="false">O25/$O$45</f>
        <v>0.00220720397139406</v>
      </c>
      <c r="R25" s="23" t="n">
        <v>1475</v>
      </c>
      <c r="S25" s="31" t="n">
        <v>52482966.1</v>
      </c>
      <c r="T25" s="23" t="n">
        <v>0</v>
      </c>
      <c r="U25" s="31" t="n">
        <v>0</v>
      </c>
      <c r="V25" s="54" t="n">
        <v>5</v>
      </c>
      <c r="W25" s="31" t="n">
        <v>30036.95</v>
      </c>
      <c r="X25" s="25" t="n">
        <v>30036.95</v>
      </c>
      <c r="Y25" s="52" t="n">
        <f aca="false">S25+U25+W25</f>
        <v>52513003.05</v>
      </c>
      <c r="Z25" s="27" t="n">
        <f aca="false">Y25/$Y$45</f>
        <v>0.00355499207555706</v>
      </c>
      <c r="AB25" s="23" t="n">
        <v>49</v>
      </c>
      <c r="AC25" s="31" t="n">
        <v>1021341.14</v>
      </c>
      <c r="AD25" s="23" t="n">
        <v>56</v>
      </c>
      <c r="AE25" s="31" t="n">
        <v>949349.45</v>
      </c>
      <c r="AF25" s="25" t="n">
        <f aca="false">AB25+AD25</f>
        <v>105</v>
      </c>
      <c r="AG25" s="26" t="n">
        <f aca="false">AC25+AE25</f>
        <v>1970690.59</v>
      </c>
      <c r="AH25" s="27" t="n">
        <f aca="false">AG25/$AG$45</f>
        <v>0.000627042977928271</v>
      </c>
      <c r="AJ25" s="23" t="n">
        <v>577</v>
      </c>
      <c r="AK25" s="31" t="n">
        <v>10322686.87</v>
      </c>
      <c r="AL25" s="23" t="n">
        <v>4</v>
      </c>
      <c r="AM25" s="31" t="n">
        <v>19059.02</v>
      </c>
      <c r="AN25" s="25" t="n">
        <f aca="false">AJ25+AL25</f>
        <v>581</v>
      </c>
      <c r="AO25" s="26" t="n">
        <f aca="false">AK25+AM25</f>
        <v>10341745.89</v>
      </c>
      <c r="AP25" s="27" t="n">
        <f aca="false">AO25/$AO$45</f>
        <v>0.00476915519163287</v>
      </c>
      <c r="AR25" s="23" t="n">
        <f aca="false">D25+F25+N25+T25+AB25+AJ25</f>
        <v>935</v>
      </c>
      <c r="AS25" s="31" t="n">
        <f aca="false">E25+G25+O25+U25+AC25+AK25</f>
        <v>16681551.96</v>
      </c>
      <c r="AT25" s="23" t="n">
        <f aca="false">R25</f>
        <v>1475</v>
      </c>
      <c r="AU25" s="34" t="n">
        <f aca="false">S25</f>
        <v>52482966.1</v>
      </c>
      <c r="AV25" s="54" t="n">
        <f aca="false">H25+V25+AD25+AL25</f>
        <v>92</v>
      </c>
      <c r="AW25" s="31" t="n">
        <f aca="false">I25+W25+AE25+AM25</f>
        <v>1234126.28</v>
      </c>
      <c r="AX25" s="54" t="n">
        <f aca="false">AR25+AT25+AV25</f>
        <v>2502</v>
      </c>
      <c r="AY25" s="26" t="n">
        <f aca="false">AS25+AU25+AW25</f>
        <v>70398644.34</v>
      </c>
      <c r="AZ25" s="27" t="n">
        <f aca="false">AY25/$AY$45</f>
        <v>0.00302584552361583</v>
      </c>
    </row>
    <row r="26" customFormat="false" ht="13.8" hidden="false" customHeight="false" outlineLevel="0" collapsed="false">
      <c r="A26" s="10"/>
      <c r="B26" s="22" t="s">
        <v>46</v>
      </c>
      <c r="D26" s="23" t="n">
        <v>407</v>
      </c>
      <c r="E26" s="31" t="n">
        <v>2099095.56</v>
      </c>
      <c r="F26" s="22" t="n">
        <v>273</v>
      </c>
      <c r="G26" s="31" t="n">
        <v>5776857.88</v>
      </c>
      <c r="H26" s="22" t="n">
        <v>310</v>
      </c>
      <c r="I26" s="31" t="n">
        <v>10236793.79</v>
      </c>
      <c r="J26" s="53" t="n">
        <f aca="false">D26+F26+H26</f>
        <v>990</v>
      </c>
      <c r="K26" s="26" t="n">
        <f aca="false">E26+G26+I26</f>
        <v>18112747.23</v>
      </c>
      <c r="L26" s="27" t="n">
        <f aca="false">K26/$K$45</f>
        <v>0.0195025689252488</v>
      </c>
      <c r="N26" s="23" t="n">
        <v>4251</v>
      </c>
      <c r="O26" s="31" t="n">
        <v>69759462.31</v>
      </c>
      <c r="P26" s="28" t="n">
        <f aca="false">O26/$O$45</f>
        <v>0.0309475403639151</v>
      </c>
      <c r="R26" s="23" t="n">
        <v>7791</v>
      </c>
      <c r="S26" s="31" t="n">
        <v>312148649.73</v>
      </c>
      <c r="T26" s="23" t="n">
        <v>352</v>
      </c>
      <c r="U26" s="31" t="n">
        <v>1169778.11</v>
      </c>
      <c r="V26" s="54" t="n">
        <v>28</v>
      </c>
      <c r="W26" s="31" t="n">
        <v>251079.85</v>
      </c>
      <c r="X26" s="25" t="n">
        <v>251079.85</v>
      </c>
      <c r="Y26" s="52" t="n">
        <f aca="false">S26+U26+W26</f>
        <v>313569507.69</v>
      </c>
      <c r="Z26" s="27" t="n">
        <f aca="false">Y26/$Y$45</f>
        <v>0.0212278302559251</v>
      </c>
      <c r="AB26" s="23" t="n">
        <v>1715</v>
      </c>
      <c r="AC26" s="31" t="n">
        <v>41810255.39</v>
      </c>
      <c r="AD26" s="23" t="n">
        <v>1757</v>
      </c>
      <c r="AE26" s="31" t="n">
        <v>58761705.12</v>
      </c>
      <c r="AF26" s="25" t="n">
        <f aca="false">AB26+AD26</f>
        <v>3472</v>
      </c>
      <c r="AG26" s="26" t="n">
        <f aca="false">AC26+AE26</f>
        <v>100571960.51</v>
      </c>
      <c r="AH26" s="27" t="n">
        <f aca="false">AG26/$AG$45</f>
        <v>0.0320004276339874</v>
      </c>
      <c r="AJ26" s="23" t="n">
        <v>3157</v>
      </c>
      <c r="AK26" s="31" t="n">
        <v>59137220.31</v>
      </c>
      <c r="AL26" s="23" t="n">
        <v>11</v>
      </c>
      <c r="AM26" s="31" t="n">
        <v>168086.38</v>
      </c>
      <c r="AN26" s="25" t="n">
        <f aca="false">AJ26+AL26</f>
        <v>3168</v>
      </c>
      <c r="AO26" s="26" t="n">
        <f aca="false">AK26+AM26</f>
        <v>59305306.69</v>
      </c>
      <c r="AP26" s="27" t="n">
        <f aca="false">AO26/$AO$45</f>
        <v>0.0273489809458075</v>
      </c>
      <c r="AR26" s="23" t="n">
        <f aca="false">D26+F26+N26+T26+AB26+AJ26</f>
        <v>10155</v>
      </c>
      <c r="AS26" s="31" t="n">
        <f aca="false">E26+G26+O26+U26+AC26+AK26</f>
        <v>179752669.56</v>
      </c>
      <c r="AT26" s="23" t="n">
        <f aca="false">R26</f>
        <v>7791</v>
      </c>
      <c r="AU26" s="34" t="n">
        <f aca="false">S26</f>
        <v>312148649.73</v>
      </c>
      <c r="AV26" s="54" t="n">
        <f aca="false">H26+V26+AD26+AL26</f>
        <v>2106</v>
      </c>
      <c r="AW26" s="31" t="n">
        <f aca="false">I26+W26+AE26+AM26</f>
        <v>69417665.14</v>
      </c>
      <c r="AX26" s="54" t="n">
        <f aca="false">AR26+AT26+AV26</f>
        <v>20052</v>
      </c>
      <c r="AY26" s="26" t="n">
        <f aca="false">AS26+AU26+AW26</f>
        <v>561318984.43</v>
      </c>
      <c r="AZ26" s="27" t="n">
        <f aca="false">AY26/$AY$45</f>
        <v>0.0241263813001161</v>
      </c>
    </row>
    <row r="27" customFormat="false" ht="13.8" hidden="false" customHeight="false" outlineLevel="0" collapsed="false">
      <c r="A27" s="10"/>
      <c r="B27" s="22" t="s">
        <v>47</v>
      </c>
      <c r="D27" s="23" t="n">
        <v>623</v>
      </c>
      <c r="E27" s="31" t="n">
        <v>3374708.04</v>
      </c>
      <c r="F27" s="22" t="n">
        <v>527</v>
      </c>
      <c r="G27" s="31" t="n">
        <v>1863405.19</v>
      </c>
      <c r="H27" s="22" t="n">
        <v>199</v>
      </c>
      <c r="I27" s="31" t="n">
        <v>4790069.37</v>
      </c>
      <c r="J27" s="53" t="n">
        <f aca="false">D27+F27+H27</f>
        <v>1349</v>
      </c>
      <c r="K27" s="26" t="n">
        <f aca="false">E27+G27+I27</f>
        <v>10028182.6</v>
      </c>
      <c r="L27" s="27" t="n">
        <f aca="false">K27/$K$45</f>
        <v>0.0107976619928506</v>
      </c>
      <c r="N27" s="23" t="n">
        <v>3831</v>
      </c>
      <c r="O27" s="31" t="n">
        <v>52867809.9</v>
      </c>
      <c r="P27" s="28" t="n">
        <f aca="false">O27/$O$45</f>
        <v>0.0234538602600081</v>
      </c>
      <c r="R27" s="23" t="n">
        <v>10645</v>
      </c>
      <c r="S27" s="31" t="n">
        <v>249076488.66</v>
      </c>
      <c r="T27" s="23" t="n">
        <v>692</v>
      </c>
      <c r="U27" s="31" t="n">
        <v>5296634.65</v>
      </c>
      <c r="V27" s="54" t="n">
        <v>40</v>
      </c>
      <c r="W27" s="31" t="n">
        <v>528016.68</v>
      </c>
      <c r="X27" s="25" t="n">
        <v>528016.68</v>
      </c>
      <c r="Y27" s="52" t="n">
        <f aca="false">S27+U27+W27</f>
        <v>254901139.99</v>
      </c>
      <c r="Z27" s="27" t="n">
        <f aca="false">Y27/$Y$45</f>
        <v>0.0172561361964408</v>
      </c>
      <c r="AB27" s="23" t="n">
        <v>978</v>
      </c>
      <c r="AC27" s="31" t="n">
        <v>6399773.54</v>
      </c>
      <c r="AD27" s="23" t="n">
        <v>636</v>
      </c>
      <c r="AE27" s="31" t="n">
        <v>14208292.87</v>
      </c>
      <c r="AF27" s="25" t="n">
        <f aca="false">AB27+AD27</f>
        <v>1614</v>
      </c>
      <c r="AG27" s="26" t="n">
        <f aca="false">AC27+AE27</f>
        <v>20608066.41</v>
      </c>
      <c r="AH27" s="27" t="n">
        <f aca="false">AG27/$AG$45</f>
        <v>0.00655716498401202</v>
      </c>
      <c r="AJ27" s="23" t="n">
        <v>2772</v>
      </c>
      <c r="AK27" s="31" t="n">
        <v>60978997.83</v>
      </c>
      <c r="AL27" s="23" t="n">
        <v>5</v>
      </c>
      <c r="AM27" s="31" t="n">
        <v>50771.99</v>
      </c>
      <c r="AN27" s="25" t="n">
        <f aca="false">AJ27+AL27</f>
        <v>2777</v>
      </c>
      <c r="AO27" s="26" t="n">
        <f aca="false">AK27+AM27</f>
        <v>61029769.82</v>
      </c>
      <c r="AP27" s="27" t="n">
        <f aca="false">AO27/$AO$45</f>
        <v>0.0281442269687417</v>
      </c>
      <c r="AR27" s="23" t="n">
        <f aca="false">D27+F27+N27+T27+AB27+AJ27</f>
        <v>9423</v>
      </c>
      <c r="AS27" s="31" t="n">
        <f aca="false">E27+G27+O27+U27+AC27+AK27</f>
        <v>130781329.15</v>
      </c>
      <c r="AT27" s="23" t="n">
        <f aca="false">R27</f>
        <v>10645</v>
      </c>
      <c r="AU27" s="34" t="n">
        <f aca="false">S27</f>
        <v>249076488.66</v>
      </c>
      <c r="AV27" s="54" t="n">
        <f aca="false">H27+V27+AD27+AL27</f>
        <v>880</v>
      </c>
      <c r="AW27" s="31" t="n">
        <f aca="false">I27+W27+AE27+AM27</f>
        <v>19577150.91</v>
      </c>
      <c r="AX27" s="54" t="n">
        <f aca="false">AR27+AT27+AV27</f>
        <v>20948</v>
      </c>
      <c r="AY27" s="26" t="n">
        <f aca="false">AS27+AU27+AW27</f>
        <v>399434968.72</v>
      </c>
      <c r="AZ27" s="27" t="n">
        <f aca="false">AY27/$AY$45</f>
        <v>0.0171683492403604</v>
      </c>
    </row>
    <row r="28" customFormat="false" ht="13.8" hidden="false" customHeight="false" outlineLevel="0" collapsed="false">
      <c r="A28" s="10"/>
      <c r="B28" s="22" t="s">
        <v>48</v>
      </c>
      <c r="D28" s="23" t="n">
        <v>0</v>
      </c>
      <c r="E28" s="31" t="n">
        <v>0</v>
      </c>
      <c r="F28" s="22" t="n">
        <v>0</v>
      </c>
      <c r="G28" s="31" t="n">
        <v>0</v>
      </c>
      <c r="H28" s="22" t="n">
        <v>2</v>
      </c>
      <c r="I28" s="31" t="n">
        <v>78660.57</v>
      </c>
      <c r="J28" s="53" t="n">
        <f aca="false">D28+F28+H28</f>
        <v>2</v>
      </c>
      <c r="K28" s="26" t="n">
        <f aca="false">E28+G28+I28</f>
        <v>78660.57</v>
      </c>
      <c r="L28" s="27" t="n">
        <f aca="false">K28/$K$45</f>
        <v>8.4696328427941E-005</v>
      </c>
      <c r="N28" s="23" t="n">
        <v>1369</v>
      </c>
      <c r="O28" s="31" t="n">
        <v>43451198.39</v>
      </c>
      <c r="P28" s="28" t="n">
        <f aca="false">O28/$O$45</f>
        <v>0.019276348634388</v>
      </c>
      <c r="R28" s="23" t="n">
        <v>626</v>
      </c>
      <c r="S28" s="31" t="n">
        <v>37974945.62</v>
      </c>
      <c r="T28" s="23" t="n">
        <v>1</v>
      </c>
      <c r="U28" s="31" t="n">
        <v>66169.29</v>
      </c>
      <c r="V28" s="54" t="n">
        <v>4</v>
      </c>
      <c r="W28" s="31" t="n">
        <v>37370</v>
      </c>
      <c r="X28" s="25" t="n">
        <v>37370</v>
      </c>
      <c r="Y28" s="52" t="n">
        <f aca="false">S28+U28+W28</f>
        <v>38078484.91</v>
      </c>
      <c r="Z28" s="27" t="n">
        <f aca="false">Y28/$Y$45</f>
        <v>0.0025778131937223</v>
      </c>
      <c r="AB28" s="23" t="n">
        <v>0</v>
      </c>
      <c r="AC28" s="31" t="n">
        <v>0</v>
      </c>
      <c r="AD28" s="23" t="n">
        <v>25</v>
      </c>
      <c r="AE28" s="31" t="n">
        <v>1055530.03</v>
      </c>
      <c r="AF28" s="25" t="n">
        <f aca="false">AB28+AD28</f>
        <v>25</v>
      </c>
      <c r="AG28" s="26" t="n">
        <f aca="false">AC28+AE28</f>
        <v>1055530.03</v>
      </c>
      <c r="AH28" s="27" t="n">
        <f aca="false">AG28/$AG$45</f>
        <v>0.000335853175867612</v>
      </c>
      <c r="AJ28" s="23" t="n">
        <v>104</v>
      </c>
      <c r="AK28" s="31" t="n">
        <v>8358232.39</v>
      </c>
      <c r="AL28" s="23" t="n">
        <v>1</v>
      </c>
      <c r="AM28" s="31" t="n">
        <v>11633.94</v>
      </c>
      <c r="AN28" s="25" t="n">
        <f aca="false">AJ28+AL28</f>
        <v>105</v>
      </c>
      <c r="AO28" s="26" t="n">
        <f aca="false">AK28+AM28</f>
        <v>8369866.33</v>
      </c>
      <c r="AP28" s="27" t="n">
        <f aca="false">AO28/$AO$45</f>
        <v>0.0038598116687039</v>
      </c>
      <c r="AR28" s="23" t="n">
        <f aca="false">D28+F28+N28+T28+AB28+AJ28</f>
        <v>1474</v>
      </c>
      <c r="AS28" s="31" t="n">
        <f aca="false">E28+G28+O28+U28+AC28+AK28</f>
        <v>51875600.07</v>
      </c>
      <c r="AT28" s="23" t="n">
        <f aca="false">R28</f>
        <v>626</v>
      </c>
      <c r="AU28" s="34" t="n">
        <f aca="false">S28</f>
        <v>37974945.62</v>
      </c>
      <c r="AV28" s="54" t="n">
        <f aca="false">H28+V28+AD28+AL28</f>
        <v>32</v>
      </c>
      <c r="AW28" s="31" t="n">
        <f aca="false">I28+W28+AE28+AM28</f>
        <v>1183194.54</v>
      </c>
      <c r="AX28" s="54" t="n">
        <f aca="false">AR28+AT28+AV28</f>
        <v>2132</v>
      </c>
      <c r="AY28" s="26" t="n">
        <f aca="false">AS28+AU28+AW28</f>
        <v>91033740.23</v>
      </c>
      <c r="AZ28" s="27" t="n">
        <f aca="false">AY28/$AY$45</f>
        <v>0.00391277471257271</v>
      </c>
    </row>
    <row r="29" customFormat="false" ht="13.8" hidden="false" customHeight="false" outlineLevel="0" collapsed="false">
      <c r="A29" s="10"/>
      <c r="B29" s="22" t="s">
        <v>49</v>
      </c>
      <c r="D29" s="23" t="n">
        <v>129</v>
      </c>
      <c r="E29" s="31" t="n">
        <v>276801.77</v>
      </c>
      <c r="F29" s="22" t="n">
        <v>217</v>
      </c>
      <c r="G29" s="31" t="n">
        <v>1487240.49</v>
      </c>
      <c r="H29" s="22" t="n">
        <v>36</v>
      </c>
      <c r="I29" s="31" t="n">
        <v>330006.02</v>
      </c>
      <c r="J29" s="53" t="n">
        <f aca="false">D29+F29+H29</f>
        <v>382</v>
      </c>
      <c r="K29" s="26" t="n">
        <f aca="false">E29+G29+I29</f>
        <v>2094048.28</v>
      </c>
      <c r="L29" s="27" t="n">
        <f aca="false">K29/$K$45</f>
        <v>0.00225472814228075</v>
      </c>
      <c r="N29" s="23" t="n">
        <v>2737</v>
      </c>
      <c r="O29" s="31" t="n">
        <v>20155262.08</v>
      </c>
      <c r="P29" s="28" t="n">
        <f aca="false">O29/$O$45</f>
        <v>0.00894152228401956</v>
      </c>
      <c r="R29" s="23" t="n">
        <v>6449</v>
      </c>
      <c r="S29" s="31" t="n">
        <v>80353494.39</v>
      </c>
      <c r="T29" s="23" t="n">
        <v>138</v>
      </c>
      <c r="U29" s="31" t="n">
        <v>981626.49</v>
      </c>
      <c r="V29" s="54" t="n">
        <v>4</v>
      </c>
      <c r="W29" s="31" t="n">
        <v>34585.75</v>
      </c>
      <c r="X29" s="25" t="n">
        <v>34585.75</v>
      </c>
      <c r="Y29" s="52" t="n">
        <f aca="false">S29+U29+W29</f>
        <v>81369706.63</v>
      </c>
      <c r="Z29" s="27" t="n">
        <f aca="false">Y29/$Y$45</f>
        <v>0.00550851494790018</v>
      </c>
      <c r="AB29" s="23" t="n">
        <v>1128</v>
      </c>
      <c r="AC29" s="31" t="n">
        <v>6529328</v>
      </c>
      <c r="AD29" s="23" t="n">
        <v>160</v>
      </c>
      <c r="AE29" s="31" t="n">
        <v>1020428.11</v>
      </c>
      <c r="AF29" s="25" t="n">
        <f aca="false">AB29+AD29</f>
        <v>1288</v>
      </c>
      <c r="AG29" s="26" t="n">
        <f aca="false">AC29+AE29</f>
        <v>7549756.11</v>
      </c>
      <c r="AH29" s="27" t="n">
        <f aca="false">AG29/$AG$45</f>
        <v>0.00240221452209124</v>
      </c>
      <c r="AJ29" s="23" t="n">
        <v>1720</v>
      </c>
      <c r="AK29" s="31" t="n">
        <v>13671700.01</v>
      </c>
      <c r="AL29" s="23" t="n">
        <v>16</v>
      </c>
      <c r="AM29" s="31" t="n">
        <v>218313.48</v>
      </c>
      <c r="AN29" s="25" t="n">
        <f aca="false">AJ29+AL29</f>
        <v>1736</v>
      </c>
      <c r="AO29" s="26" t="n">
        <f aca="false">AK29+AM29</f>
        <v>13890013.49</v>
      </c>
      <c r="AP29" s="27" t="n">
        <f aca="false">AO29/$AO$45</f>
        <v>0.00640545906390319</v>
      </c>
      <c r="AR29" s="23" t="n">
        <f aca="false">D29+F29+N29+T29+AB29+AJ29</f>
        <v>6069</v>
      </c>
      <c r="AS29" s="31" t="n">
        <f aca="false">E29+G29+O29+U29+AC29+AK29</f>
        <v>43101958.84</v>
      </c>
      <c r="AT29" s="23" t="n">
        <f aca="false">R29</f>
        <v>6449</v>
      </c>
      <c r="AU29" s="34" t="n">
        <f aca="false">S29</f>
        <v>80353494.39</v>
      </c>
      <c r="AV29" s="54" t="n">
        <f aca="false">H29+V29+AD29+AL29</f>
        <v>216</v>
      </c>
      <c r="AW29" s="31" t="n">
        <f aca="false">I29+W29+AE29+AM29</f>
        <v>1603333.36</v>
      </c>
      <c r="AX29" s="54" t="n">
        <f aca="false">AR29+AT29+AV29</f>
        <v>12734</v>
      </c>
      <c r="AY29" s="26" t="n">
        <f aca="false">AS29+AU29+AW29</f>
        <v>125058786.59</v>
      </c>
      <c r="AZ29" s="27" t="n">
        <f aca="false">AY29/$AY$45</f>
        <v>0.00537522523536962</v>
      </c>
    </row>
    <row r="30" customFormat="false" ht="13.8" hidden="false" customHeight="false" outlineLevel="0" collapsed="false">
      <c r="A30" s="10"/>
      <c r="B30" s="22" t="s">
        <v>50</v>
      </c>
      <c r="D30" s="23" t="n">
        <v>102</v>
      </c>
      <c r="E30" s="31" t="n">
        <v>1840171.08</v>
      </c>
      <c r="F30" s="22" t="n">
        <v>77</v>
      </c>
      <c r="G30" s="31" t="n">
        <v>2598709.29</v>
      </c>
      <c r="H30" s="22" t="n">
        <v>140</v>
      </c>
      <c r="I30" s="31" t="n">
        <v>5716569.07</v>
      </c>
      <c r="J30" s="53" t="n">
        <f aca="false">D30+F30+H30</f>
        <v>319</v>
      </c>
      <c r="K30" s="26" t="n">
        <f aca="false">E30+G30+I30</f>
        <v>10155449.44</v>
      </c>
      <c r="L30" s="27" t="n">
        <f aca="false">K30/$K$45</f>
        <v>0.0109346942324927</v>
      </c>
      <c r="N30" s="23" t="n">
        <v>7655</v>
      </c>
      <c r="O30" s="31" t="n">
        <v>131342417.86</v>
      </c>
      <c r="P30" s="28" t="n">
        <f aca="false">O30/$O$45</f>
        <v>0.0582677194407486</v>
      </c>
      <c r="R30" s="23" t="n">
        <v>37194</v>
      </c>
      <c r="S30" s="31" t="n">
        <v>841767230.42</v>
      </c>
      <c r="T30" s="23" t="n">
        <v>32</v>
      </c>
      <c r="U30" s="31" t="n">
        <v>614860.54</v>
      </c>
      <c r="V30" s="54" t="n">
        <v>14</v>
      </c>
      <c r="W30" s="31" t="n">
        <v>277370.47</v>
      </c>
      <c r="X30" s="25" t="n">
        <v>277370.47</v>
      </c>
      <c r="Y30" s="52" t="n">
        <f aca="false">S30+U30+W30</f>
        <v>842659461.43</v>
      </c>
      <c r="Z30" s="27" t="n">
        <f aca="false">Y30/$Y$45</f>
        <v>0.0570458273910662</v>
      </c>
      <c r="AB30" s="23" t="n">
        <v>170</v>
      </c>
      <c r="AC30" s="31" t="n">
        <v>5741158.5</v>
      </c>
      <c r="AD30" s="23" t="n">
        <v>871</v>
      </c>
      <c r="AE30" s="31" t="n">
        <v>42995163.84</v>
      </c>
      <c r="AF30" s="25" t="n">
        <f aca="false">AB30+AD30</f>
        <v>1041</v>
      </c>
      <c r="AG30" s="26" t="n">
        <f aca="false">AC30+AE30</f>
        <v>48736322.34</v>
      </c>
      <c r="AH30" s="27" t="n">
        <f aca="false">AG30/$AG$45</f>
        <v>0.0155071368627917</v>
      </c>
      <c r="AJ30" s="23" t="n">
        <v>7287</v>
      </c>
      <c r="AK30" s="31" t="n">
        <v>169770412.34</v>
      </c>
      <c r="AL30" s="23" t="n">
        <v>7</v>
      </c>
      <c r="AM30" s="31" t="n">
        <v>23966.27</v>
      </c>
      <c r="AN30" s="25" t="n">
        <f aca="false">AJ30+AL30</f>
        <v>7294</v>
      </c>
      <c r="AO30" s="26" t="n">
        <f aca="false">AK30+AM30</f>
        <v>169794378.61</v>
      </c>
      <c r="AP30" s="27" t="n">
        <f aca="false">AO30/$AO$45</f>
        <v>0.0783016476010085</v>
      </c>
      <c r="AR30" s="23" t="n">
        <f aca="false">D30+F30+N30+T30+AB30+AJ30</f>
        <v>15323</v>
      </c>
      <c r="AS30" s="31" t="n">
        <f aca="false">E30+G30+O30+U30+AC30+AK30</f>
        <v>311907729.61</v>
      </c>
      <c r="AT30" s="23" t="n">
        <f aca="false">R30</f>
        <v>37194</v>
      </c>
      <c r="AU30" s="34" t="n">
        <f aca="false">S30</f>
        <v>841767230.42</v>
      </c>
      <c r="AV30" s="54" t="n">
        <f aca="false">H30+V30+AD30+AL30</f>
        <v>1032</v>
      </c>
      <c r="AW30" s="31" t="n">
        <f aca="false">I30+W30+AE30+AM30</f>
        <v>49013069.65</v>
      </c>
      <c r="AX30" s="54" t="n">
        <f aca="false">AR30+AT30+AV30</f>
        <v>53549</v>
      </c>
      <c r="AY30" s="26" t="n">
        <f aca="false">AS30+AU30+AW30</f>
        <v>1202688029.68</v>
      </c>
      <c r="AZ30" s="27" t="n">
        <f aca="false">AY30/$AY$45</f>
        <v>0.0516934413301739</v>
      </c>
    </row>
    <row r="31" customFormat="false" ht="13.8" hidden="false" customHeight="false" outlineLevel="0" collapsed="false">
      <c r="A31" s="10"/>
      <c r="B31" s="22" t="s">
        <v>51</v>
      </c>
      <c r="D31" s="23" t="n">
        <v>2</v>
      </c>
      <c r="E31" s="31" t="n">
        <v>4229.48</v>
      </c>
      <c r="F31" s="22" t="n">
        <v>0</v>
      </c>
      <c r="G31" s="31" t="n">
        <v>0</v>
      </c>
      <c r="H31" s="22" t="n">
        <v>1</v>
      </c>
      <c r="I31" s="31" t="n">
        <v>3583.57</v>
      </c>
      <c r="J31" s="53" t="n">
        <f aca="false">D31+F31+H31</f>
        <v>3</v>
      </c>
      <c r="K31" s="26" t="n">
        <f aca="false">E31+G31+I31</f>
        <v>7813.05</v>
      </c>
      <c r="L31" s="27" t="n">
        <f aca="false">K31/$K$45</f>
        <v>8.41255852613228E-006</v>
      </c>
      <c r="N31" s="23" t="n">
        <v>384</v>
      </c>
      <c r="O31" s="31" t="n">
        <v>6675860.49</v>
      </c>
      <c r="P31" s="28" t="n">
        <f aca="false">O31/$O$45</f>
        <v>0.00296162635342625</v>
      </c>
      <c r="R31" s="23" t="n">
        <v>81</v>
      </c>
      <c r="S31" s="31" t="n">
        <v>2043645.96</v>
      </c>
      <c r="T31" s="23" t="n">
        <v>0</v>
      </c>
      <c r="U31" s="31" t="n">
        <v>0</v>
      </c>
      <c r="V31" s="54" t="n">
        <v>0</v>
      </c>
      <c r="W31" s="31" t="n">
        <v>0</v>
      </c>
      <c r="X31" s="25" t="n">
        <f aca="false">R31+T31+V31</f>
        <v>81</v>
      </c>
      <c r="Y31" s="52" t="n">
        <f aca="false">S31+U31+W31</f>
        <v>2043645.96</v>
      </c>
      <c r="Z31" s="27" t="n">
        <f aca="false">Y31/$Y$45</f>
        <v>0.000138349451965768</v>
      </c>
      <c r="AB31" s="23" t="n">
        <v>5</v>
      </c>
      <c r="AC31" s="31" t="n">
        <v>31174.55</v>
      </c>
      <c r="AD31" s="23" t="n">
        <v>119</v>
      </c>
      <c r="AE31" s="31" t="n">
        <v>4959258.02</v>
      </c>
      <c r="AF31" s="25" t="n">
        <f aca="false">AB31+AD31</f>
        <v>124</v>
      </c>
      <c r="AG31" s="26" t="n">
        <f aca="false">AC31+AE31</f>
        <v>4990432.57</v>
      </c>
      <c r="AH31" s="27" t="n">
        <f aca="false">AG31/$AG$45</f>
        <v>0.00158787772962525</v>
      </c>
      <c r="AJ31" s="23" t="n">
        <v>43</v>
      </c>
      <c r="AK31" s="31" t="n">
        <v>5021411.56</v>
      </c>
      <c r="AL31" s="23" t="n">
        <v>1</v>
      </c>
      <c r="AM31" s="31" t="n">
        <v>1681.44</v>
      </c>
      <c r="AN31" s="25" t="n">
        <f aca="false">AJ31+AL31</f>
        <v>44</v>
      </c>
      <c r="AO31" s="26" t="n">
        <f aca="false">AK31+AM31</f>
        <v>5023093</v>
      </c>
      <c r="AP31" s="27" t="n">
        <f aca="false">AO31/$AO$45</f>
        <v>0.00231642803002624</v>
      </c>
      <c r="AR31" s="23" t="n">
        <f aca="false">D31+F31+N31+T31+AB31+AJ31</f>
        <v>434</v>
      </c>
      <c r="AS31" s="31" t="n">
        <f aca="false">E31+G31+O31+U31+AC31+AK31</f>
        <v>11732676.08</v>
      </c>
      <c r="AT31" s="23" t="n">
        <f aca="false">R31</f>
        <v>81</v>
      </c>
      <c r="AU31" s="34" t="n">
        <f aca="false">S31</f>
        <v>2043645.96</v>
      </c>
      <c r="AV31" s="54" t="n">
        <f aca="false">H31+V31+AD31+AL31</f>
        <v>121</v>
      </c>
      <c r="AW31" s="31" t="n">
        <f aca="false">I31+W31+AE31+AM31</f>
        <v>4964523.03</v>
      </c>
      <c r="AX31" s="54" t="n">
        <f aca="false">AR31+AT31+AV31</f>
        <v>636</v>
      </c>
      <c r="AY31" s="26" t="n">
        <f aca="false">AS31+AU31+AW31</f>
        <v>18740845.07</v>
      </c>
      <c r="AZ31" s="27" t="n">
        <f aca="false">AY31/$AY$45</f>
        <v>0.000805511280728126</v>
      </c>
    </row>
    <row r="32" customFormat="false" ht="13.8" hidden="false" customHeight="false" outlineLevel="0" collapsed="false">
      <c r="A32" s="10"/>
      <c r="B32" s="22" t="s">
        <v>52</v>
      </c>
      <c r="D32" s="85" t="n">
        <v>12</v>
      </c>
      <c r="E32" s="48" t="n">
        <v>30272.76</v>
      </c>
      <c r="F32" s="86" t="n">
        <v>8</v>
      </c>
      <c r="G32" s="48" t="n">
        <v>26039.43</v>
      </c>
      <c r="H32" s="86" t="n">
        <v>0</v>
      </c>
      <c r="I32" s="48" t="n">
        <v>0</v>
      </c>
      <c r="J32" s="53" t="n">
        <f aca="false">D32+F32+H32</f>
        <v>20</v>
      </c>
      <c r="K32" s="26" t="n">
        <f aca="false">E32+G32+I32</f>
        <v>56312.19</v>
      </c>
      <c r="L32" s="27" t="n">
        <f aca="false">K32/$K$45</f>
        <v>6.06331194744281E-005</v>
      </c>
      <c r="N32" s="23" t="n">
        <v>6235</v>
      </c>
      <c r="O32" s="31" t="n">
        <v>10213531.32</v>
      </c>
      <c r="P32" s="28" t="n">
        <f aca="false">O32/$O$45</f>
        <v>0.00453105087563871</v>
      </c>
      <c r="R32" s="23" t="n">
        <v>3869</v>
      </c>
      <c r="S32" s="31" t="n">
        <v>37898806.22</v>
      </c>
      <c r="T32" s="23" t="n">
        <v>7</v>
      </c>
      <c r="U32" s="31" t="n">
        <v>105593.63</v>
      </c>
      <c r="V32" s="54" t="n">
        <v>0</v>
      </c>
      <c r="W32" s="31" t="n">
        <v>0</v>
      </c>
      <c r="X32" s="25" t="n">
        <f aca="false">R32+T32+V32</f>
        <v>3876</v>
      </c>
      <c r="Y32" s="52" t="n">
        <f aca="false">S32+U32+W32</f>
        <v>38004399.85</v>
      </c>
      <c r="Z32" s="27" t="n">
        <f aca="false">Y32/$Y$45</f>
        <v>0.00257279783017574</v>
      </c>
      <c r="AB32" s="23" t="n">
        <v>3</v>
      </c>
      <c r="AC32" s="31" t="n">
        <v>45562.59</v>
      </c>
      <c r="AD32" s="23" t="n">
        <v>3</v>
      </c>
      <c r="AE32" s="31" t="n">
        <v>16339.5</v>
      </c>
      <c r="AF32" s="25" t="n">
        <f aca="false">AB32+AD32</f>
        <v>6</v>
      </c>
      <c r="AG32" s="26" t="n">
        <f aca="false">AC32+AE32</f>
        <v>61902.09</v>
      </c>
      <c r="AH32" s="27" t="n">
        <f aca="false">AG32/$AG$45</f>
        <v>1.96962785789645E-005</v>
      </c>
      <c r="AJ32" s="23" t="n">
        <v>204</v>
      </c>
      <c r="AK32" s="31" t="n">
        <v>3665166.92</v>
      </c>
      <c r="AL32" s="23" t="n">
        <v>0</v>
      </c>
      <c r="AM32" s="31" t="n">
        <v>0</v>
      </c>
      <c r="AN32" s="25" t="n">
        <f aca="false">AJ32+AL32</f>
        <v>204</v>
      </c>
      <c r="AO32" s="26" t="n">
        <f aca="false">AK32+AM32</f>
        <v>3665166.92</v>
      </c>
      <c r="AP32" s="27" t="n">
        <f aca="false">AO32/$AO$45</f>
        <v>0.00169021266144444</v>
      </c>
      <c r="AR32" s="23" t="n">
        <f aca="false">D32+F32+N32+T32+AB32+AJ32</f>
        <v>6469</v>
      </c>
      <c r="AS32" s="31" t="n">
        <f aca="false">E32+G32+O32+U32+AC32+AK32</f>
        <v>14086166.65</v>
      </c>
      <c r="AT32" s="23" t="n">
        <f aca="false">R32</f>
        <v>3869</v>
      </c>
      <c r="AU32" s="34" t="n">
        <f aca="false">S32</f>
        <v>37898806.22</v>
      </c>
      <c r="AV32" s="54" t="n">
        <f aca="false">H32+V32+AD32+AL32</f>
        <v>3</v>
      </c>
      <c r="AW32" s="31" t="n">
        <f aca="false">I32+W32+AE32+AM32</f>
        <v>16339.5</v>
      </c>
      <c r="AX32" s="54" t="n">
        <f aca="false">AR32+AT32+AV32</f>
        <v>10341</v>
      </c>
      <c r="AY32" s="26" t="n">
        <f aca="false">AS32+AU32+AW32</f>
        <v>52001312.37</v>
      </c>
      <c r="AZ32" s="27" t="n">
        <f aca="false">AY32/$AY$45</f>
        <v>0.00223509898140906</v>
      </c>
    </row>
    <row r="33" customFormat="false" ht="13.8" hidden="false" customHeight="false" outlineLevel="0" collapsed="false">
      <c r="A33" s="10"/>
      <c r="B33" s="22" t="s">
        <v>53</v>
      </c>
      <c r="D33" s="23" t="n">
        <v>13</v>
      </c>
      <c r="E33" s="31" t="n">
        <v>130962.89</v>
      </c>
      <c r="F33" s="22" t="n">
        <v>13</v>
      </c>
      <c r="G33" s="31" t="n">
        <v>282681.09</v>
      </c>
      <c r="H33" s="22" t="n">
        <v>30</v>
      </c>
      <c r="I33" s="31" t="n">
        <v>560979.28</v>
      </c>
      <c r="J33" s="53" t="n">
        <f aca="false">D33+F33+H33</f>
        <v>56</v>
      </c>
      <c r="K33" s="26" t="n">
        <f aca="false">E33+G33+I33</f>
        <v>974623.26</v>
      </c>
      <c r="L33" s="27" t="n">
        <f aca="false">K33/$K$45</f>
        <v>0.00104940774930147</v>
      </c>
      <c r="N33" s="23" t="n">
        <v>1004</v>
      </c>
      <c r="O33" s="31" t="n">
        <v>16404388.11</v>
      </c>
      <c r="P33" s="28" t="n">
        <f aca="false">O33/$O$45</f>
        <v>0.00727751399406614</v>
      </c>
      <c r="R33" s="23" t="n">
        <v>1830</v>
      </c>
      <c r="S33" s="31" t="n">
        <v>60581075.68</v>
      </c>
      <c r="T33" s="23" t="n">
        <v>7</v>
      </c>
      <c r="U33" s="31" t="n">
        <v>65353.19</v>
      </c>
      <c r="V33" s="54" t="n">
        <v>11</v>
      </c>
      <c r="W33" s="31" t="n">
        <v>25711.43</v>
      </c>
      <c r="X33" s="25" t="n">
        <v>25711.43</v>
      </c>
      <c r="Y33" s="52" t="n">
        <f aca="false">S33+U33+W33</f>
        <v>60672140.3</v>
      </c>
      <c r="Z33" s="27" t="n">
        <f aca="false">Y33/$Y$45</f>
        <v>0.00410734418993747</v>
      </c>
      <c r="AB33" s="23" t="n">
        <v>200</v>
      </c>
      <c r="AC33" s="31" t="n">
        <v>2137694.37</v>
      </c>
      <c r="AD33" s="23" t="n">
        <v>113</v>
      </c>
      <c r="AE33" s="31" t="n">
        <v>780558.35</v>
      </c>
      <c r="AF33" s="25" t="n">
        <f aca="false">AB33+AD33</f>
        <v>313</v>
      </c>
      <c r="AG33" s="26" t="n">
        <f aca="false">AC33+AE33</f>
        <v>2918252.72</v>
      </c>
      <c r="AH33" s="27" t="n">
        <f aca="false">AG33/$AG$45</f>
        <v>0.000928542453686795</v>
      </c>
      <c r="AJ33" s="23" t="n">
        <v>625</v>
      </c>
      <c r="AK33" s="31" t="n">
        <v>12686415.54</v>
      </c>
      <c r="AL33" s="23" t="n">
        <v>1</v>
      </c>
      <c r="AM33" s="31" t="n">
        <v>2458.14</v>
      </c>
      <c r="AN33" s="25" t="n">
        <f aca="false">AJ33+AL33</f>
        <v>626</v>
      </c>
      <c r="AO33" s="26" t="n">
        <f aca="false">AK33+AM33</f>
        <v>12688873.68</v>
      </c>
      <c r="AP33" s="27" t="n">
        <f aca="false">AO33/$AO$45</f>
        <v>0.00585154657933155</v>
      </c>
      <c r="AR33" s="23" t="n">
        <f aca="false">D33+F33+N33+T33+AB33+AJ33</f>
        <v>1862</v>
      </c>
      <c r="AS33" s="31" t="n">
        <f aca="false">E33+G33+O33+U33+AC33+AK33</f>
        <v>31707495.19</v>
      </c>
      <c r="AT33" s="23" t="n">
        <f aca="false">R33</f>
        <v>1830</v>
      </c>
      <c r="AU33" s="34" t="n">
        <f aca="false">S33</f>
        <v>60581075.68</v>
      </c>
      <c r="AV33" s="54" t="n">
        <f aca="false">H33+V33+AD33+AL33</f>
        <v>155</v>
      </c>
      <c r="AW33" s="31" t="n">
        <f aca="false">I33+W33+AE33+AM33</f>
        <v>1369707.2</v>
      </c>
      <c r="AX33" s="54" t="n">
        <f aca="false">AR33+AT33+AV33</f>
        <v>3847</v>
      </c>
      <c r="AY33" s="26" t="n">
        <f aca="false">AS33+AU33+AW33</f>
        <v>93658278.07</v>
      </c>
      <c r="AZ33" s="27" t="n">
        <f aca="false">AY33/$AY$45</f>
        <v>0.00402558151658402</v>
      </c>
    </row>
    <row r="34" customFormat="false" ht="13.8" hidden="false" customHeight="false" outlineLevel="0" collapsed="false">
      <c r="A34" s="10"/>
      <c r="B34" s="35" t="s">
        <v>34</v>
      </c>
      <c r="C34" s="36"/>
      <c r="D34" s="37" t="n">
        <f aca="false">SUM(D25:D33)</f>
        <v>1301</v>
      </c>
      <c r="E34" s="39" t="n">
        <f aca="false">SUM(E25:E33)</f>
        <v>7921300.29</v>
      </c>
      <c r="F34" s="55" t="n">
        <f aca="false">SUM(F25:F33)</f>
        <v>1135</v>
      </c>
      <c r="G34" s="39" t="n">
        <f aca="false">SUM(G25:G33)</f>
        <v>12232096.52</v>
      </c>
      <c r="H34" s="55" t="n">
        <f aca="false">SUM(H25:H33)</f>
        <v>745</v>
      </c>
      <c r="I34" s="39" t="n">
        <f aca="false">SUM(I25:I33)</f>
        <v>21952342.53</v>
      </c>
      <c r="J34" s="55" t="n">
        <f aca="false">SUM(J25:J33)</f>
        <v>3181</v>
      </c>
      <c r="K34" s="39" t="n">
        <f aca="false">SUM(K25:K33)</f>
        <v>42105739.34</v>
      </c>
      <c r="L34" s="40" t="n">
        <f aca="false">SUM(L25:L33)</f>
        <v>0.0453365838544256</v>
      </c>
      <c r="N34" s="37" t="n">
        <f aca="false">SUM(N25:N33)</f>
        <v>27742</v>
      </c>
      <c r="O34" s="39" t="n">
        <f aca="false">SUM(O25:O33)</f>
        <v>355845232.55</v>
      </c>
      <c r="P34" s="41" t="n">
        <f aca="false">SUM(P25:P33)</f>
        <v>0.157864386177605</v>
      </c>
      <c r="R34" s="37" t="n">
        <f aca="false">SUM(R25:R33)</f>
        <v>69960</v>
      </c>
      <c r="S34" s="39" t="n">
        <f aca="false">SUM(S25:S33)</f>
        <v>1674327302.78</v>
      </c>
      <c r="T34" s="37" t="n">
        <f aca="false">SUM(T25:T33)</f>
        <v>1229</v>
      </c>
      <c r="U34" s="39" t="n">
        <f aca="false">SUM(U25:U33)</f>
        <v>8300015.9</v>
      </c>
      <c r="V34" s="56" t="n">
        <f aca="false">SUM(V25:V33)</f>
        <v>106</v>
      </c>
      <c r="W34" s="39" t="n">
        <f aca="false">SUM(W25:W33)</f>
        <v>1184171.13</v>
      </c>
      <c r="X34" s="37" t="n">
        <f aca="false">SUM(X25:X33)</f>
        <v>1188128.13</v>
      </c>
      <c r="Y34" s="39" t="n">
        <f aca="false">SUM(Y25:Y33)</f>
        <v>1683811489.81</v>
      </c>
      <c r="Z34" s="40" t="n">
        <f aca="false">SUM(Z25:Z33)</f>
        <v>0.113989605532691</v>
      </c>
      <c r="AB34" s="37" t="n">
        <f aca="false">SUM(AB25:AB33)</f>
        <v>4248</v>
      </c>
      <c r="AC34" s="39" t="n">
        <f aca="false">SUM(AC25:AC33)</f>
        <v>63716288.08</v>
      </c>
      <c r="AD34" s="37" t="n">
        <f aca="false">SUM(AD25:AD33)</f>
        <v>3740</v>
      </c>
      <c r="AE34" s="39" t="n">
        <f aca="false">SUM(AE25:AE33)</f>
        <v>124746625.29</v>
      </c>
      <c r="AF34" s="37" t="n">
        <f aca="false">SUM(AF25:AF33)</f>
        <v>7988</v>
      </c>
      <c r="AG34" s="39" t="n">
        <f aca="false">SUM(AG25:AG33)</f>
        <v>188462913.37</v>
      </c>
      <c r="AH34" s="40" t="n">
        <f aca="false">SUM(AH25:AH33)</f>
        <v>0.0599659566185692</v>
      </c>
      <c r="AJ34" s="37" t="n">
        <f aca="false">SUM(AJ25:AJ33)</f>
        <v>16489</v>
      </c>
      <c r="AK34" s="39" t="n">
        <f aca="false">SUM(AK25:AK33)</f>
        <v>343612243.77</v>
      </c>
      <c r="AL34" s="37" t="n">
        <f aca="false">SUM(AL25:AL33)</f>
        <v>46</v>
      </c>
      <c r="AM34" s="39" t="n">
        <f aca="false">SUM(AM25:AM33)</f>
        <v>495970.66</v>
      </c>
      <c r="AN34" s="37" t="n">
        <f aca="false">SUM(AN25:AN33)</f>
        <v>16535</v>
      </c>
      <c r="AO34" s="39" t="n">
        <f aca="false">SUM(AO25:AO33)</f>
        <v>344108214.43</v>
      </c>
      <c r="AP34" s="40" t="n">
        <f aca="false">SUM(AP25:AP33)</f>
        <v>0.1586874687106</v>
      </c>
      <c r="AR34" s="37" t="n">
        <f aca="false">SUM(AR25:AR33)</f>
        <v>52144</v>
      </c>
      <c r="AS34" s="39" t="n">
        <f aca="false">SUM(AS25:AS33)</f>
        <v>791627177.11</v>
      </c>
      <c r="AT34" s="37" t="n">
        <f aca="false">SUM(AT25:AT33)</f>
        <v>69960</v>
      </c>
      <c r="AU34" s="42" t="n">
        <f aca="false">SUM(AU25:AU33)</f>
        <v>1674327302.78</v>
      </c>
      <c r="AV34" s="56" t="n">
        <f aca="false">SUM(AV25:AV33)</f>
        <v>4637</v>
      </c>
      <c r="AW34" s="39" t="n">
        <f aca="false">SUM(AW25:AW33)</f>
        <v>148379109.61</v>
      </c>
      <c r="AX34" s="56" t="n">
        <f aca="false">SUM(AX25:AX33)</f>
        <v>126741</v>
      </c>
      <c r="AY34" s="39" t="n">
        <f aca="false">SUM(AY25:AY33)</f>
        <v>2614333589.5</v>
      </c>
      <c r="AZ34" s="40" t="n">
        <f aca="false">SUM(AZ25:AZ33)</f>
        <v>0.11236820912093</v>
      </c>
    </row>
    <row r="35" customFormat="false" ht="17.35" hidden="false" customHeight="false" outlineLevel="0" collapsed="false">
      <c r="A35" s="43"/>
      <c r="B35" s="36"/>
      <c r="C35" s="36"/>
      <c r="E35" s="48"/>
      <c r="G35" s="48"/>
      <c r="I35" s="48"/>
      <c r="K35" s="48"/>
      <c r="N35" s="49"/>
      <c r="O35" s="48"/>
      <c r="P35" s="28"/>
      <c r="R35" s="49"/>
      <c r="S35" s="48"/>
      <c r="T35" s="49"/>
      <c r="U35" s="48"/>
      <c r="V35" s="49"/>
      <c r="W35" s="48"/>
      <c r="X35" s="49"/>
      <c r="Y35" s="48"/>
      <c r="Z35" s="50"/>
      <c r="AB35" s="49"/>
      <c r="AC35" s="48"/>
      <c r="AD35" s="49"/>
      <c r="AE35" s="48"/>
      <c r="AF35" s="49"/>
      <c r="AH35" s="50"/>
      <c r="AJ35" s="49"/>
      <c r="AK35" s="48"/>
      <c r="AL35" s="49"/>
      <c r="AM35" s="48"/>
      <c r="AN35" s="49"/>
      <c r="AP35" s="50"/>
      <c r="AR35" s="49"/>
      <c r="AS35" s="48"/>
      <c r="AT35" s="49"/>
      <c r="AU35" s="51"/>
      <c r="AV35" s="49"/>
      <c r="AW35" s="48"/>
      <c r="AX35" s="49"/>
      <c r="AY35" s="48"/>
      <c r="AZ35" s="50"/>
    </row>
    <row r="36" customFormat="false" ht="13.8" hidden="false" customHeight="false" outlineLevel="0" collapsed="false">
      <c r="A36" s="10" t="s">
        <v>54</v>
      </c>
      <c r="B36" s="22" t="s">
        <v>55</v>
      </c>
      <c r="D36" s="23" t="n">
        <v>0</v>
      </c>
      <c r="E36" s="31" t="n">
        <v>0</v>
      </c>
      <c r="F36" s="23" t="n">
        <v>0</v>
      </c>
      <c r="G36" s="31" t="n">
        <v>0</v>
      </c>
      <c r="H36" s="22" t="n">
        <v>0</v>
      </c>
      <c r="I36" s="31" t="n">
        <v>0</v>
      </c>
      <c r="J36" s="25" t="n">
        <f aca="false">D36+F36+H36</f>
        <v>0</v>
      </c>
      <c r="K36" s="26" t="n">
        <f aca="false">E36+G36+I36</f>
        <v>0</v>
      </c>
      <c r="L36" s="27" t="n">
        <f aca="false">K36/$K$45</f>
        <v>0</v>
      </c>
      <c r="N36" s="23" t="n">
        <v>4</v>
      </c>
      <c r="O36" s="31" t="n">
        <v>30430.68</v>
      </c>
      <c r="P36" s="28" t="n">
        <f aca="false">O36/$O$45</f>
        <v>1.35000280451758E-005</v>
      </c>
      <c r="R36" s="23" t="n">
        <v>299</v>
      </c>
      <c r="S36" s="31" t="n">
        <v>62170002.31</v>
      </c>
      <c r="T36" s="23" t="n">
        <v>0</v>
      </c>
      <c r="U36" s="31" t="n">
        <v>0</v>
      </c>
      <c r="V36" s="23" t="n">
        <v>0</v>
      </c>
      <c r="W36" s="31" t="n">
        <v>0</v>
      </c>
      <c r="X36" s="25" t="n">
        <f aca="false">R36+T36+V36</f>
        <v>299</v>
      </c>
      <c r="Y36" s="52" t="n">
        <f aca="false">S36+U36+W36</f>
        <v>62170002.31</v>
      </c>
      <c r="Z36" s="27" t="n">
        <f aca="false">Y36/$Y$45</f>
        <v>0.00420874550516521</v>
      </c>
      <c r="AB36" s="23" t="n">
        <v>49</v>
      </c>
      <c r="AC36" s="31" t="n">
        <v>1166244.2</v>
      </c>
      <c r="AD36" s="23" t="n">
        <v>2</v>
      </c>
      <c r="AE36" s="31" t="n">
        <v>4514.24</v>
      </c>
      <c r="AF36" s="25" t="n">
        <f aca="false">AB36+AD36</f>
        <v>51</v>
      </c>
      <c r="AG36" s="26" t="n">
        <f aca="false">AC36+AE36</f>
        <v>1170758.44</v>
      </c>
      <c r="AH36" s="27" t="n">
        <f aca="false">AG36/$AG$45</f>
        <v>0.000372517056902503</v>
      </c>
      <c r="AJ36" s="23" t="n">
        <v>19</v>
      </c>
      <c r="AK36" s="31" t="n">
        <v>1322534.1</v>
      </c>
      <c r="AL36" s="23" t="n">
        <v>0</v>
      </c>
      <c r="AM36" s="31" t="n">
        <v>0</v>
      </c>
      <c r="AN36" s="25" t="n">
        <f aca="false">AJ36+AL36</f>
        <v>19</v>
      </c>
      <c r="AO36" s="26" t="n">
        <f aca="false">AK36+AM36</f>
        <v>1322534.1</v>
      </c>
      <c r="AP36" s="27" t="n">
        <f aca="false">AO36/$AO$45</f>
        <v>0.000609894154837574</v>
      </c>
      <c r="AR36" s="23" t="n">
        <f aca="false">D36+F36+N36+T36+AB36+AJ36</f>
        <v>72</v>
      </c>
      <c r="AS36" s="31" t="n">
        <f aca="false">E36+G36+O36+U36+AC36+AK36</f>
        <v>2519208.98</v>
      </c>
      <c r="AT36" s="23" t="n">
        <f aca="false">R36</f>
        <v>299</v>
      </c>
      <c r="AU36" s="34" t="n">
        <f aca="false">S36</f>
        <v>62170002.31</v>
      </c>
      <c r="AV36" s="54" t="n">
        <f aca="false">H36+V36+AD36+AL36</f>
        <v>2</v>
      </c>
      <c r="AW36" s="31" t="n">
        <f aca="false">I36+W36+AE36+AM36</f>
        <v>4514.24</v>
      </c>
      <c r="AX36" s="54" t="n">
        <f aca="false">AR36+AT36+AV36</f>
        <v>373</v>
      </c>
      <c r="AY36" s="26" t="n">
        <f aca="false">AS36+AU36+AW36</f>
        <v>64693725.53</v>
      </c>
      <c r="AZ36" s="27" t="n">
        <f aca="false">AY36/$AY$45</f>
        <v>0.00278063905400741</v>
      </c>
    </row>
    <row r="37" customFormat="false" ht="13.8" hidden="false" customHeight="false" outlineLevel="0" collapsed="false">
      <c r="A37" s="10"/>
      <c r="B37" s="22" t="s">
        <v>56</v>
      </c>
      <c r="D37" s="23" t="n">
        <v>1155</v>
      </c>
      <c r="E37" s="31" t="n">
        <v>19366231.01</v>
      </c>
      <c r="F37" s="23" t="n">
        <v>187</v>
      </c>
      <c r="G37" s="31" t="n">
        <v>4646109.14</v>
      </c>
      <c r="H37" s="22" t="n">
        <v>286</v>
      </c>
      <c r="I37" s="31" t="n">
        <v>13881933.45</v>
      </c>
      <c r="J37" s="25" t="n">
        <f aca="false">D37+F37+H37</f>
        <v>1628</v>
      </c>
      <c r="K37" s="26" t="n">
        <f aca="false">E37+G37+I37</f>
        <v>37894273.6</v>
      </c>
      <c r="L37" s="27" t="n">
        <f aca="false">K37/$K$45</f>
        <v>0.040801965233202</v>
      </c>
      <c r="N37" s="23" t="n">
        <v>4416</v>
      </c>
      <c r="O37" s="31" t="n">
        <v>84036575.44</v>
      </c>
      <c r="P37" s="28" t="n">
        <f aca="false">O37/$O$45</f>
        <v>0.0372813267814105</v>
      </c>
      <c r="R37" s="23" t="n">
        <v>0</v>
      </c>
      <c r="S37" s="31" t="n">
        <v>0</v>
      </c>
      <c r="T37" s="23" t="n">
        <v>0</v>
      </c>
      <c r="U37" s="31" t="n">
        <v>0</v>
      </c>
      <c r="V37" s="23" t="n">
        <v>0</v>
      </c>
      <c r="W37" s="31" t="n">
        <v>0</v>
      </c>
      <c r="X37" s="25" t="n">
        <f aca="false">R37+T37+V37</f>
        <v>0</v>
      </c>
      <c r="Y37" s="52" t="n">
        <f aca="false">S37+U37+W37</f>
        <v>0</v>
      </c>
      <c r="Z37" s="27" t="n">
        <f aca="false">Y37/$Y$45</f>
        <v>0</v>
      </c>
      <c r="AB37" s="23" t="n">
        <v>1663</v>
      </c>
      <c r="AC37" s="31" t="n">
        <v>80414839.34</v>
      </c>
      <c r="AD37" s="23" t="n">
        <v>828</v>
      </c>
      <c r="AE37" s="31" t="n">
        <v>12941413.37</v>
      </c>
      <c r="AF37" s="25" t="n">
        <f aca="false">AB37+AD37</f>
        <v>2491</v>
      </c>
      <c r="AG37" s="26" t="n">
        <f aca="false">AC37+AE37</f>
        <v>93356252.71</v>
      </c>
      <c r="AH37" s="27" t="n">
        <f aca="false">AG37/$AG$45</f>
        <v>0.0297045020687406</v>
      </c>
      <c r="AJ37" s="23" t="n">
        <v>29055</v>
      </c>
      <c r="AK37" s="31" t="n">
        <v>374014963.28</v>
      </c>
      <c r="AL37" s="23" t="n">
        <v>45</v>
      </c>
      <c r="AM37" s="31" t="n">
        <v>481213.92</v>
      </c>
      <c r="AN37" s="25" t="n">
        <f aca="false">AJ37+AL37</f>
        <v>29100</v>
      </c>
      <c r="AO37" s="26" t="n">
        <f aca="false">AK37+AM37</f>
        <v>374496177.2</v>
      </c>
      <c r="AP37" s="27" t="n">
        <f aca="false">AO37/$AO$45</f>
        <v>0.172701051325101</v>
      </c>
      <c r="AR37" s="23" t="n">
        <f aca="false">D37+F37+N37+T37+AB37+AJ37</f>
        <v>36476</v>
      </c>
      <c r="AS37" s="31" t="n">
        <f aca="false">E37+G37+O37+U37+AC37+AK37</f>
        <v>562478718.21</v>
      </c>
      <c r="AT37" s="23" t="n">
        <f aca="false">R37</f>
        <v>0</v>
      </c>
      <c r="AU37" s="34" t="n">
        <f aca="false">S37</f>
        <v>0</v>
      </c>
      <c r="AV37" s="54" t="n">
        <f aca="false">H37+V37+AD37+AL37</f>
        <v>1159</v>
      </c>
      <c r="AW37" s="31" t="n">
        <f aca="false">I37+W37+AE37+AM37</f>
        <v>27304560.74</v>
      </c>
      <c r="AX37" s="54" t="n">
        <f aca="false">AR37+AT37+AV37</f>
        <v>37635</v>
      </c>
      <c r="AY37" s="26" t="n">
        <f aca="false">AS37+AU37+AW37</f>
        <v>589783278.95</v>
      </c>
      <c r="AZ37" s="27" t="n">
        <f aca="false">AY37/$AY$45</f>
        <v>0.0253498218786058</v>
      </c>
    </row>
    <row r="38" customFormat="false" ht="13.8" hidden="false" customHeight="false" outlineLevel="0" collapsed="false">
      <c r="A38" s="10"/>
      <c r="B38" s="22" t="s">
        <v>57</v>
      </c>
      <c r="D38" s="23" t="n">
        <v>0</v>
      </c>
      <c r="E38" s="31" t="n">
        <v>0</v>
      </c>
      <c r="F38" s="23" t="n">
        <v>0</v>
      </c>
      <c r="G38" s="31" t="n">
        <v>0</v>
      </c>
      <c r="H38" s="22" t="n">
        <v>0</v>
      </c>
      <c r="I38" s="31" t="n">
        <v>0</v>
      </c>
      <c r="J38" s="25" t="n">
        <f aca="false">D38+F38+H38</f>
        <v>0</v>
      </c>
      <c r="K38" s="26" t="n">
        <f aca="false">E38+G38+I38</f>
        <v>0</v>
      </c>
      <c r="L38" s="27" t="n">
        <f aca="false">K38/$K$45</f>
        <v>0</v>
      </c>
      <c r="N38" s="23" t="n">
        <v>0</v>
      </c>
      <c r="O38" s="31" t="n">
        <v>0</v>
      </c>
      <c r="P38" s="28" t="n">
        <f aca="false">O38/$O$45</f>
        <v>0</v>
      </c>
      <c r="R38" s="23" t="n">
        <v>1</v>
      </c>
      <c r="S38" s="31" t="n">
        <v>1537.23</v>
      </c>
      <c r="T38" s="23" t="n">
        <v>0</v>
      </c>
      <c r="U38" s="31" t="n">
        <v>0</v>
      </c>
      <c r="V38" s="23" t="n">
        <v>2</v>
      </c>
      <c r="W38" s="31" t="n">
        <v>11875.6</v>
      </c>
      <c r="X38" s="25" t="n">
        <f aca="false">R38+T38+V38</f>
        <v>3</v>
      </c>
      <c r="Y38" s="52" t="n">
        <f aca="false">S38+U38+W38</f>
        <v>13412.83</v>
      </c>
      <c r="Z38" s="27" t="n">
        <f aca="false">Y38/$Y$45</f>
        <v>9.0801328416494E-007</v>
      </c>
      <c r="AB38" s="23" t="n">
        <v>0</v>
      </c>
      <c r="AC38" s="31" t="n">
        <v>0</v>
      </c>
      <c r="AD38" s="23" t="n">
        <v>0</v>
      </c>
      <c r="AE38" s="31" t="n">
        <v>0</v>
      </c>
      <c r="AF38" s="25" t="n">
        <f aca="false">AB38+AD38</f>
        <v>0</v>
      </c>
      <c r="AG38" s="26" t="n">
        <f aca="false">AC38+AE38</f>
        <v>0</v>
      </c>
      <c r="AH38" s="27" t="n">
        <f aca="false">AG38/$AG$45</f>
        <v>0</v>
      </c>
      <c r="AJ38" s="23" t="n">
        <v>5</v>
      </c>
      <c r="AK38" s="31" t="n">
        <v>11425.57</v>
      </c>
      <c r="AL38" s="23" t="n">
        <v>0</v>
      </c>
      <c r="AM38" s="31" t="n">
        <v>0</v>
      </c>
      <c r="AN38" s="25" t="n">
        <f aca="false">AJ38+AL38</f>
        <v>5</v>
      </c>
      <c r="AO38" s="26" t="n">
        <f aca="false">AK38+AM38</f>
        <v>11425.57</v>
      </c>
      <c r="AP38" s="27" t="n">
        <f aca="false">AO38/$AO$45</f>
        <v>5.26896687101492E-006</v>
      </c>
      <c r="AR38" s="23" t="n">
        <f aca="false">D38+F38+N38+T38+AB38+AJ38</f>
        <v>5</v>
      </c>
      <c r="AS38" s="31" t="n">
        <f aca="false">E38+G38+O38+U38+AC38+AK38</f>
        <v>11425.57</v>
      </c>
      <c r="AT38" s="23" t="n">
        <f aca="false">R38</f>
        <v>1</v>
      </c>
      <c r="AU38" s="34" t="n">
        <f aca="false">S38</f>
        <v>1537.23</v>
      </c>
      <c r="AV38" s="54" t="n">
        <f aca="false">H38+V38+AD38+AL38</f>
        <v>2</v>
      </c>
      <c r="AW38" s="31" t="n">
        <f aca="false">I38+W38+AE38+AM38</f>
        <v>11875.6</v>
      </c>
      <c r="AX38" s="54" t="n">
        <f aca="false">AR38+AT38+AV38</f>
        <v>8</v>
      </c>
      <c r="AY38" s="26" t="n">
        <f aca="false">AS38+AU38+AW38</f>
        <v>24838.4</v>
      </c>
      <c r="AZ38" s="27" t="n">
        <f aca="false">AY38/$AY$45</f>
        <v>1.06759387426266E-006</v>
      </c>
    </row>
    <row r="39" customFormat="false" ht="13.8" hidden="false" customHeight="false" outlineLevel="0" collapsed="false">
      <c r="A39" s="10"/>
      <c r="B39" s="22" t="s">
        <v>58</v>
      </c>
      <c r="D39" s="23" t="n">
        <v>27</v>
      </c>
      <c r="E39" s="31" t="n">
        <v>1335751.81</v>
      </c>
      <c r="F39" s="23" t="n">
        <v>10</v>
      </c>
      <c r="G39" s="31" t="n">
        <v>1072594.87</v>
      </c>
      <c r="H39" s="22" t="n">
        <v>10</v>
      </c>
      <c r="I39" s="31" t="n">
        <v>473526.08</v>
      </c>
      <c r="J39" s="25" t="n">
        <f aca="false">D39+F39+H39</f>
        <v>47</v>
      </c>
      <c r="K39" s="26" t="n">
        <f aca="false">E39+G39+I39</f>
        <v>2881872.76</v>
      </c>
      <c r="L39" s="27" t="n">
        <f aca="false">K39/$K$45</f>
        <v>0.00310300372560861</v>
      </c>
      <c r="N39" s="23" t="n">
        <v>42265</v>
      </c>
      <c r="O39" s="31" t="n">
        <v>299206149.66</v>
      </c>
      <c r="P39" s="28" t="n">
        <f aca="false">O39/$O$45</f>
        <v>0.132737467966508</v>
      </c>
      <c r="R39" s="23" t="n">
        <v>8188</v>
      </c>
      <c r="S39" s="31" t="n">
        <v>328262869.35</v>
      </c>
      <c r="T39" s="23" t="n">
        <v>24</v>
      </c>
      <c r="U39" s="31" t="n">
        <v>584376.84</v>
      </c>
      <c r="V39" s="23" t="n">
        <v>13</v>
      </c>
      <c r="W39" s="31" t="n">
        <v>49376.16</v>
      </c>
      <c r="X39" s="25" t="n">
        <f aca="false">R39+T39+V39</f>
        <v>8225</v>
      </c>
      <c r="Y39" s="52" t="n">
        <f aca="false">S39+U39+W39</f>
        <v>328896622.35</v>
      </c>
      <c r="Z39" s="27" t="n">
        <f aca="false">Y39/$Y$45</f>
        <v>0.0222654355725659</v>
      </c>
      <c r="AB39" s="23" t="n">
        <v>23</v>
      </c>
      <c r="AC39" s="31" t="n">
        <v>1129950.17</v>
      </c>
      <c r="AD39" s="23" t="n">
        <v>42</v>
      </c>
      <c r="AE39" s="31" t="n">
        <v>4444679.69</v>
      </c>
      <c r="AF39" s="25" t="n">
        <f aca="false">AB39+AD39</f>
        <v>65</v>
      </c>
      <c r="AG39" s="26" t="n">
        <f aca="false">AC39+AE39</f>
        <v>5574629.86</v>
      </c>
      <c r="AH39" s="27" t="n">
        <f aca="false">AG39/$AG$45</f>
        <v>0.00177376018640362</v>
      </c>
      <c r="AJ39" s="23" t="n">
        <v>3065</v>
      </c>
      <c r="AK39" s="31" t="n">
        <v>41704254.35</v>
      </c>
      <c r="AL39" s="23" t="n">
        <v>10</v>
      </c>
      <c r="AM39" s="31" t="n">
        <v>24585.76</v>
      </c>
      <c r="AN39" s="25" t="n">
        <f aca="false">AJ39+AL39</f>
        <v>3075</v>
      </c>
      <c r="AO39" s="26" t="n">
        <f aca="false">AK39+AM39</f>
        <v>41728840.11</v>
      </c>
      <c r="AP39" s="27" t="n">
        <f aca="false">AO39/$AO$45</f>
        <v>0.0192434929815728</v>
      </c>
      <c r="AR39" s="23" t="n">
        <f aca="false">D39+F39+N39+T39+AB39+AJ39</f>
        <v>45414</v>
      </c>
      <c r="AS39" s="31" t="n">
        <f aca="false">E39+G39+O39+U39+AC39+AK39</f>
        <v>345033077.7</v>
      </c>
      <c r="AT39" s="23" t="n">
        <f aca="false">R39</f>
        <v>8188</v>
      </c>
      <c r="AU39" s="34" t="n">
        <f aca="false">S39</f>
        <v>328262869.35</v>
      </c>
      <c r="AV39" s="54" t="n">
        <f aca="false">H39+V39+AD39+AL39</f>
        <v>75</v>
      </c>
      <c r="AW39" s="31" t="n">
        <f aca="false">I39+W39+AE39+AM39</f>
        <v>4992167.69</v>
      </c>
      <c r="AX39" s="54" t="n">
        <f aca="false">AR39+AT39+AV39</f>
        <v>53677</v>
      </c>
      <c r="AY39" s="26" t="n">
        <f aca="false">AS39+AU39+AW39</f>
        <v>678288114.74</v>
      </c>
      <c r="AZ39" s="27" t="n">
        <f aca="false">AY39/$AY$45</f>
        <v>0.0291539002625608</v>
      </c>
    </row>
    <row r="40" customFormat="false" ht="13.8" hidden="false" customHeight="false" outlineLevel="0" collapsed="false">
      <c r="A40" s="10"/>
      <c r="B40" s="22" t="s">
        <v>59</v>
      </c>
      <c r="D40" s="23" t="n">
        <v>2749</v>
      </c>
      <c r="E40" s="31" t="n">
        <v>25316754.6</v>
      </c>
      <c r="F40" s="23" t="n">
        <v>1219</v>
      </c>
      <c r="G40" s="31" t="n">
        <v>12576164.38</v>
      </c>
      <c r="H40" s="22" t="n">
        <v>418</v>
      </c>
      <c r="I40" s="31" t="n">
        <v>4864491.57</v>
      </c>
      <c r="J40" s="25" t="n">
        <f aca="false">D40+F40+H40</f>
        <v>4386</v>
      </c>
      <c r="K40" s="26" t="n">
        <f aca="false">E40+G40+I40</f>
        <v>42757410.55</v>
      </c>
      <c r="L40" s="27" t="n">
        <f aca="false">K40/$K$45</f>
        <v>0.0460382588973244</v>
      </c>
      <c r="N40" s="23" t="n">
        <v>413</v>
      </c>
      <c r="O40" s="31" t="n">
        <v>5553624.53</v>
      </c>
      <c r="P40" s="28" t="n">
        <f aca="false">O40/$O$45</f>
        <v>0.0024637663998102</v>
      </c>
      <c r="R40" s="23" t="n">
        <v>3746</v>
      </c>
      <c r="S40" s="31" t="n">
        <v>438074696.43</v>
      </c>
      <c r="T40" s="23" t="n">
        <v>42</v>
      </c>
      <c r="U40" s="31" t="n">
        <v>3628717.01</v>
      </c>
      <c r="V40" s="54" t="n">
        <v>4</v>
      </c>
      <c r="W40" s="31" t="n">
        <v>21499.4</v>
      </c>
      <c r="X40" s="25" t="n">
        <v>21499.4</v>
      </c>
      <c r="Y40" s="52" t="n">
        <f aca="false">S40+U40+W40</f>
        <v>441724912.84</v>
      </c>
      <c r="Z40" s="27" t="n">
        <f aca="false">Y40/$Y$45</f>
        <v>0.0299036138387887</v>
      </c>
      <c r="AB40" s="23" t="n">
        <v>0</v>
      </c>
      <c r="AC40" s="31" t="n">
        <v>0</v>
      </c>
      <c r="AD40" s="23" t="n">
        <v>0</v>
      </c>
      <c r="AE40" s="31" t="n">
        <v>0</v>
      </c>
      <c r="AF40" s="25" t="n">
        <f aca="false">AB40+AD40</f>
        <v>0</v>
      </c>
      <c r="AG40" s="26" t="n">
        <f aca="false">AC40+AE40</f>
        <v>0</v>
      </c>
      <c r="AH40" s="27" t="n">
        <f aca="false">AG40/$AG$45</f>
        <v>0</v>
      </c>
      <c r="AJ40" s="23" t="n">
        <v>1598</v>
      </c>
      <c r="AK40" s="31" t="n">
        <v>66572754.85</v>
      </c>
      <c r="AL40" s="23" t="n">
        <v>3</v>
      </c>
      <c r="AM40" s="31" t="n">
        <v>39777.5</v>
      </c>
      <c r="AN40" s="25" t="n">
        <f aca="false">AJ40+AL40</f>
        <v>1601</v>
      </c>
      <c r="AO40" s="26" t="n">
        <f aca="false">AK40+AM40</f>
        <v>66612532.35</v>
      </c>
      <c r="AP40" s="27" t="n">
        <f aca="false">AO40/$AO$45</f>
        <v>0.0307187497994901</v>
      </c>
      <c r="AR40" s="23" t="n">
        <f aca="false">D40+F40+N40+T40+AB40+AJ40</f>
        <v>6021</v>
      </c>
      <c r="AS40" s="31" t="n">
        <f aca="false">E40+G40+O40+U40+AC40+AK40</f>
        <v>113648015.37</v>
      </c>
      <c r="AT40" s="23" t="n">
        <f aca="false">R40</f>
        <v>3746</v>
      </c>
      <c r="AU40" s="34" t="n">
        <f aca="false">S40</f>
        <v>438074696.43</v>
      </c>
      <c r="AV40" s="54" t="n">
        <f aca="false">H40+V40+AD40+AL40</f>
        <v>425</v>
      </c>
      <c r="AW40" s="31" t="n">
        <f aca="false">I40+W40+AE40+AM40</f>
        <v>4925768.47</v>
      </c>
      <c r="AX40" s="54" t="n">
        <f aca="false">AR40+AT40+AV40</f>
        <v>10192</v>
      </c>
      <c r="AY40" s="26" t="n">
        <f aca="false">AS40+AU40+AW40</f>
        <v>556648480.27</v>
      </c>
      <c r="AZ40" s="27" t="n">
        <f aca="false">AY40/$AY$45</f>
        <v>0.0239256356147686</v>
      </c>
    </row>
    <row r="41" customFormat="false" ht="13.8" hidden="false" customHeight="false" outlineLevel="0" collapsed="false">
      <c r="A41" s="10"/>
      <c r="B41" s="22" t="s">
        <v>60</v>
      </c>
      <c r="D41" s="23" t="n">
        <v>0</v>
      </c>
      <c r="E41" s="31" t="n">
        <v>0</v>
      </c>
      <c r="F41" s="23" t="n">
        <v>0</v>
      </c>
      <c r="G41" s="31" t="n">
        <v>0</v>
      </c>
      <c r="H41" s="22" t="n">
        <v>0</v>
      </c>
      <c r="I41" s="31" t="n">
        <v>0</v>
      </c>
      <c r="J41" s="25" t="n">
        <f aca="false">D41+F41+H41</f>
        <v>0</v>
      </c>
      <c r="K41" s="26" t="n">
        <f aca="false">E41+G41+I41</f>
        <v>0</v>
      </c>
      <c r="L41" s="27" t="n">
        <f aca="false">K41/$K$45</f>
        <v>0</v>
      </c>
      <c r="N41" s="23" t="n">
        <v>2</v>
      </c>
      <c r="O41" s="31" t="n">
        <v>91650</v>
      </c>
      <c r="P41" s="28" t="n">
        <f aca="false">O41/$O$45</f>
        <v>4.06588867005391E-005</v>
      </c>
      <c r="R41" s="23" t="n">
        <v>442</v>
      </c>
      <c r="S41" s="31" t="n">
        <v>25238536.21</v>
      </c>
      <c r="T41" s="23" t="n">
        <v>28</v>
      </c>
      <c r="U41" s="31" t="n">
        <v>3767100</v>
      </c>
      <c r="V41" s="23" t="n">
        <v>0</v>
      </c>
      <c r="W41" s="31" t="n">
        <v>0</v>
      </c>
      <c r="X41" s="25" t="n">
        <f aca="false">R41+T41+V41</f>
        <v>470</v>
      </c>
      <c r="Y41" s="52" t="n">
        <f aca="false">S41+U41+W41</f>
        <v>29005636.21</v>
      </c>
      <c r="Z41" s="27" t="n">
        <f aca="false">Y41/$Y$45</f>
        <v>0.00196360521935606</v>
      </c>
      <c r="AB41" s="23" t="n">
        <v>0</v>
      </c>
      <c r="AC41" s="31" t="n">
        <v>0</v>
      </c>
      <c r="AD41" s="23" t="n">
        <v>7</v>
      </c>
      <c r="AE41" s="31" t="n">
        <v>138635.34</v>
      </c>
      <c r="AF41" s="25" t="n">
        <f aca="false">AB41+AD41</f>
        <v>7</v>
      </c>
      <c r="AG41" s="26" t="n">
        <f aca="false">AC41+AE41</f>
        <v>138635.34</v>
      </c>
      <c r="AH41" s="27" t="n">
        <f aca="false">AG41/$AG$45</f>
        <v>4.41116007154113E-005</v>
      </c>
      <c r="AJ41" s="23" t="n">
        <v>0</v>
      </c>
      <c r="AK41" s="31" t="n">
        <v>0</v>
      </c>
      <c r="AL41" s="23" t="n">
        <v>0</v>
      </c>
      <c r="AM41" s="31" t="n">
        <v>0</v>
      </c>
      <c r="AN41" s="25" t="n">
        <f aca="false">AJ41+AL41</f>
        <v>0</v>
      </c>
      <c r="AO41" s="26" t="n">
        <f aca="false">AK41+AM41</f>
        <v>0</v>
      </c>
      <c r="AP41" s="27" t="n">
        <f aca="false">AO41/$AO$45</f>
        <v>0</v>
      </c>
      <c r="AR41" s="23" t="n">
        <f aca="false">D41+F41+N41+T41+AB41+AJ41</f>
        <v>30</v>
      </c>
      <c r="AS41" s="31" t="n">
        <f aca="false">E41+G41+O41+U41+AC41+AK41</f>
        <v>3858750</v>
      </c>
      <c r="AT41" s="23" t="n">
        <f aca="false">R41</f>
        <v>442</v>
      </c>
      <c r="AU41" s="34" t="n">
        <f aca="false">S41</f>
        <v>25238536.21</v>
      </c>
      <c r="AV41" s="54" t="n">
        <f aca="false">H41+V41+AD41+AL41</f>
        <v>7</v>
      </c>
      <c r="AW41" s="31" t="n">
        <f aca="false">I41+W41+AE41+AM41</f>
        <v>138635.34</v>
      </c>
      <c r="AX41" s="54" t="n">
        <f aca="false">AR41+AT41+AV41</f>
        <v>479</v>
      </c>
      <c r="AY41" s="26" t="n">
        <f aca="false">AS41+AU41+AW41</f>
        <v>29235921.55</v>
      </c>
      <c r="AZ41" s="27" t="n">
        <f aca="false">AY41/$AY$45</f>
        <v>0.0012566063335482</v>
      </c>
    </row>
    <row r="42" customFormat="false" ht="13.8" hidden="false" customHeight="false" outlineLevel="0" collapsed="false">
      <c r="A42" s="10"/>
      <c r="B42" s="22" t="s">
        <v>61</v>
      </c>
      <c r="D42" s="23" t="n">
        <v>13</v>
      </c>
      <c r="E42" s="31" t="n">
        <v>144151.03</v>
      </c>
      <c r="F42" s="23" t="n">
        <v>2</v>
      </c>
      <c r="G42" s="31" t="n">
        <v>17132.21</v>
      </c>
      <c r="H42" s="22" t="n">
        <v>6</v>
      </c>
      <c r="I42" s="31" t="n">
        <v>15533.7</v>
      </c>
      <c r="J42" s="25" t="n">
        <f aca="false">D42+F42+H42</f>
        <v>21</v>
      </c>
      <c r="K42" s="26" t="n">
        <f aca="false">E42+G42+I42</f>
        <v>176816.94</v>
      </c>
      <c r="L42" s="27" t="n">
        <f aca="false">K42/$K$45</f>
        <v>0.000190384402526749</v>
      </c>
      <c r="N42" s="23" t="n">
        <v>642</v>
      </c>
      <c r="O42" s="31" t="n">
        <v>32609042.53</v>
      </c>
      <c r="P42" s="28" t="n">
        <f aca="false">O42/$O$45</f>
        <v>0.0144664197014766</v>
      </c>
      <c r="R42" s="23" t="n">
        <v>189</v>
      </c>
      <c r="S42" s="31" t="n">
        <v>1455326.17</v>
      </c>
      <c r="T42" s="23" t="n">
        <v>0</v>
      </c>
      <c r="U42" s="31" t="n">
        <v>0</v>
      </c>
      <c r="V42" s="23" t="n">
        <v>9</v>
      </c>
      <c r="W42" s="31" t="n">
        <v>10074.2</v>
      </c>
      <c r="X42" s="25" t="n">
        <f aca="false">R42+T42+V42</f>
        <v>198</v>
      </c>
      <c r="Y42" s="52" t="n">
        <f aca="false">S42+U42+W42</f>
        <v>1465400.37</v>
      </c>
      <c r="Z42" s="27" t="n">
        <f aca="false">Y42/$Y$45</f>
        <v>9.92037476490956E-005</v>
      </c>
      <c r="AB42" s="23" t="n">
        <v>16</v>
      </c>
      <c r="AC42" s="31" t="n">
        <v>156815.48</v>
      </c>
      <c r="AD42" s="23" t="n">
        <v>327</v>
      </c>
      <c r="AE42" s="31" t="n">
        <v>1878196.97</v>
      </c>
      <c r="AF42" s="25" t="n">
        <f aca="false">AB42+AD42</f>
        <v>343</v>
      </c>
      <c r="AG42" s="26" t="n">
        <f aca="false">AC42+AE42</f>
        <v>2035012.45</v>
      </c>
      <c r="AH42" s="27" t="n">
        <f aca="false">AG42/$AG$45</f>
        <v>0.000647509189542082</v>
      </c>
      <c r="AJ42" s="23" t="n">
        <v>72</v>
      </c>
      <c r="AK42" s="31" t="n">
        <v>1161665.11</v>
      </c>
      <c r="AL42" s="23" t="n">
        <v>0</v>
      </c>
      <c r="AM42" s="31" t="n">
        <v>0</v>
      </c>
      <c r="AN42" s="25" t="n">
        <f aca="false">AJ42+AL42</f>
        <v>72</v>
      </c>
      <c r="AO42" s="26" t="n">
        <f aca="false">AK42+AM42</f>
        <v>1161665.11</v>
      </c>
      <c r="AP42" s="27" t="n">
        <f aca="false">AO42/$AO$45</f>
        <v>0.000535708501177964</v>
      </c>
      <c r="AR42" s="23" t="n">
        <f aca="false">D42+F42+N42+T42+AB42+AJ42</f>
        <v>745</v>
      </c>
      <c r="AS42" s="31" t="n">
        <f aca="false">E42+G42+O42+U42+AC42+AK42</f>
        <v>34088806.36</v>
      </c>
      <c r="AT42" s="23" t="n">
        <f aca="false">R42</f>
        <v>189</v>
      </c>
      <c r="AU42" s="34" t="n">
        <f aca="false">S42</f>
        <v>1455326.17</v>
      </c>
      <c r="AV42" s="54" t="n">
        <f aca="false">H42+V42+AD42+AL42</f>
        <v>342</v>
      </c>
      <c r="AW42" s="31" t="n">
        <f aca="false">I42+W42+AE42+AM42</f>
        <v>1903804.87</v>
      </c>
      <c r="AX42" s="54" t="n">
        <f aca="false">AR42+AT42+AV42</f>
        <v>1276</v>
      </c>
      <c r="AY42" s="26" t="n">
        <f aca="false">AS42+AU42+AW42</f>
        <v>37447937.4</v>
      </c>
      <c r="AZ42" s="27" t="n">
        <f aca="false">AY42/$AY$45</f>
        <v>0.00160957181509322</v>
      </c>
    </row>
    <row r="43" customFormat="false" ht="13.8" hidden="false" customHeight="false" outlineLevel="0" collapsed="false">
      <c r="A43" s="10"/>
      <c r="B43" s="35" t="s">
        <v>34</v>
      </c>
      <c r="C43" s="36"/>
      <c r="D43" s="37" t="n">
        <f aca="false">SUM(D36:D42)</f>
        <v>3944</v>
      </c>
      <c r="E43" s="39" t="n">
        <f aca="false">SUM(E36:E42)</f>
        <v>46162888.45</v>
      </c>
      <c r="F43" s="37" t="n">
        <f aca="false">SUM(F36:F42)</f>
        <v>1418</v>
      </c>
      <c r="G43" s="39" t="n">
        <f aca="false">SUM(G36:G42)</f>
        <v>18312000.6</v>
      </c>
      <c r="H43" s="55" t="n">
        <f aca="false">SUM(H36:H42)</f>
        <v>720</v>
      </c>
      <c r="I43" s="39" t="n">
        <f aca="false">SUM(I36:I42)</f>
        <v>19235484.8</v>
      </c>
      <c r="J43" s="37" t="n">
        <f aca="false">SUM(J36:J42)</f>
        <v>6082</v>
      </c>
      <c r="K43" s="39" t="n">
        <f aca="false">SUM(K36:K42)</f>
        <v>83710373.85</v>
      </c>
      <c r="L43" s="40" t="n">
        <f aca="false">SUM(L36:L42)</f>
        <v>0.0901336122586618</v>
      </c>
      <c r="N43" s="37" t="n">
        <f aca="false">SUM(N36:N42)</f>
        <v>47742</v>
      </c>
      <c r="O43" s="39" t="n">
        <f aca="false">SUM(O36:O42)</f>
        <v>421527472.84</v>
      </c>
      <c r="P43" s="41" t="n">
        <f aca="false">SUM(P36:P42)</f>
        <v>0.187003139763951</v>
      </c>
      <c r="R43" s="37" t="n">
        <f aca="false">SUM(R36:R42)</f>
        <v>12865</v>
      </c>
      <c r="S43" s="39" t="n">
        <f aca="false">SUM(S36:S42)</f>
        <v>855202967.7</v>
      </c>
      <c r="T43" s="37" t="n">
        <f aca="false">SUM(T36:T42)</f>
        <v>94</v>
      </c>
      <c r="U43" s="39" t="n">
        <f aca="false">SUM(U36:U42)</f>
        <v>7980193.85</v>
      </c>
      <c r="V43" s="37" t="n">
        <f aca="false">SUM(V36:V42)</f>
        <v>28</v>
      </c>
      <c r="W43" s="39" t="n">
        <f aca="false">SUM(W36:W42)</f>
        <v>92825.36</v>
      </c>
      <c r="X43" s="37" t="n">
        <f aca="false">SUM(X36:X42)</f>
        <v>30694.4</v>
      </c>
      <c r="Y43" s="39" t="n">
        <f aca="false">SUM(Y36:Y42)</f>
        <v>863275986.91</v>
      </c>
      <c r="Z43" s="40" t="n">
        <f aca="false">SUM(Z36:Z42)</f>
        <v>0.0584415118968092</v>
      </c>
      <c r="AB43" s="37" t="n">
        <f aca="false">SUM(AB36:AB42)</f>
        <v>1751</v>
      </c>
      <c r="AC43" s="39" t="n">
        <f aca="false">SUM(AC36:AC42)</f>
        <v>82867849.19</v>
      </c>
      <c r="AD43" s="37" t="n">
        <f aca="false">SUM(AD36:AD42)</f>
        <v>1206</v>
      </c>
      <c r="AE43" s="39" t="n">
        <f aca="false">SUM(AE36:AE42)</f>
        <v>19407439.61</v>
      </c>
      <c r="AF43" s="37" t="n">
        <f aca="false">SUM(AF36:AF42)</f>
        <v>2957</v>
      </c>
      <c r="AG43" s="39" t="n">
        <f aca="false">SUM(AG36:AG42)</f>
        <v>102275288.8</v>
      </c>
      <c r="AH43" s="40" t="n">
        <f aca="false">SUM(AH36:AH42)</f>
        <v>0.0325424001023042</v>
      </c>
      <c r="AJ43" s="37" t="n">
        <f aca="false">SUM(AJ36:AJ42)</f>
        <v>33814</v>
      </c>
      <c r="AK43" s="39" t="n">
        <f aca="false">SUM(AK36:AK42)</f>
        <v>484787597.26</v>
      </c>
      <c r="AL43" s="37" t="n">
        <f aca="false">SUM(AL36:AL42)</f>
        <v>58</v>
      </c>
      <c r="AM43" s="39" t="n">
        <f aca="false">SUM(AM36:AM42)</f>
        <v>545577.18</v>
      </c>
      <c r="AN43" s="37" t="n">
        <f aca="false">SUM(AN36:AN42)</f>
        <v>33872</v>
      </c>
      <c r="AO43" s="39" t="n">
        <f aca="false">SUM(AO36:AO42)</f>
        <v>485333174.44</v>
      </c>
      <c r="AP43" s="40" t="n">
        <f aca="false">SUM(AP36:AP42)</f>
        <v>0.22381416572905</v>
      </c>
      <c r="AR43" s="37" t="n">
        <f aca="false">SUM(AR36:AR42)</f>
        <v>88763</v>
      </c>
      <c r="AS43" s="39" t="n">
        <f aca="false">SUM(AS36:AS42)</f>
        <v>1061638002.19</v>
      </c>
      <c r="AT43" s="37" t="n">
        <f aca="false">SUM(AT36:AT42)</f>
        <v>12865</v>
      </c>
      <c r="AU43" s="42" t="n">
        <f aca="false">SUM(AU36:AU42)</f>
        <v>855202967.7</v>
      </c>
      <c r="AV43" s="56" t="n">
        <f aca="false">SUM(AV36:AV42)</f>
        <v>2012</v>
      </c>
      <c r="AW43" s="39" t="n">
        <f aca="false">SUM(AW36:AW42)</f>
        <v>39281326.95</v>
      </c>
      <c r="AX43" s="56" t="n">
        <f aca="false">SUM(AX36:AX42)</f>
        <v>103640</v>
      </c>
      <c r="AY43" s="39" t="n">
        <f aca="false">SUM(AY36:AY42)</f>
        <v>1956122296.84</v>
      </c>
      <c r="AZ43" s="40" t="n">
        <f aca="false">SUM(AZ36:AZ42)</f>
        <v>0.0840772425524583</v>
      </c>
    </row>
    <row r="44" customFormat="false" ht="15" hidden="false" customHeight="false" outlineLevel="0" collapsed="false">
      <c r="E44" s="48"/>
      <c r="F44" s="47"/>
      <c r="G44" s="48"/>
      <c r="I44" s="48"/>
      <c r="K44" s="48"/>
      <c r="N44" s="47"/>
      <c r="O44" s="48"/>
      <c r="S44" s="48"/>
      <c r="T44" s="47"/>
      <c r="U44" s="48"/>
      <c r="W44" s="48"/>
      <c r="X44" s="49"/>
      <c r="Y44" s="48"/>
      <c r="Z44" s="50"/>
      <c r="AC44" s="48"/>
      <c r="AE44" s="48"/>
      <c r="AF44" s="49"/>
      <c r="AH44" s="50"/>
      <c r="AK44" s="48"/>
      <c r="AM44" s="48"/>
      <c r="AN44" s="49"/>
      <c r="AP44" s="50"/>
      <c r="AR44" s="49"/>
      <c r="AS44" s="48"/>
      <c r="AT44" s="49"/>
      <c r="AU44" s="48"/>
      <c r="AV44" s="57"/>
      <c r="AW44" s="48"/>
      <c r="AX44" s="58"/>
      <c r="AY44" s="48"/>
      <c r="AZ44" s="50"/>
    </row>
    <row r="45" customFormat="false" ht="15" hidden="false" customHeight="false" outlineLevel="0" collapsed="false">
      <c r="B45" s="59" t="s">
        <v>62</v>
      </c>
      <c r="C45" s="14"/>
      <c r="D45" s="60" t="n">
        <f aca="false">D12+D17+D23+D34+D43</f>
        <v>22084</v>
      </c>
      <c r="E45" s="62" t="n">
        <f aca="false">E12+E17+E23+E34+E43</f>
        <v>218038399.89</v>
      </c>
      <c r="F45" s="60" t="n">
        <f aca="false">F12+F17+F23+F34+F43</f>
        <v>14593</v>
      </c>
      <c r="G45" s="62" t="n">
        <f aca="false">G12+G17+G23+G34+G43</f>
        <v>215825963.37</v>
      </c>
      <c r="H45" s="60" t="n">
        <f aca="false">H12+H17+H23+H34+H43</f>
        <v>46573</v>
      </c>
      <c r="I45" s="62" t="n">
        <f aca="false">I12+I17+I23+I34+I43</f>
        <v>494872117.53</v>
      </c>
      <c r="J45" s="60" t="n">
        <f aca="false">J12+J17+J23+J34+J43</f>
        <v>83250</v>
      </c>
      <c r="K45" s="62" t="n">
        <f aca="false">K12+K17+K23+K34+K43</f>
        <v>928736480.79</v>
      </c>
      <c r="L45" s="63" t="n">
        <f aca="false">L12+L17+L23+L34+L43</f>
        <v>1</v>
      </c>
      <c r="M45" s="36"/>
      <c r="N45" s="60" t="n">
        <f aca="false">N12+N17+N23+N34+N43</f>
        <v>168216</v>
      </c>
      <c r="O45" s="62" t="n">
        <f aca="false">O12+O17+O23+O34+O43</f>
        <v>2254119761.69</v>
      </c>
      <c r="P45" s="63" t="n">
        <f aca="false">P12+P17+P23+P34+P43</f>
        <v>1</v>
      </c>
      <c r="Q45" s="36"/>
      <c r="R45" s="60" t="n">
        <f aca="false">R12+R17+R23+R34+R43</f>
        <v>525169</v>
      </c>
      <c r="S45" s="62" t="n">
        <f aca="false">S12+S17+S23+S34+S43</f>
        <v>14673702922.77</v>
      </c>
      <c r="T45" s="60" t="n">
        <f aca="false">T12+T17+T23+T34+T43</f>
        <v>3471</v>
      </c>
      <c r="U45" s="62" t="n">
        <f aca="false">U12+U17+U23+U34+U43</f>
        <v>49347230.24</v>
      </c>
      <c r="V45" s="60" t="n">
        <f aca="false">V12+V17+V23+V34+V43</f>
        <v>5524</v>
      </c>
      <c r="W45" s="62" t="n">
        <f aca="false">W12+W17+W23+W34+W43</f>
        <v>48572943.16</v>
      </c>
      <c r="X45" s="60" t="n">
        <f aca="false">X12+X17+X23+X34+X43</f>
        <v>1668704.53</v>
      </c>
      <c r="Y45" s="62" t="n">
        <f aca="false">Y12+Y17+Y23+Y34+Y43</f>
        <v>14771623096.17</v>
      </c>
      <c r="Z45" s="63" t="n">
        <f aca="false">Z12+Z17+Z23+Z34+Z43</f>
        <v>1</v>
      </c>
      <c r="AA45" s="36"/>
      <c r="AB45" s="64" t="n">
        <f aca="false">AB12+AB17+AB23+AB34+AB43</f>
        <v>38308</v>
      </c>
      <c r="AC45" s="62" t="n">
        <f aca="false">AC12+AC17+AC23+AC34+AC43</f>
        <v>799946812.31</v>
      </c>
      <c r="AD45" s="64" t="n">
        <f aca="false">AD12+AD17+AD23+AD34+AD43</f>
        <v>229755</v>
      </c>
      <c r="AE45" s="62" t="n">
        <f aca="false">AE12+AE17+AE23+AE34+AE43</f>
        <v>2342884954.2</v>
      </c>
      <c r="AF45" s="60" t="n">
        <f aca="false">AF12+AF17+AF23+AF34+AF43</f>
        <v>268063</v>
      </c>
      <c r="AG45" s="62" t="n">
        <f aca="false">AG12+AG17+AG23+AG34+AG43</f>
        <v>3142831766.51</v>
      </c>
      <c r="AH45" s="63" t="n">
        <f aca="false">AH12+AH17+AH23+AH34+AH43</f>
        <v>1</v>
      </c>
      <c r="AI45" s="36"/>
      <c r="AJ45" s="64" t="n">
        <f aca="false">AJ12+AJ17+AJ23+AJ34+AJ43</f>
        <v>136210</v>
      </c>
      <c r="AK45" s="62" t="n">
        <f aca="false">AK12+AK17+AK23+AK34+AK43</f>
        <v>2158172065.42</v>
      </c>
      <c r="AL45" s="64" t="n">
        <f aca="false">AL12+AL17+AL23+AL34+AL43</f>
        <v>1044</v>
      </c>
      <c r="AM45" s="62" t="n">
        <f aca="false">AM12+AM17+AM23+AM34+AM43</f>
        <v>10292887.9</v>
      </c>
      <c r="AN45" s="60" t="n">
        <f aca="false">AN12+AN17+AN23+AN34+AN43</f>
        <v>137254</v>
      </c>
      <c r="AO45" s="62" t="n">
        <f aca="false">AO12+AO17+AO23+AO34+AO43</f>
        <v>2168464953.32</v>
      </c>
      <c r="AP45" s="63" t="n">
        <f aca="false">AP12+AP17+AP23+AP34+AP43</f>
        <v>1</v>
      </c>
      <c r="AQ45" s="36"/>
      <c r="AR45" s="60" t="n">
        <f aca="false">AR12+AR17+AR23+AR34+AR43</f>
        <v>382882</v>
      </c>
      <c r="AS45" s="62" t="n">
        <f aca="false">AS12+AS17+AS23+AS34+AS43</f>
        <v>5695450232.92</v>
      </c>
      <c r="AT45" s="60" t="n">
        <f aca="false">AT12+AT17+AT23+AT34+AT43</f>
        <v>525169</v>
      </c>
      <c r="AU45" s="62" t="n">
        <f aca="false">AU12+AU17+AU23+AU34+AU43</f>
        <v>14673702922.77</v>
      </c>
      <c r="AV45" s="60" t="n">
        <f aca="false">AV12+AV17+AV23+AV34+AV43</f>
        <v>282896</v>
      </c>
      <c r="AW45" s="62" t="n">
        <f aca="false">AW12+AW17+AW23+AW34+AW43</f>
        <v>2896622902.79</v>
      </c>
      <c r="AX45" s="60" t="n">
        <f aca="false">AX12+AX17+AX23+AX34+AX43</f>
        <v>1190947</v>
      </c>
      <c r="AY45" s="65" t="n">
        <f aca="false">AY12+AY17+AY23+AY34+AY43</f>
        <v>23265776058.48</v>
      </c>
      <c r="AZ45" s="66" t="n">
        <f aca="false">AZ12+AZ17+AZ23+AZ34+AZ43</f>
        <v>1</v>
      </c>
    </row>
    <row r="46" customFormat="false" ht="15" hidden="false" customHeight="false" outlineLevel="0" collapsed="false">
      <c r="D46" s="47"/>
      <c r="E46" s="48"/>
      <c r="F46" s="47"/>
      <c r="G46" s="67"/>
      <c r="H46" s="47"/>
      <c r="I46" s="67"/>
      <c r="J46" s="47"/>
      <c r="K46" s="67"/>
      <c r="N46" s="47"/>
      <c r="O46" s="67"/>
      <c r="R46" s="47"/>
      <c r="S46" s="67"/>
      <c r="T46" s="47"/>
      <c r="U46" s="67"/>
      <c r="V46" s="47"/>
      <c r="W46" s="67"/>
      <c r="X46" s="47"/>
      <c r="Y46" s="67"/>
      <c r="AB46" s="47"/>
      <c r="AC46" s="67"/>
      <c r="AD46" s="47"/>
      <c r="AE46" s="67"/>
      <c r="AF46" s="47"/>
      <c r="AG46" s="67"/>
      <c r="AJ46" s="47"/>
      <c r="AK46" s="67"/>
      <c r="AL46" s="47"/>
      <c r="AM46" s="67"/>
      <c r="AN46" s="47"/>
      <c r="AO46" s="67"/>
      <c r="AR46" s="47"/>
      <c r="AS46" s="48"/>
      <c r="AT46" s="47"/>
      <c r="AU46" s="48"/>
      <c r="AV46" s="47"/>
      <c r="AW46" s="67"/>
      <c r="AX46" s="47"/>
      <c r="AY46" s="67"/>
    </row>
    <row r="47" customFormat="false" ht="15.75" hidden="false" customHeight="false" outlineLevel="0" collapsed="false">
      <c r="A47" s="68" t="s">
        <v>74</v>
      </c>
      <c r="B47" s="69"/>
      <c r="C47" s="70"/>
      <c r="D47" s="71" t="s">
        <v>64</v>
      </c>
      <c r="E47" s="70"/>
      <c r="F47" s="70"/>
      <c r="G47" s="70"/>
      <c r="H47" s="70"/>
      <c r="I47" s="70"/>
      <c r="S47" s="70"/>
      <c r="T47" s="70"/>
      <c r="U47" s="70"/>
      <c r="V47" s="70"/>
      <c r="W47" s="70"/>
    </row>
    <row r="49" customFormat="false" ht="15" hidden="false" customHeight="false" outlineLevel="0" collapsed="false">
      <c r="A49" s="73" t="s">
        <v>65</v>
      </c>
    </row>
    <row r="50" customFormat="false" ht="15" hidden="false" customHeight="false" outlineLevel="0" collapsed="false">
      <c r="A50" s="36" t="s">
        <v>66</v>
      </c>
    </row>
    <row r="51" customFormat="false" ht="15.75" hidden="false" customHeight="false" outlineLevel="0" collapsed="false"/>
    <row r="52" customFormat="false" ht="45.75" hidden="false" customHeight="false" outlineLevel="0" collapsed="false">
      <c r="A52" s="74" t="s">
        <v>67</v>
      </c>
      <c r="B52" s="75" t="s">
        <v>68</v>
      </c>
    </row>
    <row r="53" customFormat="false" ht="15" hidden="false" customHeight="false" outlineLevel="0" collapsed="false">
      <c r="A53" s="76" t="s">
        <v>69</v>
      </c>
      <c r="B53" s="77" t="s">
        <v>70</v>
      </c>
    </row>
    <row r="54" customFormat="false" ht="15" hidden="false" customHeight="false" outlineLevel="0" collapsed="false">
      <c r="A54" s="22" t="s">
        <v>71</v>
      </c>
      <c r="B54" s="22" t="s">
        <v>70</v>
      </c>
    </row>
    <row r="55" customFormat="false" ht="15.75" hidden="false" customHeight="false" outlineLevel="0" collapsed="false">
      <c r="A55" s="78" t="s">
        <v>72</v>
      </c>
      <c r="B55" s="79" t="s">
        <v>73</v>
      </c>
    </row>
  </sheetData>
  <mergeCells count="35">
    <mergeCell ref="A1:AZ1"/>
    <mergeCell ref="A2:AZ2"/>
    <mergeCell ref="A5:B5"/>
    <mergeCell ref="D5:L5"/>
    <mergeCell ref="N5:P5"/>
    <mergeCell ref="R5:X5"/>
    <mergeCell ref="Y5:Z5"/>
    <mergeCell ref="AB5:AH5"/>
    <mergeCell ref="AJ5:AP5"/>
    <mergeCell ref="AR5:AZ5"/>
    <mergeCell ref="A6:B6"/>
    <mergeCell ref="D6:E6"/>
    <mergeCell ref="F6:G6"/>
    <mergeCell ref="H6:I6"/>
    <mergeCell ref="J6:L6"/>
    <mergeCell ref="N6:P6"/>
    <mergeCell ref="R6:S6"/>
    <mergeCell ref="T6:U6"/>
    <mergeCell ref="V6:W6"/>
    <mergeCell ref="X6:Z6"/>
    <mergeCell ref="AB6:AC6"/>
    <mergeCell ref="AD6:AE6"/>
    <mergeCell ref="AF6:AH6"/>
    <mergeCell ref="AJ6:AK6"/>
    <mergeCell ref="AL6:AM6"/>
    <mergeCell ref="AN6:AP6"/>
    <mergeCell ref="AR6:AS6"/>
    <mergeCell ref="AT6:AU6"/>
    <mergeCell ref="AV6:AW6"/>
    <mergeCell ref="AX6:AZ6"/>
    <mergeCell ref="A8:A12"/>
    <mergeCell ref="A14:A17"/>
    <mergeCell ref="A19:A23"/>
    <mergeCell ref="A25:A34"/>
    <mergeCell ref="A36:A43"/>
  </mergeCells>
  <printOptions headings="false" gridLines="false" gridLinesSet="true" horizontalCentered="false" verticalCentered="false"/>
  <pageMargins left="0" right="0" top="0.39375" bottom="0.39375" header="0.511811023622047" footer="0.511811023622047"/>
  <pageSetup paperSize="77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55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X43" activeCellId="0" sqref="AX43"/>
    </sheetView>
  </sheetViews>
  <sheetFormatPr defaultColWidth="9.140625" defaultRowHeight="15" zeroHeight="false" outlineLevelRow="0" outlineLevelCol="0"/>
  <cols>
    <col collapsed="false" customWidth="true" hidden="false" outlineLevel="0" max="1" min="1" style="87" width="31.86"/>
    <col collapsed="false" customWidth="true" hidden="false" outlineLevel="0" max="2" min="2" style="87" width="24"/>
    <col collapsed="false" customWidth="true" hidden="false" outlineLevel="0" max="3" min="3" style="87" width="3.14"/>
    <col collapsed="false" customWidth="true" hidden="false" outlineLevel="0" max="4" min="4" style="87" width="15.13"/>
    <col collapsed="false" customWidth="true" hidden="false" outlineLevel="0" max="5" min="5" style="87" width="19.36"/>
    <col collapsed="false" customWidth="true" hidden="false" outlineLevel="0" max="6" min="6" style="87" width="16.42"/>
    <col collapsed="false" customWidth="true" hidden="false" outlineLevel="0" max="7" min="7" style="87" width="21.29"/>
    <col collapsed="false" customWidth="true" hidden="false" outlineLevel="0" max="8" min="8" style="87" width="16.47"/>
    <col collapsed="false" customWidth="true" hidden="false" outlineLevel="0" max="9" min="9" style="87" width="19.36"/>
    <col collapsed="false" customWidth="true" hidden="false" outlineLevel="0" max="10" min="10" style="87" width="16.42"/>
    <col collapsed="false" customWidth="true" hidden="false" outlineLevel="0" max="11" min="11" style="87" width="21.17"/>
    <col collapsed="false" customWidth="true" hidden="false" outlineLevel="0" max="12" min="12" style="87" width="9"/>
    <col collapsed="false" customWidth="true" hidden="false" outlineLevel="0" max="13" min="13" style="87" width="3.57"/>
    <col collapsed="false" customWidth="true" hidden="false" outlineLevel="0" max="14" min="14" style="87" width="16.42"/>
    <col collapsed="false" customWidth="true" hidden="false" outlineLevel="0" max="15" min="15" style="87" width="21.17"/>
    <col collapsed="false" customWidth="true" hidden="false" outlineLevel="0" max="16" min="16" style="87" width="18.85"/>
    <col collapsed="false" customWidth="true" hidden="false" outlineLevel="0" max="17" min="17" style="87" width="3"/>
    <col collapsed="false" customWidth="true" hidden="false" outlineLevel="0" max="18" min="18" style="87" width="20.71"/>
    <col collapsed="false" customWidth="true" hidden="false" outlineLevel="0" max="19" min="19" style="87" width="22.34"/>
    <col collapsed="false" customWidth="true" hidden="false" outlineLevel="0" max="20" min="20" style="87" width="20.71"/>
    <col collapsed="false" customWidth="true" hidden="false" outlineLevel="0" max="22" min="21" style="87" width="17.57"/>
    <col collapsed="false" customWidth="true" hidden="false" outlineLevel="0" max="23" min="23" style="87" width="22"/>
    <col collapsed="false" customWidth="true" hidden="false" outlineLevel="0" max="24" min="24" style="87" width="16.42"/>
    <col collapsed="false" customWidth="true" hidden="false" outlineLevel="0" max="25" min="25" style="87" width="22.34"/>
    <col collapsed="false" customWidth="true" hidden="false" outlineLevel="0" max="26" min="26" style="87" width="9"/>
    <col collapsed="false" customWidth="true" hidden="false" outlineLevel="0" max="27" min="27" style="87" width="3"/>
    <col collapsed="false" customWidth="true" hidden="false" outlineLevel="0" max="28" min="28" style="87" width="17.14"/>
    <col collapsed="false" customWidth="true" hidden="false" outlineLevel="0" max="29" min="29" style="87" width="29.71"/>
    <col collapsed="false" customWidth="true" hidden="false" outlineLevel="0" max="30" min="30" style="87" width="17.42"/>
    <col collapsed="false" customWidth="true" hidden="false" outlineLevel="0" max="31" min="31" style="87" width="36"/>
    <col collapsed="false" customWidth="true" hidden="false" outlineLevel="0" max="32" min="32" style="87" width="16.42"/>
    <col collapsed="false" customWidth="true" hidden="false" outlineLevel="0" max="33" min="33" style="87" width="31.72"/>
    <col collapsed="false" customWidth="true" hidden="false" outlineLevel="0" max="34" min="34" style="87" width="9"/>
    <col collapsed="false" customWidth="true" hidden="false" outlineLevel="0" max="35" min="35" style="87" width="8.57"/>
    <col collapsed="false" customWidth="true" hidden="false" outlineLevel="0" max="36" min="36" style="87" width="16.42"/>
    <col collapsed="false" customWidth="true" hidden="false" outlineLevel="0" max="37" min="37" style="87" width="25.14"/>
    <col collapsed="false" customWidth="true" hidden="false" outlineLevel="0" max="38" min="38" style="87" width="16.42"/>
    <col collapsed="false" customWidth="true" hidden="false" outlineLevel="0" max="39" min="39" style="87" width="29.28"/>
    <col collapsed="false" customWidth="true" hidden="false" outlineLevel="0" max="40" min="40" style="87" width="16.42"/>
    <col collapsed="false" customWidth="true" hidden="false" outlineLevel="0" max="41" min="41" style="87" width="25.29"/>
    <col collapsed="false" customWidth="true" hidden="false" outlineLevel="0" max="42" min="42" style="87" width="9"/>
    <col collapsed="false" customWidth="true" hidden="false" outlineLevel="0" max="43" min="43" style="87" width="3.28"/>
    <col collapsed="false" customWidth="true" hidden="false" outlineLevel="0" max="44" min="44" style="87" width="16"/>
    <col collapsed="false" customWidth="true" hidden="false" outlineLevel="0" max="45" min="45" style="87" width="29.13"/>
    <col collapsed="false" customWidth="true" hidden="false" outlineLevel="0" max="46" min="46" style="87" width="16"/>
    <col collapsed="false" customWidth="true" hidden="false" outlineLevel="0" max="47" min="47" style="87" width="22.34"/>
    <col collapsed="false" customWidth="true" hidden="false" outlineLevel="0" max="48" min="48" style="87" width="24"/>
    <col collapsed="false" customWidth="true" hidden="false" outlineLevel="0" max="50" min="49" style="87" width="22"/>
    <col collapsed="false" customWidth="true" hidden="false" outlineLevel="0" max="51" min="51" style="87" width="23.81"/>
    <col collapsed="false" customWidth="true" hidden="false" outlineLevel="0" max="52" min="52" style="87" width="10"/>
    <col collapsed="false" customWidth="true" hidden="false" outlineLevel="0" max="1023" min="53" style="87" width="10.28"/>
    <col collapsed="false" customWidth="false" hidden="false" outlineLevel="0" max="16384" min="1024" style="87" width="9.14"/>
  </cols>
  <sheetData>
    <row r="1" customFormat="false" ht="33.75" hidden="false" customHeight="false" outlineLevel="0" collapsed="false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</row>
    <row r="2" customFormat="false" ht="31.5" hidden="false" customHeight="false" outlineLevel="0" collapsed="false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</row>
    <row r="4" customFormat="false" ht="18.75" hidden="false" customHeight="false" outlineLevel="0" collapsed="false"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</row>
    <row r="5" customFormat="false" ht="18.75" hidden="false" customHeight="false" outlineLevel="0" collapsed="false">
      <c r="A5" s="91" t="s">
        <v>2</v>
      </c>
      <c r="B5" s="91"/>
      <c r="D5" s="92" t="s">
        <v>3</v>
      </c>
      <c r="E5" s="92"/>
      <c r="F5" s="92"/>
      <c r="G5" s="92"/>
      <c r="H5" s="92"/>
      <c r="I5" s="92"/>
      <c r="J5" s="92"/>
      <c r="K5" s="92"/>
      <c r="L5" s="92"/>
      <c r="M5" s="90"/>
      <c r="N5" s="91" t="s">
        <v>4</v>
      </c>
      <c r="O5" s="91"/>
      <c r="P5" s="91"/>
      <c r="Q5" s="90"/>
      <c r="R5" s="91" t="s">
        <v>5</v>
      </c>
      <c r="S5" s="91"/>
      <c r="T5" s="91"/>
      <c r="U5" s="91"/>
      <c r="V5" s="91"/>
      <c r="W5" s="91"/>
      <c r="X5" s="91"/>
      <c r="Y5" s="93"/>
      <c r="Z5" s="93"/>
      <c r="AA5" s="90"/>
      <c r="AB5" s="91" t="s">
        <v>6</v>
      </c>
      <c r="AC5" s="91"/>
      <c r="AD5" s="91"/>
      <c r="AE5" s="91"/>
      <c r="AF5" s="91"/>
      <c r="AG5" s="91"/>
      <c r="AH5" s="91"/>
      <c r="AI5" s="90"/>
      <c r="AJ5" s="91" t="s">
        <v>7</v>
      </c>
      <c r="AK5" s="91"/>
      <c r="AL5" s="91"/>
      <c r="AM5" s="91"/>
      <c r="AN5" s="91"/>
      <c r="AO5" s="91"/>
      <c r="AP5" s="91"/>
      <c r="AR5" s="94" t="s">
        <v>8</v>
      </c>
      <c r="AS5" s="94"/>
      <c r="AT5" s="94"/>
      <c r="AU5" s="94"/>
      <c r="AV5" s="94"/>
      <c r="AW5" s="94"/>
      <c r="AX5" s="94"/>
      <c r="AY5" s="94"/>
      <c r="AZ5" s="94"/>
    </row>
    <row r="6" customFormat="false" ht="43.5" hidden="false" customHeight="true" outlineLevel="0" collapsed="false">
      <c r="A6" s="95" t="s">
        <v>9</v>
      </c>
      <c r="B6" s="95"/>
      <c r="D6" s="96" t="s">
        <v>10</v>
      </c>
      <c r="E6" s="96"/>
      <c r="F6" s="96" t="s">
        <v>11</v>
      </c>
      <c r="G6" s="96"/>
      <c r="H6" s="97" t="s">
        <v>12</v>
      </c>
      <c r="I6" s="97"/>
      <c r="J6" s="98" t="s">
        <v>13</v>
      </c>
      <c r="K6" s="98"/>
      <c r="L6" s="98"/>
      <c r="M6" s="99"/>
      <c r="N6" s="97" t="s">
        <v>14</v>
      </c>
      <c r="O6" s="97"/>
      <c r="P6" s="97"/>
      <c r="Q6" s="99"/>
      <c r="R6" s="100" t="s">
        <v>15</v>
      </c>
      <c r="S6" s="100"/>
      <c r="T6" s="97" t="s">
        <v>16</v>
      </c>
      <c r="U6" s="97"/>
      <c r="V6" s="97" t="s">
        <v>12</v>
      </c>
      <c r="W6" s="97"/>
      <c r="X6" s="98" t="s">
        <v>17</v>
      </c>
      <c r="Y6" s="98"/>
      <c r="Z6" s="98"/>
      <c r="AA6" s="99"/>
      <c r="AB6" s="96" t="s">
        <v>18</v>
      </c>
      <c r="AC6" s="96"/>
      <c r="AD6" s="97" t="s">
        <v>12</v>
      </c>
      <c r="AE6" s="97"/>
      <c r="AF6" s="98" t="s">
        <v>19</v>
      </c>
      <c r="AG6" s="98"/>
      <c r="AH6" s="98"/>
      <c r="AI6" s="99"/>
      <c r="AJ6" s="97" t="s">
        <v>20</v>
      </c>
      <c r="AK6" s="97"/>
      <c r="AL6" s="97" t="s">
        <v>12</v>
      </c>
      <c r="AM6" s="97"/>
      <c r="AN6" s="98" t="s">
        <v>19</v>
      </c>
      <c r="AO6" s="98"/>
      <c r="AP6" s="98"/>
      <c r="AR6" s="91" t="s">
        <v>21</v>
      </c>
      <c r="AS6" s="91"/>
      <c r="AT6" s="91" t="s">
        <v>22</v>
      </c>
      <c r="AU6" s="91"/>
      <c r="AV6" s="91" t="s">
        <v>12</v>
      </c>
      <c r="AW6" s="91"/>
      <c r="AX6" s="91" t="s">
        <v>23</v>
      </c>
      <c r="AY6" s="91"/>
      <c r="AZ6" s="91"/>
    </row>
    <row r="7" customFormat="false" ht="15.75" hidden="false" customHeight="false" outlineLevel="0" collapsed="false">
      <c r="A7" s="101" t="s">
        <v>24</v>
      </c>
      <c r="B7" s="101" t="s">
        <v>25</v>
      </c>
      <c r="C7" s="99"/>
      <c r="D7" s="97" t="s">
        <v>26</v>
      </c>
      <c r="E7" s="102" t="s">
        <v>27</v>
      </c>
      <c r="F7" s="102" t="s">
        <v>26</v>
      </c>
      <c r="G7" s="102" t="s">
        <v>27</v>
      </c>
      <c r="H7" s="102" t="s">
        <v>26</v>
      </c>
      <c r="I7" s="102" t="s">
        <v>27</v>
      </c>
      <c r="J7" s="98" t="s">
        <v>26</v>
      </c>
      <c r="K7" s="98" t="s">
        <v>27</v>
      </c>
      <c r="L7" s="103" t="s">
        <v>28</v>
      </c>
      <c r="M7" s="99"/>
      <c r="N7" s="104" t="s">
        <v>26</v>
      </c>
      <c r="O7" s="105" t="s">
        <v>27</v>
      </c>
      <c r="P7" s="104" t="s">
        <v>28</v>
      </c>
      <c r="Q7" s="99"/>
      <c r="R7" s="104" t="s">
        <v>26</v>
      </c>
      <c r="S7" s="104" t="s">
        <v>27</v>
      </c>
      <c r="T7" s="104" t="s">
        <v>26</v>
      </c>
      <c r="U7" s="104" t="s">
        <v>27</v>
      </c>
      <c r="V7" s="104" t="s">
        <v>26</v>
      </c>
      <c r="W7" s="104" t="s">
        <v>27</v>
      </c>
      <c r="X7" s="106" t="s">
        <v>26</v>
      </c>
      <c r="Y7" s="106" t="s">
        <v>27</v>
      </c>
      <c r="Z7" s="103" t="s">
        <v>28</v>
      </c>
      <c r="AA7" s="99"/>
      <c r="AB7" s="104" t="s">
        <v>26</v>
      </c>
      <c r="AC7" s="104" t="s">
        <v>27</v>
      </c>
      <c r="AD7" s="104" t="s">
        <v>26</v>
      </c>
      <c r="AE7" s="104" t="s">
        <v>27</v>
      </c>
      <c r="AF7" s="106" t="s">
        <v>26</v>
      </c>
      <c r="AG7" s="106" t="s">
        <v>27</v>
      </c>
      <c r="AH7" s="103" t="s">
        <v>28</v>
      </c>
      <c r="AI7" s="99"/>
      <c r="AJ7" s="104" t="s">
        <v>26</v>
      </c>
      <c r="AK7" s="104" t="s">
        <v>27</v>
      </c>
      <c r="AL7" s="104" t="s">
        <v>26</v>
      </c>
      <c r="AM7" s="104" t="s">
        <v>27</v>
      </c>
      <c r="AN7" s="106" t="s">
        <v>26</v>
      </c>
      <c r="AO7" s="106" t="s">
        <v>27</v>
      </c>
      <c r="AP7" s="103" t="s">
        <v>28</v>
      </c>
      <c r="AR7" s="97" t="s">
        <v>26</v>
      </c>
      <c r="AS7" s="97" t="s">
        <v>27</v>
      </c>
      <c r="AT7" s="97" t="s">
        <v>26</v>
      </c>
      <c r="AU7" s="97" t="s">
        <v>27</v>
      </c>
      <c r="AV7" s="97" t="s">
        <v>26</v>
      </c>
      <c r="AW7" s="97" t="s">
        <v>27</v>
      </c>
      <c r="AX7" s="98" t="s">
        <v>26</v>
      </c>
      <c r="AY7" s="98" t="s">
        <v>27</v>
      </c>
      <c r="AZ7" s="103" t="s">
        <v>28</v>
      </c>
    </row>
    <row r="8" customFormat="false" ht="13.8" hidden="false" customHeight="false" outlineLevel="0" collapsed="false">
      <c r="A8" s="95" t="s">
        <v>29</v>
      </c>
      <c r="B8" s="107" t="s">
        <v>30</v>
      </c>
      <c r="D8" s="108" t="n">
        <v>1062</v>
      </c>
      <c r="E8" s="109" t="n">
        <v>9450467.23</v>
      </c>
      <c r="F8" s="108" t="n">
        <v>500</v>
      </c>
      <c r="G8" s="109" t="n">
        <v>7323825.47</v>
      </c>
      <c r="H8" s="108" t="n">
        <v>1373</v>
      </c>
      <c r="I8" s="109" t="n">
        <v>43006519.81</v>
      </c>
      <c r="J8" s="110" t="n">
        <f aca="false">D8+F8+H8</f>
        <v>2935</v>
      </c>
      <c r="K8" s="111" t="n">
        <f aca="false">E8+G8+I8</f>
        <v>59780812.51</v>
      </c>
      <c r="L8" s="112" t="n">
        <f aca="false">K8/$K$45</f>
        <v>0.0534688850399396</v>
      </c>
      <c r="N8" s="113" t="n">
        <v>4797</v>
      </c>
      <c r="O8" s="114" t="n">
        <v>56168142.34</v>
      </c>
      <c r="P8" s="115" t="n">
        <f aca="false">O8/$O$45</f>
        <v>0.0217489193436623</v>
      </c>
      <c r="R8" s="113" t="n">
        <v>13970</v>
      </c>
      <c r="S8" s="114" t="n">
        <v>327195733.02</v>
      </c>
      <c r="T8" s="113" t="n">
        <v>47</v>
      </c>
      <c r="U8" s="114" t="n">
        <v>309618.39</v>
      </c>
      <c r="V8" s="113" t="n">
        <v>150</v>
      </c>
      <c r="W8" s="114" t="n">
        <v>1260469.7</v>
      </c>
      <c r="X8" s="110" t="n">
        <f aca="false">R8+T8+V8</f>
        <v>14167</v>
      </c>
      <c r="Y8" s="116" t="n">
        <f aca="false">S8+U8+W8</f>
        <v>328765821.11</v>
      </c>
      <c r="Z8" s="112" t="n">
        <f aca="false">Y8/$Y$45</f>
        <v>0.0172859847273083</v>
      </c>
      <c r="AB8" s="113" t="n">
        <v>1082</v>
      </c>
      <c r="AC8" s="114" t="n">
        <v>14357568.25</v>
      </c>
      <c r="AD8" s="113" t="n">
        <v>4769</v>
      </c>
      <c r="AE8" s="114" t="n">
        <v>130923993.8</v>
      </c>
      <c r="AF8" s="110" t="n">
        <f aca="false">AB8+AD8</f>
        <v>5851</v>
      </c>
      <c r="AG8" s="111" t="n">
        <f aca="false">AC8+AE8</f>
        <v>145281562.05</v>
      </c>
      <c r="AH8" s="112" t="n">
        <f aca="false">AG8/$AG$45</f>
        <v>0.0296413215101758</v>
      </c>
      <c r="AJ8" s="113" t="n">
        <v>4287</v>
      </c>
      <c r="AK8" s="114" t="n">
        <v>28468171.31</v>
      </c>
      <c r="AL8" s="113" t="n">
        <v>45</v>
      </c>
      <c r="AM8" s="114" t="n">
        <v>418533.09</v>
      </c>
      <c r="AN8" s="110" t="n">
        <f aca="false">AJ8+AL8</f>
        <v>4332</v>
      </c>
      <c r="AO8" s="111" t="n">
        <f aca="false">AK8+AM8</f>
        <v>28886704.4</v>
      </c>
      <c r="AP8" s="112" t="n">
        <f aca="false">AO8/$AO$45</f>
        <v>0.0107437583397124</v>
      </c>
      <c r="AR8" s="108" t="n">
        <f aca="false">D8+F8+N8+T8+AB8+AJ8</f>
        <v>11775</v>
      </c>
      <c r="AS8" s="109" t="n">
        <f aca="false">E8+G8+O8+U8+AC8+AK8</f>
        <v>116077792.99</v>
      </c>
      <c r="AT8" s="108" t="n">
        <f aca="false">R8</f>
        <v>13970</v>
      </c>
      <c r="AU8" s="117" t="n">
        <f aca="false">S8</f>
        <v>327195733.02</v>
      </c>
      <c r="AV8" s="108" t="n">
        <f aca="false">H8+V8+AD8+AL8</f>
        <v>6337</v>
      </c>
      <c r="AW8" s="109" t="n">
        <f aca="false">I8+W8+AE8+AM8</f>
        <v>175609516.4</v>
      </c>
      <c r="AX8" s="110" t="n">
        <f aca="false">AR8+AT8+AV8</f>
        <v>32082</v>
      </c>
      <c r="AY8" s="111" t="n">
        <f aca="false">AS8+AU8+AW8</f>
        <v>618883042.41</v>
      </c>
      <c r="AZ8" s="112" t="n">
        <f aca="false">AY8/$AY$45</f>
        <v>0.0204185465152039</v>
      </c>
    </row>
    <row r="9" customFormat="false" ht="13.8" hidden="false" customHeight="false" outlineLevel="0" collapsed="false">
      <c r="A9" s="95"/>
      <c r="B9" s="107" t="s">
        <v>31</v>
      </c>
      <c r="D9" s="118" t="n">
        <v>1190</v>
      </c>
      <c r="E9" s="119" t="n">
        <v>11546100.24</v>
      </c>
      <c r="F9" s="118" t="n">
        <v>577</v>
      </c>
      <c r="G9" s="119" t="n">
        <v>8222212.9</v>
      </c>
      <c r="H9" s="118" t="n">
        <v>4263</v>
      </c>
      <c r="I9" s="119" t="n">
        <v>47851215.5</v>
      </c>
      <c r="J9" s="110" t="n">
        <f aca="false">D9+F9+H9</f>
        <v>6030</v>
      </c>
      <c r="K9" s="111" t="n">
        <f aca="false">E9+G9+I9</f>
        <v>67619528.64</v>
      </c>
      <c r="L9" s="112" t="n">
        <f aca="false">K9/$K$45</f>
        <v>0.0604799542110985</v>
      </c>
      <c r="N9" s="108" t="n">
        <v>11705</v>
      </c>
      <c r="O9" s="120" t="n">
        <v>173318541.46</v>
      </c>
      <c r="P9" s="115" t="n">
        <f aca="false">O9/$O$45</f>
        <v>0.0671108358214349</v>
      </c>
      <c r="R9" s="108" t="n">
        <v>36350</v>
      </c>
      <c r="S9" s="120" t="n">
        <v>826514312.6</v>
      </c>
      <c r="T9" s="108" t="n">
        <v>141</v>
      </c>
      <c r="U9" s="120" t="n">
        <v>1202701.5</v>
      </c>
      <c r="V9" s="108" t="n">
        <v>2067</v>
      </c>
      <c r="W9" s="120" t="n">
        <v>21591136.88</v>
      </c>
      <c r="X9" s="110" t="n">
        <f aca="false">R9+T9+V9</f>
        <v>38558</v>
      </c>
      <c r="Y9" s="116" t="n">
        <f aca="false">S9+U9+W9</f>
        <v>849308150.98</v>
      </c>
      <c r="Z9" s="112" t="n">
        <f aca="false">Y9/$Y$45</f>
        <v>0.0446552737053121</v>
      </c>
      <c r="AB9" s="108" t="n">
        <v>3946</v>
      </c>
      <c r="AC9" s="120" t="n">
        <v>77425422.43</v>
      </c>
      <c r="AD9" s="108" t="n">
        <v>24651</v>
      </c>
      <c r="AE9" s="120" t="n">
        <v>259501768.79</v>
      </c>
      <c r="AF9" s="110" t="n">
        <f aca="false">AB9+AD9</f>
        <v>28597</v>
      </c>
      <c r="AG9" s="111" t="n">
        <f aca="false">AC9+AE9</f>
        <v>336927191.22</v>
      </c>
      <c r="AH9" s="112" t="n">
        <f aca="false">AG9/$AG$45</f>
        <v>0.0687421518570635</v>
      </c>
      <c r="AJ9" s="108" t="n">
        <v>9254</v>
      </c>
      <c r="AK9" s="120" t="n">
        <v>114925455.34</v>
      </c>
      <c r="AL9" s="108" t="n">
        <v>80</v>
      </c>
      <c r="AM9" s="120" t="n">
        <v>471378.98</v>
      </c>
      <c r="AN9" s="110" t="n">
        <f aca="false">AJ9+AL9</f>
        <v>9334</v>
      </c>
      <c r="AO9" s="111" t="n">
        <f aca="false">AK9+AM9</f>
        <v>115396834.32</v>
      </c>
      <c r="AP9" s="112" t="n">
        <f aca="false">AO9/$AO$45</f>
        <v>0.0429192504598035</v>
      </c>
      <c r="AR9" s="108" t="n">
        <f aca="false">D9+F9+N9+T9+AB9+AJ9</f>
        <v>26813</v>
      </c>
      <c r="AS9" s="109" t="n">
        <f aca="false">E9+G9+O9+U9+AC9+AK9</f>
        <v>386640433.87</v>
      </c>
      <c r="AT9" s="108" t="n">
        <f aca="false">R9</f>
        <v>36350</v>
      </c>
      <c r="AU9" s="121" t="n">
        <f aca="false">S9</f>
        <v>826514312.6</v>
      </c>
      <c r="AV9" s="108" t="n">
        <f aca="false">H9+V9+AD9+AL9</f>
        <v>31061</v>
      </c>
      <c r="AW9" s="109" t="n">
        <f aca="false">I9+W9+AE9+AM9</f>
        <v>329415500.15</v>
      </c>
      <c r="AX9" s="110" t="n">
        <f aca="false">AR9+AT9+AV9</f>
        <v>94224</v>
      </c>
      <c r="AY9" s="111" t="n">
        <f aca="false">AS9+AU9+AW9</f>
        <v>1542570246.62</v>
      </c>
      <c r="AZ9" s="112" t="n">
        <f aca="false">AY9/$AY$45</f>
        <v>0.0508933678501305</v>
      </c>
    </row>
    <row r="10" customFormat="false" ht="13.8" hidden="false" customHeight="false" outlineLevel="0" collapsed="false">
      <c r="A10" s="95"/>
      <c r="B10" s="107" t="s">
        <v>32</v>
      </c>
      <c r="D10" s="113" t="n">
        <v>326</v>
      </c>
      <c r="E10" s="114" t="n">
        <v>3559490.64</v>
      </c>
      <c r="F10" s="113" t="n">
        <v>224</v>
      </c>
      <c r="G10" s="119" t="n">
        <v>1791239.06</v>
      </c>
      <c r="H10" s="113" t="n">
        <v>1011</v>
      </c>
      <c r="I10" s="114" t="n">
        <v>14324785.16</v>
      </c>
      <c r="J10" s="110" t="n">
        <f aca="false">D10+F10+H10</f>
        <v>1561</v>
      </c>
      <c r="K10" s="111" t="n">
        <f aca="false">E10+G10+I10</f>
        <v>19675514.86</v>
      </c>
      <c r="L10" s="112" t="n">
        <f aca="false">K10/$K$45</f>
        <v>0.0175980853718738</v>
      </c>
      <c r="N10" s="108" t="n">
        <v>2128</v>
      </c>
      <c r="O10" s="109" t="n">
        <v>47581820.27</v>
      </c>
      <c r="P10" s="115" t="n">
        <f aca="false">O10/$O$45</f>
        <v>0.0184242014808437</v>
      </c>
      <c r="R10" s="108" t="n">
        <v>14480</v>
      </c>
      <c r="S10" s="109" t="n">
        <v>503900170.26</v>
      </c>
      <c r="T10" s="108" t="n">
        <v>40</v>
      </c>
      <c r="U10" s="109" t="n">
        <v>460762.58</v>
      </c>
      <c r="V10" s="108" t="n">
        <v>153</v>
      </c>
      <c r="W10" s="109" t="n">
        <v>2579554.43</v>
      </c>
      <c r="X10" s="110" t="n">
        <f aca="false">R10+T10+V10</f>
        <v>14673</v>
      </c>
      <c r="Y10" s="116" t="n">
        <f aca="false">S10+U10+W10</f>
        <v>506940487.27</v>
      </c>
      <c r="Z10" s="112" t="n">
        <f aca="false">Y10/$Y$45</f>
        <v>0.0266541256965744</v>
      </c>
      <c r="AB10" s="108" t="n">
        <v>1224</v>
      </c>
      <c r="AC10" s="109" t="n">
        <v>34127775.74</v>
      </c>
      <c r="AD10" s="108" t="n">
        <v>6905</v>
      </c>
      <c r="AE10" s="109" t="n">
        <v>125038938.47</v>
      </c>
      <c r="AF10" s="110" t="n">
        <f aca="false">AB10+AD10</f>
        <v>8129</v>
      </c>
      <c r="AG10" s="111" t="n">
        <f aca="false">AC10+AE10</f>
        <v>159166714.21</v>
      </c>
      <c r="AH10" s="112" t="n">
        <f aca="false">AG10/$AG$45</f>
        <v>0.0324742636508352</v>
      </c>
      <c r="AJ10" s="108" t="n">
        <v>2913</v>
      </c>
      <c r="AK10" s="109" t="n">
        <v>35778234.7</v>
      </c>
      <c r="AL10" s="108" t="n">
        <v>10</v>
      </c>
      <c r="AM10" s="109" t="n">
        <v>85657</v>
      </c>
      <c r="AN10" s="110" t="n">
        <f aca="false">AJ10+AL10</f>
        <v>2923</v>
      </c>
      <c r="AO10" s="111" t="n">
        <f aca="false">AK10+AM10</f>
        <v>35863891.7</v>
      </c>
      <c r="AP10" s="112" t="n">
        <f aca="false">AO10/$AO$45</f>
        <v>0.0133387658284209</v>
      </c>
      <c r="AR10" s="108" t="n">
        <f aca="false">D10+F10+N10+T10+AB10+AJ10</f>
        <v>6855</v>
      </c>
      <c r="AS10" s="109" t="n">
        <f aca="false">E10+G10+O10+U10+AC10+AK10</f>
        <v>123299322.99</v>
      </c>
      <c r="AT10" s="108" t="n">
        <f aca="false">R10</f>
        <v>14480</v>
      </c>
      <c r="AU10" s="122" t="n">
        <f aca="false">S10</f>
        <v>503900170.26</v>
      </c>
      <c r="AV10" s="108" t="n">
        <f aca="false">H10+V10+AD10+AL10</f>
        <v>8079</v>
      </c>
      <c r="AW10" s="109" t="n">
        <f aca="false">I10+W10+AE10+AM10</f>
        <v>142028935.06</v>
      </c>
      <c r="AX10" s="110" t="n">
        <f aca="false">AR10+AT10+AV10</f>
        <v>29414</v>
      </c>
      <c r="AY10" s="111" t="n">
        <f aca="false">AS10+AU10+AW10</f>
        <v>769228428.31</v>
      </c>
      <c r="AZ10" s="112" t="n">
        <f aca="false">AY10/$AY$45</f>
        <v>0.0253788282566314</v>
      </c>
    </row>
    <row r="11" customFormat="false" ht="13.8" hidden="false" customHeight="false" outlineLevel="0" collapsed="false">
      <c r="A11" s="95"/>
      <c r="B11" s="107" t="s">
        <v>33</v>
      </c>
      <c r="D11" s="113" t="n">
        <v>6328</v>
      </c>
      <c r="E11" s="114" t="n">
        <v>62078620.02</v>
      </c>
      <c r="F11" s="113" t="n">
        <v>2476</v>
      </c>
      <c r="G11" s="119" t="n">
        <v>39875553.15</v>
      </c>
      <c r="H11" s="113" t="n">
        <v>30124</v>
      </c>
      <c r="I11" s="114" t="n">
        <v>247992933.38</v>
      </c>
      <c r="J11" s="110" t="n">
        <f aca="false">D11+F11+H11</f>
        <v>38928</v>
      </c>
      <c r="K11" s="111" t="n">
        <f aca="false">E11+G11+I11</f>
        <v>349947106.55</v>
      </c>
      <c r="L11" s="112" t="n">
        <f aca="false">K11/$K$45</f>
        <v>0.31299811468858</v>
      </c>
      <c r="N11" s="108" t="n">
        <v>41195</v>
      </c>
      <c r="O11" s="109" t="n">
        <v>491567262.16</v>
      </c>
      <c r="P11" s="115" t="n">
        <f aca="false">O11/$O$45</f>
        <v>0.190340222968156</v>
      </c>
      <c r="R11" s="108" t="n">
        <v>297836</v>
      </c>
      <c r="S11" s="109" t="n">
        <v>8344736897.41</v>
      </c>
      <c r="T11" s="108" t="n">
        <v>478</v>
      </c>
      <c r="U11" s="109" t="n">
        <v>6784239.2</v>
      </c>
      <c r="V11" s="108" t="n">
        <v>7196</v>
      </c>
      <c r="W11" s="109" t="n">
        <v>73132194.66</v>
      </c>
      <c r="X11" s="110" t="n">
        <f aca="false">R11+T11+V11</f>
        <v>305510</v>
      </c>
      <c r="Y11" s="116" t="n">
        <f aca="false">S11+U11+W11</f>
        <v>8424653331.27</v>
      </c>
      <c r="Z11" s="112" t="n">
        <f aca="false">Y11/$Y$45</f>
        <v>0.442954892103809</v>
      </c>
      <c r="AB11" s="108" t="n">
        <v>12697</v>
      </c>
      <c r="AC11" s="109" t="n">
        <v>308864083.06</v>
      </c>
      <c r="AD11" s="108" t="n">
        <v>148609</v>
      </c>
      <c r="AE11" s="109" t="n">
        <v>1490206197.52</v>
      </c>
      <c r="AF11" s="110" t="n">
        <f aca="false">AB11+AD11</f>
        <v>161306</v>
      </c>
      <c r="AG11" s="111" t="n">
        <f aca="false">AC11+AE11</f>
        <v>1799070280.58</v>
      </c>
      <c r="AH11" s="112" t="n">
        <f aca="false">AG11/$AG$45</f>
        <v>0.36705841989585</v>
      </c>
      <c r="AJ11" s="108" t="n">
        <v>42599</v>
      </c>
      <c r="AK11" s="109" t="n">
        <v>478781690.96</v>
      </c>
      <c r="AL11" s="108" t="n">
        <v>463</v>
      </c>
      <c r="AM11" s="109" t="n">
        <v>5246138.52</v>
      </c>
      <c r="AN11" s="110" t="n">
        <f aca="false">AJ11+AL11</f>
        <v>43062</v>
      </c>
      <c r="AO11" s="111" t="n">
        <f aca="false">AK11+AM11</f>
        <v>484027829.48</v>
      </c>
      <c r="AP11" s="112" t="n">
        <f aca="false">AO11/$AO$45</f>
        <v>0.180023236905787</v>
      </c>
      <c r="AR11" s="108" t="n">
        <f aca="false">D11+F11+N11+T11+AB11+AJ11</f>
        <v>105773</v>
      </c>
      <c r="AS11" s="109" t="n">
        <f aca="false">E11+G11+O11+U11+AC11+AK11</f>
        <v>1387951448.55</v>
      </c>
      <c r="AT11" s="108" t="n">
        <f aca="false">R11</f>
        <v>297836</v>
      </c>
      <c r="AU11" s="122" t="n">
        <f aca="false">S11</f>
        <v>8344736897.41</v>
      </c>
      <c r="AV11" s="108" t="n">
        <f aca="false">H11+V11+AD11+AL11</f>
        <v>186392</v>
      </c>
      <c r="AW11" s="109" t="n">
        <f aca="false">I11+W11+AE11+AM11</f>
        <v>1816577464.08</v>
      </c>
      <c r="AX11" s="110" t="n">
        <f aca="false">AR11+AT11+AV11</f>
        <v>590001</v>
      </c>
      <c r="AY11" s="111" t="n">
        <f aca="false">AS11+AU11+AW11</f>
        <v>11549265810.04</v>
      </c>
      <c r="AZ11" s="112" t="n">
        <f aca="false">AY11/$AY$45</f>
        <v>0.381040043108064</v>
      </c>
    </row>
    <row r="12" customFormat="false" ht="13.8" hidden="false" customHeight="false" outlineLevel="0" collapsed="false">
      <c r="A12" s="95"/>
      <c r="B12" s="123" t="s">
        <v>34</v>
      </c>
      <c r="C12" s="124"/>
      <c r="D12" s="125" t="n">
        <f aca="false">SUM(D8:D11)</f>
        <v>8906</v>
      </c>
      <c r="E12" s="126" t="n">
        <f aca="false">SUM(E8:E11)</f>
        <v>86634678.13</v>
      </c>
      <c r="F12" s="125" t="n">
        <f aca="false">SUM(F8:F11)</f>
        <v>3777</v>
      </c>
      <c r="G12" s="127" t="n">
        <f aca="false">SUM(G8:G11)</f>
        <v>57212830.58</v>
      </c>
      <c r="H12" s="125" t="n">
        <f aca="false">SUM(H8:H11)</f>
        <v>36771</v>
      </c>
      <c r="I12" s="126" t="n">
        <f aca="false">SUM(I8:I11)</f>
        <v>353175453.85</v>
      </c>
      <c r="J12" s="125" t="n">
        <f aca="false">SUM(J8:J11)</f>
        <v>49454</v>
      </c>
      <c r="K12" s="126" t="n">
        <f aca="false">SUM(K8:K11)</f>
        <v>497022962.56</v>
      </c>
      <c r="L12" s="128" t="n">
        <f aca="false">SUM(L8:L11)</f>
        <v>0.444545039311492</v>
      </c>
      <c r="N12" s="125" t="n">
        <f aca="false">SUM(N8:N11)</f>
        <v>59825</v>
      </c>
      <c r="O12" s="126" t="n">
        <f aca="false">SUM(O8:O11)</f>
        <v>768635766.23</v>
      </c>
      <c r="P12" s="129" t="n">
        <f aca="false">SUM(P8:P11)</f>
        <v>0.297624179614097</v>
      </c>
      <c r="R12" s="125" t="n">
        <f aca="false">SUM(R8:R11)</f>
        <v>362636</v>
      </c>
      <c r="S12" s="126" t="n">
        <f aca="false">SUM(S8:S11)</f>
        <v>10002347113.29</v>
      </c>
      <c r="T12" s="125" t="n">
        <f aca="false">SUM(T8:T11)</f>
        <v>706</v>
      </c>
      <c r="U12" s="126" t="n">
        <f aca="false">SUM(U8:U11)</f>
        <v>8757321.67</v>
      </c>
      <c r="V12" s="125" t="n">
        <f aca="false">SUM(V8:V11)</f>
        <v>9566</v>
      </c>
      <c r="W12" s="126" t="n">
        <f aca="false">SUM(W8:W11)</f>
        <v>98563355.67</v>
      </c>
      <c r="X12" s="125" t="n">
        <f aca="false">SUM(X8:X11)</f>
        <v>372908</v>
      </c>
      <c r="Y12" s="126" t="n">
        <f aca="false">SUM(Y8:Y11)</f>
        <v>10109667790.63</v>
      </c>
      <c r="Z12" s="128" t="n">
        <f aca="false">SUM(Z8:Z11)</f>
        <v>0.531550276233004</v>
      </c>
      <c r="AB12" s="125" t="n">
        <f aca="false">SUM(AB8:AB11)</f>
        <v>18949</v>
      </c>
      <c r="AC12" s="126" t="n">
        <f aca="false">SUM(AC8:AC11)</f>
        <v>434774849.48</v>
      </c>
      <c r="AD12" s="125" t="n">
        <f aca="false">SUM(AD8:AD11)</f>
        <v>184934</v>
      </c>
      <c r="AE12" s="126" t="n">
        <f aca="false">SUM(AE8:AE11)</f>
        <v>2005670898.58</v>
      </c>
      <c r="AF12" s="125" t="n">
        <f aca="false">SUM(AF8:AF11)</f>
        <v>203883</v>
      </c>
      <c r="AG12" s="126" t="n">
        <f aca="false">SUM(AG8:AG11)</f>
        <v>2440445748.06</v>
      </c>
      <c r="AH12" s="128" t="n">
        <f aca="false">SUM(AH8:AH11)</f>
        <v>0.497916156913924</v>
      </c>
      <c r="AJ12" s="125" t="n">
        <f aca="false">SUM(AJ8:AJ11)</f>
        <v>59053</v>
      </c>
      <c r="AK12" s="126" t="n">
        <f aca="false">SUM(AK8:AK11)</f>
        <v>657953552.31</v>
      </c>
      <c r="AL12" s="125" t="n">
        <f aca="false">SUM(AL8:AL11)</f>
        <v>598</v>
      </c>
      <c r="AM12" s="126" t="n">
        <f aca="false">SUM(AM8:AM11)</f>
        <v>6221707.59</v>
      </c>
      <c r="AN12" s="125" t="n">
        <f aca="false">SUM(AN8:AN11)</f>
        <v>59651</v>
      </c>
      <c r="AO12" s="126" t="n">
        <f aca="false">SUM(AO8:AO11)</f>
        <v>664175259.9</v>
      </c>
      <c r="AP12" s="128" t="n">
        <f aca="false">SUM(AP8:AP11)</f>
        <v>0.247025011533724</v>
      </c>
      <c r="AR12" s="125" t="n">
        <f aca="false">SUM(AR8:AR11)</f>
        <v>151216</v>
      </c>
      <c r="AS12" s="126" t="n">
        <f aca="false">SUM(AS8:AS11)</f>
        <v>2013968998.4</v>
      </c>
      <c r="AT12" s="125" t="n">
        <f aca="false">SUM(AT8:AT11)</f>
        <v>362636</v>
      </c>
      <c r="AU12" s="130" t="n">
        <f aca="false">SUM(AU8:AU11)</f>
        <v>10002347113.29</v>
      </c>
      <c r="AV12" s="125" t="n">
        <f aca="false">SUM(AV8:AV11)</f>
        <v>231869</v>
      </c>
      <c r="AW12" s="126" t="n">
        <f aca="false">SUM(AW8:AW11)</f>
        <v>2463631415.69</v>
      </c>
      <c r="AX12" s="125" t="n">
        <f aca="false">SUM(AX8:AX11)</f>
        <v>745721</v>
      </c>
      <c r="AY12" s="126" t="n">
        <f aca="false">SUM(AY8:AY11)</f>
        <v>14479947527.38</v>
      </c>
      <c r="AZ12" s="128" t="n">
        <f aca="false">SUM(AZ8:AZ11)</f>
        <v>0.47773078573003</v>
      </c>
    </row>
    <row r="13" customFormat="false" ht="17.35" hidden="false" customHeight="false" outlineLevel="0" collapsed="false">
      <c r="A13" s="131"/>
      <c r="B13" s="124"/>
      <c r="C13" s="124"/>
      <c r="E13" s="132"/>
      <c r="F13" s="133"/>
      <c r="G13" s="134"/>
      <c r="H13" s="135"/>
      <c r="I13" s="132"/>
      <c r="K13" s="132"/>
      <c r="N13" s="136"/>
      <c r="O13" s="132" t="n">
        <f aca="false">SUM(O8:O11)</f>
        <v>768635766.23</v>
      </c>
      <c r="P13" s="115"/>
      <c r="R13" s="136"/>
      <c r="S13" s="132"/>
      <c r="T13" s="136"/>
      <c r="U13" s="132"/>
      <c r="V13" s="136"/>
      <c r="W13" s="132"/>
      <c r="X13" s="136"/>
      <c r="Y13" s="132"/>
      <c r="Z13" s="137"/>
      <c r="AB13" s="136"/>
      <c r="AC13" s="132"/>
      <c r="AD13" s="136"/>
      <c r="AE13" s="132"/>
      <c r="AF13" s="136"/>
      <c r="AH13" s="137"/>
      <c r="AJ13" s="136"/>
      <c r="AK13" s="132"/>
      <c r="AL13" s="136"/>
      <c r="AM13" s="132"/>
      <c r="AN13" s="136"/>
      <c r="AP13" s="137"/>
      <c r="AR13" s="136"/>
      <c r="AS13" s="132"/>
      <c r="AT13" s="136"/>
      <c r="AU13" s="138"/>
      <c r="AV13" s="136"/>
      <c r="AW13" s="132"/>
      <c r="AX13" s="136"/>
      <c r="AY13" s="132"/>
      <c r="AZ13" s="137"/>
    </row>
    <row r="14" customFormat="false" ht="13.8" hidden="false" customHeight="false" outlineLevel="0" collapsed="false">
      <c r="A14" s="95" t="s">
        <v>35</v>
      </c>
      <c r="B14" s="107" t="s">
        <v>36</v>
      </c>
      <c r="D14" s="108" t="n">
        <v>1721</v>
      </c>
      <c r="E14" s="109" t="n">
        <v>16681916</v>
      </c>
      <c r="F14" s="108" t="n">
        <v>768</v>
      </c>
      <c r="G14" s="109" t="n">
        <v>7129199.54</v>
      </c>
      <c r="H14" s="108" t="n">
        <v>3959</v>
      </c>
      <c r="I14" s="109" t="n">
        <v>47774093.91</v>
      </c>
      <c r="J14" s="110" t="n">
        <f aca="false">D14+F14+H14</f>
        <v>6448</v>
      </c>
      <c r="K14" s="111" t="n">
        <f aca="false">E14+G14+I14</f>
        <v>71585209.45</v>
      </c>
      <c r="L14" s="112" t="n">
        <f aca="false">K14/$K$45</f>
        <v>0.064026920577598</v>
      </c>
      <c r="N14" s="108" t="n">
        <v>7358</v>
      </c>
      <c r="O14" s="109" t="n">
        <v>127461261.99</v>
      </c>
      <c r="P14" s="115" t="n">
        <f aca="false">O14/$O$45</f>
        <v>0.0493543954094373</v>
      </c>
      <c r="R14" s="108" t="n">
        <v>24756</v>
      </c>
      <c r="S14" s="109" t="n">
        <v>855071690.49</v>
      </c>
      <c r="T14" s="108" t="n">
        <v>171</v>
      </c>
      <c r="U14" s="109" t="n">
        <v>2428623.45</v>
      </c>
      <c r="V14" s="108" t="n">
        <v>491</v>
      </c>
      <c r="W14" s="109" t="n">
        <v>4436249.19</v>
      </c>
      <c r="X14" s="110" t="n">
        <f aca="false">R14+T14+V14</f>
        <v>25418</v>
      </c>
      <c r="Y14" s="139" t="n">
        <f aca="false">S14+U14+W14</f>
        <v>861936563.13</v>
      </c>
      <c r="Z14" s="112" t="n">
        <f aca="false">Y14/$Y$45</f>
        <v>0.0453192555596851</v>
      </c>
      <c r="AB14" s="108" t="n">
        <v>1787</v>
      </c>
      <c r="AC14" s="109" t="n">
        <v>53773802.05</v>
      </c>
      <c r="AD14" s="108" t="n">
        <v>23378</v>
      </c>
      <c r="AE14" s="109" t="n">
        <v>325987230.62</v>
      </c>
      <c r="AF14" s="110" t="n">
        <f aca="false">AB14+AD14</f>
        <v>25165</v>
      </c>
      <c r="AG14" s="111" t="n">
        <f aca="false">AC14+AE14</f>
        <v>379761032.67</v>
      </c>
      <c r="AH14" s="112" t="n">
        <f aca="false">AG14/$AG$45</f>
        <v>0.0774814003069003</v>
      </c>
      <c r="AJ14" s="108" t="n">
        <v>6579</v>
      </c>
      <c r="AK14" s="109" t="n">
        <v>209244009.4</v>
      </c>
      <c r="AL14" s="108" t="n">
        <v>67</v>
      </c>
      <c r="AM14" s="109" t="n">
        <v>560573.47</v>
      </c>
      <c r="AN14" s="110" t="n">
        <f aca="false">AJ14+AL14</f>
        <v>6646</v>
      </c>
      <c r="AO14" s="111" t="n">
        <f aca="false">AK14+AM14</f>
        <v>209804582.87</v>
      </c>
      <c r="AP14" s="112" t="n">
        <f aca="false">AO14/$AO$45</f>
        <v>0.0780320837471318</v>
      </c>
      <c r="AR14" s="108" t="n">
        <f aca="false">D14+F14+N14+T14+AB14+AJ14</f>
        <v>18384</v>
      </c>
      <c r="AS14" s="109" t="n">
        <f aca="false">E14+G14+O14+U14+AC14+AK14</f>
        <v>416718812.43</v>
      </c>
      <c r="AT14" s="108" t="n">
        <f aca="false">R14</f>
        <v>24756</v>
      </c>
      <c r="AU14" s="122" t="n">
        <f aca="false">S14</f>
        <v>855071690.49</v>
      </c>
      <c r="AV14" s="108" t="n">
        <f aca="false">H14+V14+AD14+AL14</f>
        <v>27895</v>
      </c>
      <c r="AW14" s="109" t="n">
        <f aca="false">I14+W14+AE14+AM14</f>
        <v>378758147.19</v>
      </c>
      <c r="AX14" s="110" t="n">
        <f aca="false">AR14+AT14+AV14</f>
        <v>71035</v>
      </c>
      <c r="AY14" s="111" t="n">
        <f aca="false">AS14+AU14+AW14</f>
        <v>1650548650.11</v>
      </c>
      <c r="AZ14" s="112" t="n">
        <f aca="false">AY14/$AY$45</f>
        <v>0.054455853656354</v>
      </c>
    </row>
    <row r="15" customFormat="false" ht="13.8" hidden="false" customHeight="false" outlineLevel="0" collapsed="false">
      <c r="A15" s="95"/>
      <c r="B15" s="107" t="s">
        <v>37</v>
      </c>
      <c r="D15" s="113" t="n">
        <v>2056</v>
      </c>
      <c r="E15" s="114" t="n">
        <v>16814487.06</v>
      </c>
      <c r="F15" s="113" t="n">
        <v>971</v>
      </c>
      <c r="G15" s="119" t="n">
        <v>6709355.14</v>
      </c>
      <c r="H15" s="113" t="n">
        <v>4047</v>
      </c>
      <c r="I15" s="114" t="n">
        <v>61300961.51</v>
      </c>
      <c r="J15" s="110" t="n">
        <f aca="false">D15+F15+H15</f>
        <v>7074</v>
      </c>
      <c r="K15" s="111" t="n">
        <f aca="false">E15+G15+I15</f>
        <v>84824803.71</v>
      </c>
      <c r="L15" s="112" t="n">
        <f aca="false">K15/$K$45</f>
        <v>0.0758686188373025</v>
      </c>
      <c r="N15" s="108" t="n">
        <v>8698</v>
      </c>
      <c r="O15" s="109" t="n">
        <v>148742652.14</v>
      </c>
      <c r="P15" s="115" t="n">
        <f aca="false">O15/$O$45</f>
        <v>0.0575947825508106</v>
      </c>
      <c r="R15" s="108" t="n">
        <v>30680</v>
      </c>
      <c r="S15" s="109" t="n">
        <v>1381503408.67</v>
      </c>
      <c r="T15" s="108" t="n">
        <v>850</v>
      </c>
      <c r="U15" s="109" t="n">
        <v>6017774.96</v>
      </c>
      <c r="V15" s="108" t="n">
        <v>334</v>
      </c>
      <c r="W15" s="109" t="n">
        <v>2743055.18</v>
      </c>
      <c r="X15" s="110" t="n">
        <f aca="false">R15+T15+V15</f>
        <v>31864</v>
      </c>
      <c r="Y15" s="139" t="n">
        <f aca="false">S15+U15+W15</f>
        <v>1390264238.81</v>
      </c>
      <c r="Z15" s="112" t="n">
        <f aca="false">Y15/$Y$45</f>
        <v>0.073097885655674</v>
      </c>
      <c r="AB15" s="108" t="n">
        <v>4099</v>
      </c>
      <c r="AC15" s="109" t="n">
        <v>33181534.58</v>
      </c>
      <c r="AD15" s="108" t="n">
        <v>23581</v>
      </c>
      <c r="AE15" s="109" t="n">
        <v>366893332.73</v>
      </c>
      <c r="AF15" s="110" t="n">
        <f aca="false">AB15+AD15</f>
        <v>27680</v>
      </c>
      <c r="AG15" s="111" t="n">
        <f aca="false">AC15+AE15</f>
        <v>400074867.31</v>
      </c>
      <c r="AH15" s="112" t="n">
        <f aca="false">AG15/$AG$45</f>
        <v>0.0816259654889677</v>
      </c>
      <c r="AJ15" s="108" t="n">
        <v>7807</v>
      </c>
      <c r="AK15" s="109" t="n">
        <v>173452166.87</v>
      </c>
      <c r="AL15" s="108" t="n">
        <v>80</v>
      </c>
      <c r="AM15" s="109" t="n">
        <v>320069.34</v>
      </c>
      <c r="AN15" s="110" t="n">
        <f aca="false">AJ15+AL15</f>
        <v>7887</v>
      </c>
      <c r="AO15" s="111" t="n">
        <f aca="false">AK15+AM15</f>
        <v>173772236.21</v>
      </c>
      <c r="AP15" s="112" t="n">
        <f aca="false">AO15/$AO$45</f>
        <v>0.0646306648948039</v>
      </c>
      <c r="AR15" s="108" t="n">
        <f aca="false">D15+F15+N15+T15+AB15+AJ15</f>
        <v>24481</v>
      </c>
      <c r="AS15" s="109" t="n">
        <f aca="false">E15+G15+O15+U15+AC15+AK15</f>
        <v>384917970.75</v>
      </c>
      <c r="AT15" s="108" t="n">
        <f aca="false">R15</f>
        <v>30680</v>
      </c>
      <c r="AU15" s="122" t="n">
        <f aca="false">S15</f>
        <v>1381503408.67</v>
      </c>
      <c r="AV15" s="108" t="n">
        <f aca="false">H15+V15+AD15+AL15</f>
        <v>28042</v>
      </c>
      <c r="AW15" s="109" t="n">
        <f aca="false">I15+W15+AE15+AM15</f>
        <v>431257418.76</v>
      </c>
      <c r="AX15" s="110" t="n">
        <f aca="false">AR15+AT15+AV15</f>
        <v>83203</v>
      </c>
      <c r="AY15" s="111" t="n">
        <f aca="false">AS15+AU15+AW15</f>
        <v>2197678798.18</v>
      </c>
      <c r="AZ15" s="112" t="n">
        <f aca="false">AY15/$AY$45</f>
        <v>0.072507087270276</v>
      </c>
    </row>
    <row r="16" customFormat="false" ht="13.8" hidden="false" customHeight="false" outlineLevel="0" collapsed="false">
      <c r="A16" s="95"/>
      <c r="B16" s="107" t="s">
        <v>38</v>
      </c>
      <c r="D16" s="113" t="n">
        <v>3260</v>
      </c>
      <c r="E16" s="114" t="n">
        <v>23023823.38</v>
      </c>
      <c r="F16" s="113" t="n">
        <v>1151</v>
      </c>
      <c r="G16" s="119" t="n">
        <v>16413722.49</v>
      </c>
      <c r="H16" s="113" t="n">
        <v>5334</v>
      </c>
      <c r="I16" s="114" t="n">
        <v>68137558.16</v>
      </c>
      <c r="J16" s="110" t="n">
        <f aca="false">D16+F16+H16</f>
        <v>9745</v>
      </c>
      <c r="K16" s="111" t="n">
        <f aca="false">E16+G16+I16</f>
        <v>107575104.03</v>
      </c>
      <c r="L16" s="112" t="n">
        <f aca="false">K16/$K$45</f>
        <v>0.0962168399698055</v>
      </c>
      <c r="N16" s="108" t="n">
        <v>14514</v>
      </c>
      <c r="O16" s="109" t="n">
        <v>275384606.47</v>
      </c>
      <c r="P16" s="115" t="n">
        <f aca="false">O16/$O$45</f>
        <v>0.10663193306888</v>
      </c>
      <c r="R16" s="108" t="n">
        <v>48678</v>
      </c>
      <c r="S16" s="109" t="n">
        <v>1136935017.79</v>
      </c>
      <c r="T16" s="108" t="n">
        <v>380</v>
      </c>
      <c r="U16" s="109" t="n">
        <v>4524704.65</v>
      </c>
      <c r="V16" s="108" t="n">
        <v>585</v>
      </c>
      <c r="W16" s="109" t="n">
        <v>4388516.61</v>
      </c>
      <c r="X16" s="110" t="n">
        <f aca="false">R16+T16+V16</f>
        <v>49643</v>
      </c>
      <c r="Y16" s="139" t="n">
        <f aca="false">S16+U16+W16</f>
        <v>1145848239.05</v>
      </c>
      <c r="Z16" s="112" t="n">
        <f aca="false">Y16/$Y$45</f>
        <v>0.0602468805703627</v>
      </c>
      <c r="AB16" s="108" t="n">
        <v>4303</v>
      </c>
      <c r="AC16" s="109" t="n">
        <v>87297315.36</v>
      </c>
      <c r="AD16" s="108" t="n">
        <v>28125</v>
      </c>
      <c r="AE16" s="109" t="n">
        <v>374249667.76</v>
      </c>
      <c r="AF16" s="110" t="n">
        <f aca="false">AB16+AD16</f>
        <v>32428</v>
      </c>
      <c r="AG16" s="111" t="n">
        <f aca="false">AC16+AE16</f>
        <v>461546983.12</v>
      </c>
      <c r="AH16" s="112" t="n">
        <f aca="false">AG16/$AG$45</f>
        <v>0.094167920042071</v>
      </c>
      <c r="AJ16" s="108" t="n">
        <v>11023</v>
      </c>
      <c r="AK16" s="109" t="n">
        <v>127232442.24</v>
      </c>
      <c r="AL16" s="108" t="n">
        <v>134</v>
      </c>
      <c r="AM16" s="109" t="n">
        <v>1190405.92</v>
      </c>
      <c r="AN16" s="110" t="n">
        <f aca="false">AJ16+AL16</f>
        <v>11157</v>
      </c>
      <c r="AO16" s="111" t="n">
        <f aca="false">AK16+AM16</f>
        <v>128422848.16</v>
      </c>
      <c r="AP16" s="112" t="n">
        <f aca="false">AO16/$AO$45</f>
        <v>0.047763982586003</v>
      </c>
      <c r="AR16" s="108" t="n">
        <f aca="false">D16+F16+N16+T16+AB16+AJ16</f>
        <v>34631</v>
      </c>
      <c r="AS16" s="109" t="n">
        <f aca="false">E16+G16+O16+U16+AC16+AK16</f>
        <v>533876614.59</v>
      </c>
      <c r="AT16" s="108" t="n">
        <f aca="false">R16</f>
        <v>48678</v>
      </c>
      <c r="AU16" s="122" t="n">
        <f aca="false">S16</f>
        <v>1136935017.79</v>
      </c>
      <c r="AV16" s="108" t="n">
        <f aca="false">H16+V16+AD16+AL16</f>
        <v>34178</v>
      </c>
      <c r="AW16" s="109" t="n">
        <f aca="false">I16+W16+AE16+AM16</f>
        <v>447966148.45</v>
      </c>
      <c r="AX16" s="110" t="n">
        <f aca="false">AR16+AT16+AV16</f>
        <v>117487</v>
      </c>
      <c r="AY16" s="111" t="n">
        <f aca="false">AS16+AU16+AW16</f>
        <v>2118777780.83</v>
      </c>
      <c r="AZ16" s="112" t="n">
        <f aca="false">AY16/$AY$45</f>
        <v>0.0699039393692052</v>
      </c>
    </row>
    <row r="17" customFormat="false" ht="13.8" hidden="false" customHeight="false" outlineLevel="0" collapsed="false">
      <c r="A17" s="95"/>
      <c r="B17" s="123" t="s">
        <v>34</v>
      </c>
      <c r="C17" s="124"/>
      <c r="D17" s="125" t="n">
        <f aca="false">SUM(D14:D16)</f>
        <v>7037</v>
      </c>
      <c r="E17" s="126" t="n">
        <f aca="false">SUM(E14:E16)</f>
        <v>56520226.44</v>
      </c>
      <c r="F17" s="125" t="n">
        <f aca="false">SUM(F14:F16)</f>
        <v>2890</v>
      </c>
      <c r="G17" s="126" t="n">
        <f aca="false">SUM(G14:G16)</f>
        <v>30252277.17</v>
      </c>
      <c r="H17" s="125" t="n">
        <f aca="false">SUM(H14:H16)</f>
        <v>13340</v>
      </c>
      <c r="I17" s="126" t="n">
        <f aca="false">SUM(I14:I16)</f>
        <v>177212613.58</v>
      </c>
      <c r="J17" s="125" t="n">
        <f aca="false">SUM(J14:J16)</f>
        <v>23267</v>
      </c>
      <c r="K17" s="126" t="n">
        <f aca="false">SUM(K14:K16)</f>
        <v>263985117.19</v>
      </c>
      <c r="L17" s="128" t="n">
        <f aca="false">SUM(L14:L16)</f>
        <v>0.236112379384706</v>
      </c>
      <c r="N17" s="125" t="n">
        <f aca="false">SUM(N14:N16)</f>
        <v>30570</v>
      </c>
      <c r="O17" s="126" t="n">
        <f aca="false">SUM(O14:O16)</f>
        <v>551588520.6</v>
      </c>
      <c r="P17" s="129" t="n">
        <f aca="false">SUM(P14:P16)</f>
        <v>0.213581111029128</v>
      </c>
      <c r="R17" s="125" t="n">
        <f aca="false">SUM(R14:R16)</f>
        <v>104114</v>
      </c>
      <c r="S17" s="126" t="n">
        <f aca="false">SUM(S14:S16)</f>
        <v>3373510116.95</v>
      </c>
      <c r="T17" s="125" t="n">
        <f aca="false">SUM(T14:T16)</f>
        <v>1401</v>
      </c>
      <c r="U17" s="126" t="n">
        <f aca="false">SUM(U14:U16)</f>
        <v>12971103.06</v>
      </c>
      <c r="V17" s="125" t="n">
        <f aca="false">SUM(V14:V16)</f>
        <v>1410</v>
      </c>
      <c r="W17" s="126" t="n">
        <f aca="false">SUM(W14:W16)</f>
        <v>11567820.98</v>
      </c>
      <c r="X17" s="125" t="n">
        <f aca="false">SUM(X14:X16)</f>
        <v>106925</v>
      </c>
      <c r="Y17" s="126" t="n">
        <f aca="false">SUM(Y14:Y16)</f>
        <v>3398049040.99</v>
      </c>
      <c r="Z17" s="128" t="n">
        <f aca="false">SUM(Z14:Z16)</f>
        <v>0.178664021785722</v>
      </c>
      <c r="AB17" s="125" t="n">
        <f aca="false">SUM(AB14:AB16)</f>
        <v>10189</v>
      </c>
      <c r="AC17" s="126" t="n">
        <f aca="false">SUM(AC14:AC16)</f>
        <v>174252651.99</v>
      </c>
      <c r="AD17" s="125" t="n">
        <f aca="false">SUM(AD14:AD16)</f>
        <v>75084</v>
      </c>
      <c r="AE17" s="126" t="n">
        <f aca="false">SUM(AE14:AE16)</f>
        <v>1067130231.11</v>
      </c>
      <c r="AF17" s="125" t="n">
        <f aca="false">SUM(AF14:AF16)</f>
        <v>85273</v>
      </c>
      <c r="AG17" s="126" t="n">
        <f aca="false">SUM(AG14:AG16)</f>
        <v>1241382883.1</v>
      </c>
      <c r="AH17" s="128" t="n">
        <f aca="false">SUM(AH14:AH16)</f>
        <v>0.253275285837939</v>
      </c>
      <c r="AJ17" s="125" t="n">
        <f aca="false">SUM(AJ14:AJ16)</f>
        <v>25409</v>
      </c>
      <c r="AK17" s="126" t="n">
        <f aca="false">SUM(AK14:AK16)</f>
        <v>509928618.51</v>
      </c>
      <c r="AL17" s="125" t="n">
        <f aca="false">SUM(AL14:AL16)</f>
        <v>281</v>
      </c>
      <c r="AM17" s="126" t="n">
        <f aca="false">SUM(AM14:AM16)</f>
        <v>2071048.73</v>
      </c>
      <c r="AN17" s="125" t="n">
        <f aca="false">SUM(AN14:AN16)</f>
        <v>25690</v>
      </c>
      <c r="AO17" s="126" t="n">
        <f aca="false">SUM(AO14:AO16)</f>
        <v>511999667.24</v>
      </c>
      <c r="AP17" s="128" t="n">
        <f aca="false">SUM(AP14:AP16)</f>
        <v>0.190426731227939</v>
      </c>
      <c r="AR17" s="125" t="n">
        <f aca="false">SUM(AR14:AR16)</f>
        <v>77496</v>
      </c>
      <c r="AS17" s="126" t="n">
        <f aca="false">SUM(AS14:AS16)</f>
        <v>1335513397.77</v>
      </c>
      <c r="AT17" s="125" t="n">
        <f aca="false">SUM(AT14:AT16)</f>
        <v>104114</v>
      </c>
      <c r="AU17" s="130" t="n">
        <f aca="false">SUM(AU14:AU16)</f>
        <v>3373510116.95</v>
      </c>
      <c r="AV17" s="125" t="n">
        <f aca="false">SUM(AV14:AV16)</f>
        <v>90115</v>
      </c>
      <c r="AW17" s="126" t="n">
        <f aca="false">SUM(AW14:AW16)</f>
        <v>1257981714.4</v>
      </c>
      <c r="AX17" s="125" t="n">
        <f aca="false">SUM(AX14:AX16)</f>
        <v>271725</v>
      </c>
      <c r="AY17" s="126" t="n">
        <f aca="false">SUM(AY14:AY16)</f>
        <v>5967005229.12</v>
      </c>
      <c r="AZ17" s="128" t="n">
        <f aca="false">SUM(AZ14:AZ16)</f>
        <v>0.196866880295835</v>
      </c>
    </row>
    <row r="18" customFormat="false" ht="17.35" hidden="false" customHeight="false" outlineLevel="0" collapsed="false">
      <c r="A18" s="131"/>
      <c r="B18" s="124"/>
      <c r="C18" s="124"/>
      <c r="E18" s="132"/>
      <c r="F18" s="135"/>
      <c r="G18" s="132"/>
      <c r="H18" s="135"/>
      <c r="I18" s="132"/>
      <c r="K18" s="132"/>
      <c r="N18" s="136"/>
      <c r="O18" s="132" t="n">
        <f aca="false">SUM(O14:O16)</f>
        <v>551588520.6</v>
      </c>
      <c r="P18" s="115"/>
      <c r="R18" s="136"/>
      <c r="S18" s="132"/>
      <c r="T18" s="136"/>
      <c r="U18" s="132"/>
      <c r="V18" s="136"/>
      <c r="W18" s="132"/>
      <c r="X18" s="136"/>
      <c r="Y18" s="132"/>
      <c r="Z18" s="137"/>
      <c r="AB18" s="136"/>
      <c r="AC18" s="132"/>
      <c r="AD18" s="136"/>
      <c r="AE18" s="132"/>
      <c r="AF18" s="136"/>
      <c r="AH18" s="137"/>
      <c r="AJ18" s="136"/>
      <c r="AK18" s="132"/>
      <c r="AL18" s="136"/>
      <c r="AM18" s="132"/>
      <c r="AN18" s="136"/>
      <c r="AP18" s="137"/>
      <c r="AR18" s="136"/>
      <c r="AS18" s="109"/>
      <c r="AT18" s="108"/>
      <c r="AU18" s="138"/>
      <c r="AV18" s="136"/>
      <c r="AW18" s="132"/>
      <c r="AX18" s="136"/>
      <c r="AY18" s="132"/>
      <c r="AZ18" s="137"/>
    </row>
    <row r="19" customFormat="false" ht="13.8" hidden="false" customHeight="false" outlineLevel="0" collapsed="false">
      <c r="A19" s="95" t="s">
        <v>39</v>
      </c>
      <c r="B19" s="107" t="s">
        <v>40</v>
      </c>
      <c r="D19" s="108" t="n">
        <v>165</v>
      </c>
      <c r="E19" s="109" t="n">
        <v>1451044.61</v>
      </c>
      <c r="F19" s="108" t="n">
        <v>37</v>
      </c>
      <c r="G19" s="109" t="n">
        <v>718343.7</v>
      </c>
      <c r="H19" s="107" t="n">
        <v>105</v>
      </c>
      <c r="I19" s="114" t="n">
        <v>1833801.7</v>
      </c>
      <c r="J19" s="140" t="n">
        <f aca="false">D19+F19+H19</f>
        <v>307</v>
      </c>
      <c r="K19" s="111" t="n">
        <f aca="false">E19+G19+I19</f>
        <v>4003190.01</v>
      </c>
      <c r="L19" s="112" t="n">
        <f aca="false">K19/$K$45</f>
        <v>0.00358051517620172</v>
      </c>
      <c r="N19" s="108" t="n">
        <v>2636</v>
      </c>
      <c r="O19" s="109" t="n">
        <v>43174225.15</v>
      </c>
      <c r="P19" s="115" t="n">
        <f aca="false">O19/$O$45</f>
        <v>0.0167175324195076</v>
      </c>
      <c r="R19" s="108" t="n">
        <v>4191</v>
      </c>
      <c r="S19" s="109" t="n">
        <v>94984323.25</v>
      </c>
      <c r="T19" s="108" t="n">
        <v>9</v>
      </c>
      <c r="U19" s="109" t="n">
        <v>297356.27</v>
      </c>
      <c r="V19" s="108" t="n">
        <v>0</v>
      </c>
      <c r="W19" s="109" t="n">
        <v>0</v>
      </c>
      <c r="X19" s="110" t="n">
        <f aca="false">R19+T19+V19</f>
        <v>4200</v>
      </c>
      <c r="Y19" s="139" t="n">
        <f aca="false">S19+U19+W19</f>
        <v>95281679.52</v>
      </c>
      <c r="Z19" s="112" t="n">
        <f aca="false">Y19/$Y$45</f>
        <v>0.00500975938257259</v>
      </c>
      <c r="AB19" s="108" t="n">
        <v>217</v>
      </c>
      <c r="AC19" s="109" t="n">
        <v>7727356.14</v>
      </c>
      <c r="AD19" s="108" t="n">
        <v>318</v>
      </c>
      <c r="AE19" s="109" t="n">
        <v>11019919.26</v>
      </c>
      <c r="AF19" s="110" t="n">
        <f aca="false">AB19+AD19</f>
        <v>535</v>
      </c>
      <c r="AG19" s="111" t="n">
        <f aca="false">AC19+AE19</f>
        <v>18747275.4</v>
      </c>
      <c r="AH19" s="112" t="n">
        <f aca="false">AG19/$AG$45</f>
        <v>0.00382494522863102</v>
      </c>
      <c r="AJ19" s="108" t="n">
        <v>716</v>
      </c>
      <c r="AK19" s="109" t="n">
        <v>26744415.45</v>
      </c>
      <c r="AL19" s="108" t="n">
        <v>0</v>
      </c>
      <c r="AM19" s="109" t="n">
        <v>0</v>
      </c>
      <c r="AN19" s="110" t="n">
        <f aca="false">AJ19+AL19</f>
        <v>716</v>
      </c>
      <c r="AO19" s="111" t="n">
        <f aca="false">AK19+AM19</f>
        <v>26744415.45</v>
      </c>
      <c r="AP19" s="112" t="n">
        <f aca="false">AO19/$AO$45</f>
        <v>0.00994698227090489</v>
      </c>
      <c r="AR19" s="108" t="n">
        <f aca="false">D19+F19+N19+T19+AB19+AJ19</f>
        <v>3780</v>
      </c>
      <c r="AS19" s="109" t="n">
        <f aca="false">E19+G19+O19+U19+AC19+AK19</f>
        <v>80112741.32</v>
      </c>
      <c r="AT19" s="108" t="n">
        <f aca="false">R19</f>
        <v>4191</v>
      </c>
      <c r="AU19" s="122" t="n">
        <f aca="false">S19</f>
        <v>94984323.25</v>
      </c>
      <c r="AV19" s="108" t="n">
        <f aca="false">H19+V19+AD19+AL19</f>
        <v>423</v>
      </c>
      <c r="AW19" s="109" t="n">
        <f aca="false">I19+W19+AE19+AM19</f>
        <v>12853720.96</v>
      </c>
      <c r="AX19" s="110" t="n">
        <f aca="false">AR19+AT19+AV19</f>
        <v>8394</v>
      </c>
      <c r="AY19" s="111" t="n">
        <f aca="false">AS19+AU19+AW19</f>
        <v>187950785.53</v>
      </c>
      <c r="AZ19" s="112" t="n">
        <f aca="false">AY19/$AY$45</f>
        <v>0.00620098078947043</v>
      </c>
    </row>
    <row r="20" customFormat="false" ht="13.8" hidden="false" customHeight="false" outlineLevel="0" collapsed="false">
      <c r="A20" s="95"/>
      <c r="B20" s="107" t="s">
        <v>41</v>
      </c>
      <c r="D20" s="118" t="n">
        <v>2333</v>
      </c>
      <c r="E20" s="119" t="n">
        <v>26407298.22</v>
      </c>
      <c r="F20" s="118" t="n">
        <v>1424</v>
      </c>
      <c r="G20" s="119" t="n">
        <v>28023729.54</v>
      </c>
      <c r="H20" s="107" t="n">
        <v>2164</v>
      </c>
      <c r="I20" s="114" t="n">
        <v>56243723.77</v>
      </c>
      <c r="J20" s="110" t="n">
        <f aca="false">D20+F20+H20</f>
        <v>5921</v>
      </c>
      <c r="K20" s="111" t="n">
        <f aca="false">E20+G20+I20</f>
        <v>110674751.53</v>
      </c>
      <c r="L20" s="112" t="n">
        <f aca="false">K20/$K$45</f>
        <v>0.0989892127242593</v>
      </c>
      <c r="N20" s="108" t="n">
        <v>8676</v>
      </c>
      <c r="O20" s="109" t="n">
        <v>211225356.88</v>
      </c>
      <c r="P20" s="115" t="n">
        <f aca="false">O20/$O$45</f>
        <v>0.0817887695539443</v>
      </c>
      <c r="R20" s="108" t="n">
        <v>19007</v>
      </c>
      <c r="S20" s="109" t="n">
        <v>705761210.43</v>
      </c>
      <c r="T20" s="108" t="n">
        <v>80</v>
      </c>
      <c r="U20" s="109" t="n">
        <v>1135258.66</v>
      </c>
      <c r="V20" s="108" t="n">
        <v>49</v>
      </c>
      <c r="W20" s="109" t="n">
        <v>1662313.45</v>
      </c>
      <c r="X20" s="110" t="n">
        <f aca="false">R20+T20+V20</f>
        <v>19136</v>
      </c>
      <c r="Y20" s="139" t="n">
        <f aca="false">S20+U20+W20</f>
        <v>708558782.54</v>
      </c>
      <c r="Z20" s="112" t="n">
        <f aca="false">Y20/$Y$45</f>
        <v>0.0372548954512171</v>
      </c>
      <c r="AB20" s="108" t="n">
        <v>7608</v>
      </c>
      <c r="AC20" s="109" t="n">
        <v>229276211.3</v>
      </c>
      <c r="AD20" s="108" t="n">
        <v>10478</v>
      </c>
      <c r="AE20" s="109" t="n">
        <v>291947361.78</v>
      </c>
      <c r="AF20" s="110" t="n">
        <f aca="false">AB20+AD20</f>
        <v>18086</v>
      </c>
      <c r="AG20" s="111" t="n">
        <f aca="false">AC20+AE20</f>
        <v>521223573.08</v>
      </c>
      <c r="AH20" s="112" t="n">
        <f aca="false">AG20/$AG$45</f>
        <v>0.106343539333847</v>
      </c>
      <c r="AJ20" s="108" t="n">
        <v>6519</v>
      </c>
      <c r="AK20" s="109" t="n">
        <v>234896588.42</v>
      </c>
      <c r="AL20" s="108" t="n">
        <v>23</v>
      </c>
      <c r="AM20" s="109" t="n">
        <v>705717.23</v>
      </c>
      <c r="AN20" s="110" t="n">
        <f aca="false">AJ20+AL20</f>
        <v>6542</v>
      </c>
      <c r="AO20" s="111" t="n">
        <f aca="false">AK20+AM20</f>
        <v>235602305.65</v>
      </c>
      <c r="AP20" s="112" t="n">
        <f aca="false">AO20/$AO$45</f>
        <v>0.087626965026258</v>
      </c>
      <c r="AR20" s="108" t="n">
        <f aca="false">D20+F20+N20+T20+AB20+AJ20</f>
        <v>26640</v>
      </c>
      <c r="AS20" s="109" t="n">
        <f aca="false">E20+G20+O20+U20+AC20+AK20</f>
        <v>730964443.02</v>
      </c>
      <c r="AT20" s="108" t="n">
        <f aca="false">R20</f>
        <v>19007</v>
      </c>
      <c r="AU20" s="122" t="n">
        <f aca="false">S20</f>
        <v>705761210.43</v>
      </c>
      <c r="AV20" s="108" t="n">
        <f aca="false">H20+V20+AD20+AL20</f>
        <v>12714</v>
      </c>
      <c r="AW20" s="109" t="n">
        <f aca="false">I20+W20+AE20+AM20</f>
        <v>350559116.23</v>
      </c>
      <c r="AX20" s="110" t="n">
        <f aca="false">AR20+AT20+AV20</f>
        <v>58361</v>
      </c>
      <c r="AY20" s="111" t="n">
        <f aca="false">AS20+AU20+AW20</f>
        <v>1787284769.68</v>
      </c>
      <c r="AZ20" s="112" t="n">
        <f aca="false">AY20/$AY$45</f>
        <v>0.0589671306286174</v>
      </c>
    </row>
    <row r="21" customFormat="false" ht="13.8" hidden="false" customHeight="false" outlineLevel="0" collapsed="false">
      <c r="A21" s="95"/>
      <c r="B21" s="107" t="s">
        <v>42</v>
      </c>
      <c r="D21" s="113" t="n">
        <v>340</v>
      </c>
      <c r="E21" s="114" t="n">
        <v>3870886.78</v>
      </c>
      <c r="F21" s="113" t="n">
        <v>165</v>
      </c>
      <c r="G21" s="119" t="n">
        <v>1702440.49</v>
      </c>
      <c r="H21" s="107" t="n">
        <v>487</v>
      </c>
      <c r="I21" s="114" t="n">
        <v>8971204.48</v>
      </c>
      <c r="J21" s="140" t="n">
        <f aca="false">D21+F21+H21</f>
        <v>992</v>
      </c>
      <c r="K21" s="111" t="n">
        <f aca="false">E21+G21+I21</f>
        <v>14544531.75</v>
      </c>
      <c r="L21" s="112" t="n">
        <f aca="false">K21/$K$45</f>
        <v>0.0130088545713629</v>
      </c>
      <c r="N21" s="108" t="n">
        <v>824</v>
      </c>
      <c r="O21" s="109" t="n">
        <v>13456160.49</v>
      </c>
      <c r="P21" s="115" t="n">
        <f aca="false">O21/$O$45</f>
        <v>0.00521037258809199</v>
      </c>
      <c r="R21" s="108" t="n">
        <v>5297</v>
      </c>
      <c r="S21" s="109" t="n">
        <v>216348864.75</v>
      </c>
      <c r="T21" s="108" t="n">
        <v>153</v>
      </c>
      <c r="U21" s="109" t="n">
        <v>5128936.56</v>
      </c>
      <c r="V21" s="108" t="n">
        <v>27</v>
      </c>
      <c r="W21" s="109" t="n">
        <v>161440.28</v>
      </c>
      <c r="X21" s="110" t="n">
        <f aca="false">R21+T21+V21</f>
        <v>5477</v>
      </c>
      <c r="Y21" s="139" t="n">
        <f aca="false">S21+U21+W21</f>
        <v>221639241.59</v>
      </c>
      <c r="Z21" s="112" t="n">
        <f aca="false">Y21/$Y$45</f>
        <v>0.0116534393148339</v>
      </c>
      <c r="AB21" s="108" t="n">
        <v>655</v>
      </c>
      <c r="AC21" s="109" t="n">
        <v>16882243.28</v>
      </c>
      <c r="AD21" s="108" t="n">
        <v>2166</v>
      </c>
      <c r="AE21" s="109" t="n">
        <v>42376767.77</v>
      </c>
      <c r="AF21" s="110" t="n">
        <f aca="false">AB21+AD21</f>
        <v>2821</v>
      </c>
      <c r="AG21" s="111" t="n">
        <f aca="false">AC21+AE21</f>
        <v>59259011.05</v>
      </c>
      <c r="AH21" s="112" t="n">
        <f aca="false">AG21/$AG$45</f>
        <v>0.0120904220337581</v>
      </c>
      <c r="AJ21" s="108" t="n">
        <v>1186</v>
      </c>
      <c r="AK21" s="109" t="n">
        <v>53662093.12</v>
      </c>
      <c r="AL21" s="108" t="n">
        <v>13</v>
      </c>
      <c r="AM21" s="109" t="n">
        <v>74203.24</v>
      </c>
      <c r="AN21" s="110" t="n">
        <f aca="false">AJ21+AL21</f>
        <v>1199</v>
      </c>
      <c r="AO21" s="111" t="n">
        <f aca="false">AK21+AM21</f>
        <v>53736296.36</v>
      </c>
      <c r="AP21" s="112" t="n">
        <f aca="false">AO21/$AO$45</f>
        <v>0.0199860037395961</v>
      </c>
      <c r="AR21" s="108" t="n">
        <f aca="false">D21+F21+N21+T21+AB21+AJ21</f>
        <v>3323</v>
      </c>
      <c r="AS21" s="109" t="n">
        <f aca="false">E21+G21+O21+U21+AC21+AK21</f>
        <v>94702760.72</v>
      </c>
      <c r="AT21" s="108" t="n">
        <f aca="false">R21</f>
        <v>5297</v>
      </c>
      <c r="AU21" s="122" t="n">
        <f aca="false">S21</f>
        <v>216348864.75</v>
      </c>
      <c r="AV21" s="108" t="n">
        <f aca="false">H21+V21+AD21+AL21</f>
        <v>2693</v>
      </c>
      <c r="AW21" s="109" t="n">
        <f aca="false">I21+W21+AE21+AM21</f>
        <v>51583615.77</v>
      </c>
      <c r="AX21" s="110" t="n">
        <f aca="false">AR21+AT21+AV21</f>
        <v>11313</v>
      </c>
      <c r="AY21" s="111" t="n">
        <f aca="false">AS21+AU21+AW21</f>
        <v>362635241.24</v>
      </c>
      <c r="AZ21" s="112" t="n">
        <f aca="false">AY21/$AY$45</f>
        <v>0.0119642711690358</v>
      </c>
    </row>
    <row r="22" customFormat="false" ht="13.8" hidden="false" customHeight="false" outlineLevel="0" collapsed="false">
      <c r="A22" s="95"/>
      <c r="B22" s="107" t="s">
        <v>43</v>
      </c>
      <c r="D22" s="113" t="n">
        <v>245</v>
      </c>
      <c r="E22" s="114" t="n">
        <v>27014718.64</v>
      </c>
      <c r="F22" s="113" t="n">
        <v>145</v>
      </c>
      <c r="G22" s="119" t="n">
        <v>9263842.04</v>
      </c>
      <c r="H22" s="107" t="n">
        <v>508</v>
      </c>
      <c r="I22" s="114" t="n">
        <v>23224970.38</v>
      </c>
      <c r="J22" s="140" t="n">
        <f aca="false">D22+F22+H22</f>
        <v>898</v>
      </c>
      <c r="K22" s="111" t="n">
        <f aca="false">E22+G22+I22</f>
        <v>59503531.06</v>
      </c>
      <c r="L22" s="112" t="n">
        <f aca="false">K22/$K$45</f>
        <v>0.0532208802144569</v>
      </c>
      <c r="N22" s="108" t="n">
        <v>508</v>
      </c>
      <c r="O22" s="109" t="n">
        <v>61752130.63</v>
      </c>
      <c r="P22" s="115" t="n">
        <f aca="false">O22/$O$45</f>
        <v>0.0239111007133081</v>
      </c>
      <c r="R22" s="108" t="n">
        <v>6758</v>
      </c>
      <c r="S22" s="109" t="n">
        <v>1252496221.24</v>
      </c>
      <c r="T22" s="108" t="n">
        <v>21</v>
      </c>
      <c r="U22" s="109" t="n">
        <v>3401366.05</v>
      </c>
      <c r="V22" s="108" t="n">
        <v>33</v>
      </c>
      <c r="W22" s="109" t="n">
        <v>380494.15</v>
      </c>
      <c r="X22" s="110" t="n">
        <f aca="false">R22+T22+V22</f>
        <v>6812</v>
      </c>
      <c r="Y22" s="139" t="n">
        <f aca="false">S22+U22+W22</f>
        <v>1256278081.44</v>
      </c>
      <c r="Z22" s="112" t="n">
        <f aca="false">Y22/$Y$45</f>
        <v>0.0660531062982918</v>
      </c>
      <c r="AB22" s="108" t="n">
        <v>797</v>
      </c>
      <c r="AC22" s="109" t="n">
        <v>49174342.43</v>
      </c>
      <c r="AD22" s="108" t="n">
        <v>4166</v>
      </c>
      <c r="AE22" s="109" t="n">
        <v>86557140.53</v>
      </c>
      <c r="AF22" s="110" t="n">
        <f aca="false">AB22+AD22</f>
        <v>4963</v>
      </c>
      <c r="AG22" s="111" t="n">
        <f aca="false">AC22+AE22</f>
        <v>135731482.96</v>
      </c>
      <c r="AH22" s="112" t="n">
        <f aca="false">AG22/$AG$45</f>
        <v>0.0276928501366585</v>
      </c>
      <c r="AJ22" s="108" t="n">
        <v>1181</v>
      </c>
      <c r="AK22" s="109" t="n">
        <v>149926960.96</v>
      </c>
      <c r="AL22" s="108" t="n">
        <v>0</v>
      </c>
      <c r="AM22" s="109" t="n">
        <v>0</v>
      </c>
      <c r="AN22" s="110" t="n">
        <f aca="false">AJ22+AL22</f>
        <v>1181</v>
      </c>
      <c r="AO22" s="111" t="n">
        <f aca="false">AK22+AM22</f>
        <v>149926960.96</v>
      </c>
      <c r="AP22" s="112" t="n">
        <f aca="false">AO22/$AO$45</f>
        <v>0.0557619524490213</v>
      </c>
      <c r="AR22" s="108" t="n">
        <f aca="false">D22+F22+N22+T22+AB22+AJ22</f>
        <v>2897</v>
      </c>
      <c r="AS22" s="109" t="n">
        <f aca="false">E22+G22+O22+U22+AC22+AK22</f>
        <v>300533360.75</v>
      </c>
      <c r="AT22" s="108" t="n">
        <f aca="false">R22</f>
        <v>6758</v>
      </c>
      <c r="AU22" s="122" t="n">
        <f aca="false">S22</f>
        <v>1252496221.24</v>
      </c>
      <c r="AV22" s="108" t="n">
        <f aca="false">H22+V22+AD22+AL22</f>
        <v>4707</v>
      </c>
      <c r="AW22" s="109" t="n">
        <f aca="false">I22+W22+AE22+AM22</f>
        <v>110162605.06</v>
      </c>
      <c r="AX22" s="110" t="n">
        <f aca="false">AR22+AT22+AV22</f>
        <v>14362</v>
      </c>
      <c r="AY22" s="111" t="n">
        <f aca="false">AS22+AU22+AW22</f>
        <v>1663192187.05</v>
      </c>
      <c r="AZ22" s="112" t="n">
        <f aca="false">AY22/$AY$45</f>
        <v>0.0548729965241255</v>
      </c>
    </row>
    <row r="23" customFormat="false" ht="13.8" hidden="false" customHeight="false" outlineLevel="0" collapsed="false">
      <c r="A23" s="95"/>
      <c r="B23" s="123" t="s">
        <v>34</v>
      </c>
      <c r="C23" s="124"/>
      <c r="D23" s="125" t="n">
        <f aca="false">SUM(D19:D22)</f>
        <v>3083</v>
      </c>
      <c r="E23" s="126" t="n">
        <f aca="false">SUM(E19:E22)</f>
        <v>58743948.25</v>
      </c>
      <c r="F23" s="125" t="n">
        <f aca="false">SUM(F19:F22)</f>
        <v>1771</v>
      </c>
      <c r="G23" s="126" t="n">
        <f aca="false">SUM(G19:G22)</f>
        <v>39708355.77</v>
      </c>
      <c r="H23" s="125" t="n">
        <f aca="false">SUM(H19:H22)</f>
        <v>3264</v>
      </c>
      <c r="I23" s="127" t="n">
        <f aca="false">SUM(I19:I22)</f>
        <v>90273700.33</v>
      </c>
      <c r="J23" s="125" t="n">
        <f aca="false">SUM(J19:J22)</f>
        <v>8118</v>
      </c>
      <c r="K23" s="126" t="n">
        <f aca="false">SUM(K19:K22)</f>
        <v>188726004.35</v>
      </c>
      <c r="L23" s="128" t="n">
        <f aca="false">SUM(L19:L22)</f>
        <v>0.168799462686281</v>
      </c>
      <c r="N23" s="125" t="n">
        <f aca="false">SUM(N19:N22)</f>
        <v>12644</v>
      </c>
      <c r="O23" s="126" t="n">
        <f aca="false">SUM(O19:O22)</f>
        <v>329607873.15</v>
      </c>
      <c r="P23" s="129" t="n">
        <f aca="false">SUM(P18:P22)</f>
        <v>0.127627775274852</v>
      </c>
      <c r="R23" s="125" t="n">
        <f aca="false">SUM(R19:R22)</f>
        <v>35253</v>
      </c>
      <c r="S23" s="126" t="n">
        <f aca="false">SUM(S19:S22)</f>
        <v>2269590619.67</v>
      </c>
      <c r="T23" s="125" t="n">
        <f aca="false">SUM(T19:T22)</f>
        <v>263</v>
      </c>
      <c r="U23" s="126" t="n">
        <f aca="false">SUM(U19:U22)</f>
        <v>9962917.54</v>
      </c>
      <c r="V23" s="125" t="n">
        <f aca="false">SUM(V19:V22)</f>
        <v>109</v>
      </c>
      <c r="W23" s="126" t="n">
        <f aca="false">SUM(W19:W22)</f>
        <v>2204247.88</v>
      </c>
      <c r="X23" s="125" t="n">
        <f aca="false">SUM(X19:X22)</f>
        <v>35625</v>
      </c>
      <c r="Y23" s="126" t="n">
        <f aca="false">SUM(Y19:Y22)</f>
        <v>2281757785.09</v>
      </c>
      <c r="Z23" s="128" t="n">
        <f aca="false">SUM(Z19:Z22)</f>
        <v>0.119971200446915</v>
      </c>
      <c r="AB23" s="125" t="n">
        <f aca="false">SUM(AB19:AB22)</f>
        <v>9277</v>
      </c>
      <c r="AC23" s="126" t="n">
        <f aca="false">SUM(AC19:AC22)</f>
        <v>303060153.15</v>
      </c>
      <c r="AD23" s="125" t="n">
        <f aca="false">SUM(AD19:AD22)</f>
        <v>17128</v>
      </c>
      <c r="AE23" s="126" t="n">
        <f aca="false">SUM(AE19:AE22)</f>
        <v>431901189.34</v>
      </c>
      <c r="AF23" s="125" t="n">
        <f aca="false">SUM(AF19:AF22)</f>
        <v>26405</v>
      </c>
      <c r="AG23" s="126" t="n">
        <f aca="false">SUM(AG19:AG22)</f>
        <v>734961342.49</v>
      </c>
      <c r="AH23" s="128" t="n">
        <f aca="false">SUM(AH19:AH22)</f>
        <v>0.149951756732894</v>
      </c>
      <c r="AJ23" s="125" t="n">
        <f aca="false">SUM(AJ19:AJ22)</f>
        <v>9602</v>
      </c>
      <c r="AK23" s="126" t="n">
        <f aca="false">SUM(AK19:AK22)</f>
        <v>465230057.95</v>
      </c>
      <c r="AL23" s="125" t="n">
        <f aca="false">SUM(AL19:AL22)</f>
        <v>36</v>
      </c>
      <c r="AM23" s="126" t="n">
        <f aca="false">SUM(AM19:AM22)</f>
        <v>779920.47</v>
      </c>
      <c r="AN23" s="125" t="n">
        <f aca="false">SUM(AN19:AN22)</f>
        <v>9638</v>
      </c>
      <c r="AO23" s="126" t="n">
        <f aca="false">SUM(AO19:AO22)</f>
        <v>466009978.42</v>
      </c>
      <c r="AP23" s="128" t="n">
        <f aca="false">SUM(AP19:AP22)</f>
        <v>0.17332190348578</v>
      </c>
      <c r="AR23" s="125" t="n">
        <f aca="false">SUM(AR19:AR22)</f>
        <v>36640</v>
      </c>
      <c r="AS23" s="126" t="n">
        <f aca="false">SUM(AS19:AS22)</f>
        <v>1206313305.81</v>
      </c>
      <c r="AT23" s="125" t="n">
        <f aca="false">SUM(AT19:AT22)</f>
        <v>35253</v>
      </c>
      <c r="AU23" s="130" t="n">
        <f aca="false">SUM(AU19:AU22)</f>
        <v>2269590619.67</v>
      </c>
      <c r="AV23" s="125" t="n">
        <f aca="false">SUM(AV19:AV22)</f>
        <v>20537</v>
      </c>
      <c r="AW23" s="126" t="n">
        <f aca="false">SUM(AW19:AW22)</f>
        <v>525159058.02</v>
      </c>
      <c r="AX23" s="125" t="n">
        <f aca="false">SUM(AX19:AX22)</f>
        <v>92430</v>
      </c>
      <c r="AY23" s="126" t="n">
        <f aca="false">SUM(AY19:AY22)</f>
        <v>4001062983.5</v>
      </c>
      <c r="AZ23" s="128" t="n">
        <f aca="false">SUM(AZ19:AZ22)</f>
        <v>0.132005379111249</v>
      </c>
    </row>
    <row r="24" customFormat="false" ht="17.35" hidden="false" customHeight="false" outlineLevel="0" collapsed="false">
      <c r="A24" s="131"/>
      <c r="B24" s="124"/>
      <c r="C24" s="124"/>
      <c r="E24" s="132"/>
      <c r="F24" s="135"/>
      <c r="G24" s="132"/>
      <c r="I24" s="132"/>
      <c r="K24" s="132"/>
      <c r="N24" s="136"/>
      <c r="O24" s="132"/>
      <c r="P24" s="115"/>
      <c r="R24" s="136"/>
      <c r="S24" s="132"/>
      <c r="T24" s="136"/>
      <c r="U24" s="132"/>
      <c r="V24" s="136"/>
      <c r="W24" s="132"/>
      <c r="X24" s="136"/>
      <c r="Y24" s="132"/>
      <c r="Z24" s="137"/>
      <c r="AB24" s="136"/>
      <c r="AC24" s="132"/>
      <c r="AD24" s="136"/>
      <c r="AE24" s="132"/>
      <c r="AF24" s="136"/>
      <c r="AH24" s="137"/>
      <c r="AJ24" s="136"/>
      <c r="AK24" s="132"/>
      <c r="AL24" s="136"/>
      <c r="AM24" s="132"/>
      <c r="AN24" s="136"/>
      <c r="AP24" s="137"/>
      <c r="AR24" s="136"/>
      <c r="AS24" s="132"/>
      <c r="AT24" s="136"/>
      <c r="AU24" s="138"/>
      <c r="AV24" s="136"/>
      <c r="AW24" s="132"/>
      <c r="AX24" s="136"/>
      <c r="AY24" s="132"/>
      <c r="AZ24" s="137"/>
    </row>
    <row r="25" customFormat="false" ht="13.8" hidden="false" customHeight="false" outlineLevel="0" collapsed="false">
      <c r="A25" s="95" t="s">
        <v>44</v>
      </c>
      <c r="B25" s="107" t="s">
        <v>45</v>
      </c>
      <c r="D25" s="108" t="n">
        <v>5</v>
      </c>
      <c r="E25" s="109" t="n">
        <v>91373.29</v>
      </c>
      <c r="F25" s="107" t="n">
        <v>6</v>
      </c>
      <c r="G25" s="109" t="n">
        <v>41597.71</v>
      </c>
      <c r="H25" s="107" t="n">
        <v>26</v>
      </c>
      <c r="I25" s="109" t="n">
        <v>225951.37</v>
      </c>
      <c r="J25" s="140" t="n">
        <f aca="false">D25+F25+H25</f>
        <v>37</v>
      </c>
      <c r="K25" s="111" t="n">
        <f aca="false">E25+G25+I25</f>
        <v>358922.37</v>
      </c>
      <c r="L25" s="112" t="n">
        <f aca="false">K25/$K$45</f>
        <v>0.000321025729394066</v>
      </c>
      <c r="N25" s="108" t="n">
        <v>422</v>
      </c>
      <c r="O25" s="109" t="n">
        <v>8025778.44</v>
      </c>
      <c r="P25" s="115" t="n">
        <f aca="false">O25/$O$45</f>
        <v>0.00310766923543699</v>
      </c>
      <c r="R25" s="108" t="n">
        <v>2170</v>
      </c>
      <c r="S25" s="109" t="n">
        <v>57105580.26</v>
      </c>
      <c r="T25" s="108" t="n">
        <v>1</v>
      </c>
      <c r="U25" s="109" t="n">
        <v>5425.25</v>
      </c>
      <c r="V25" s="141" t="n">
        <v>6</v>
      </c>
      <c r="W25" s="109" t="n">
        <v>41974.36</v>
      </c>
      <c r="X25" s="110" t="n">
        <v>30036.95</v>
      </c>
      <c r="Y25" s="139" t="n">
        <f aca="false">S25+U25+W25</f>
        <v>57152979.87</v>
      </c>
      <c r="Z25" s="112" t="n">
        <f aca="false">Y25/$Y$45</f>
        <v>0.00300501291106665</v>
      </c>
      <c r="AB25" s="108" t="n">
        <v>86</v>
      </c>
      <c r="AC25" s="109" t="n">
        <v>2484963.95</v>
      </c>
      <c r="AD25" s="108" t="n">
        <v>147</v>
      </c>
      <c r="AE25" s="109" t="n">
        <v>3733650.38</v>
      </c>
      <c r="AF25" s="110" t="n">
        <f aca="false">AB25+AD25</f>
        <v>233</v>
      </c>
      <c r="AG25" s="111" t="n">
        <f aca="false">AC25+AE25</f>
        <v>6218614.33</v>
      </c>
      <c r="AH25" s="112" t="n">
        <f aca="false">AG25/$AG$45</f>
        <v>0.0012687635244442</v>
      </c>
      <c r="AJ25" s="108" t="n">
        <v>732</v>
      </c>
      <c r="AK25" s="109" t="n">
        <v>16559679.6</v>
      </c>
      <c r="AL25" s="108" t="n">
        <v>1</v>
      </c>
      <c r="AM25" s="109" t="n">
        <v>48399.36</v>
      </c>
      <c r="AN25" s="110" t="n">
        <f aca="false">AJ25+AL25</f>
        <v>733</v>
      </c>
      <c r="AO25" s="111" t="n">
        <f aca="false">AK25+AM25</f>
        <v>16608078.96</v>
      </c>
      <c r="AP25" s="112" t="n">
        <f aca="false">AO25/$AO$45</f>
        <v>0.00617700047614645</v>
      </c>
      <c r="AR25" s="108" t="n">
        <f aca="false">D25+F25+N25+T25+AB25+AJ25</f>
        <v>1252</v>
      </c>
      <c r="AS25" s="109" t="n">
        <f aca="false">E25+G25+O25+U25+AC25+AK25</f>
        <v>27208818.24</v>
      </c>
      <c r="AT25" s="108" t="n">
        <f aca="false">R25</f>
        <v>2170</v>
      </c>
      <c r="AU25" s="122" t="n">
        <f aca="false">S25</f>
        <v>57105580.26</v>
      </c>
      <c r="AV25" s="141" t="n">
        <f aca="false">H25+V25+AD25+AL25</f>
        <v>180</v>
      </c>
      <c r="AW25" s="109" t="n">
        <f aca="false">I25+W25+AE25+AM25</f>
        <v>4049975.47</v>
      </c>
      <c r="AX25" s="141" t="n">
        <f aca="false">AR25+AT25+AV25</f>
        <v>3602</v>
      </c>
      <c r="AY25" s="111" t="n">
        <f aca="false">AS25+AU25+AW25</f>
        <v>88364373.97</v>
      </c>
      <c r="AZ25" s="112" t="n">
        <f aca="false">AY25/$AY$45</f>
        <v>0.00291536842432664</v>
      </c>
    </row>
    <row r="26" customFormat="false" ht="13.8" hidden="false" customHeight="false" outlineLevel="0" collapsed="false">
      <c r="A26" s="95"/>
      <c r="B26" s="107" t="s">
        <v>46</v>
      </c>
      <c r="D26" s="108" t="n">
        <v>534</v>
      </c>
      <c r="E26" s="109" t="n">
        <v>2047967.85</v>
      </c>
      <c r="F26" s="107" t="n">
        <v>338</v>
      </c>
      <c r="G26" s="109" t="n">
        <v>1245074.13</v>
      </c>
      <c r="H26" s="107" t="n">
        <v>503</v>
      </c>
      <c r="I26" s="109" t="n">
        <v>18197027.73</v>
      </c>
      <c r="J26" s="140" t="n">
        <f aca="false">D26+F26+H26</f>
        <v>1375</v>
      </c>
      <c r="K26" s="111" t="n">
        <f aca="false">E26+G26+I26</f>
        <v>21490069.71</v>
      </c>
      <c r="L26" s="112" t="n">
        <f aca="false">K26/$K$45</f>
        <v>0.0192210513470701</v>
      </c>
      <c r="N26" s="108" t="n">
        <v>4881</v>
      </c>
      <c r="O26" s="109" t="n">
        <v>92443012.21</v>
      </c>
      <c r="P26" s="115" t="n">
        <f aca="false">O26/$O$45</f>
        <v>0.0357949459013651</v>
      </c>
      <c r="R26" s="108" t="n">
        <v>9384</v>
      </c>
      <c r="S26" s="109" t="n">
        <v>369824424.94</v>
      </c>
      <c r="T26" s="108" t="n">
        <v>568</v>
      </c>
      <c r="U26" s="109" t="n">
        <v>2278138.8</v>
      </c>
      <c r="V26" s="141" t="n">
        <v>41</v>
      </c>
      <c r="W26" s="109" t="n">
        <v>760896.31</v>
      </c>
      <c r="X26" s="110" t="n">
        <v>251079.85</v>
      </c>
      <c r="Y26" s="139" t="n">
        <f aca="false">S26+U26+W26</f>
        <v>372863460.05</v>
      </c>
      <c r="Z26" s="112" t="n">
        <f aca="false">Y26/$Y$45</f>
        <v>0.0196045685467989</v>
      </c>
      <c r="AB26" s="108" t="n">
        <v>1881</v>
      </c>
      <c r="AC26" s="109" t="n">
        <v>50445761.81</v>
      </c>
      <c r="AD26" s="108" t="n">
        <v>3585</v>
      </c>
      <c r="AE26" s="109" t="n">
        <v>115741523.42</v>
      </c>
      <c r="AF26" s="110" t="n">
        <f aca="false">AB26+AD26</f>
        <v>5466</v>
      </c>
      <c r="AG26" s="111" t="n">
        <f aca="false">AC26+AE26</f>
        <v>166187285.23</v>
      </c>
      <c r="AH26" s="112" t="n">
        <f aca="false">AG26/$AG$45</f>
        <v>0.0339066477734482</v>
      </c>
      <c r="AJ26" s="108" t="n">
        <v>2921</v>
      </c>
      <c r="AK26" s="109" t="n">
        <v>71465825.51</v>
      </c>
      <c r="AL26" s="108" t="n">
        <v>24</v>
      </c>
      <c r="AM26" s="109" t="n">
        <v>222095.58</v>
      </c>
      <c r="AN26" s="110" t="n">
        <f aca="false">AJ26+AL26</f>
        <v>2945</v>
      </c>
      <c r="AO26" s="111" t="n">
        <f aca="false">AK26+AM26</f>
        <v>71687921.09</v>
      </c>
      <c r="AP26" s="112" t="n">
        <f aca="false">AO26/$AO$45</f>
        <v>0.0266627057694865</v>
      </c>
      <c r="AR26" s="108" t="n">
        <f aca="false">D26+F26+N26+T26+AB26+AJ26</f>
        <v>11123</v>
      </c>
      <c r="AS26" s="109" t="n">
        <f aca="false">E26+G26+O26+U26+AC26+AK26</f>
        <v>219925780.31</v>
      </c>
      <c r="AT26" s="108" t="n">
        <f aca="false">R26</f>
        <v>9384</v>
      </c>
      <c r="AU26" s="122" t="n">
        <f aca="false">S26</f>
        <v>369824424.94</v>
      </c>
      <c r="AV26" s="141" t="n">
        <f aca="false">H26+V26+AD26+AL26</f>
        <v>4153</v>
      </c>
      <c r="AW26" s="109" t="n">
        <f aca="false">I26+W26+AE26+AM26</f>
        <v>134921543.04</v>
      </c>
      <c r="AX26" s="141" t="n">
        <f aca="false">AR26+AT26+AV26</f>
        <v>24660</v>
      </c>
      <c r="AY26" s="111" t="n">
        <f aca="false">AS26+AU26+AW26</f>
        <v>724671748.29</v>
      </c>
      <c r="AZ26" s="112" t="n">
        <f aca="false">AY26/$AY$45</f>
        <v>0.0239087885541238</v>
      </c>
    </row>
    <row r="27" customFormat="false" ht="13.8" hidden="false" customHeight="false" outlineLevel="0" collapsed="false">
      <c r="A27" s="95"/>
      <c r="B27" s="107" t="s">
        <v>47</v>
      </c>
      <c r="D27" s="108" t="n">
        <v>700</v>
      </c>
      <c r="E27" s="109" t="n">
        <v>4165461.53</v>
      </c>
      <c r="F27" s="107" t="n">
        <v>426</v>
      </c>
      <c r="G27" s="109" t="n">
        <v>1458642.83</v>
      </c>
      <c r="H27" s="107" t="n">
        <v>466</v>
      </c>
      <c r="I27" s="109" t="n">
        <v>7263376.13</v>
      </c>
      <c r="J27" s="140" t="n">
        <f aca="false">D27+F27+H27</f>
        <v>1592</v>
      </c>
      <c r="K27" s="111" t="n">
        <f aca="false">E27+G27+I27</f>
        <v>12887480.49</v>
      </c>
      <c r="L27" s="112" t="n">
        <f aca="false">K27/$K$45</f>
        <v>0.0115267622476527</v>
      </c>
      <c r="N27" s="108" t="n">
        <v>4374</v>
      </c>
      <c r="O27" s="109" t="n">
        <v>71108562.19</v>
      </c>
      <c r="P27" s="115" t="n">
        <f aca="false">O27/$O$45</f>
        <v>0.0275340133977111</v>
      </c>
      <c r="R27" s="108" t="n">
        <v>16082</v>
      </c>
      <c r="S27" s="109" t="n">
        <v>426613076.36</v>
      </c>
      <c r="T27" s="108" t="n">
        <v>1011</v>
      </c>
      <c r="U27" s="109" t="n">
        <v>7786019.27</v>
      </c>
      <c r="V27" s="141" t="n">
        <v>31</v>
      </c>
      <c r="W27" s="109" t="n">
        <v>332162.64</v>
      </c>
      <c r="X27" s="110" t="n">
        <v>528016.68</v>
      </c>
      <c r="Y27" s="139" t="n">
        <f aca="false">S27+U27+W27</f>
        <v>434731258.27</v>
      </c>
      <c r="Z27" s="112" t="n">
        <f aca="false">Y27/$Y$45</f>
        <v>0.0228574791186229</v>
      </c>
      <c r="AB27" s="108" t="n">
        <v>985</v>
      </c>
      <c r="AC27" s="109" t="n">
        <v>11523472.59</v>
      </c>
      <c r="AD27" s="108" t="n">
        <v>1661</v>
      </c>
      <c r="AE27" s="109" t="n">
        <v>27498116.71</v>
      </c>
      <c r="AF27" s="110" t="n">
        <f aca="false">AB27+AD27</f>
        <v>2646</v>
      </c>
      <c r="AG27" s="111" t="n">
        <f aca="false">AC27+AE27</f>
        <v>39021589.3</v>
      </c>
      <c r="AH27" s="112" t="n">
        <f aca="false">AG27/$AG$45</f>
        <v>0.00796144712349157</v>
      </c>
      <c r="AJ27" s="108" t="n">
        <v>2858</v>
      </c>
      <c r="AK27" s="109" t="n">
        <v>56591078.53</v>
      </c>
      <c r="AL27" s="108" t="n">
        <v>15</v>
      </c>
      <c r="AM27" s="109" t="n">
        <v>62681.68</v>
      </c>
      <c r="AN27" s="110" t="n">
        <f aca="false">AJ27+AL27</f>
        <v>2873</v>
      </c>
      <c r="AO27" s="111" t="n">
        <f aca="false">AK27+AM27</f>
        <v>56653760.21</v>
      </c>
      <c r="AP27" s="112" t="n">
        <f aca="false">AO27/$AO$45</f>
        <v>0.0210710886331586</v>
      </c>
      <c r="AR27" s="108" t="n">
        <f aca="false">D27+F27+N27+T27+AB27+AJ27</f>
        <v>10354</v>
      </c>
      <c r="AS27" s="109" t="n">
        <f aca="false">E27+G27+O27+U27+AC27+AK27</f>
        <v>152633236.94</v>
      </c>
      <c r="AT27" s="108" t="n">
        <f aca="false">R27</f>
        <v>16082</v>
      </c>
      <c r="AU27" s="122" t="n">
        <f aca="false">S27</f>
        <v>426613076.36</v>
      </c>
      <c r="AV27" s="141" t="n">
        <f aca="false">H27+V27+AD27+AL27</f>
        <v>2173</v>
      </c>
      <c r="AW27" s="109" t="n">
        <f aca="false">I27+W27+AE27+AM27</f>
        <v>35156337.16</v>
      </c>
      <c r="AX27" s="141" t="n">
        <f aca="false">AR27+AT27+AV27</f>
        <v>28609</v>
      </c>
      <c r="AY27" s="111" t="n">
        <f aca="false">AS27+AU27+AW27</f>
        <v>614402650.46</v>
      </c>
      <c r="AZ27" s="112" t="n">
        <f aca="false">AY27/$AY$45</f>
        <v>0.0202707268381916</v>
      </c>
    </row>
    <row r="28" customFormat="false" ht="13.8" hidden="false" customHeight="false" outlineLevel="0" collapsed="false">
      <c r="A28" s="95"/>
      <c r="B28" s="107" t="s">
        <v>48</v>
      </c>
      <c r="D28" s="108" t="n">
        <v>0</v>
      </c>
      <c r="E28" s="109" t="n">
        <v>0</v>
      </c>
      <c r="F28" s="107" t="n">
        <v>0</v>
      </c>
      <c r="G28" s="109" t="n">
        <v>0</v>
      </c>
      <c r="H28" s="107" t="n">
        <v>4</v>
      </c>
      <c r="I28" s="109" t="n">
        <v>205393.38</v>
      </c>
      <c r="J28" s="140" t="n">
        <f aca="false">D28+F28+H28</f>
        <v>4</v>
      </c>
      <c r="K28" s="111" t="n">
        <f aca="false">E28+G28+I28</f>
        <v>205393.38</v>
      </c>
      <c r="L28" s="112" t="n">
        <f aca="false">K28/$K$45</f>
        <v>0.00018370702173624</v>
      </c>
      <c r="N28" s="108" t="n">
        <v>1298</v>
      </c>
      <c r="O28" s="109" t="n">
        <v>37328472.07</v>
      </c>
      <c r="P28" s="115" t="n">
        <f aca="false">O28/$O$45</f>
        <v>0.0144539928587672</v>
      </c>
      <c r="R28" s="108" t="n">
        <v>510</v>
      </c>
      <c r="S28" s="109" t="n">
        <v>27322453.74</v>
      </c>
      <c r="T28" s="108" t="n">
        <v>2</v>
      </c>
      <c r="U28" s="109" t="n">
        <v>73665.27</v>
      </c>
      <c r="V28" s="141" t="n">
        <v>4</v>
      </c>
      <c r="W28" s="109" t="n">
        <v>94075</v>
      </c>
      <c r="X28" s="110" t="n">
        <v>37370</v>
      </c>
      <c r="Y28" s="139" t="n">
        <f aca="false">S28+U28+W28</f>
        <v>27490194.01</v>
      </c>
      <c r="Z28" s="112" t="n">
        <f aca="false">Y28/$Y$45</f>
        <v>0.00144539074105459</v>
      </c>
      <c r="AB28" s="108" t="n">
        <v>7</v>
      </c>
      <c r="AC28" s="109" t="n">
        <v>324092.44</v>
      </c>
      <c r="AD28" s="108" t="n">
        <v>39</v>
      </c>
      <c r="AE28" s="109" t="n">
        <v>1946805.76</v>
      </c>
      <c r="AF28" s="110" t="n">
        <f aca="false">AB28+AD28</f>
        <v>46</v>
      </c>
      <c r="AG28" s="111" t="n">
        <f aca="false">AC28+AE28</f>
        <v>2270898.2</v>
      </c>
      <c r="AH28" s="112" t="n">
        <f aca="false">AG28/$AG$45</f>
        <v>0.000463323925715455</v>
      </c>
      <c r="AJ28" s="108" t="n">
        <v>131</v>
      </c>
      <c r="AK28" s="109" t="n">
        <v>10461281.86</v>
      </c>
      <c r="AL28" s="108" t="n">
        <v>0</v>
      </c>
      <c r="AM28" s="109" t="n">
        <v>0</v>
      </c>
      <c r="AN28" s="110" t="n">
        <f aca="false">AJ28+AL28</f>
        <v>131</v>
      </c>
      <c r="AO28" s="111" t="n">
        <f aca="false">AK28+AM28</f>
        <v>10461281.86</v>
      </c>
      <c r="AP28" s="112" t="n">
        <f aca="false">AO28/$AO$45</f>
        <v>0.00389083789798662</v>
      </c>
      <c r="AR28" s="108" t="n">
        <f aca="false">D28+F28+N28+T28+AB28+AJ28</f>
        <v>1438</v>
      </c>
      <c r="AS28" s="109" t="n">
        <f aca="false">E28+G28+O28+U28+AC28+AK28</f>
        <v>48187511.64</v>
      </c>
      <c r="AT28" s="108" t="n">
        <f aca="false">R28</f>
        <v>510</v>
      </c>
      <c r="AU28" s="122" t="n">
        <f aca="false">S28</f>
        <v>27322453.74</v>
      </c>
      <c r="AV28" s="141" t="n">
        <f aca="false">H28+V28+AD28+AL28</f>
        <v>47</v>
      </c>
      <c r="AW28" s="109" t="n">
        <f aca="false">I28+W28+AE28+AM28</f>
        <v>2246274.14</v>
      </c>
      <c r="AX28" s="141" t="n">
        <f aca="false">AR28+AT28+AV28</f>
        <v>1995</v>
      </c>
      <c r="AY28" s="111" t="n">
        <f aca="false">AS28+AU28+AW28</f>
        <v>77756239.52</v>
      </c>
      <c r="AZ28" s="112" t="n">
        <f aca="false">AY28/$AY$45</f>
        <v>0.00256537873021031</v>
      </c>
    </row>
    <row r="29" customFormat="false" ht="13.8" hidden="false" customHeight="false" outlineLevel="0" collapsed="false">
      <c r="A29" s="95"/>
      <c r="B29" s="107" t="s">
        <v>49</v>
      </c>
      <c r="D29" s="108" t="n">
        <v>106</v>
      </c>
      <c r="E29" s="109" t="n">
        <v>256038.89</v>
      </c>
      <c r="F29" s="107" t="n">
        <v>111</v>
      </c>
      <c r="G29" s="109" t="n">
        <v>1040081.55</v>
      </c>
      <c r="H29" s="107" t="n">
        <v>88</v>
      </c>
      <c r="I29" s="109" t="n">
        <v>787472.47</v>
      </c>
      <c r="J29" s="140" t="n">
        <f aca="false">D29+F29+H29</f>
        <v>305</v>
      </c>
      <c r="K29" s="111" t="n">
        <f aca="false">E29+G29+I29</f>
        <v>2083592.91</v>
      </c>
      <c r="L29" s="112" t="n">
        <f aca="false">K29/$K$45</f>
        <v>0.00186359778492785</v>
      </c>
      <c r="N29" s="108" t="n">
        <v>2561</v>
      </c>
      <c r="O29" s="109" t="n">
        <v>23448077.68</v>
      </c>
      <c r="P29" s="115" t="n">
        <f aca="false">O29/$O$45</f>
        <v>0.00907935226234238</v>
      </c>
      <c r="R29" s="108" t="n">
        <v>9427</v>
      </c>
      <c r="S29" s="109" t="n">
        <v>104498453.21</v>
      </c>
      <c r="T29" s="108" t="n">
        <v>153</v>
      </c>
      <c r="U29" s="109" t="n">
        <v>1232249.44</v>
      </c>
      <c r="V29" s="141" t="n">
        <v>6</v>
      </c>
      <c r="W29" s="109" t="n">
        <v>29063.65</v>
      </c>
      <c r="X29" s="110" t="n">
        <v>34585.75</v>
      </c>
      <c r="Y29" s="139" t="n">
        <f aca="false">S29+U29+W29</f>
        <v>105759766.3</v>
      </c>
      <c r="Z29" s="112" t="n">
        <f aca="false">Y29/$Y$45</f>
        <v>0.00556068054414276</v>
      </c>
      <c r="AB29" s="108" t="n">
        <v>1335</v>
      </c>
      <c r="AC29" s="109" t="n">
        <v>7928742.3</v>
      </c>
      <c r="AD29" s="108" t="n">
        <v>1424</v>
      </c>
      <c r="AE29" s="109" t="n">
        <v>8770230.41</v>
      </c>
      <c r="AF29" s="110" t="n">
        <f aca="false">AB29+AD29</f>
        <v>2759</v>
      </c>
      <c r="AG29" s="111" t="n">
        <f aca="false">AC29+AE29</f>
        <v>16698972.71</v>
      </c>
      <c r="AH29" s="112" t="n">
        <f aca="false">AG29/$AG$45</f>
        <v>0.00340703673613042</v>
      </c>
      <c r="AJ29" s="108" t="n">
        <v>1513</v>
      </c>
      <c r="AK29" s="109" t="n">
        <v>14122306.85</v>
      </c>
      <c r="AL29" s="108" t="n">
        <v>17</v>
      </c>
      <c r="AM29" s="109" t="n">
        <v>256369.77</v>
      </c>
      <c r="AN29" s="110" t="n">
        <f aca="false">AJ29+AL29</f>
        <v>1530</v>
      </c>
      <c r="AO29" s="111" t="n">
        <f aca="false">AK29+AM29</f>
        <v>14378676.62</v>
      </c>
      <c r="AP29" s="112" t="n">
        <f aca="false">AO29/$AO$45</f>
        <v>0.00534782454623493</v>
      </c>
      <c r="AR29" s="108" t="n">
        <f aca="false">D29+F29+N29+T29+AB29+AJ29</f>
        <v>5779</v>
      </c>
      <c r="AS29" s="109" t="n">
        <f aca="false">E29+G29+O29+U29+AC29+AK29</f>
        <v>48027496.71</v>
      </c>
      <c r="AT29" s="108" t="n">
        <f aca="false">R29</f>
        <v>9427</v>
      </c>
      <c r="AU29" s="122" t="n">
        <f aca="false">S29</f>
        <v>104498453.21</v>
      </c>
      <c r="AV29" s="141" t="n">
        <f aca="false">H29+V29+AD29+AL29</f>
        <v>1535</v>
      </c>
      <c r="AW29" s="109" t="n">
        <f aca="false">I29+W29+AE29+AM29</f>
        <v>9843136.3</v>
      </c>
      <c r="AX29" s="141" t="n">
        <f aca="false">AR29+AT29+AV29</f>
        <v>16741</v>
      </c>
      <c r="AY29" s="111" t="n">
        <f aca="false">AS29+AU29+AW29</f>
        <v>162369086.22</v>
      </c>
      <c r="AZ29" s="112" t="n">
        <f aca="false">AY29/$AY$45</f>
        <v>0.00535697460170167</v>
      </c>
    </row>
    <row r="30" customFormat="false" ht="13.8" hidden="false" customHeight="false" outlineLevel="0" collapsed="false">
      <c r="A30" s="95"/>
      <c r="B30" s="107" t="s">
        <v>50</v>
      </c>
      <c r="D30" s="108" t="n">
        <v>177</v>
      </c>
      <c r="E30" s="109" t="n">
        <v>2193805.8</v>
      </c>
      <c r="F30" s="107" t="n">
        <v>67</v>
      </c>
      <c r="G30" s="109" t="n">
        <v>2591169.86</v>
      </c>
      <c r="H30" s="107" t="n">
        <v>220</v>
      </c>
      <c r="I30" s="109" t="n">
        <v>5786677</v>
      </c>
      <c r="J30" s="140" t="n">
        <f aca="false">D30+F30+H30</f>
        <v>464</v>
      </c>
      <c r="K30" s="111" t="n">
        <f aca="false">E30+G30+I30</f>
        <v>10571652.66</v>
      </c>
      <c r="L30" s="112" t="n">
        <f aca="false">K30/$K$45</f>
        <v>0.00945544995169073</v>
      </c>
      <c r="N30" s="108" t="n">
        <v>8262</v>
      </c>
      <c r="O30" s="109" t="n">
        <v>156035707.63</v>
      </c>
      <c r="P30" s="115" t="n">
        <f aca="false">O30/$O$45</f>
        <v>0.0604187334420599</v>
      </c>
      <c r="R30" s="108" t="n">
        <v>41883</v>
      </c>
      <c r="S30" s="109" t="n">
        <v>1125968405.31</v>
      </c>
      <c r="T30" s="108" t="n">
        <v>463</v>
      </c>
      <c r="U30" s="109" t="n">
        <v>4446208.35</v>
      </c>
      <c r="V30" s="141" t="n">
        <v>53</v>
      </c>
      <c r="W30" s="109" t="n">
        <v>1187297.65</v>
      </c>
      <c r="X30" s="110" t="n">
        <v>277370.47</v>
      </c>
      <c r="Y30" s="139" t="n">
        <f aca="false">S30+U30+W30</f>
        <v>1131601911.31</v>
      </c>
      <c r="Z30" s="112" t="n">
        <f aca="false">Y30/$Y$45</f>
        <v>0.059497831283845</v>
      </c>
      <c r="AB30" s="108" t="n">
        <v>232</v>
      </c>
      <c r="AC30" s="109" t="n">
        <v>6711898.23</v>
      </c>
      <c r="AD30" s="108" t="n">
        <v>1230</v>
      </c>
      <c r="AE30" s="109" t="n">
        <v>60646517.11</v>
      </c>
      <c r="AF30" s="110" t="n">
        <f aca="false">AB30+AD30</f>
        <v>1462</v>
      </c>
      <c r="AG30" s="111" t="n">
        <f aca="false">AC30+AE30</f>
        <v>67358415.34</v>
      </c>
      <c r="AH30" s="112" t="n">
        <f aca="false">AG30/$AG$45</f>
        <v>0.013742916976772</v>
      </c>
      <c r="AJ30" s="108" t="n">
        <v>7117</v>
      </c>
      <c r="AK30" s="109" t="n">
        <v>254225028.08</v>
      </c>
      <c r="AL30" s="108" t="n">
        <v>6</v>
      </c>
      <c r="AM30" s="109" t="n">
        <v>203516.03</v>
      </c>
      <c r="AN30" s="110" t="n">
        <f aca="false">AJ30+AL30</f>
        <v>7123</v>
      </c>
      <c r="AO30" s="111" t="n">
        <f aca="false">AK30+AM30</f>
        <v>254428544.11</v>
      </c>
      <c r="AP30" s="112" t="n">
        <f aca="false">AO30/$AO$45</f>
        <v>0.0946289599114911</v>
      </c>
      <c r="AR30" s="108" t="n">
        <f aca="false">D30+F30+N30+T30+AB30+AJ30</f>
        <v>16318</v>
      </c>
      <c r="AS30" s="109" t="n">
        <f aca="false">E30+G30+O30+U30+AC30+AK30</f>
        <v>426203817.95</v>
      </c>
      <c r="AT30" s="108" t="n">
        <f aca="false">R30</f>
        <v>41883</v>
      </c>
      <c r="AU30" s="122" t="n">
        <f aca="false">S30</f>
        <v>1125968405.31</v>
      </c>
      <c r="AV30" s="141" t="n">
        <f aca="false">H30+V30+AD30+AL30</f>
        <v>1509</v>
      </c>
      <c r="AW30" s="109" t="n">
        <f aca="false">I30+W30+AE30+AM30</f>
        <v>67824007.79</v>
      </c>
      <c r="AX30" s="141" t="n">
        <f aca="false">AR30+AT30+AV30</f>
        <v>59710</v>
      </c>
      <c r="AY30" s="111" t="n">
        <f aca="false">AS30+AU30+AW30</f>
        <v>1619996231.05</v>
      </c>
      <c r="AZ30" s="112" t="n">
        <f aca="false">AY30/$AY$45</f>
        <v>0.0534478506138093</v>
      </c>
    </row>
    <row r="31" customFormat="false" ht="13.8" hidden="false" customHeight="false" outlineLevel="0" collapsed="false">
      <c r="A31" s="95"/>
      <c r="B31" s="107" t="s">
        <v>51</v>
      </c>
      <c r="D31" s="108" t="n">
        <v>0</v>
      </c>
      <c r="E31" s="109" t="n">
        <v>0</v>
      </c>
      <c r="F31" s="107" t="n">
        <v>3</v>
      </c>
      <c r="G31" s="109" t="n">
        <v>15258.16</v>
      </c>
      <c r="H31" s="107" t="n">
        <v>2</v>
      </c>
      <c r="I31" s="109" t="n">
        <v>4328.34</v>
      </c>
      <c r="J31" s="140" t="n">
        <f aca="false">D31+F31+H31</f>
        <v>5</v>
      </c>
      <c r="K31" s="111" t="n">
        <f aca="false">E31+G31+I31</f>
        <v>19586.5</v>
      </c>
      <c r="L31" s="112" t="n">
        <f aca="false">K31/$K$45</f>
        <v>1.75184691017639E-005</v>
      </c>
      <c r="N31" s="108" t="n">
        <v>471</v>
      </c>
      <c r="O31" s="109" t="n">
        <v>9249871.03</v>
      </c>
      <c r="P31" s="115" t="n">
        <f aca="false">O31/$O$45</f>
        <v>0.00358165128112991</v>
      </c>
      <c r="R31" s="108" t="n">
        <v>135</v>
      </c>
      <c r="S31" s="109" t="n">
        <v>3967519.52</v>
      </c>
      <c r="T31" s="108" t="n">
        <v>0</v>
      </c>
      <c r="U31" s="109" t="n">
        <v>0</v>
      </c>
      <c r="V31" s="141" t="n">
        <v>0</v>
      </c>
      <c r="W31" s="109" t="n">
        <v>0</v>
      </c>
      <c r="X31" s="110" t="n">
        <f aca="false">R31+T31+V31</f>
        <v>135</v>
      </c>
      <c r="Y31" s="139" t="n">
        <f aca="false">S31+U31+W31</f>
        <v>3967519.52</v>
      </c>
      <c r="Z31" s="112" t="n">
        <f aca="false">Y31/$Y$45</f>
        <v>0.000208605875137705</v>
      </c>
      <c r="AB31" s="108" t="n">
        <v>15</v>
      </c>
      <c r="AC31" s="109" t="n">
        <v>84820.96</v>
      </c>
      <c r="AD31" s="108" t="n">
        <v>71</v>
      </c>
      <c r="AE31" s="109" t="n">
        <v>2109296.32</v>
      </c>
      <c r="AF31" s="110" t="n">
        <f aca="false">AB31+AD31</f>
        <v>86</v>
      </c>
      <c r="AG31" s="111" t="n">
        <f aca="false">AC31+AE31</f>
        <v>2194117.28</v>
      </c>
      <c r="AH31" s="112" t="n">
        <f aca="false">AG31/$AG$45</f>
        <v>0.00044765856595849</v>
      </c>
      <c r="AJ31" s="108" t="n">
        <v>21</v>
      </c>
      <c r="AK31" s="109" t="n">
        <v>208973.99</v>
      </c>
      <c r="AL31" s="108" t="n">
        <v>1</v>
      </c>
      <c r="AM31" s="109" t="n">
        <v>3103.44</v>
      </c>
      <c r="AN31" s="110" t="n">
        <f aca="false">AJ31+AL31</f>
        <v>22</v>
      </c>
      <c r="AO31" s="111" t="n">
        <f aca="false">AK31+AM31</f>
        <v>212077.43</v>
      </c>
      <c r="AP31" s="112" t="n">
        <f aca="false">AO31/$AO$45</f>
        <v>7.88774179870539E-005</v>
      </c>
      <c r="AR31" s="108" t="n">
        <f aca="false">D31+F31+N31+T31+AB31+AJ31</f>
        <v>510</v>
      </c>
      <c r="AS31" s="109" t="n">
        <f aca="false">E31+G31+O31+U31+AC31+AK31</f>
        <v>9558924.14</v>
      </c>
      <c r="AT31" s="108" t="n">
        <f aca="false">R31</f>
        <v>135</v>
      </c>
      <c r="AU31" s="122" t="n">
        <f aca="false">S31</f>
        <v>3967519.52</v>
      </c>
      <c r="AV31" s="141" t="n">
        <f aca="false">H31+V31+AD31+AL31</f>
        <v>74</v>
      </c>
      <c r="AW31" s="109" t="n">
        <f aca="false">I31+W31+AE31+AM31</f>
        <v>2116728.1</v>
      </c>
      <c r="AX31" s="141" t="n">
        <f aca="false">AR31+AT31+AV31</f>
        <v>719</v>
      </c>
      <c r="AY31" s="111" t="n">
        <f aca="false">AS31+AU31+AW31</f>
        <v>15643171.76</v>
      </c>
      <c r="AZ31" s="112" t="n">
        <f aca="false">AY31/$AY$45</f>
        <v>0.000516108550951829</v>
      </c>
    </row>
    <row r="32" customFormat="false" ht="13.8" hidden="false" customHeight="false" outlineLevel="0" collapsed="false">
      <c r="A32" s="95"/>
      <c r="B32" s="107" t="s">
        <v>52</v>
      </c>
      <c r="D32" s="142" t="n">
        <v>16</v>
      </c>
      <c r="E32" s="132" t="n">
        <v>79791.5</v>
      </c>
      <c r="F32" s="143" t="n">
        <v>3</v>
      </c>
      <c r="G32" s="132" t="n">
        <v>11089.54</v>
      </c>
      <c r="H32" s="143" t="n">
        <v>15</v>
      </c>
      <c r="I32" s="132" t="n">
        <v>40689.48</v>
      </c>
      <c r="J32" s="140" t="n">
        <f aca="false">D32+F32+H32</f>
        <v>34</v>
      </c>
      <c r="K32" s="111" t="n">
        <f aca="false">E32+G32+I32</f>
        <v>131570.52</v>
      </c>
      <c r="L32" s="112" t="n">
        <f aca="false">K32/$K$45</f>
        <v>0.000117678711833304</v>
      </c>
      <c r="N32" s="108" t="n">
        <v>6781</v>
      </c>
      <c r="O32" s="109" t="n">
        <v>11264358.57</v>
      </c>
      <c r="P32" s="115" t="n">
        <f aca="false">O32/$O$45</f>
        <v>0.00436168290049631</v>
      </c>
      <c r="R32" s="108" t="n">
        <v>7268</v>
      </c>
      <c r="S32" s="109" t="n">
        <v>60099280.5</v>
      </c>
      <c r="T32" s="108" t="n">
        <v>7</v>
      </c>
      <c r="U32" s="109" t="n">
        <v>119114.77</v>
      </c>
      <c r="V32" s="141" t="n">
        <v>1</v>
      </c>
      <c r="W32" s="109" t="n">
        <v>3872.5</v>
      </c>
      <c r="X32" s="110" t="n">
        <f aca="false">R32+T32+V32</f>
        <v>7276</v>
      </c>
      <c r="Y32" s="139" t="n">
        <f aca="false">S32+U32+W32</f>
        <v>60222267.77</v>
      </c>
      <c r="Z32" s="112" t="n">
        <f aca="false">Y32/$Y$45</f>
        <v>0.00316639119419834</v>
      </c>
      <c r="AB32" s="108" t="n">
        <v>3</v>
      </c>
      <c r="AC32" s="109" t="n">
        <v>37251.35</v>
      </c>
      <c r="AD32" s="108" t="n">
        <v>11</v>
      </c>
      <c r="AE32" s="109" t="n">
        <v>148294.29</v>
      </c>
      <c r="AF32" s="110" t="n">
        <f aca="false">AB32+AD32</f>
        <v>14</v>
      </c>
      <c r="AG32" s="111" t="n">
        <f aca="false">AC32+AE32</f>
        <v>185545.64</v>
      </c>
      <c r="AH32" s="112" t="n">
        <f aca="false">AG32/$AG$45</f>
        <v>3.7856269525506E-005</v>
      </c>
      <c r="AJ32" s="108" t="n">
        <v>201</v>
      </c>
      <c r="AK32" s="109" t="n">
        <v>3932880.15</v>
      </c>
      <c r="AL32" s="108" t="n">
        <v>1</v>
      </c>
      <c r="AM32" s="109" t="n">
        <v>1118.25</v>
      </c>
      <c r="AN32" s="110" t="n">
        <f aca="false">AJ32+AL32</f>
        <v>202</v>
      </c>
      <c r="AO32" s="111" t="n">
        <f aca="false">AK32+AM32</f>
        <v>3933998.4</v>
      </c>
      <c r="AP32" s="112" t="n">
        <f aca="false">AO32/$AO$45</f>
        <v>0.00146316199775337</v>
      </c>
      <c r="AR32" s="108" t="n">
        <f aca="false">D32+F32+N32+T32+AB32+AJ32</f>
        <v>7011</v>
      </c>
      <c r="AS32" s="109" t="n">
        <f aca="false">E32+G32+O32+U32+AC32+AK32</f>
        <v>15444485.88</v>
      </c>
      <c r="AT32" s="108" t="n">
        <f aca="false">R32</f>
        <v>7268</v>
      </c>
      <c r="AU32" s="122" t="n">
        <f aca="false">S32</f>
        <v>60099280.5</v>
      </c>
      <c r="AV32" s="141" t="n">
        <f aca="false">H32+V32+AD32+AL32</f>
        <v>28</v>
      </c>
      <c r="AW32" s="109" t="n">
        <f aca="false">I32+W32+AE32+AM32</f>
        <v>193974.52</v>
      </c>
      <c r="AX32" s="141" t="n">
        <f aca="false">AR32+AT32+AV32</f>
        <v>14307</v>
      </c>
      <c r="AY32" s="111" t="n">
        <f aca="false">AS32+AU32+AW32</f>
        <v>75737740.9</v>
      </c>
      <c r="AZ32" s="112" t="n">
        <f aca="false">AY32/$AY$45</f>
        <v>0.00249878325878997</v>
      </c>
    </row>
    <row r="33" customFormat="false" ht="13.8" hidden="false" customHeight="false" outlineLevel="0" collapsed="false">
      <c r="A33" s="95"/>
      <c r="B33" s="107" t="s">
        <v>53</v>
      </c>
      <c r="D33" s="108" t="n">
        <v>12</v>
      </c>
      <c r="E33" s="109" t="n">
        <v>78622.61</v>
      </c>
      <c r="F33" s="107" t="n">
        <v>11</v>
      </c>
      <c r="G33" s="109" t="n">
        <v>422419.33</v>
      </c>
      <c r="H33" s="107" t="n">
        <v>32</v>
      </c>
      <c r="I33" s="109" t="n">
        <v>398833.91</v>
      </c>
      <c r="J33" s="140" t="n">
        <f aca="false">D33+F33+H33</f>
        <v>55</v>
      </c>
      <c r="K33" s="111" t="n">
        <f aca="false">E33+G33+I33</f>
        <v>899875.85</v>
      </c>
      <c r="L33" s="112" t="n">
        <f aca="false">K33/$K$45</f>
        <v>0.000804862904227328</v>
      </c>
      <c r="N33" s="108" t="n">
        <v>1246</v>
      </c>
      <c r="O33" s="109" t="n">
        <v>21845225.42</v>
      </c>
      <c r="P33" s="115" t="n">
        <f aca="false">O33/$O$45</f>
        <v>0.00845871032778224</v>
      </c>
      <c r="R33" s="108" t="n">
        <v>2329</v>
      </c>
      <c r="S33" s="109" t="n">
        <v>84462216.45</v>
      </c>
      <c r="T33" s="108" t="n">
        <v>52</v>
      </c>
      <c r="U33" s="109" t="n">
        <v>669493.03</v>
      </c>
      <c r="V33" s="141" t="n">
        <v>9</v>
      </c>
      <c r="W33" s="109" t="n">
        <v>56667.33</v>
      </c>
      <c r="X33" s="110" t="n">
        <v>25711.43</v>
      </c>
      <c r="Y33" s="139" t="n">
        <f aca="false">S33+U33+W33</f>
        <v>85188376.81</v>
      </c>
      <c r="Z33" s="112" t="n">
        <f aca="false">Y33/$Y$45</f>
        <v>0.00447906955628805</v>
      </c>
      <c r="AB33" s="108" t="n">
        <v>159</v>
      </c>
      <c r="AC33" s="109" t="n">
        <v>1993460.7</v>
      </c>
      <c r="AD33" s="108" t="n">
        <v>291</v>
      </c>
      <c r="AE33" s="109" t="n">
        <v>2993997.36</v>
      </c>
      <c r="AF33" s="110" t="n">
        <f aca="false">AB33+AD33</f>
        <v>450</v>
      </c>
      <c r="AG33" s="111" t="n">
        <f aca="false">AC33+AE33</f>
        <v>4987458.06</v>
      </c>
      <c r="AH33" s="112" t="n">
        <f aca="false">AG33/$AG$45</f>
        <v>0.00101757474099913</v>
      </c>
      <c r="AJ33" s="108" t="n">
        <v>768</v>
      </c>
      <c r="AK33" s="109" t="n">
        <v>22214971.68</v>
      </c>
      <c r="AL33" s="108" t="n">
        <v>1</v>
      </c>
      <c r="AM33" s="109" t="n">
        <v>8171.2</v>
      </c>
      <c r="AN33" s="110" t="n">
        <f aca="false">AJ33+AL33</f>
        <v>769</v>
      </c>
      <c r="AO33" s="111" t="n">
        <f aca="false">AK33+AM33</f>
        <v>22223142.88</v>
      </c>
      <c r="AP33" s="112" t="n">
        <f aca="false">AO33/$AO$45</f>
        <v>0.00826539688797521</v>
      </c>
      <c r="AR33" s="108" t="n">
        <f aca="false">D33+F33+N33+T33+AB33+AJ33</f>
        <v>2248</v>
      </c>
      <c r="AS33" s="109" t="n">
        <f aca="false">E33+G33+O33+U33+AC33+AK33</f>
        <v>47224192.77</v>
      </c>
      <c r="AT33" s="108" t="n">
        <f aca="false">R33</f>
        <v>2329</v>
      </c>
      <c r="AU33" s="122" t="n">
        <f aca="false">S33</f>
        <v>84462216.45</v>
      </c>
      <c r="AV33" s="141" t="n">
        <f aca="false">H33+V33+AD33+AL33</f>
        <v>333</v>
      </c>
      <c r="AW33" s="109" t="n">
        <f aca="false">I33+W33+AE33+AM33</f>
        <v>3457669.8</v>
      </c>
      <c r="AX33" s="141" t="n">
        <f aca="false">AR33+AT33+AV33</f>
        <v>4910</v>
      </c>
      <c r="AY33" s="111" t="n">
        <f aca="false">AS33+AU33+AW33</f>
        <v>135144079.02</v>
      </c>
      <c r="AZ33" s="112" t="n">
        <f aca="false">AY33/$AY$45</f>
        <v>0.00445875145161301</v>
      </c>
    </row>
    <row r="34" customFormat="false" ht="13.8" hidden="false" customHeight="false" outlineLevel="0" collapsed="false">
      <c r="A34" s="95"/>
      <c r="B34" s="123" t="s">
        <v>34</v>
      </c>
      <c r="C34" s="124"/>
      <c r="D34" s="125" t="n">
        <f aca="false">SUM(D25:D33)</f>
        <v>1550</v>
      </c>
      <c r="E34" s="126" t="n">
        <f aca="false">SUM(E25:E33)</f>
        <v>8913061.47</v>
      </c>
      <c r="F34" s="144" t="n">
        <f aca="false">SUM(F25:F33)</f>
        <v>965</v>
      </c>
      <c r="G34" s="126" t="n">
        <f aca="false">SUM(G25:G33)</f>
        <v>6825333.11</v>
      </c>
      <c r="H34" s="144" t="n">
        <f aca="false">SUM(H25:H33)</f>
        <v>1356</v>
      </c>
      <c r="I34" s="126" t="n">
        <f aca="false">SUM(I25:I33)</f>
        <v>32909749.81</v>
      </c>
      <c r="J34" s="144" t="n">
        <f aca="false">SUM(J25:J33)</f>
        <v>3871</v>
      </c>
      <c r="K34" s="126" t="n">
        <f aca="false">SUM(K25:K33)</f>
        <v>48648144.39</v>
      </c>
      <c r="L34" s="128" t="n">
        <f aca="false">SUM(L25:L33)</f>
        <v>0.0435116541676341</v>
      </c>
      <c r="N34" s="125" t="n">
        <f aca="false">SUM(N25:N33)</f>
        <v>30296</v>
      </c>
      <c r="O34" s="126" t="n">
        <f aca="false">SUM(O25:O33)</f>
        <v>430749065.24</v>
      </c>
      <c r="P34" s="129" t="n">
        <f aca="false">SUM(P25:P33)</f>
        <v>0.166790751607091</v>
      </c>
      <c r="R34" s="125" t="n">
        <f aca="false">SUM(R25:R33)</f>
        <v>89188</v>
      </c>
      <c r="S34" s="126" t="n">
        <f aca="false">SUM(S25:S33)</f>
        <v>2259861410.29</v>
      </c>
      <c r="T34" s="125" t="n">
        <f aca="false">SUM(T25:T33)</f>
        <v>2257</v>
      </c>
      <c r="U34" s="126" t="n">
        <f aca="false">SUM(U25:U33)</f>
        <v>16610314.18</v>
      </c>
      <c r="V34" s="145" t="n">
        <f aca="false">SUM(V25:V33)</f>
        <v>151</v>
      </c>
      <c r="W34" s="126" t="n">
        <f aca="false">SUM(W25:W33)</f>
        <v>2506009.44</v>
      </c>
      <c r="X34" s="125" t="n">
        <f aca="false">SUM(X25:X33)</f>
        <v>1191582.13</v>
      </c>
      <c r="Y34" s="126" t="n">
        <f aca="false">SUM(Y25:Y33)</f>
        <v>2278977733.91</v>
      </c>
      <c r="Z34" s="128" t="n">
        <f aca="false">SUM(Z25:Z33)</f>
        <v>0.119825029771155</v>
      </c>
      <c r="AB34" s="125" t="n">
        <f aca="false">SUM(AB25:AB33)</f>
        <v>4703</v>
      </c>
      <c r="AC34" s="126" t="n">
        <f aca="false">SUM(AC25:AC33)</f>
        <v>81534464.33</v>
      </c>
      <c r="AD34" s="125" t="n">
        <f aca="false">SUM(AD25:AD33)</f>
        <v>8459</v>
      </c>
      <c r="AE34" s="126" t="n">
        <f aca="false">SUM(AE25:AE33)</f>
        <v>223588431.76</v>
      </c>
      <c r="AF34" s="125" t="n">
        <f aca="false">SUM(AF25:AF33)</f>
        <v>13162</v>
      </c>
      <c r="AG34" s="126" t="n">
        <f aca="false">SUM(AG25:AG33)</f>
        <v>305122896.09</v>
      </c>
      <c r="AH34" s="128" t="n">
        <f aca="false">SUM(AH25:AH33)</f>
        <v>0.062253225636485</v>
      </c>
      <c r="AJ34" s="125" t="n">
        <f aca="false">SUM(AJ25:AJ33)</f>
        <v>16262</v>
      </c>
      <c r="AK34" s="126" t="n">
        <f aca="false">SUM(AK25:AK33)</f>
        <v>449782026.25</v>
      </c>
      <c r="AL34" s="125" t="n">
        <f aca="false">SUM(AL25:AL33)</f>
        <v>66</v>
      </c>
      <c r="AM34" s="126" t="n">
        <f aca="false">SUM(AM25:AM33)</f>
        <v>805455.31</v>
      </c>
      <c r="AN34" s="125" t="n">
        <f aca="false">SUM(AN25:AN33)</f>
        <v>16328</v>
      </c>
      <c r="AO34" s="126" t="n">
        <f aca="false">SUM(AO25:AO33)</f>
        <v>450587481.56</v>
      </c>
      <c r="AP34" s="128" t="n">
        <f aca="false">SUM(AP25:AP33)</f>
        <v>0.16758585353822</v>
      </c>
      <c r="AR34" s="125" t="n">
        <f aca="false">SUM(AR25:AR33)</f>
        <v>56033</v>
      </c>
      <c r="AS34" s="126" t="n">
        <f aca="false">SUM(AS25:AS33)</f>
        <v>994414264.58</v>
      </c>
      <c r="AT34" s="125" t="n">
        <f aca="false">SUM(AT25:AT33)</f>
        <v>89188</v>
      </c>
      <c r="AU34" s="130" t="n">
        <f aca="false">SUM(AU25:AU33)</f>
        <v>2259861410.29</v>
      </c>
      <c r="AV34" s="145" t="n">
        <f aca="false">SUM(AV25:AV33)</f>
        <v>10032</v>
      </c>
      <c r="AW34" s="126" t="n">
        <f aca="false">SUM(AW25:AW33)</f>
        <v>259809646.32</v>
      </c>
      <c r="AX34" s="145" t="n">
        <f aca="false">SUM(AX25:AX33)</f>
        <v>155253</v>
      </c>
      <c r="AY34" s="126" t="n">
        <f aca="false">SUM(AY25:AY33)</f>
        <v>3514085321.19</v>
      </c>
      <c r="AZ34" s="128" t="n">
        <f aca="false">SUM(AZ25:AZ33)</f>
        <v>0.115938731023718</v>
      </c>
    </row>
    <row r="35" customFormat="false" ht="17.35" hidden="false" customHeight="false" outlineLevel="0" collapsed="false">
      <c r="A35" s="131"/>
      <c r="B35" s="124"/>
      <c r="C35" s="124"/>
      <c r="E35" s="132"/>
      <c r="G35" s="132"/>
      <c r="I35" s="132"/>
      <c r="K35" s="132"/>
      <c r="N35" s="136"/>
      <c r="O35" s="132"/>
      <c r="P35" s="115"/>
      <c r="R35" s="136"/>
      <c r="S35" s="132"/>
      <c r="T35" s="136"/>
      <c r="U35" s="132"/>
      <c r="V35" s="136"/>
      <c r="W35" s="132"/>
      <c r="X35" s="136"/>
      <c r="Y35" s="132"/>
      <c r="Z35" s="137"/>
      <c r="AB35" s="136"/>
      <c r="AC35" s="132"/>
      <c r="AD35" s="136"/>
      <c r="AE35" s="132"/>
      <c r="AF35" s="136"/>
      <c r="AH35" s="137"/>
      <c r="AJ35" s="136"/>
      <c r="AK35" s="132"/>
      <c r="AL35" s="136"/>
      <c r="AM35" s="132"/>
      <c r="AN35" s="136"/>
      <c r="AP35" s="137"/>
      <c r="AR35" s="136"/>
      <c r="AS35" s="132"/>
      <c r="AT35" s="136"/>
      <c r="AU35" s="138"/>
      <c r="AV35" s="136"/>
      <c r="AW35" s="132"/>
      <c r="AX35" s="136"/>
      <c r="AY35" s="132"/>
      <c r="AZ35" s="137"/>
    </row>
    <row r="36" customFormat="false" ht="13.8" hidden="false" customHeight="false" outlineLevel="0" collapsed="false">
      <c r="A36" s="95" t="s">
        <v>54</v>
      </c>
      <c r="B36" s="107" t="s">
        <v>55</v>
      </c>
      <c r="D36" s="108" t="n">
        <v>0</v>
      </c>
      <c r="E36" s="109" t="n">
        <v>0</v>
      </c>
      <c r="F36" s="108" t="n">
        <v>0</v>
      </c>
      <c r="G36" s="109" t="n">
        <v>0</v>
      </c>
      <c r="H36" s="107" t="n">
        <v>0</v>
      </c>
      <c r="I36" s="109" t="n">
        <v>0</v>
      </c>
      <c r="J36" s="110" t="n">
        <f aca="false">D36+F36+H36</f>
        <v>0</v>
      </c>
      <c r="K36" s="111" t="n">
        <f aca="false">E36+G36+I36</f>
        <v>0</v>
      </c>
      <c r="L36" s="112" t="n">
        <f aca="false">K36/$K$45</f>
        <v>0</v>
      </c>
      <c r="N36" s="108" t="n">
        <v>6</v>
      </c>
      <c r="O36" s="109" t="n">
        <v>38196.25</v>
      </c>
      <c r="P36" s="115" t="n">
        <f aca="false">O36/$O$45</f>
        <v>1.47900059690733E-005</v>
      </c>
      <c r="R36" s="108" t="n">
        <v>307</v>
      </c>
      <c r="S36" s="109" t="n">
        <v>73721991.79</v>
      </c>
      <c r="T36" s="108" t="n">
        <v>0</v>
      </c>
      <c r="U36" s="109" t="n">
        <v>0</v>
      </c>
      <c r="V36" s="108" t="n">
        <v>1</v>
      </c>
      <c r="W36" s="109" t="n">
        <v>3391.57</v>
      </c>
      <c r="X36" s="110" t="n">
        <f aca="false">R36+T36+V36</f>
        <v>308</v>
      </c>
      <c r="Y36" s="139" t="n">
        <f aca="false">S36+U36+W36</f>
        <v>73725383.36</v>
      </c>
      <c r="Z36" s="112" t="n">
        <f aca="false">Y36/$Y$45</f>
        <v>0.00387636356624039</v>
      </c>
      <c r="AB36" s="108" t="n">
        <v>75</v>
      </c>
      <c r="AC36" s="109" t="n">
        <v>2721421.11</v>
      </c>
      <c r="AD36" s="108" t="n">
        <v>80</v>
      </c>
      <c r="AE36" s="109" t="n">
        <v>2735624.88</v>
      </c>
      <c r="AF36" s="110" t="n">
        <f aca="false">AB36+AD36</f>
        <v>155</v>
      </c>
      <c r="AG36" s="111" t="n">
        <f aca="false">AC36+AE36</f>
        <v>5457045.99</v>
      </c>
      <c r="AH36" s="112" t="n">
        <f aca="false">AG36/$AG$45</f>
        <v>0.00111338322911022</v>
      </c>
      <c r="AJ36" s="108" t="n">
        <v>12</v>
      </c>
      <c r="AK36" s="109" t="n">
        <v>815930.88</v>
      </c>
      <c r="AL36" s="108"/>
      <c r="AM36" s="109"/>
      <c r="AN36" s="110" t="n">
        <f aca="false">AJ36+AL36</f>
        <v>12</v>
      </c>
      <c r="AO36" s="111" t="n">
        <f aca="false">AK36+AM36</f>
        <v>815930.88</v>
      </c>
      <c r="AP36" s="112" t="n">
        <f aca="false">AO36/$AO$45</f>
        <v>0.000303467092515713</v>
      </c>
      <c r="AR36" s="108" t="n">
        <f aca="false">D36+F36+N36+T36+AB36+AJ36</f>
        <v>93</v>
      </c>
      <c r="AS36" s="109" t="n">
        <f aca="false">E36+G36+O36+U36+AC36+AK36</f>
        <v>3575548.24</v>
      </c>
      <c r="AT36" s="108" t="n">
        <f aca="false">R36</f>
        <v>307</v>
      </c>
      <c r="AU36" s="122" t="n">
        <f aca="false">S36</f>
        <v>73721991.79</v>
      </c>
      <c r="AV36" s="141" t="n">
        <f aca="false">H36+V36+AD36+AL36</f>
        <v>81</v>
      </c>
      <c r="AW36" s="109" t="n">
        <f aca="false">I36+W36+AE36+AM36</f>
        <v>2739016.45</v>
      </c>
      <c r="AX36" s="141" t="n">
        <f aca="false">AR36+AT36+AV36</f>
        <v>481</v>
      </c>
      <c r="AY36" s="111" t="n">
        <f aca="false">AS36+AU36+AW36</f>
        <v>80036556.48</v>
      </c>
      <c r="AZ36" s="112" t="n">
        <f aca="false">AY36/$AY$45</f>
        <v>0.00264061226340885</v>
      </c>
    </row>
    <row r="37" customFormat="false" ht="13.8" hidden="false" customHeight="false" outlineLevel="0" collapsed="false">
      <c r="A37" s="95"/>
      <c r="B37" s="107" t="s">
        <v>56</v>
      </c>
      <c r="D37" s="108" t="n">
        <v>1949</v>
      </c>
      <c r="E37" s="109" t="n">
        <v>31143001.36</v>
      </c>
      <c r="F37" s="108" t="n">
        <v>266</v>
      </c>
      <c r="G37" s="109" t="n">
        <v>5813161.44</v>
      </c>
      <c r="H37" s="107" t="n">
        <v>339</v>
      </c>
      <c r="I37" s="109" t="n">
        <v>20419623.69</v>
      </c>
      <c r="J37" s="110" t="n">
        <f aca="false">D37+F37+H37</f>
        <v>2554</v>
      </c>
      <c r="K37" s="111" t="n">
        <f aca="false">E37+G37+I37</f>
        <v>57375786.49</v>
      </c>
      <c r="L37" s="112" t="n">
        <f aca="false">K37/$K$45</f>
        <v>0.0513177925006749</v>
      </c>
      <c r="N37" s="108" t="n">
        <v>3710</v>
      </c>
      <c r="O37" s="109" t="n">
        <v>82230658.02</v>
      </c>
      <c r="P37" s="115" t="n">
        <f aca="false">O37/$O$45</f>
        <v>0.0318406106085448</v>
      </c>
      <c r="R37" s="108" t="n">
        <v>0</v>
      </c>
      <c r="S37" s="109" t="n">
        <v>0</v>
      </c>
      <c r="T37" s="108" t="n">
        <v>0</v>
      </c>
      <c r="U37" s="109" t="n">
        <v>0</v>
      </c>
      <c r="V37" s="108" t="n">
        <v>0</v>
      </c>
      <c r="W37" s="109" t="n">
        <v>0</v>
      </c>
      <c r="X37" s="110" t="n">
        <f aca="false">R37+T37+V37</f>
        <v>0</v>
      </c>
      <c r="Y37" s="139" t="n">
        <f aca="false">S37+U37+W37</f>
        <v>0</v>
      </c>
      <c r="Z37" s="112" t="n">
        <f aca="false">Y37/$Y$45</f>
        <v>0</v>
      </c>
      <c r="AB37" s="108" t="n">
        <v>1538</v>
      </c>
      <c r="AC37" s="109" t="n">
        <v>68190082.69</v>
      </c>
      <c r="AD37" s="108" t="n">
        <v>2499</v>
      </c>
      <c r="AE37" s="109" t="n">
        <v>87582706.18</v>
      </c>
      <c r="AF37" s="110" t="n">
        <f aca="false">AB37+AD37</f>
        <v>4037</v>
      </c>
      <c r="AG37" s="111" t="n">
        <f aca="false">AC37+AE37</f>
        <v>155772788.87</v>
      </c>
      <c r="AH37" s="112" t="n">
        <f aca="false">AG37/$AG$45</f>
        <v>0.0317818121740962</v>
      </c>
      <c r="AJ37" s="108" t="n">
        <v>36211</v>
      </c>
      <c r="AK37" s="109" t="n">
        <v>484476339.23</v>
      </c>
      <c r="AL37" s="108" t="n">
        <v>48</v>
      </c>
      <c r="AM37" s="109" t="n">
        <v>687495.51</v>
      </c>
      <c r="AN37" s="110" t="n">
        <f aca="false">AJ37+AL37</f>
        <v>36259</v>
      </c>
      <c r="AO37" s="111" t="n">
        <f aca="false">AK37+AM37</f>
        <v>485163834.74</v>
      </c>
      <c r="AP37" s="112" t="n">
        <f aca="false">AO37/$AO$45</f>
        <v>0.180445748446635</v>
      </c>
      <c r="AR37" s="108" t="n">
        <f aca="false">D37+F37+N37+T37+AB37+AJ37</f>
        <v>43674</v>
      </c>
      <c r="AS37" s="109" t="n">
        <f aca="false">E37+G37+O37+U37+AC37+AK37</f>
        <v>671853242.74</v>
      </c>
      <c r="AT37" s="108" t="n">
        <f aca="false">R37</f>
        <v>0</v>
      </c>
      <c r="AU37" s="122" t="n">
        <f aca="false">S37</f>
        <v>0</v>
      </c>
      <c r="AV37" s="141" t="n">
        <f aca="false">H37+V37+AD37+AL37</f>
        <v>2886</v>
      </c>
      <c r="AW37" s="109" t="n">
        <f aca="false">I37+W37+AE37+AM37</f>
        <v>108689825.38</v>
      </c>
      <c r="AX37" s="141" t="n">
        <f aca="false">AR37+AT37+AV37</f>
        <v>46560</v>
      </c>
      <c r="AY37" s="111" t="n">
        <f aca="false">AS37+AU37+AW37</f>
        <v>780543068.12</v>
      </c>
      <c r="AZ37" s="112" t="n">
        <f aca="false">AY37/$AY$45</f>
        <v>0.0257521273833349</v>
      </c>
    </row>
    <row r="38" customFormat="false" ht="13.8" hidden="false" customHeight="false" outlineLevel="0" collapsed="false">
      <c r="A38" s="95"/>
      <c r="B38" s="107" t="s">
        <v>57</v>
      </c>
      <c r="D38" s="108" t="n">
        <v>0</v>
      </c>
      <c r="E38" s="109" t="n">
        <v>0</v>
      </c>
      <c r="F38" s="108" t="n">
        <v>0</v>
      </c>
      <c r="G38" s="109" t="n">
        <v>0</v>
      </c>
      <c r="H38" s="107" t="n">
        <v>0</v>
      </c>
      <c r="I38" s="109" t="n">
        <v>0</v>
      </c>
      <c r="J38" s="110" t="n">
        <f aca="false">D38+F38+H38</f>
        <v>0</v>
      </c>
      <c r="K38" s="111" t="n">
        <f aca="false">E38+G38+I38</f>
        <v>0</v>
      </c>
      <c r="L38" s="112" t="n">
        <f aca="false">K38/$K$45</f>
        <v>0</v>
      </c>
      <c r="N38" s="108" t="n">
        <v>0</v>
      </c>
      <c r="O38" s="109" t="n">
        <v>0</v>
      </c>
      <c r="P38" s="115" t="n">
        <f aca="false">O38/$O$45</f>
        <v>0</v>
      </c>
      <c r="R38" s="108" t="n">
        <v>13</v>
      </c>
      <c r="S38" s="109" t="n">
        <v>115580.07</v>
      </c>
      <c r="T38" s="108" t="n">
        <v>0</v>
      </c>
      <c r="U38" s="109" t="n">
        <v>0</v>
      </c>
      <c r="V38" s="108" t="n">
        <v>2</v>
      </c>
      <c r="W38" s="109" t="n">
        <v>8112.51</v>
      </c>
      <c r="X38" s="110" t="n">
        <f aca="false">R38+T38+V38</f>
        <v>15</v>
      </c>
      <c r="Y38" s="139" t="n">
        <f aca="false">S38+U38+W38</f>
        <v>123692.58</v>
      </c>
      <c r="Z38" s="112" t="n">
        <f aca="false">Y38/$Y$45</f>
        <v>6.50355940755158E-006</v>
      </c>
      <c r="AB38" s="108" t="n">
        <v>0</v>
      </c>
      <c r="AC38" s="109" t="n">
        <v>0</v>
      </c>
      <c r="AD38" s="108" t="n">
        <v>1</v>
      </c>
      <c r="AE38" s="109" t="n">
        <v>4856.42</v>
      </c>
      <c r="AF38" s="110" t="n">
        <f aca="false">AB38+AD38</f>
        <v>1</v>
      </c>
      <c r="AG38" s="111" t="n">
        <f aca="false">AC38+AE38</f>
        <v>4856.42</v>
      </c>
      <c r="AH38" s="112" t="n">
        <f aca="false">AG38/$AG$45</f>
        <v>9.90839474584571E-007</v>
      </c>
      <c r="AJ38" s="108" t="n">
        <v>1</v>
      </c>
      <c r="AK38" s="109" t="n">
        <v>1317.5</v>
      </c>
      <c r="AL38" s="108" t="n">
        <v>0</v>
      </c>
      <c r="AM38" s="109" t="n">
        <v>0</v>
      </c>
      <c r="AN38" s="110" t="n">
        <f aca="false">AJ38+AL38</f>
        <v>1</v>
      </c>
      <c r="AO38" s="111" t="n">
        <f aca="false">AK38+AM38</f>
        <v>1317.5</v>
      </c>
      <c r="AP38" s="112" t="n">
        <f aca="false">AO38/$AO$45</f>
        <v>4.90014416894544E-007</v>
      </c>
      <c r="AR38" s="108" t="n">
        <f aca="false">D38+F38+N38+T38+AB38+AJ38</f>
        <v>1</v>
      </c>
      <c r="AS38" s="109" t="n">
        <f aca="false">E38+G38+O38+U38+AC38+AK38</f>
        <v>1317.5</v>
      </c>
      <c r="AT38" s="108" t="n">
        <f aca="false">R38</f>
        <v>13</v>
      </c>
      <c r="AU38" s="122" t="n">
        <f aca="false">S38</f>
        <v>115580.07</v>
      </c>
      <c r="AV38" s="141" t="n">
        <f aca="false">H38+V38+AD38+AL38</f>
        <v>3</v>
      </c>
      <c r="AW38" s="109" t="n">
        <f aca="false">I38+W38+AE38+AM38</f>
        <v>12968.93</v>
      </c>
      <c r="AX38" s="141" t="n">
        <f aca="false">AR38+AT38+AV38</f>
        <v>17</v>
      </c>
      <c r="AY38" s="111" t="n">
        <f aca="false">AS38+AU38+AW38</f>
        <v>129866.5</v>
      </c>
      <c r="AZ38" s="112" t="n">
        <f aca="false">AY38/$AY$45</f>
        <v>4.28463051870152E-006</v>
      </c>
    </row>
    <row r="39" customFormat="false" ht="13.8" hidden="false" customHeight="false" outlineLevel="0" collapsed="false">
      <c r="A39" s="95"/>
      <c r="B39" s="107" t="s">
        <v>58</v>
      </c>
      <c r="D39" s="108" t="n">
        <v>19</v>
      </c>
      <c r="E39" s="109" t="n">
        <v>1352129.18</v>
      </c>
      <c r="F39" s="108" t="n">
        <v>4</v>
      </c>
      <c r="G39" s="109" t="n">
        <v>492573.6</v>
      </c>
      <c r="H39" s="107" t="n">
        <v>57</v>
      </c>
      <c r="I39" s="109" t="n">
        <v>6111362.17</v>
      </c>
      <c r="J39" s="110" t="n">
        <f aca="false">D39+F39+H39</f>
        <v>80</v>
      </c>
      <c r="K39" s="111" t="n">
        <f aca="false">E39+G39+I39</f>
        <v>7956064.95</v>
      </c>
      <c r="L39" s="112" t="n">
        <f aca="false">K39/$K$45</f>
        <v>0.00711602777414045</v>
      </c>
      <c r="N39" s="108" t="n">
        <v>47848</v>
      </c>
      <c r="O39" s="109" t="n">
        <v>370622615.52</v>
      </c>
      <c r="P39" s="115" t="n">
        <f aca="false">O39/$O$45</f>
        <v>0.14350913233143</v>
      </c>
      <c r="R39" s="108" t="n">
        <v>9966</v>
      </c>
      <c r="S39" s="109" t="n">
        <v>368417811.33</v>
      </c>
      <c r="T39" s="108" t="n">
        <v>38</v>
      </c>
      <c r="U39" s="109" t="n">
        <v>1063456.03</v>
      </c>
      <c r="V39" s="108" t="n">
        <v>23</v>
      </c>
      <c r="W39" s="109" t="n">
        <v>83146.52</v>
      </c>
      <c r="X39" s="110" t="n">
        <f aca="false">R39+T39+V39</f>
        <v>10027</v>
      </c>
      <c r="Y39" s="139" t="n">
        <f aca="false">S39+U39+W39</f>
        <v>369564413.88</v>
      </c>
      <c r="Z39" s="112" t="n">
        <f aca="false">Y39/$Y$45</f>
        <v>0.0194311099387333</v>
      </c>
      <c r="AB39" s="108" t="n">
        <v>59</v>
      </c>
      <c r="AC39" s="109" t="n">
        <v>2206046.27</v>
      </c>
      <c r="AD39" s="108" t="n">
        <v>2206046.27</v>
      </c>
      <c r="AE39" s="109" t="n">
        <v>12076040.86</v>
      </c>
      <c r="AF39" s="110" t="n">
        <f aca="false">AB39+AD39</f>
        <v>2206105.27</v>
      </c>
      <c r="AG39" s="111" t="n">
        <f aca="false">AC39+AE39</f>
        <v>14282087.13</v>
      </c>
      <c r="AH39" s="112" t="n">
        <f aca="false">AG39/$AG$45</f>
        <v>0.00291392748317902</v>
      </c>
      <c r="AJ39" s="108" t="n">
        <v>2938</v>
      </c>
      <c r="AK39" s="109" t="n">
        <v>42693317.67</v>
      </c>
      <c r="AL39" s="108" t="n">
        <v>13</v>
      </c>
      <c r="AM39" s="109" t="n">
        <v>59829.83</v>
      </c>
      <c r="AN39" s="110" t="n">
        <f aca="false">AJ39+AL39</f>
        <v>2951</v>
      </c>
      <c r="AO39" s="111" t="n">
        <f aca="false">AK39+AM39</f>
        <v>42753147.5</v>
      </c>
      <c r="AP39" s="112" t="n">
        <f aca="false">AO39/$AO$45</f>
        <v>0.0159010691784584</v>
      </c>
      <c r="AR39" s="108" t="n">
        <f aca="false">D39+F39+N39+T39+AB39+AJ39</f>
        <v>50906</v>
      </c>
      <c r="AS39" s="109" t="n">
        <f aca="false">E39+G39+O39+U39+AC39+AK39</f>
        <v>418430138.27</v>
      </c>
      <c r="AT39" s="108" t="n">
        <f aca="false">R39</f>
        <v>9966</v>
      </c>
      <c r="AU39" s="122" t="n">
        <f aca="false">S39</f>
        <v>368417811.33</v>
      </c>
      <c r="AV39" s="141" t="n">
        <f aca="false">H39+V39+AD39+AL39</f>
        <v>2206139.27</v>
      </c>
      <c r="AW39" s="109" t="n">
        <f aca="false">I39+W39+AE39+AM39</f>
        <v>18330379.38</v>
      </c>
      <c r="AX39" s="141" t="n">
        <f aca="false">AR39+AT39+AV39</f>
        <v>2267011.27</v>
      </c>
      <c r="AY39" s="111" t="n">
        <f aca="false">AS39+AU39+AW39</f>
        <v>805178328.98</v>
      </c>
      <c r="AZ39" s="112" t="n">
        <f aca="false">AY39/$AY$45</f>
        <v>0.0265649081275371</v>
      </c>
    </row>
    <row r="40" customFormat="false" ht="13.8" hidden="false" customHeight="false" outlineLevel="0" collapsed="false">
      <c r="A40" s="95"/>
      <c r="B40" s="107" t="s">
        <v>59</v>
      </c>
      <c r="D40" s="108" t="n">
        <v>2986</v>
      </c>
      <c r="E40" s="109" t="n">
        <v>33263390.13</v>
      </c>
      <c r="F40" s="108" t="n">
        <v>550</v>
      </c>
      <c r="G40" s="109" t="n">
        <v>8775038.2</v>
      </c>
      <c r="H40" s="107" t="n">
        <v>1030</v>
      </c>
      <c r="I40" s="109" t="n">
        <v>11948186.52</v>
      </c>
      <c r="J40" s="110" t="n">
        <f aca="false">D40+F40+H40</f>
        <v>4566</v>
      </c>
      <c r="K40" s="111" t="n">
        <f aca="false">E40+G40+I40</f>
        <v>53986614.85</v>
      </c>
      <c r="L40" s="112" t="n">
        <f aca="false">K40/$K$45</f>
        <v>0.0482864648690963</v>
      </c>
      <c r="N40" s="108" t="n">
        <v>386</v>
      </c>
      <c r="O40" s="109" t="n">
        <v>6654217.61</v>
      </c>
      <c r="P40" s="115" t="n">
        <f aca="false">O40/$O$45</f>
        <v>0.00257658587351933</v>
      </c>
      <c r="R40" s="108" t="n">
        <v>5037</v>
      </c>
      <c r="S40" s="109" t="n">
        <v>479130199.76</v>
      </c>
      <c r="T40" s="108" t="n">
        <v>22</v>
      </c>
      <c r="U40" s="109" t="n">
        <v>993131.53</v>
      </c>
      <c r="V40" s="141" t="n">
        <v>2</v>
      </c>
      <c r="W40" s="109" t="n">
        <v>6723.91</v>
      </c>
      <c r="X40" s="110" t="n">
        <v>21499.4</v>
      </c>
      <c r="Y40" s="139" t="n">
        <f aca="false">S40+U40+W40</f>
        <v>480130055.2</v>
      </c>
      <c r="Z40" s="112" t="n">
        <f aca="false">Y40/$Y$45</f>
        <v>0.0252444757587255</v>
      </c>
      <c r="AB40" s="108" t="n">
        <v>0</v>
      </c>
      <c r="AC40" s="109" t="n">
        <v>0</v>
      </c>
      <c r="AD40" s="108" t="n">
        <v>0</v>
      </c>
      <c r="AE40" s="109" t="n">
        <v>0</v>
      </c>
      <c r="AF40" s="110" t="n">
        <f aca="false">AB40+AD40</f>
        <v>0</v>
      </c>
      <c r="AG40" s="111" t="n">
        <f aca="false">AC40+AE40</f>
        <v>0</v>
      </c>
      <c r="AH40" s="112" t="n">
        <f aca="false">AG40/$AG$45</f>
        <v>0</v>
      </c>
      <c r="AJ40" s="108" t="n">
        <v>1773</v>
      </c>
      <c r="AK40" s="109" t="n">
        <v>66234112.57</v>
      </c>
      <c r="AL40" s="108" t="n">
        <v>0</v>
      </c>
      <c r="AM40" s="109" t="n">
        <v>0</v>
      </c>
      <c r="AN40" s="110" t="n">
        <f aca="false">AJ40+AL40</f>
        <v>1773</v>
      </c>
      <c r="AO40" s="111" t="n">
        <f aca="false">AK40+AM40</f>
        <v>66234112.57</v>
      </c>
      <c r="AP40" s="112" t="n">
        <f aca="false">AO40/$AO$45</f>
        <v>0.0246342846675644</v>
      </c>
      <c r="AR40" s="108" t="n">
        <f aca="false">D40+F40+N40+T40+AB40+AJ40</f>
        <v>5717</v>
      </c>
      <c r="AS40" s="109" t="n">
        <f aca="false">E40+G40+O40+U40+AC40+AK40</f>
        <v>115919890.04</v>
      </c>
      <c r="AT40" s="108" t="n">
        <f aca="false">R40</f>
        <v>5037</v>
      </c>
      <c r="AU40" s="122" t="n">
        <f aca="false">S40</f>
        <v>479130199.76</v>
      </c>
      <c r="AV40" s="141" t="n">
        <f aca="false">H40+V40+AD40+AL40</f>
        <v>1032</v>
      </c>
      <c r="AW40" s="109" t="n">
        <f aca="false">I40+W40+AE40+AM40</f>
        <v>11954910.43</v>
      </c>
      <c r="AX40" s="141" t="n">
        <f aca="false">AR40+AT40+AV40</f>
        <v>11786</v>
      </c>
      <c r="AY40" s="111" t="n">
        <f aca="false">AS40+AU40+AW40</f>
        <v>607005000.23</v>
      </c>
      <c r="AZ40" s="112" t="n">
        <f aca="false">AY40/$AY$45</f>
        <v>0.0200266592923493</v>
      </c>
    </row>
    <row r="41" customFormat="false" ht="13.8" hidden="false" customHeight="false" outlineLevel="0" collapsed="false">
      <c r="A41" s="95"/>
      <c r="B41" s="107" t="s">
        <v>60</v>
      </c>
      <c r="D41" s="108" t="n">
        <v>0</v>
      </c>
      <c r="E41" s="109" t="n">
        <v>0</v>
      </c>
      <c r="F41" s="108" t="n">
        <v>0</v>
      </c>
      <c r="G41" s="109" t="n">
        <v>0</v>
      </c>
      <c r="H41" s="107" t="n">
        <v>0</v>
      </c>
      <c r="I41" s="109" t="n">
        <v>0</v>
      </c>
      <c r="J41" s="110" t="n">
        <f aca="false">D41+F41+H41</f>
        <v>0</v>
      </c>
      <c r="K41" s="111" t="n">
        <f aca="false">E41+G41+I41</f>
        <v>0</v>
      </c>
      <c r="L41" s="112" t="n">
        <f aca="false">K41/$K$45</f>
        <v>0</v>
      </c>
      <c r="N41" s="108" t="n">
        <v>0</v>
      </c>
      <c r="O41" s="109" t="n">
        <v>0</v>
      </c>
      <c r="P41" s="115" t="n">
        <f aca="false">O41/$O$45</f>
        <v>0</v>
      </c>
      <c r="R41" s="108" t="n">
        <v>390</v>
      </c>
      <c r="S41" s="109" t="n">
        <v>20653813.37</v>
      </c>
      <c r="T41" s="108" t="n">
        <v>34</v>
      </c>
      <c r="U41" s="109" t="n">
        <v>3152600</v>
      </c>
      <c r="V41" s="108" t="n">
        <v>0</v>
      </c>
      <c r="W41" s="109" t="n">
        <v>0</v>
      </c>
      <c r="X41" s="110" t="n">
        <f aca="false">R41+T41+V41</f>
        <v>424</v>
      </c>
      <c r="Y41" s="139" t="n">
        <f aca="false">S41+U41+W41</f>
        <v>23806413.37</v>
      </c>
      <c r="Z41" s="112" t="n">
        <f aca="false">Y41/$Y$45</f>
        <v>0.00125170340559252</v>
      </c>
      <c r="AB41" s="108" t="n">
        <v>0</v>
      </c>
      <c r="AC41" s="109" t="n">
        <v>0</v>
      </c>
      <c r="AD41" s="108" t="n">
        <v>7</v>
      </c>
      <c r="AE41" s="109" t="n">
        <v>119737</v>
      </c>
      <c r="AF41" s="110" t="n">
        <f aca="false">AB41+AD41</f>
        <v>7</v>
      </c>
      <c r="AG41" s="111" t="n">
        <f aca="false">AC41+AE41</f>
        <v>119737</v>
      </c>
      <c r="AH41" s="112" t="n">
        <f aca="false">AG41/$AG$45</f>
        <v>2.44295481379973E-005</v>
      </c>
      <c r="AJ41" s="108" t="n">
        <v>0</v>
      </c>
      <c r="AK41" s="109" t="n">
        <v>0</v>
      </c>
      <c r="AL41" s="108" t="n">
        <v>0</v>
      </c>
      <c r="AM41" s="109" t="n">
        <v>0</v>
      </c>
      <c r="AN41" s="110" t="n">
        <f aca="false">AJ41+AL41</f>
        <v>0</v>
      </c>
      <c r="AO41" s="111" t="n">
        <f aca="false">AK41+AM41</f>
        <v>0</v>
      </c>
      <c r="AP41" s="112" t="n">
        <f aca="false">AO41/$AO$45</f>
        <v>0</v>
      </c>
      <c r="AR41" s="108" t="n">
        <f aca="false">D41+F41+N41+T41+AB41+AJ41</f>
        <v>34</v>
      </c>
      <c r="AS41" s="109" t="n">
        <f aca="false">E41+G41+O41+U41+AC41+AK41</f>
        <v>3152600</v>
      </c>
      <c r="AT41" s="108" t="n">
        <f aca="false">R41</f>
        <v>390</v>
      </c>
      <c r="AU41" s="122" t="n">
        <f aca="false">S41</f>
        <v>20653813.37</v>
      </c>
      <c r="AV41" s="141" t="n">
        <f aca="false">H41+V41+AD41+AL41</f>
        <v>7</v>
      </c>
      <c r="AW41" s="109" t="n">
        <f aca="false">I41+W41+AE41+AM41</f>
        <v>119737</v>
      </c>
      <c r="AX41" s="141" t="n">
        <f aca="false">AR41+AT41+AV41</f>
        <v>431</v>
      </c>
      <c r="AY41" s="111" t="n">
        <f aca="false">AS41+AU41+AW41</f>
        <v>23926150.37</v>
      </c>
      <c r="AZ41" s="112" t="n">
        <f aca="false">AY41/$AY$45</f>
        <v>0.000789385361662504</v>
      </c>
    </row>
    <row r="42" customFormat="false" ht="13.8" hidden="false" customHeight="false" outlineLevel="0" collapsed="false">
      <c r="A42" s="95"/>
      <c r="B42" s="107" t="s">
        <v>61</v>
      </c>
      <c r="D42" s="108" t="n">
        <v>17</v>
      </c>
      <c r="E42" s="109" t="n">
        <v>223775.49</v>
      </c>
      <c r="F42" s="108" t="n">
        <v>1</v>
      </c>
      <c r="G42" s="109" t="n">
        <v>3360</v>
      </c>
      <c r="H42" s="107" t="n">
        <v>18</v>
      </c>
      <c r="I42" s="109" t="n">
        <v>120778.1</v>
      </c>
      <c r="J42" s="110" t="n">
        <f aca="false">D42+F42+H42</f>
        <v>36</v>
      </c>
      <c r="K42" s="111" t="n">
        <f aca="false">E42+G42+I42</f>
        <v>347913.59</v>
      </c>
      <c r="L42" s="112" t="n">
        <f aca="false">K42/$K$45</f>
        <v>0.000311179305975992</v>
      </c>
      <c r="N42" s="108" t="n">
        <v>460</v>
      </c>
      <c r="O42" s="109" t="n">
        <v>42444729.33</v>
      </c>
      <c r="P42" s="115" t="n">
        <f aca="false">O42/$O$45</f>
        <v>0.0164350636553694</v>
      </c>
      <c r="R42" s="108" t="n">
        <v>271</v>
      </c>
      <c r="S42" s="109" t="n">
        <v>3351430.55</v>
      </c>
      <c r="T42" s="108" t="n">
        <v>0</v>
      </c>
      <c r="U42" s="109" t="n">
        <v>0</v>
      </c>
      <c r="V42" s="108" t="n">
        <v>13</v>
      </c>
      <c r="W42" s="109" t="n">
        <v>59009.75</v>
      </c>
      <c r="X42" s="110" t="n">
        <f aca="false">R42+T42+V42</f>
        <v>284</v>
      </c>
      <c r="Y42" s="139" t="n">
        <f aca="false">S42+U42+W42</f>
        <v>3410440.3</v>
      </c>
      <c r="Z42" s="112" t="n">
        <f aca="false">Y42/$Y$45</f>
        <v>0.000179315534504641</v>
      </c>
      <c r="AB42" s="108" t="n">
        <v>28</v>
      </c>
      <c r="AC42" s="109" t="n">
        <v>453800.71</v>
      </c>
      <c r="AD42" s="108" t="n">
        <v>566</v>
      </c>
      <c r="AE42" s="109" t="n">
        <v>3315468.24</v>
      </c>
      <c r="AF42" s="110" t="n">
        <f aca="false">AB42+AD42</f>
        <v>594</v>
      </c>
      <c r="AG42" s="111" t="n">
        <f aca="false">AC42+AE42</f>
        <v>3769268.95</v>
      </c>
      <c r="AH42" s="112" t="n">
        <f aca="false">AG42/$AG$45</f>
        <v>0.00076903160475946</v>
      </c>
      <c r="AJ42" s="108" t="n">
        <v>103</v>
      </c>
      <c r="AK42" s="109" t="n">
        <v>954957.24</v>
      </c>
      <c r="AL42" s="108" t="n">
        <v>1</v>
      </c>
      <c r="AM42" s="109" t="n">
        <v>715.2</v>
      </c>
      <c r="AN42" s="110" t="n">
        <f aca="false">AJ42+AL42</f>
        <v>104</v>
      </c>
      <c r="AO42" s="111" t="n">
        <f aca="false">AK42+AM42</f>
        <v>955672.44</v>
      </c>
      <c r="AP42" s="112" t="n">
        <f aca="false">AO42/$AO$45</f>
        <v>0.000355440814746707</v>
      </c>
      <c r="AR42" s="108" t="n">
        <f aca="false">D42+F42+N42+T42+AB42+AJ42</f>
        <v>609</v>
      </c>
      <c r="AS42" s="109" t="n">
        <f aca="false">E42+G42+O42+U42+AC42+AK42</f>
        <v>44080622.77</v>
      </c>
      <c r="AT42" s="108" t="n">
        <f aca="false">R42</f>
        <v>271</v>
      </c>
      <c r="AU42" s="122" t="n">
        <f aca="false">S42</f>
        <v>3351430.55</v>
      </c>
      <c r="AV42" s="141" t="n">
        <f aca="false">H42+V42+AD42+AL42</f>
        <v>598</v>
      </c>
      <c r="AW42" s="109" t="n">
        <f aca="false">I42+W42+AE42+AM42</f>
        <v>3495971.29</v>
      </c>
      <c r="AX42" s="141" t="n">
        <f aca="false">AR42+AT42+AV42</f>
        <v>1478</v>
      </c>
      <c r="AY42" s="111" t="n">
        <f aca="false">AS42+AU42+AW42</f>
        <v>50928024.61</v>
      </c>
      <c r="AZ42" s="112" t="n">
        <f aca="false">AY42/$AY$45</f>
        <v>0.00168024678035666</v>
      </c>
    </row>
    <row r="43" customFormat="false" ht="13.8" hidden="false" customHeight="false" outlineLevel="0" collapsed="false">
      <c r="A43" s="95"/>
      <c r="B43" s="123" t="s">
        <v>34</v>
      </c>
      <c r="C43" s="124"/>
      <c r="D43" s="125" t="n">
        <f aca="false">SUM(D36:D42)</f>
        <v>4971</v>
      </c>
      <c r="E43" s="126" t="n">
        <f aca="false">SUM(E36:E42)</f>
        <v>65982296.16</v>
      </c>
      <c r="F43" s="125" t="n">
        <f aca="false">SUM(F36:F42)</f>
        <v>821</v>
      </c>
      <c r="G43" s="126" t="n">
        <f aca="false">SUM(G36:G42)</f>
        <v>15084133.24</v>
      </c>
      <c r="H43" s="144" t="n">
        <f aca="false">SUM(H36:H42)</f>
        <v>1444</v>
      </c>
      <c r="I43" s="126" t="n">
        <f aca="false">SUM(I36:I42)</f>
        <v>38599950.48</v>
      </c>
      <c r="J43" s="125" t="n">
        <f aca="false">SUM(J36:J42)</f>
        <v>7236</v>
      </c>
      <c r="K43" s="126" t="n">
        <f aca="false">SUM(K36:K42)</f>
        <v>119666379.88</v>
      </c>
      <c r="L43" s="128" t="n">
        <f aca="false">SUM(L36:L42)</f>
        <v>0.107031464449888</v>
      </c>
      <c r="N43" s="125" t="n">
        <f aca="false">SUM(N36:N42)</f>
        <v>52410</v>
      </c>
      <c r="O43" s="126" t="n">
        <f aca="false">SUM(O36:O42)</f>
        <v>501990416.73</v>
      </c>
      <c r="P43" s="129" t="n">
        <f aca="false">SUM(P36:P42)</f>
        <v>0.194376182474832</v>
      </c>
      <c r="R43" s="125" t="n">
        <f aca="false">SUM(R36:R42)</f>
        <v>15984</v>
      </c>
      <c r="S43" s="126" t="n">
        <f aca="false">SUM(S36:S42)</f>
        <v>945390826.87</v>
      </c>
      <c r="T43" s="125" t="n">
        <f aca="false">SUM(T36:T42)</f>
        <v>94</v>
      </c>
      <c r="U43" s="126" t="n">
        <f aca="false">SUM(U36:U42)</f>
        <v>5209187.56</v>
      </c>
      <c r="V43" s="125" t="n">
        <f aca="false">SUM(V36:V42)</f>
        <v>41</v>
      </c>
      <c r="W43" s="126" t="n">
        <f aca="false">SUM(W36:W42)</f>
        <v>160384.26</v>
      </c>
      <c r="X43" s="125" t="n">
        <f aca="false">SUM(X36:X42)</f>
        <v>32557.4</v>
      </c>
      <c r="Y43" s="126" t="n">
        <f aca="false">SUM(Y36:Y42)</f>
        <v>950760398.69</v>
      </c>
      <c r="Z43" s="128" t="n">
        <f aca="false">SUM(Z36:Z42)</f>
        <v>0.0499894717632039</v>
      </c>
      <c r="AB43" s="125" t="n">
        <f aca="false">SUM(AB36:AB42)</f>
        <v>1700</v>
      </c>
      <c r="AC43" s="126" t="n">
        <f aca="false">SUM(AC36:AC42)</f>
        <v>73571350.78</v>
      </c>
      <c r="AD43" s="125" t="n">
        <f aca="false">SUM(AD36:AD42)</f>
        <v>2209199.27</v>
      </c>
      <c r="AE43" s="126" t="n">
        <f aca="false">SUM(AE36:AE42)</f>
        <v>105834433.58</v>
      </c>
      <c r="AF43" s="125" t="n">
        <f aca="false">SUM(AF36:AF42)</f>
        <v>2210899.27</v>
      </c>
      <c r="AG43" s="126" t="n">
        <f aca="false">SUM(AG36:AG42)</f>
        <v>179405784.36</v>
      </c>
      <c r="AH43" s="128" t="n">
        <f aca="false">SUM(AH36:AH42)</f>
        <v>0.0366035748787575</v>
      </c>
      <c r="AJ43" s="125" t="n">
        <f aca="false">SUM(AJ36:AJ42)</f>
        <v>41038</v>
      </c>
      <c r="AK43" s="126" t="n">
        <f aca="false">SUM(AK36:AK42)</f>
        <v>595175975.09</v>
      </c>
      <c r="AL43" s="125" t="n">
        <f aca="false">SUM(AL36:AL42)</f>
        <v>62</v>
      </c>
      <c r="AM43" s="126" t="n">
        <f aca="false">SUM(AM36:AM42)</f>
        <v>748040.54</v>
      </c>
      <c r="AN43" s="125" t="n">
        <f aca="false">SUM(AN36:AN42)</f>
        <v>41100</v>
      </c>
      <c r="AO43" s="126" t="n">
        <f aca="false">SUM(AO36:AO42)</f>
        <v>595924015.63</v>
      </c>
      <c r="AP43" s="128" t="n">
        <f aca="false">SUM(AP36:AP42)</f>
        <v>0.221640500214338</v>
      </c>
      <c r="AR43" s="125" t="n">
        <f aca="false">SUM(AR36:AR42)</f>
        <v>101034</v>
      </c>
      <c r="AS43" s="126" t="n">
        <f aca="false">SUM(AS36:AS42)</f>
        <v>1257013359.56</v>
      </c>
      <c r="AT43" s="125" t="n">
        <f aca="false">SUM(AT36:AT42)</f>
        <v>15984</v>
      </c>
      <c r="AU43" s="130" t="n">
        <f aca="false">SUM(AU36:AU42)</f>
        <v>945390826.87</v>
      </c>
      <c r="AV43" s="145" t="n">
        <f aca="false">SUM(AV36:AV42)</f>
        <v>2210746.27</v>
      </c>
      <c r="AW43" s="126" t="n">
        <f aca="false">SUM(AW36:AW42)</f>
        <v>145342808.86</v>
      </c>
      <c r="AX43" s="145" t="n">
        <f aca="false">SUM(AX36:AX42)</f>
        <v>2327764.27</v>
      </c>
      <c r="AY43" s="126" t="n">
        <f aca="false">SUM(AY36:AY42)</f>
        <v>2347746995.29</v>
      </c>
      <c r="AZ43" s="128" t="n">
        <f aca="false">SUM(AZ36:AZ42)</f>
        <v>0.077458223839168</v>
      </c>
    </row>
    <row r="44" customFormat="false" ht="15" hidden="false" customHeight="false" outlineLevel="0" collapsed="false">
      <c r="E44" s="132"/>
      <c r="F44" s="135"/>
      <c r="G44" s="132"/>
      <c r="I44" s="132"/>
      <c r="K44" s="132"/>
      <c r="N44" s="135"/>
      <c r="O44" s="132"/>
      <c r="S44" s="132"/>
      <c r="T44" s="135"/>
      <c r="U44" s="132"/>
      <c r="W44" s="132"/>
      <c r="X44" s="136"/>
      <c r="Y44" s="132"/>
      <c r="Z44" s="137"/>
      <c r="AC44" s="132"/>
      <c r="AE44" s="132"/>
      <c r="AF44" s="136"/>
      <c r="AH44" s="137"/>
      <c r="AK44" s="132"/>
      <c r="AM44" s="132"/>
      <c r="AN44" s="136"/>
      <c r="AP44" s="137"/>
      <c r="AR44" s="136"/>
      <c r="AS44" s="132"/>
      <c r="AT44" s="136"/>
      <c r="AU44" s="132"/>
      <c r="AV44" s="146"/>
      <c r="AW44" s="132"/>
      <c r="AX44" s="147"/>
      <c r="AY44" s="132"/>
      <c r="AZ44" s="137"/>
    </row>
    <row r="45" customFormat="false" ht="15" hidden="false" customHeight="false" outlineLevel="0" collapsed="false">
      <c r="B45" s="148" t="s">
        <v>62</v>
      </c>
      <c r="C45" s="99"/>
      <c r="D45" s="149" t="n">
        <f aca="false">D12+D17+D23+D34+D43</f>
        <v>25547</v>
      </c>
      <c r="E45" s="150" t="n">
        <f aca="false">E12+E17+E23+E34+E43</f>
        <v>276794210.45</v>
      </c>
      <c r="F45" s="149" t="n">
        <f aca="false">F12+F17+F23+F34+F43</f>
        <v>10224</v>
      </c>
      <c r="G45" s="150" t="n">
        <f aca="false">G12+G17+G23+G34+G43</f>
        <v>149082929.87</v>
      </c>
      <c r="H45" s="149" t="n">
        <f aca="false">H12+H17+H23+H34+H43</f>
        <v>56175</v>
      </c>
      <c r="I45" s="150" t="n">
        <f aca="false">I12+I17+I23+I34+I43</f>
        <v>692171468.05</v>
      </c>
      <c r="J45" s="149" t="n">
        <f aca="false">J12+J17+J23+J34+J43</f>
        <v>91946</v>
      </c>
      <c r="K45" s="150" t="n">
        <f aca="false">K12+K17+K23+K34+K43</f>
        <v>1118048608.37</v>
      </c>
      <c r="L45" s="151" t="n">
        <f aca="false">L12+L17+L23+L34+L43</f>
        <v>1</v>
      </c>
      <c r="M45" s="124"/>
      <c r="N45" s="149" t="n">
        <f aca="false">N12+N17+N23+N34+N43</f>
        <v>185745</v>
      </c>
      <c r="O45" s="150" t="n">
        <f aca="false">O12+O17+O23+O34+O43</f>
        <v>2582571641.95</v>
      </c>
      <c r="P45" s="151" t="n">
        <f aca="false">P12+P17+P23+P34+P43</f>
        <v>1</v>
      </c>
      <c r="Q45" s="124"/>
      <c r="R45" s="149" t="n">
        <f aca="false">R12+R17+R23+R34+R43</f>
        <v>607175</v>
      </c>
      <c r="S45" s="150" t="n">
        <f aca="false">S12+S17+S23+S34+S43</f>
        <v>18850700087.07</v>
      </c>
      <c r="T45" s="149" t="n">
        <f aca="false">T12+T17+T23+T34+T43</f>
        <v>4721</v>
      </c>
      <c r="U45" s="150" t="n">
        <f aca="false">U12+U17+U23+U34+U43</f>
        <v>53510844.01</v>
      </c>
      <c r="V45" s="149" t="n">
        <f aca="false">V12+V17+V23+V34+V43</f>
        <v>11277</v>
      </c>
      <c r="W45" s="150" t="n">
        <f aca="false">W12+W17+W23+W34+W43</f>
        <v>115001818.23</v>
      </c>
      <c r="X45" s="149" t="n">
        <f aca="false">X12+X17+X23+X34+X43</f>
        <v>1739597.53</v>
      </c>
      <c r="Y45" s="150" t="n">
        <f aca="false">Y12+Y17+Y23+Y34+Y43</f>
        <v>19019212749.31</v>
      </c>
      <c r="Z45" s="151" t="n">
        <f aca="false">Z12+Z17+Z23+Z34+Z43</f>
        <v>1</v>
      </c>
      <c r="AA45" s="124"/>
      <c r="AB45" s="152" t="n">
        <f aca="false">AB12+AB17+AB23+AB34+AB43</f>
        <v>44818</v>
      </c>
      <c r="AC45" s="150" t="n">
        <f aca="false">AC12+AC17+AC23+AC34+AC43</f>
        <v>1067193469.73</v>
      </c>
      <c r="AD45" s="152" t="n">
        <f aca="false">AD12+AD17+AD23+AD34+AD43</f>
        <v>2494804.27</v>
      </c>
      <c r="AE45" s="150" t="n">
        <f aca="false">AE12+AE17+AE23+AE34+AE43</f>
        <v>3834125184.37</v>
      </c>
      <c r="AF45" s="149" t="n">
        <f aca="false">AF12+AF17+AF23+AF34+AF43</f>
        <v>2539622.27</v>
      </c>
      <c r="AG45" s="150" t="n">
        <f aca="false">AG12+AG17+AG23+AG34+AG43</f>
        <v>4901318654.1</v>
      </c>
      <c r="AH45" s="151" t="n">
        <f aca="false">AH12+AH17+AH23+AH34+AH43</f>
        <v>1</v>
      </c>
      <c r="AI45" s="124"/>
      <c r="AJ45" s="152" t="n">
        <f aca="false">AJ12+AJ17+AJ23+AJ34+AJ43</f>
        <v>151364</v>
      </c>
      <c r="AK45" s="150" t="n">
        <f aca="false">AK12+AK17+AK23+AK34+AK43</f>
        <v>2678070230.11</v>
      </c>
      <c r="AL45" s="152" t="n">
        <f aca="false">AL12+AL17+AL23+AL34+AL43</f>
        <v>1043</v>
      </c>
      <c r="AM45" s="150" t="n">
        <f aca="false">AM12+AM17+AM23+AM34+AM43</f>
        <v>10626172.64</v>
      </c>
      <c r="AN45" s="149" t="n">
        <f aca="false">AN12+AN17+AN23+AN34+AN43</f>
        <v>152407</v>
      </c>
      <c r="AO45" s="150" t="n">
        <f aca="false">AO12+AO17+AO23+AO34+AO43</f>
        <v>2688696402.75</v>
      </c>
      <c r="AP45" s="151" t="n">
        <f aca="false">AP12+AP17+AP23+AP34+AP43</f>
        <v>1</v>
      </c>
      <c r="AQ45" s="124"/>
      <c r="AR45" s="149" t="n">
        <f aca="false">AR12+AR17+AR23+AR34+AR43</f>
        <v>422419</v>
      </c>
      <c r="AS45" s="150" t="n">
        <f aca="false">AS12+AS17+AS23+AS34+AS43</f>
        <v>6807223326.12</v>
      </c>
      <c r="AT45" s="149" t="n">
        <f aca="false">AT12+AT17+AT23+AT34+AT43</f>
        <v>607175</v>
      </c>
      <c r="AU45" s="150" t="n">
        <f aca="false">AU12+AU17+AU23+AU34+AU43</f>
        <v>18850700087.07</v>
      </c>
      <c r="AV45" s="149" t="n">
        <f aca="false">AV12+AV17+AV23+AV34+AV43</f>
        <v>2563299.27</v>
      </c>
      <c r="AW45" s="150" t="n">
        <f aca="false">AW12+AW17+AW23+AW34+AW43</f>
        <v>4651924643.29</v>
      </c>
      <c r="AX45" s="149" t="n">
        <f aca="false">AX12+AX17+AX23+AX34+AX43</f>
        <v>3592893.27</v>
      </c>
      <c r="AY45" s="153" t="n">
        <f aca="false">AY12+AY17+AY23+AY34+AY43</f>
        <v>30309848056.48</v>
      </c>
      <c r="AZ45" s="154" t="n">
        <f aca="false">AZ12+AZ17+AZ23+AZ34+AZ43</f>
        <v>1</v>
      </c>
    </row>
    <row r="46" customFormat="false" ht="15" hidden="false" customHeight="false" outlineLevel="0" collapsed="false">
      <c r="D46" s="135"/>
      <c r="E46" s="132"/>
      <c r="F46" s="135"/>
      <c r="G46" s="155"/>
      <c r="H46" s="135"/>
      <c r="I46" s="155"/>
      <c r="J46" s="135"/>
      <c r="K46" s="155"/>
      <c r="N46" s="135"/>
      <c r="O46" s="155"/>
      <c r="R46" s="135"/>
      <c r="S46" s="155"/>
      <c r="T46" s="135"/>
      <c r="U46" s="155"/>
      <c r="V46" s="135"/>
      <c r="W46" s="155"/>
      <c r="X46" s="135"/>
      <c r="Y46" s="155"/>
      <c r="AB46" s="135"/>
      <c r="AC46" s="155"/>
      <c r="AD46" s="135"/>
      <c r="AE46" s="155"/>
      <c r="AF46" s="135"/>
      <c r="AG46" s="155"/>
      <c r="AJ46" s="135"/>
      <c r="AK46" s="155"/>
      <c r="AL46" s="135"/>
      <c r="AM46" s="155"/>
      <c r="AN46" s="135"/>
      <c r="AO46" s="155"/>
      <c r="AR46" s="135"/>
      <c r="AS46" s="132"/>
      <c r="AT46" s="135"/>
      <c r="AU46" s="132"/>
      <c r="AV46" s="135"/>
      <c r="AW46" s="155"/>
      <c r="AX46" s="135"/>
      <c r="AY46" s="155"/>
    </row>
    <row r="47" customFormat="false" ht="15.75" hidden="false" customHeight="false" outlineLevel="0" collapsed="false">
      <c r="A47" s="156" t="s">
        <v>75</v>
      </c>
      <c r="B47" s="157"/>
      <c r="C47" s="158"/>
      <c r="D47" s="159" t="s">
        <v>64</v>
      </c>
      <c r="E47" s="158"/>
      <c r="F47" s="158"/>
      <c r="G47" s="158"/>
      <c r="H47" s="158"/>
      <c r="I47" s="158"/>
      <c r="S47" s="158"/>
      <c r="T47" s="158"/>
      <c r="U47" s="158"/>
      <c r="V47" s="158"/>
      <c r="W47" s="158"/>
    </row>
    <row r="49" customFormat="false" ht="15" hidden="false" customHeight="false" outlineLevel="0" collapsed="false">
      <c r="A49" s="160" t="s">
        <v>65</v>
      </c>
    </row>
    <row r="50" customFormat="false" ht="15" hidden="false" customHeight="false" outlineLevel="0" collapsed="false">
      <c r="A50" s="124" t="s">
        <v>66</v>
      </c>
    </row>
    <row r="51" customFormat="false" ht="15.75" hidden="false" customHeight="false" outlineLevel="0" collapsed="false"/>
    <row r="52" customFormat="false" ht="45.75" hidden="false" customHeight="false" outlineLevel="0" collapsed="false">
      <c r="A52" s="161" t="s">
        <v>67</v>
      </c>
      <c r="B52" s="162" t="s">
        <v>68</v>
      </c>
    </row>
    <row r="53" customFormat="false" ht="15" hidden="false" customHeight="false" outlineLevel="0" collapsed="false">
      <c r="A53" s="163" t="s">
        <v>69</v>
      </c>
      <c r="B53" s="164" t="s">
        <v>70</v>
      </c>
    </row>
    <row r="54" customFormat="false" ht="15" hidden="false" customHeight="false" outlineLevel="0" collapsed="false">
      <c r="A54" s="107" t="s">
        <v>71</v>
      </c>
      <c r="B54" s="107" t="s">
        <v>70</v>
      </c>
    </row>
    <row r="55" customFormat="false" ht="15.75" hidden="false" customHeight="false" outlineLevel="0" collapsed="false">
      <c r="A55" s="165" t="s">
        <v>72</v>
      </c>
      <c r="B55" s="166" t="s">
        <v>73</v>
      </c>
    </row>
  </sheetData>
  <mergeCells count="35">
    <mergeCell ref="A1:AZ1"/>
    <mergeCell ref="A2:AZ2"/>
    <mergeCell ref="A5:B5"/>
    <mergeCell ref="D5:L5"/>
    <mergeCell ref="N5:P5"/>
    <mergeCell ref="R5:X5"/>
    <mergeCell ref="Y5:Z5"/>
    <mergeCell ref="AB5:AH5"/>
    <mergeCell ref="AJ5:AP5"/>
    <mergeCell ref="AR5:AZ5"/>
    <mergeCell ref="A6:B6"/>
    <mergeCell ref="D6:E6"/>
    <mergeCell ref="F6:G6"/>
    <mergeCell ref="H6:I6"/>
    <mergeCell ref="J6:L6"/>
    <mergeCell ref="N6:P6"/>
    <mergeCell ref="R6:S6"/>
    <mergeCell ref="T6:U6"/>
    <mergeCell ref="V6:W6"/>
    <mergeCell ref="X6:Z6"/>
    <mergeCell ref="AB6:AC6"/>
    <mergeCell ref="AD6:AE6"/>
    <mergeCell ref="AF6:AH6"/>
    <mergeCell ref="AJ6:AK6"/>
    <mergeCell ref="AL6:AM6"/>
    <mergeCell ref="AN6:AP6"/>
    <mergeCell ref="AR6:AS6"/>
    <mergeCell ref="AT6:AU6"/>
    <mergeCell ref="AV6:AW6"/>
    <mergeCell ref="AX6:AZ6"/>
    <mergeCell ref="A8:A12"/>
    <mergeCell ref="A14:A17"/>
    <mergeCell ref="A19:A23"/>
    <mergeCell ref="A25:A34"/>
    <mergeCell ref="A36:A43"/>
  </mergeCells>
  <printOptions headings="false" gridLines="false" gridLinesSet="true" horizontalCentered="false" verticalCentered="false"/>
  <pageMargins left="0" right="0" top="0.39375" bottom="0.39375" header="0.511811023622047" footer="0.511811023622047"/>
  <pageSetup paperSize="77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LibreOffice/7.6.0.3$Windows_X86_64 LibreOffice_project/69edd8b8ebc41d00b4de3915dc82f8f0fc3b6265</Application>
  <AppVersion>15.0000</AppVersion>
  <Company>T.R.T. 11Ã‚Âª RegiÃƒÂ£o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2024-04-25T13:59:54Z</dcterms:created>
  <dc:creator>Lucas Renck</dc:creator>
  <dc:description/>
  <dc:language>pt-BR</dc:language>
  <cp:lastModifiedBy/>
  <dcterms:modified xsi:type="dcterms:W3CDTF">2024-04-25T20:20:36Z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