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capa\OneDrive\Documentos\Marcelo\DCOMP\Planilhas Pagamento\"/>
    </mc:Choice>
  </mc:AlternateContent>
  <bookViews>
    <workbookView xWindow="0" yWindow="0" windowWidth="20490" windowHeight="7530"/>
  </bookViews>
  <sheets>
    <sheet name="PAGAMENTO ESTOQUE 082020" sheetId="1" r:id="rId1"/>
  </sheets>
  <calcPr calcId="171027" iterateDelta="1E-4"/>
</workbook>
</file>

<file path=xl/calcChain.xml><?xml version="1.0" encoding="utf-8"?>
<calcChain xmlns="http://schemas.openxmlformats.org/spreadsheetml/2006/main">
  <c r="E39" i="1" l="1"/>
  <c r="G38" i="1"/>
  <c r="G39" i="1" s="1"/>
  <c r="H38" i="1"/>
  <c r="H39" i="1" s="1"/>
  <c r="E38" i="1"/>
  <c r="F38" i="1"/>
  <c r="D38" i="1"/>
  <c r="D39" i="1" s="1"/>
  <c r="C38" i="1"/>
  <c r="C39" i="1" s="1"/>
  <c r="J11" i="1"/>
  <c r="J12" i="1"/>
  <c r="J13" i="1"/>
  <c r="J14" i="1"/>
  <c r="J15" i="1"/>
  <c r="J16" i="1"/>
  <c r="J17" i="1"/>
  <c r="J18" i="1"/>
  <c r="J20" i="1"/>
  <c r="J38" i="1" s="1"/>
  <c r="J39" i="1" s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10" i="1"/>
  <c r="J19" i="1" s="1"/>
  <c r="G19" i="1"/>
  <c r="H19" i="1"/>
  <c r="F19" i="1"/>
  <c r="F39" i="1" s="1"/>
  <c r="D19" i="1"/>
  <c r="E19" i="1"/>
  <c r="C19" i="1"/>
  <c r="I37" i="1"/>
  <c r="I28" i="1"/>
  <c r="I29" i="1"/>
  <c r="I30" i="1"/>
  <c r="I31" i="1"/>
  <c r="I32" i="1"/>
  <c r="I33" i="1"/>
  <c r="I34" i="1"/>
  <c r="I35" i="1"/>
  <c r="I36" i="1"/>
  <c r="I27" i="1"/>
  <c r="I21" i="1"/>
  <c r="I22" i="1"/>
  <c r="I23" i="1"/>
  <c r="I24" i="1"/>
  <c r="I25" i="1"/>
  <c r="I26" i="1"/>
  <c r="I20" i="1"/>
  <c r="I38" i="1" s="1"/>
  <c r="I11" i="1"/>
  <c r="I12" i="1"/>
  <c r="I13" i="1"/>
  <c r="I14" i="1"/>
  <c r="I15" i="1"/>
  <c r="I16" i="1"/>
  <c r="I17" i="1"/>
  <c r="I18" i="1"/>
  <c r="I10" i="1"/>
  <c r="I19" i="1" s="1"/>
  <c r="I39" i="1" l="1"/>
</calcChain>
</file>

<file path=xl/sharedStrings.xml><?xml version="1.0" encoding="utf-8"?>
<sst xmlns="http://schemas.openxmlformats.org/spreadsheetml/2006/main" count="79" uniqueCount="77">
  <si>
    <t>AJUSTE DE CONTAS RO - RI ( ESTOQUE )</t>
  </si>
  <si>
    <t>COMPETÊNCIA: AGOSTO / 2020 EMITIDO EM: 02/09/2020</t>
  </si>
  <si>
    <t>RO</t>
  </si>
  <si>
    <t>RI</t>
  </si>
  <si>
    <t xml:space="preserve">ENTE FEDERATIVO </t>
  </si>
  <si>
    <t>RPPS</t>
  </si>
  <si>
    <t>QUANT.</t>
  </si>
  <si>
    <t xml:space="preserve">GLOSAS QUIT DIV </t>
  </si>
  <si>
    <t xml:space="preserve">OUTRAS GLOSAS </t>
  </si>
  <si>
    <t xml:space="preserve">VALOR </t>
  </si>
  <si>
    <t xml:space="preserve">SALDO </t>
  </si>
  <si>
    <t>AL - ALAGOAS</t>
  </si>
  <si>
    <t>23.640.554/0001-59 FUNDO FINANCEIRO</t>
  </si>
  <si>
    <t>BA - BAHIA</t>
  </si>
  <si>
    <t>09.317.177/0001-90 FUNDO FINANCEIRO DA PREVIDÊNCIA SOCIAL DOS SERV PUBLIC DO ESTADO BAHIA</t>
  </si>
  <si>
    <t>CE - CEARA</t>
  </si>
  <si>
    <t>04.108.594/0001-00 SISTEMA ÚNICO DE PREVIDÊNCIA SOCIAL DO ESTADO DO CEARÁ</t>
  </si>
  <si>
    <t>MT - MATO GROSSO</t>
  </si>
  <si>
    <t>22.594.192/0001-44 MATO GROSSO PREVIDÊNCIA</t>
  </si>
  <si>
    <t>PR - PARANA</t>
  </si>
  <si>
    <t>03.165.607/0001-10 PARANAPREVIDENCIA</t>
  </si>
  <si>
    <t>RN - RIO GRANDE DO NORTE</t>
  </si>
  <si>
    <t>08.242.034/0001-02 INSTITUTO DE PREVIDÊNCIA DOS SERVIDORES DO ESTADO</t>
  </si>
  <si>
    <t>RS - RIO GRANDE DO SUL</t>
  </si>
  <si>
    <t>92.829.100/0001-43 INSTITUTO DE PREVIDENCIA DO ESTADO DO RIO GRANDE DO SUL</t>
  </si>
  <si>
    <t>SC - SANTA CATARINA</t>
  </si>
  <si>
    <t>83.882.498/0001-90 INSTITUTO DE PREVIDÊNCIA DO ESTADO DE SANTA CATARINA</t>
  </si>
  <si>
    <t>SP - SAO PAULO (ESTADO)</t>
  </si>
  <si>
    <t>09.041.213/0001-36 SAO PAULO PREVIDENCIA</t>
  </si>
  <si>
    <t>BA - SALVADOR</t>
  </si>
  <si>
    <t>27.943.415/0001-55 FUNDO MUNICIPAL DA PREVIDÊNCIA DO SERVIDOR</t>
  </si>
  <si>
    <t>CE - FORTALEZA</t>
  </si>
  <si>
    <t>07.354.939/0001-01 INSTITUTO DE PREVIDÊNCIA DO MUNICÍPIO DE FORTALEZA</t>
  </si>
  <si>
    <t>CE - JAGUARUANA</t>
  </si>
  <si>
    <t>35.050.699/0001-89 CAIXA DE APOSENTADORIA E PENSAO DOS SERVIDORES MUNICIP DE JAGUARUANA</t>
  </si>
  <si>
    <t>MG - PATOS DE MINAS</t>
  </si>
  <si>
    <t>23.090.384/0001-86 INSTITUTO DE PREVIDENCIA MUNICIPAL DE PATOS DE MINAS</t>
  </si>
  <si>
    <t>PE - SAO JOSE DO EGITO</t>
  </si>
  <si>
    <t>04.902.032/0001-33 FUNDO PREVIDENCIÁRIO DO MUNICÍPIO DE SÃO JOSÉ DO EGITO</t>
  </si>
  <si>
    <t>PR - CASCAVEL</t>
  </si>
  <si>
    <t>81.269.169/0001-43 INSTITUTO DE PREVIDÊNCIA DOS SERVIDORES PÚBLICOS DO MUNICÍ DE CASCAVEL</t>
  </si>
  <si>
    <t>PR - JANIOPOLIS</t>
  </si>
  <si>
    <t>*01.603.367/0001-62 FUNDO DE PENSAP DOS SERVIDORES MUNICIPAIS DE JANIOPOLIS</t>
  </si>
  <si>
    <t>PR - TIBAGI</t>
  </si>
  <si>
    <t>04.996.792/0001-57 INSTITUTO DE PREVIDÊNCIA DOS SERVIDORES PÚBLICO DO MUNICÍPIO DE TIBAGI</t>
  </si>
  <si>
    <t>RJ - ANGRA DOS REIS</t>
  </si>
  <si>
    <t>10.590.600/0001-00 INSTITUTO DE PREVIDENCIA SOCIAL DO MUNICIPIIO DE ANGRA DOS REIS</t>
  </si>
  <si>
    <t>RJ - BARRA MANSA</t>
  </si>
  <si>
    <t>28.695.658/0001-84 MUNICIPIO DE BARRA MANSA</t>
  </si>
  <si>
    <t>RJ - CAMPOS DOS GOYTACAZES</t>
  </si>
  <si>
    <t>03.388.502/0001-20 INSTITUTO DE PREVIDENCIA DOS SERV DO MUN DE CAMPOS DOS GOYTACAZES</t>
  </si>
  <si>
    <t>RJ - NITEROI</t>
  </si>
  <si>
    <t>28.543.098/0001-42 INSTITUTO DE BENEFICIOS E ASSIST SERVIDORES MUNICIPAIS DE NITEROI</t>
  </si>
  <si>
    <t>RJ - RIO DE JANEIRO (CAPITAL)</t>
  </si>
  <si>
    <t>04.888.330/0001-16 FUNDO ESPECIAL DE PREVIDENCIA DO MUNICIPIO DO RIO DE JANEIRO</t>
  </si>
  <si>
    <t>RS - MARIANA PIMENTEL</t>
  </si>
  <si>
    <t>*12.694.628/0001-13 FUNDO MUNICIPAL DE APOSENTADORIA E PENSÕES DOS SERVIDORES PÚBLICOS</t>
  </si>
  <si>
    <t>SP - CAMPINAS</t>
  </si>
  <si>
    <t>06.916.689/0001-85 INSTITUTO DE PREVIDENCIA SOCIAL DO MUNICIPIO DE CAMPINAS</t>
  </si>
  <si>
    <t>SP - SANTO ANTONIO DE POSSE</t>
  </si>
  <si>
    <t>*10.625.602/0001-98 INSTITUTO DE PREVIDÊNCIA MUNICIPAL DE SANTO ANTÔNIO DE POSSE</t>
  </si>
  <si>
    <t>SP - SAO MANUEL</t>
  </si>
  <si>
    <t>01.671.721/0001-96 INSTITUTO DE PREVIDENCIA MUNICIPAL DE SAO MANUEL</t>
  </si>
  <si>
    <t>SP - SAO SEBASTIAO</t>
  </si>
  <si>
    <t>15.372.714/0001-06 INSTITUTO PREVIDENCIÁRIO DO MUNICÍPIO DE SÃO SEBASTIÃO</t>
  </si>
  <si>
    <t>QUANTIDADE DE RPPS: 27</t>
  </si>
  <si>
    <t>VALOR TOTAL ENVIADO AO BANCO DO BRASIL: 11.326.258,00</t>
  </si>
  <si>
    <t>DIRETORIA DE BENEFÍCIOS</t>
  </si>
  <si>
    <t>COORDENAÇÃO GERAL DE RECONHECIMENTO DE DIREITO E PAGAMENTO DE BENEFÍCIOS</t>
  </si>
  <si>
    <t>DIVISÃO DE COMPENSAÇÃO PREVIDENCIÁRIA</t>
  </si>
  <si>
    <t>Tabela de Valores de Compensação Previdenciária Relativos ao Estoque</t>
  </si>
  <si>
    <t>IDENTIFICAÇÃO</t>
  </si>
  <si>
    <t>PAGAR</t>
  </si>
  <si>
    <t>RECEBER</t>
  </si>
  <si>
    <t>TOTAL ESTADO</t>
  </si>
  <si>
    <t>TOTAL MUNICÍPIO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</si>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</sst>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7.5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DDDDDD"/>
      </patternFill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right" vertical="center" wrapText="1"/>
    </xf>
    <xf numFmtId="4" fontId="0" fillId="0" borderId="2" xfId="0" applyNumberFormat="1" applyBorder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/>
    <xf numFmtId="0" fontId="1" fillId="2" borderId="2" xfId="0" applyFont="1" applyFill="1" applyBorder="1" applyAlignment="1">
      <alignment horizontal="right" vertical="center" wrapText="1"/>
    </xf>
    <xf numFmtId="4" fontId="1" fillId="2" borderId="2" xfId="0" applyNumberFormat="1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/>
    <xf numFmtId="3" fontId="1" fillId="2" borderId="2" xfId="0" applyNumberFormat="1" applyFont="1" applyFill="1" applyBorder="1"/>
    <xf numFmtId="4" fontId="1" fillId="2" borderId="2" xfId="0" applyNumberFormat="1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1095375</xdr:colOff>
      <xdr:row>4</xdr:row>
      <xdr:rowOff>57150</xdr:rowOff>
    </xdr:to>
    <xdr:sp macro="" textlink="">
      <xdr:nvSpPr>
        <xdr:cNvPr id="2049" name="AutoShape 1" descr="https://www6.dataprev.gov.br/comprevRi/images/Prevden.JPG"/>
        <xdr:cNvSpPr>
          <a:spLocks noChangeAspect="1" noChangeArrowheads="1"/>
        </xdr:cNvSpPr>
      </xdr:nvSpPr>
      <xdr:spPr bwMode="auto">
        <a:xfrm>
          <a:off x="0" y="0"/>
          <a:ext cx="1095375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showGridLines="0" tabSelected="1" workbookViewId="0">
      <selection activeCell="E12" sqref="E12"/>
    </sheetView>
  </sheetViews>
  <sheetFormatPr defaultColWidth="0" defaultRowHeight="15" zeroHeight="1" x14ac:dyDescent="0.25"/>
  <cols>
    <col min="1" max="1" width="25.85546875" customWidth="1"/>
    <col min="2" max="2" width="48" customWidth="1"/>
    <col min="3" max="3" width="8.140625" bestFit="1" customWidth="1"/>
    <col min="4" max="4" width="9" bestFit="1" customWidth="1"/>
    <col min="5" max="5" width="8.28515625" bestFit="1" customWidth="1"/>
    <col min="6" max="6" width="12.7109375" bestFit="1" customWidth="1"/>
    <col min="7" max="7" width="8.140625" bestFit="1" customWidth="1"/>
    <col min="8" max="8" width="9.140625" customWidth="1"/>
    <col min="9" max="9" width="12.7109375" bestFit="1" customWidth="1"/>
    <col min="10" max="10" width="9.140625" customWidth="1"/>
    <col min="11" max="16384" width="9.140625" hidden="1"/>
  </cols>
  <sheetData>
    <row r="1" spans="1:10" x14ac:dyDescent="0.25">
      <c r="A1" s="21" t="s">
        <v>67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x14ac:dyDescent="0.25">
      <c r="A2" s="21" t="s">
        <v>68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x14ac:dyDescent="0.25">
      <c r="A3" s="21" t="s">
        <v>69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x14ac:dyDescent="0.25">
      <c r="A4" s="21" t="s">
        <v>70</v>
      </c>
      <c r="B4" s="22"/>
      <c r="C4" s="22"/>
      <c r="D4" s="22"/>
      <c r="E4" s="22"/>
      <c r="F4" s="22"/>
      <c r="G4" s="22"/>
      <c r="H4" s="22"/>
      <c r="I4" s="22"/>
      <c r="J4" s="22"/>
    </row>
    <row r="5" spans="1:10" ht="15.75" x14ac:dyDescent="0.25">
      <c r="A5" s="23" t="s">
        <v>0</v>
      </c>
      <c r="B5" s="23"/>
      <c r="C5" s="23"/>
      <c r="D5" s="23"/>
      <c r="E5" s="23"/>
      <c r="F5" s="23"/>
      <c r="G5" s="23"/>
      <c r="H5" s="23"/>
      <c r="I5" s="23"/>
      <c r="J5" s="23"/>
    </row>
    <row r="6" spans="1:10" ht="15.75" x14ac:dyDescent="0.25">
      <c r="A6" s="23" t="s">
        <v>1</v>
      </c>
      <c r="B6" s="23"/>
      <c r="C6" s="23"/>
      <c r="D6" s="23"/>
      <c r="E6" s="23"/>
      <c r="F6" s="23"/>
      <c r="G6" s="23"/>
      <c r="H6" s="23"/>
      <c r="I6" s="23"/>
      <c r="J6" s="23"/>
    </row>
    <row r="7" spans="1:10" s="3" customFormat="1" ht="15.75" x14ac:dyDescent="0.25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3" customFormat="1" x14ac:dyDescent="0.25">
      <c r="A8" s="20" t="s">
        <v>71</v>
      </c>
      <c r="B8" s="20"/>
      <c r="C8" s="20" t="s">
        <v>2</v>
      </c>
      <c r="D8" s="20"/>
      <c r="E8" s="20"/>
      <c r="F8" s="20"/>
      <c r="G8" s="20" t="s">
        <v>3</v>
      </c>
      <c r="H8" s="20"/>
      <c r="I8" s="20" t="s">
        <v>10</v>
      </c>
      <c r="J8" s="20"/>
    </row>
    <row r="9" spans="1:10" ht="30" x14ac:dyDescent="0.25">
      <c r="A9" s="5" t="s">
        <v>4</v>
      </c>
      <c r="B9" s="5" t="s">
        <v>5</v>
      </c>
      <c r="C9" s="5" t="s">
        <v>6</v>
      </c>
      <c r="D9" s="5" t="s">
        <v>7</v>
      </c>
      <c r="E9" s="5" t="s">
        <v>8</v>
      </c>
      <c r="F9" s="5" t="s">
        <v>9</v>
      </c>
      <c r="G9" s="5" t="s">
        <v>6</v>
      </c>
      <c r="H9" s="5" t="s">
        <v>9</v>
      </c>
      <c r="I9" s="6" t="s">
        <v>72</v>
      </c>
      <c r="J9" s="6" t="s">
        <v>73</v>
      </c>
    </row>
    <row r="10" spans="1:10" ht="30" x14ac:dyDescent="0.25">
      <c r="A10" s="7" t="s">
        <v>11</v>
      </c>
      <c r="B10" s="7" t="s">
        <v>12</v>
      </c>
      <c r="C10" s="8">
        <v>166</v>
      </c>
      <c r="D10" s="8">
        <v>0</v>
      </c>
      <c r="E10" s="8">
        <v>0</v>
      </c>
      <c r="F10" s="9">
        <v>1496769.96</v>
      </c>
      <c r="G10" s="8"/>
      <c r="H10" s="8">
        <v>0</v>
      </c>
      <c r="I10" s="9">
        <f>IF((F10-H10)&gt;0,F10-H10,0)</f>
        <v>1496769.96</v>
      </c>
      <c r="J10" s="10">
        <f>IF((F10-H10)&lt;0,(F10-H10)*-1,0)</f>
        <v>0</v>
      </c>
    </row>
    <row r="11" spans="1:10" ht="45" x14ac:dyDescent="0.25">
      <c r="A11" s="7" t="s">
        <v>13</v>
      </c>
      <c r="B11" s="7" t="s">
        <v>14</v>
      </c>
      <c r="C11" s="8">
        <v>93</v>
      </c>
      <c r="D11" s="8">
        <v>0</v>
      </c>
      <c r="E11" s="8">
        <v>0</v>
      </c>
      <c r="F11" s="9">
        <v>1457782.83</v>
      </c>
      <c r="G11" s="8">
        <v>2</v>
      </c>
      <c r="H11" s="9">
        <v>12925.73</v>
      </c>
      <c r="I11" s="9">
        <f t="shared" ref="I11:I37" si="0">IF((F11-H11)&gt;0,F11-H11,0)</f>
        <v>1444857.1</v>
      </c>
      <c r="J11" s="10">
        <f t="shared" ref="J11:J37" si="1">IF((F11-H11)&lt;0,(F11-H11)*-1,0)</f>
        <v>0</v>
      </c>
    </row>
    <row r="12" spans="1:10" ht="30" x14ac:dyDescent="0.25">
      <c r="A12" s="7" t="s">
        <v>15</v>
      </c>
      <c r="B12" s="7" t="s">
        <v>16</v>
      </c>
      <c r="C12" s="8">
        <v>3</v>
      </c>
      <c r="D12" s="8">
        <v>0</v>
      </c>
      <c r="E12" s="8">
        <v>0</v>
      </c>
      <c r="F12" s="9">
        <v>4494.3900000000003</v>
      </c>
      <c r="G12" s="8"/>
      <c r="H12" s="8">
        <v>0</v>
      </c>
      <c r="I12" s="9">
        <f t="shared" si="0"/>
        <v>4494.3900000000003</v>
      </c>
      <c r="J12" s="10">
        <f t="shared" si="1"/>
        <v>0</v>
      </c>
    </row>
    <row r="13" spans="1:10" x14ac:dyDescent="0.25">
      <c r="A13" s="7" t="s">
        <v>17</v>
      </c>
      <c r="B13" s="7" t="s">
        <v>18</v>
      </c>
      <c r="C13" s="8"/>
      <c r="D13" s="8">
        <v>0</v>
      </c>
      <c r="E13" s="8">
        <v>0</v>
      </c>
      <c r="F13" s="8">
        <v>0</v>
      </c>
      <c r="G13" s="8">
        <v>3</v>
      </c>
      <c r="H13" s="9">
        <v>16081.56</v>
      </c>
      <c r="I13" s="9">
        <f t="shared" si="0"/>
        <v>0</v>
      </c>
      <c r="J13" s="10">
        <f t="shared" si="1"/>
        <v>16081.56</v>
      </c>
    </row>
    <row r="14" spans="1:10" x14ac:dyDescent="0.25">
      <c r="A14" s="7" t="s">
        <v>19</v>
      </c>
      <c r="B14" s="7" t="s">
        <v>20</v>
      </c>
      <c r="C14" s="8">
        <v>192</v>
      </c>
      <c r="D14" s="8">
        <v>0</v>
      </c>
      <c r="E14" s="8">
        <v>0</v>
      </c>
      <c r="F14" s="9">
        <v>1491104.09</v>
      </c>
      <c r="G14" s="8"/>
      <c r="H14" s="8">
        <v>0</v>
      </c>
      <c r="I14" s="9">
        <f t="shared" si="0"/>
        <v>1491104.09</v>
      </c>
      <c r="J14" s="10">
        <f t="shared" si="1"/>
        <v>0</v>
      </c>
    </row>
    <row r="15" spans="1:10" ht="30" x14ac:dyDescent="0.25">
      <c r="A15" s="7" t="s">
        <v>21</v>
      </c>
      <c r="B15" s="7" t="s">
        <v>22</v>
      </c>
      <c r="C15" s="8">
        <v>9</v>
      </c>
      <c r="D15" s="8">
        <v>0</v>
      </c>
      <c r="E15" s="8">
        <v>0</v>
      </c>
      <c r="F15" s="9">
        <v>337263.56</v>
      </c>
      <c r="G15" s="8"/>
      <c r="H15" s="8">
        <v>0</v>
      </c>
      <c r="I15" s="9">
        <f t="shared" si="0"/>
        <v>337263.56</v>
      </c>
      <c r="J15" s="10">
        <f t="shared" si="1"/>
        <v>0</v>
      </c>
    </row>
    <row r="16" spans="1:10" ht="30" x14ac:dyDescent="0.25">
      <c r="A16" s="7" t="s">
        <v>23</v>
      </c>
      <c r="B16" s="7" t="s">
        <v>24</v>
      </c>
      <c r="C16" s="8">
        <v>309</v>
      </c>
      <c r="D16" s="8">
        <v>0</v>
      </c>
      <c r="E16" s="8">
        <v>0</v>
      </c>
      <c r="F16" s="9">
        <v>1497907.02</v>
      </c>
      <c r="G16" s="8"/>
      <c r="H16" s="8">
        <v>0</v>
      </c>
      <c r="I16" s="9">
        <f t="shared" si="0"/>
        <v>1497907.02</v>
      </c>
      <c r="J16" s="10">
        <f t="shared" si="1"/>
        <v>0</v>
      </c>
    </row>
    <row r="17" spans="1:10" ht="30" x14ac:dyDescent="0.25">
      <c r="A17" s="7" t="s">
        <v>25</v>
      </c>
      <c r="B17" s="7" t="s">
        <v>26</v>
      </c>
      <c r="C17" s="8">
        <v>20</v>
      </c>
      <c r="D17" s="8">
        <v>0</v>
      </c>
      <c r="E17" s="8">
        <v>0</v>
      </c>
      <c r="F17" s="9">
        <v>1413528.1</v>
      </c>
      <c r="G17" s="8"/>
      <c r="H17" s="8">
        <v>0</v>
      </c>
      <c r="I17" s="9">
        <f t="shared" si="0"/>
        <v>1413528.1</v>
      </c>
      <c r="J17" s="10">
        <f t="shared" si="1"/>
        <v>0</v>
      </c>
    </row>
    <row r="18" spans="1:10" x14ac:dyDescent="0.25">
      <c r="A18" s="7" t="s">
        <v>27</v>
      </c>
      <c r="B18" s="7" t="s">
        <v>28</v>
      </c>
      <c r="C18" s="8">
        <v>1</v>
      </c>
      <c r="D18" s="8">
        <v>0</v>
      </c>
      <c r="E18" s="8">
        <v>0</v>
      </c>
      <c r="F18" s="9">
        <v>12578.8</v>
      </c>
      <c r="G18" s="8"/>
      <c r="H18" s="8">
        <v>0</v>
      </c>
      <c r="I18" s="9">
        <f t="shared" si="0"/>
        <v>12578.8</v>
      </c>
      <c r="J18" s="10">
        <f t="shared" si="1"/>
        <v>0</v>
      </c>
    </row>
    <row r="19" spans="1:10" s="11" customFormat="1" x14ac:dyDescent="0.25">
      <c r="A19" s="18" t="s">
        <v>74</v>
      </c>
      <c r="B19" s="18"/>
      <c r="C19" s="12">
        <f>SUM(C10:C18)</f>
        <v>793</v>
      </c>
      <c r="D19" s="13">
        <f t="shared" ref="D19:E19" si="2">SUM(D10:D18)</f>
        <v>0</v>
      </c>
      <c r="E19" s="13">
        <f t="shared" si="2"/>
        <v>0</v>
      </c>
      <c r="F19" s="13">
        <f>SUM(F10:F18)</f>
        <v>7711428.7499999991</v>
      </c>
      <c r="G19" s="12">
        <f>SUM(G10:G18)</f>
        <v>5</v>
      </c>
      <c r="H19" s="13">
        <f t="shared" ref="H19" si="3">SUM(H10:H18)</f>
        <v>29007.29</v>
      </c>
      <c r="I19" s="13">
        <f>SUM(I10:I18)</f>
        <v>7698503.0199999986</v>
      </c>
      <c r="J19" s="13">
        <f>SUM(J10:J18)</f>
        <v>16081.56</v>
      </c>
    </row>
    <row r="20" spans="1:10" ht="30" x14ac:dyDescent="0.25">
      <c r="A20" s="7" t="s">
        <v>29</v>
      </c>
      <c r="B20" s="7" t="s">
        <v>30</v>
      </c>
      <c r="C20" s="8">
        <v>1</v>
      </c>
      <c r="D20" s="8">
        <v>0</v>
      </c>
      <c r="E20" s="8">
        <v>0</v>
      </c>
      <c r="F20" s="9">
        <v>4318.74</v>
      </c>
      <c r="G20" s="8"/>
      <c r="H20" s="8">
        <v>0</v>
      </c>
      <c r="I20" s="9">
        <f t="shared" si="0"/>
        <v>4318.74</v>
      </c>
      <c r="J20" s="10">
        <f t="shared" si="1"/>
        <v>0</v>
      </c>
    </row>
    <row r="21" spans="1:10" ht="30" x14ac:dyDescent="0.25">
      <c r="A21" s="7" t="s">
        <v>31</v>
      </c>
      <c r="B21" s="7" t="s">
        <v>32</v>
      </c>
      <c r="C21" s="8"/>
      <c r="D21" s="8">
        <v>0</v>
      </c>
      <c r="E21" s="8">
        <v>0</v>
      </c>
      <c r="F21" s="8">
        <v>0</v>
      </c>
      <c r="G21" s="8">
        <v>1</v>
      </c>
      <c r="H21" s="9">
        <v>9932.35</v>
      </c>
      <c r="I21" s="9">
        <f>IF((F21-H21)&gt;0,F21-H21,0)</f>
        <v>0</v>
      </c>
      <c r="J21" s="10">
        <f t="shared" si="1"/>
        <v>9932.35</v>
      </c>
    </row>
    <row r="22" spans="1:10" ht="45" x14ac:dyDescent="0.25">
      <c r="A22" s="7" t="s">
        <v>33</v>
      </c>
      <c r="B22" s="7" t="s">
        <v>34</v>
      </c>
      <c r="C22" s="8">
        <v>2</v>
      </c>
      <c r="D22" s="8">
        <v>0</v>
      </c>
      <c r="E22" s="8">
        <v>0</v>
      </c>
      <c r="F22" s="9">
        <v>15276.52</v>
      </c>
      <c r="G22" s="8"/>
      <c r="H22" s="8">
        <v>0</v>
      </c>
      <c r="I22" s="9">
        <f t="shared" si="0"/>
        <v>15276.52</v>
      </c>
      <c r="J22" s="10">
        <f t="shared" si="1"/>
        <v>0</v>
      </c>
    </row>
    <row r="23" spans="1:10" ht="30" x14ac:dyDescent="0.25">
      <c r="A23" s="7" t="s">
        <v>35</v>
      </c>
      <c r="B23" s="7" t="s">
        <v>36</v>
      </c>
      <c r="C23" s="8">
        <v>1</v>
      </c>
      <c r="D23" s="8">
        <v>0</v>
      </c>
      <c r="E23" s="8">
        <v>0</v>
      </c>
      <c r="F23" s="9">
        <v>13545.82</v>
      </c>
      <c r="G23" s="8"/>
      <c r="H23" s="8">
        <v>0</v>
      </c>
      <c r="I23" s="9">
        <f t="shared" si="0"/>
        <v>13545.82</v>
      </c>
      <c r="J23" s="10">
        <f t="shared" si="1"/>
        <v>0</v>
      </c>
    </row>
    <row r="24" spans="1:10" ht="30" x14ac:dyDescent="0.25">
      <c r="A24" s="7" t="s">
        <v>37</v>
      </c>
      <c r="B24" s="7" t="s">
        <v>38</v>
      </c>
      <c r="C24" s="8">
        <v>2</v>
      </c>
      <c r="D24" s="8">
        <v>0</v>
      </c>
      <c r="E24" s="8">
        <v>0</v>
      </c>
      <c r="F24" s="9">
        <v>42829.37</v>
      </c>
      <c r="G24" s="8"/>
      <c r="H24" s="8">
        <v>0</v>
      </c>
      <c r="I24" s="9">
        <f t="shared" si="0"/>
        <v>42829.37</v>
      </c>
      <c r="J24" s="10">
        <f t="shared" si="1"/>
        <v>0</v>
      </c>
    </row>
    <row r="25" spans="1:10" ht="30" x14ac:dyDescent="0.25">
      <c r="A25" s="7" t="s">
        <v>39</v>
      </c>
      <c r="B25" s="7" t="s">
        <v>40</v>
      </c>
      <c r="C25" s="8">
        <v>1</v>
      </c>
      <c r="D25" s="8">
        <v>0</v>
      </c>
      <c r="E25" s="8">
        <v>0</v>
      </c>
      <c r="F25" s="9">
        <v>7345.39</v>
      </c>
      <c r="G25" s="8"/>
      <c r="H25" s="8">
        <v>0</v>
      </c>
      <c r="I25" s="9">
        <f t="shared" si="0"/>
        <v>7345.39</v>
      </c>
      <c r="J25" s="10">
        <f t="shared" si="1"/>
        <v>0</v>
      </c>
    </row>
    <row r="26" spans="1:10" ht="30" x14ac:dyDescent="0.25">
      <c r="A26" s="7" t="s">
        <v>41</v>
      </c>
      <c r="B26" s="7" t="s">
        <v>42</v>
      </c>
      <c r="C26" s="8"/>
      <c r="D26" s="8">
        <v>0</v>
      </c>
      <c r="E26" s="8">
        <v>0</v>
      </c>
      <c r="F26" s="8">
        <v>0</v>
      </c>
      <c r="G26" s="8">
        <v>1</v>
      </c>
      <c r="H26" s="9">
        <v>39615.410000000003</v>
      </c>
      <c r="I26" s="9">
        <f t="shared" si="0"/>
        <v>0</v>
      </c>
      <c r="J26" s="10">
        <f t="shared" si="1"/>
        <v>39615.410000000003</v>
      </c>
    </row>
    <row r="27" spans="1:10" ht="30" x14ac:dyDescent="0.25">
      <c r="A27" s="7" t="s">
        <v>43</v>
      </c>
      <c r="B27" s="7" t="s">
        <v>44</v>
      </c>
      <c r="C27" s="8">
        <v>1</v>
      </c>
      <c r="D27" s="8">
        <v>0</v>
      </c>
      <c r="E27" s="8">
        <v>0</v>
      </c>
      <c r="F27" s="8">
        <v>63.81</v>
      </c>
      <c r="G27" s="8"/>
      <c r="H27" s="8">
        <v>0</v>
      </c>
      <c r="I27" s="9">
        <f t="shared" si="0"/>
        <v>63.81</v>
      </c>
      <c r="J27" s="10">
        <f t="shared" si="1"/>
        <v>0</v>
      </c>
    </row>
    <row r="28" spans="1:10" ht="30" x14ac:dyDescent="0.25">
      <c r="A28" s="7" t="s">
        <v>45</v>
      </c>
      <c r="B28" s="7" t="s">
        <v>46</v>
      </c>
      <c r="C28" s="8">
        <v>1</v>
      </c>
      <c r="D28" s="8">
        <v>0</v>
      </c>
      <c r="E28" s="8">
        <v>0</v>
      </c>
      <c r="F28" s="9">
        <v>70690.09</v>
      </c>
      <c r="G28" s="8"/>
      <c r="H28" s="8">
        <v>0</v>
      </c>
      <c r="I28" s="9">
        <f>IF((F28-H28)&gt;0,F28-H28,0)</f>
        <v>70690.09</v>
      </c>
      <c r="J28" s="10">
        <f t="shared" si="1"/>
        <v>0</v>
      </c>
    </row>
    <row r="29" spans="1:10" x14ac:dyDescent="0.25">
      <c r="A29" s="7" t="s">
        <v>47</v>
      </c>
      <c r="B29" s="7" t="s">
        <v>48</v>
      </c>
      <c r="C29" s="8">
        <v>4</v>
      </c>
      <c r="D29" s="8">
        <v>0</v>
      </c>
      <c r="E29" s="8">
        <v>0</v>
      </c>
      <c r="F29" s="9">
        <v>110357.18</v>
      </c>
      <c r="G29" s="8"/>
      <c r="H29" s="8">
        <v>0</v>
      </c>
      <c r="I29" s="9">
        <f t="shared" si="0"/>
        <v>110357.18</v>
      </c>
      <c r="J29" s="10">
        <f t="shared" si="1"/>
        <v>0</v>
      </c>
    </row>
    <row r="30" spans="1:10" ht="30" x14ac:dyDescent="0.25">
      <c r="A30" s="7" t="s">
        <v>49</v>
      </c>
      <c r="B30" s="7" t="s">
        <v>50</v>
      </c>
      <c r="C30" s="8">
        <v>5</v>
      </c>
      <c r="D30" s="8">
        <v>0</v>
      </c>
      <c r="E30" s="8">
        <v>0</v>
      </c>
      <c r="F30" s="9">
        <v>138618.26999999999</v>
      </c>
      <c r="G30" s="8"/>
      <c r="H30" s="8">
        <v>0</v>
      </c>
      <c r="I30" s="9">
        <f t="shared" si="0"/>
        <v>138618.26999999999</v>
      </c>
      <c r="J30" s="10">
        <f t="shared" si="1"/>
        <v>0</v>
      </c>
    </row>
    <row r="31" spans="1:10" ht="30" x14ac:dyDescent="0.25">
      <c r="A31" s="7" t="s">
        <v>51</v>
      </c>
      <c r="B31" s="7" t="s">
        <v>52</v>
      </c>
      <c r="C31" s="8">
        <v>1</v>
      </c>
      <c r="D31" s="8">
        <v>0</v>
      </c>
      <c r="E31" s="8">
        <v>0</v>
      </c>
      <c r="F31" s="9">
        <v>56158.86</v>
      </c>
      <c r="G31" s="8"/>
      <c r="H31" s="8">
        <v>0</v>
      </c>
      <c r="I31" s="9">
        <f t="shared" si="0"/>
        <v>56158.86</v>
      </c>
      <c r="J31" s="10">
        <f t="shared" si="1"/>
        <v>0</v>
      </c>
    </row>
    <row r="32" spans="1:10" ht="30" x14ac:dyDescent="0.25">
      <c r="A32" s="7" t="s">
        <v>53</v>
      </c>
      <c r="B32" s="7" t="s">
        <v>54</v>
      </c>
      <c r="C32" s="8">
        <v>69</v>
      </c>
      <c r="D32" s="8">
        <v>0</v>
      </c>
      <c r="E32" s="8">
        <v>0</v>
      </c>
      <c r="F32" s="9">
        <v>1439700.06</v>
      </c>
      <c r="G32" s="8"/>
      <c r="H32" s="8">
        <v>0</v>
      </c>
      <c r="I32" s="9">
        <f t="shared" si="0"/>
        <v>1439700.06</v>
      </c>
      <c r="J32" s="10">
        <f t="shared" si="1"/>
        <v>0</v>
      </c>
    </row>
    <row r="33" spans="1:10" ht="45" x14ac:dyDescent="0.25">
      <c r="A33" s="7" t="s">
        <v>55</v>
      </c>
      <c r="B33" s="7" t="s">
        <v>56</v>
      </c>
      <c r="C33" s="8">
        <v>3</v>
      </c>
      <c r="D33" s="8">
        <v>0</v>
      </c>
      <c r="E33" s="8">
        <v>0</v>
      </c>
      <c r="F33" s="9">
        <v>53364.5</v>
      </c>
      <c r="G33" s="8"/>
      <c r="H33" s="8">
        <v>0</v>
      </c>
      <c r="I33" s="9">
        <f t="shared" si="0"/>
        <v>53364.5</v>
      </c>
      <c r="J33" s="10">
        <f t="shared" si="1"/>
        <v>0</v>
      </c>
    </row>
    <row r="34" spans="1:10" ht="30" x14ac:dyDescent="0.25">
      <c r="A34" s="7" t="s">
        <v>57</v>
      </c>
      <c r="B34" s="7" t="s">
        <v>58</v>
      </c>
      <c r="C34" s="8">
        <v>34</v>
      </c>
      <c r="D34" s="8">
        <v>0</v>
      </c>
      <c r="E34" s="8">
        <v>0</v>
      </c>
      <c r="F34" s="9">
        <v>1468887.34</v>
      </c>
      <c r="G34" s="8"/>
      <c r="H34" s="8">
        <v>0</v>
      </c>
      <c r="I34" s="9">
        <f t="shared" si="0"/>
        <v>1468887.34</v>
      </c>
      <c r="J34" s="10">
        <f t="shared" si="1"/>
        <v>0</v>
      </c>
    </row>
    <row r="35" spans="1:10" ht="30" x14ac:dyDescent="0.25">
      <c r="A35" s="7" t="s">
        <v>59</v>
      </c>
      <c r="B35" s="7" t="s">
        <v>60</v>
      </c>
      <c r="C35" s="8">
        <v>4</v>
      </c>
      <c r="D35" s="8">
        <v>0</v>
      </c>
      <c r="E35" s="8">
        <v>0</v>
      </c>
      <c r="F35" s="9">
        <v>159082.66</v>
      </c>
      <c r="G35" s="8"/>
      <c r="H35" s="8">
        <v>0</v>
      </c>
      <c r="I35" s="9">
        <f t="shared" si="0"/>
        <v>159082.66</v>
      </c>
      <c r="J35" s="10">
        <f t="shared" si="1"/>
        <v>0</v>
      </c>
    </row>
    <row r="36" spans="1:10" ht="30" x14ac:dyDescent="0.25">
      <c r="A36" s="7" t="s">
        <v>61</v>
      </c>
      <c r="B36" s="7" t="s">
        <v>62</v>
      </c>
      <c r="C36" s="8"/>
      <c r="D36" s="8">
        <v>0</v>
      </c>
      <c r="E36" s="8">
        <v>0</v>
      </c>
      <c r="F36" s="8">
        <v>0</v>
      </c>
      <c r="G36" s="8">
        <v>1</v>
      </c>
      <c r="H36" s="9">
        <v>7138.5</v>
      </c>
      <c r="I36" s="9">
        <f t="shared" si="0"/>
        <v>0</v>
      </c>
      <c r="J36" s="10">
        <f t="shared" si="1"/>
        <v>7138.5</v>
      </c>
    </row>
    <row r="37" spans="1:10" ht="30" x14ac:dyDescent="0.25">
      <c r="A37" s="7" t="s">
        <v>63</v>
      </c>
      <c r="B37" s="7" t="s">
        <v>64</v>
      </c>
      <c r="C37" s="8">
        <v>1</v>
      </c>
      <c r="D37" s="8">
        <v>0</v>
      </c>
      <c r="E37" s="8">
        <v>0</v>
      </c>
      <c r="F37" s="9">
        <v>47516.37</v>
      </c>
      <c r="G37" s="8"/>
      <c r="H37" s="8">
        <v>0</v>
      </c>
      <c r="I37" s="9">
        <f t="shared" si="0"/>
        <v>47516.37</v>
      </c>
      <c r="J37" s="10">
        <f t="shared" si="1"/>
        <v>0</v>
      </c>
    </row>
    <row r="38" spans="1:10" x14ac:dyDescent="0.25">
      <c r="A38" s="18" t="s">
        <v>75</v>
      </c>
      <c r="B38" s="18"/>
      <c r="C38" s="12">
        <f t="shared" ref="C38:J38" si="4">SUM(C20:C37)</f>
        <v>130</v>
      </c>
      <c r="D38" s="14">
        <f t="shared" si="4"/>
        <v>0</v>
      </c>
      <c r="E38" s="14">
        <f t="shared" si="4"/>
        <v>0</v>
      </c>
      <c r="F38" s="13">
        <f t="shared" si="4"/>
        <v>3627754.9800000004</v>
      </c>
      <c r="G38" s="12">
        <f t="shared" si="4"/>
        <v>3</v>
      </c>
      <c r="H38" s="13">
        <f t="shared" si="4"/>
        <v>56686.26</v>
      </c>
      <c r="I38" s="13">
        <f t="shared" si="4"/>
        <v>3627754.9800000004</v>
      </c>
      <c r="J38" s="13">
        <f t="shared" si="4"/>
        <v>56686.26</v>
      </c>
    </row>
    <row r="39" spans="1:10" x14ac:dyDescent="0.25">
      <c r="A39" s="19" t="s">
        <v>76</v>
      </c>
      <c r="B39" s="19"/>
      <c r="C39" s="15">
        <f>SUM(C38,C19)</f>
        <v>923</v>
      </c>
      <c r="D39" s="16">
        <f t="shared" ref="D39:E39" si="5">SUM(D38,D19)</f>
        <v>0</v>
      </c>
      <c r="E39" s="16">
        <f t="shared" si="5"/>
        <v>0</v>
      </c>
      <c r="F39" s="17">
        <f>SUM(F38,F19)</f>
        <v>11339183.73</v>
      </c>
      <c r="G39" s="15">
        <f t="shared" ref="G39" si="6">SUM(G38,G19)</f>
        <v>8</v>
      </c>
      <c r="H39" s="17">
        <f>SUM(H38,H19)</f>
        <v>85693.55</v>
      </c>
      <c r="I39" s="17">
        <f t="shared" ref="I39" si="7">SUM(I38,I19)</f>
        <v>11326258</v>
      </c>
      <c r="J39" s="17">
        <f>SUM(J38,J19)</f>
        <v>72767.820000000007</v>
      </c>
    </row>
    <row r="40" spans="1:10" x14ac:dyDescent="0.25"/>
    <row r="41" spans="1:10" x14ac:dyDescent="0.25">
      <c r="A41" s="1" t="s">
        <v>65</v>
      </c>
    </row>
    <row r="42" spans="1:10" x14ac:dyDescent="0.25"/>
    <row r="43" spans="1:10" x14ac:dyDescent="0.25">
      <c r="A43" s="1" t="s">
        <v>66</v>
      </c>
    </row>
    <row r="44" spans="1:10" x14ac:dyDescent="0.25"/>
    <row r="45" spans="1:10" hidden="1" x14ac:dyDescent="0.25">
      <c r="A45" s="2"/>
    </row>
    <row r="46" spans="1:10" hidden="1" x14ac:dyDescent="0.25"/>
    <row r="47" spans="1:10" hidden="1" x14ac:dyDescent="0.25"/>
    <row r="48" spans="1:10" hidden="1" x14ac:dyDescent="0.25"/>
    <row r="49" hidden="1" x14ac:dyDescent="0.25"/>
  </sheetData>
  <mergeCells count="13">
    <mergeCell ref="G8:H8"/>
    <mergeCell ref="I8:J8"/>
    <mergeCell ref="A1:J1"/>
    <mergeCell ref="A2:J2"/>
    <mergeCell ref="A3:J3"/>
    <mergeCell ref="A4:J4"/>
    <mergeCell ref="A5:J5"/>
    <mergeCell ref="A6:J6"/>
    <mergeCell ref="A19:B19"/>
    <mergeCell ref="A38:B38"/>
    <mergeCell ref="A39:B39"/>
    <mergeCell ref="A8:B8"/>
    <mergeCell ref="C8:F8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 ESTOQUE 082020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mcapa</cp:lastModifiedBy>
  <dcterms:created xsi:type="dcterms:W3CDTF">2020-09-02T21:25:30Z</dcterms:created>
  <dcterms:modified xsi:type="dcterms:W3CDTF">2020-10-08T12:27:53Z</dcterms:modified>
</cp:coreProperties>
</file>