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19875" windowHeight="7470" activeTab="2"/>
  </bookViews>
  <sheets>
    <sheet name="Resumo de Estoque ro" sheetId="1" r:id="rId1"/>
    <sheet name="Resumo de estoque ri" sheetId="3" r:id="rId2"/>
    <sheet name="financeira" sheetId="2" r:id="rId3"/>
    <sheet name="Plan4" sheetId="4" r:id="rId4"/>
  </sheets>
  <calcPr calcId="145621"/>
</workbook>
</file>

<file path=xl/calcChain.xml><?xml version="1.0" encoding="utf-8"?>
<calcChain xmlns="http://schemas.openxmlformats.org/spreadsheetml/2006/main">
  <c r="G24" i="2" l="1"/>
  <c r="G43" i="2"/>
  <c r="G44" i="2" s="1"/>
  <c r="F24" i="2"/>
  <c r="E24" i="2"/>
  <c r="E44" i="2" s="1"/>
  <c r="H43" i="2"/>
  <c r="F43" i="2"/>
  <c r="F44" i="2" s="1"/>
  <c r="E43" i="2"/>
  <c r="D43" i="2"/>
  <c r="D44" i="2" s="1"/>
  <c r="C43" i="2"/>
  <c r="H24" i="2"/>
  <c r="H44" i="2" s="1"/>
  <c r="D24" i="2"/>
  <c r="C24" i="2"/>
  <c r="C44" i="2" s="1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13" i="2"/>
  <c r="I24" i="2" s="1"/>
  <c r="J13" i="2"/>
  <c r="J24" i="2" s="1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5" i="2"/>
  <c r="J25" i="2"/>
  <c r="I26" i="2"/>
  <c r="I43" i="2" s="1"/>
  <c r="I44" i="2" s="1"/>
  <c r="J26" i="2"/>
  <c r="J43" i="2" s="1"/>
  <c r="J44" i="2" s="1"/>
  <c r="I27" i="2"/>
  <c r="J27" i="2"/>
  <c r="I28" i="2"/>
  <c r="J28" i="2"/>
  <c r="I29" i="2"/>
  <c r="J29" i="2"/>
  <c r="I30" i="2"/>
  <c r="J30" i="2"/>
  <c r="I31" i="2"/>
  <c r="J31" i="2"/>
  <c r="I32" i="2"/>
  <c r="J32" i="2"/>
  <c r="J12" i="2"/>
  <c r="I12" i="2"/>
</calcChain>
</file>

<file path=xl/sharedStrings.xml><?xml version="1.0" encoding="utf-8"?>
<sst xmlns="http://schemas.openxmlformats.org/spreadsheetml/2006/main" count="194" uniqueCount="149">
  <si>
    <t>RGPS ORIGEM</t>
  </si>
  <si>
    <t>RESUMO DE ESTOQUE DE COMPENSAÇÃO PREVIDENCIÁRIA</t>
  </si>
  <si>
    <t>COMPETÊNCIA: NOVEMBRO / 2019 EMITIDO EM: 03/12/2019</t>
  </si>
  <si>
    <t xml:space="preserve">ORD </t>
  </si>
  <si>
    <t xml:space="preserve">ENTE FEDERATIVO </t>
  </si>
  <si>
    <t xml:space="preserve">QUANT OBJETOS </t>
  </si>
  <si>
    <t xml:space="preserve">13O.SAL ESTOQUE </t>
  </si>
  <si>
    <t xml:space="preserve">VALOR ESTOQUE </t>
  </si>
  <si>
    <t xml:space="preserve">SUBTOTAL </t>
  </si>
  <si>
    <t xml:space="preserve">GLOSAS QUIT DIVIDAS </t>
  </si>
  <si>
    <t xml:space="preserve">OUTRAS GLOSAS </t>
  </si>
  <si>
    <t xml:space="preserve">TOTAL A PAGAR </t>
  </si>
  <si>
    <t xml:space="preserve">ESTOQUE ANUAL </t>
  </si>
  <si>
    <t xml:space="preserve">ESTOQUE ANUAL PAGO </t>
  </si>
  <si>
    <t>AC</t>
  </si>
  <si>
    <t xml:space="preserve">ACRE </t>
  </si>
  <si>
    <t>AL</t>
  </si>
  <si>
    <t xml:space="preserve">ALAGOAS </t>
  </si>
  <si>
    <t>BA</t>
  </si>
  <si>
    <t xml:space="preserve">BAHIA </t>
  </si>
  <si>
    <t>CE</t>
  </si>
  <si>
    <t xml:space="preserve">CEARA </t>
  </si>
  <si>
    <t>GO</t>
  </si>
  <si>
    <t xml:space="preserve">GOIAS </t>
  </si>
  <si>
    <t>MG</t>
  </si>
  <si>
    <t xml:space="preserve">MINAS GERAIS </t>
  </si>
  <si>
    <t>PR</t>
  </si>
  <si>
    <t xml:space="preserve">PARANA </t>
  </si>
  <si>
    <t>RN</t>
  </si>
  <si>
    <t xml:space="preserve">RIO GRANDE DO NORTE </t>
  </si>
  <si>
    <t>RS</t>
  </si>
  <si>
    <t xml:space="preserve">RIO GRANDE DO SUL </t>
  </si>
  <si>
    <t>SC</t>
  </si>
  <si>
    <t xml:space="preserve">SANTA CATARINA </t>
  </si>
  <si>
    <t>SP</t>
  </si>
  <si>
    <t xml:space="preserve">SAO PAULO (ESTADO) </t>
  </si>
  <si>
    <t xml:space="preserve">TOTAL ESTADOS </t>
  </si>
  <si>
    <r>
      <t> 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</si>
  <si>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SALVADOR </t>
  </si>
  <si>
    <t xml:space="preserve">SAO FRANCISCO DO CONDE </t>
  </si>
  <si>
    <t xml:space="preserve">FORTALEZA </t>
  </si>
  <si>
    <t xml:space="preserve">PIRACANJUBA </t>
  </si>
  <si>
    <t>MA</t>
  </si>
  <si>
    <t xml:space="preserve">CHAPADINHA </t>
  </si>
  <si>
    <t xml:space="preserve">IGARAPE GRANDE </t>
  </si>
  <si>
    <t xml:space="preserve">CACHOEIRA DOURADA </t>
  </si>
  <si>
    <t xml:space="preserve">CARMO DO PARANAIBA </t>
  </si>
  <si>
    <t xml:space="preserve">DIVINOPOLIS </t>
  </si>
  <si>
    <t xml:space="preserve">TRES CORACOES </t>
  </si>
  <si>
    <t>PE</t>
  </si>
  <si>
    <t xml:space="preserve">SAO JOSE DO EGITO </t>
  </si>
  <si>
    <t xml:space="preserve">CAMBE </t>
  </si>
  <si>
    <t>RJ</t>
  </si>
  <si>
    <t xml:space="preserve">RIO DE JANEIRO (CAPITAL) </t>
  </si>
  <si>
    <t xml:space="preserve">CACHOEIRA DO SUL </t>
  </si>
  <si>
    <t xml:space="preserve">SAO PEDRO DO SUL </t>
  </si>
  <si>
    <t xml:space="preserve">BLUMENAU </t>
  </si>
  <si>
    <t xml:space="preserve">CAMPINAS </t>
  </si>
  <si>
    <t xml:space="preserve">CANDIDO MOTA </t>
  </si>
  <si>
    <t xml:space="preserve">TOTAL MUNICÍPIOS </t>
  </si>
  <si>
    <t xml:space="preserve">TOTAL 00 </t>
  </si>
  <si>
    <t xml:space="preserve">TOTAL </t>
  </si>
  <si>
    <t>* VALORES ACUMULADOS REFERENTE A BLOQUEIO</t>
  </si>
  <si>
    <t>AJUSTE DE CONTAS RO - RI ( ESTOQUE )</t>
  </si>
  <si>
    <t>RO</t>
  </si>
  <si>
    <t>RI</t>
  </si>
  <si>
    <t>RPPS</t>
  </si>
  <si>
    <t>QUANT.</t>
  </si>
  <si>
    <t xml:space="preserve">GLOSAS QUIT DIV </t>
  </si>
  <si>
    <t xml:space="preserve">VALOR </t>
  </si>
  <si>
    <t>AC - ACRE</t>
  </si>
  <si>
    <t>07.756.076/0001-90 INSTITUTO DE PREVIDENCIA DO ESTADO DO ACRE</t>
  </si>
  <si>
    <t>AL - ALAGOAS</t>
  </si>
  <si>
    <t>23.640.554/0001-59 FUNDO FINANCEIRO</t>
  </si>
  <si>
    <t>BA - BAHIA</t>
  </si>
  <si>
    <t>09.317.177/0001-90 FUNDO FINANCEIRO DA PREVIDÊNCIA SOCIAL DOS SERV PUBLIC DO ESTADO BAHIA</t>
  </si>
  <si>
    <t>CE - CEARA</t>
  </si>
  <si>
    <t>04.108.594/0001-00 SISTEMA ÚNICO DE PREVIDÊNCIA SOCIAL DO ESTADO DO CEARÁ</t>
  </si>
  <si>
    <t>GO - GOIAS</t>
  </si>
  <si>
    <t>11.991.625/0001-89 GOIÁS PREVIDÊNCIA</t>
  </si>
  <si>
    <t>MG - MINAS GERAIS</t>
  </si>
  <si>
    <t>15.053.175/0001-34 FUNDO FINANCEIRO DE PREVIDÊNCIA</t>
  </si>
  <si>
    <t>PR - PARANA</t>
  </si>
  <si>
    <t>03.165.607/0001-10 PARANAPREVIDENCIA</t>
  </si>
  <si>
    <t>RN - RIO GRANDE DO NORTE</t>
  </si>
  <si>
    <t>08.242.034/0001-02 INSTITUTO DE PREVIDÊNCIA DOS SERVIDORES DO ESTADO</t>
  </si>
  <si>
    <t>RS - RIO GRANDE DO SUL</t>
  </si>
  <si>
    <t>92.829.100/0001-43 INSTITUTO DE PREVIDENCIA DO ESTADO DO RIO GRANDE DO SUL</t>
  </si>
  <si>
    <t>SC - SANTA CATARINA</t>
  </si>
  <si>
    <t>83.882.498/0001-90 INSTITUTO DE PREVIDÊNCIA DO ESTADO DE SANTA CATARINA</t>
  </si>
  <si>
    <t>SP - SAO PAULO (ESTADO)</t>
  </si>
  <si>
    <t>09.041.213/0001-36 SAO PAULO PREVIDENCIA</t>
  </si>
  <si>
    <t>BA - SALVADOR</t>
  </si>
  <si>
    <t>27.943.415/0001-55 FUNDO MUNICIPAL DA PREVIDÊNCIA DO SERVIDOR</t>
  </si>
  <si>
    <t>BA - SAO FRANCISCO DO CONDE</t>
  </si>
  <si>
    <t>13.128.451/0001-50 INSTITUTO DE PREVIDÊNCIA MUNICIPAL</t>
  </si>
  <si>
    <t>CE - FORTALEZA</t>
  </si>
  <si>
    <t>07.354.939/0001-01 INSTITUTO DE PREVIDÊNCIA DO MUNICÍPIO DE FORTALEZA</t>
  </si>
  <si>
    <t>GO - PIRACANJUBA</t>
  </si>
  <si>
    <t>06.980.013/0001-50 FUNDO DE PREVIDENCIA SOCIAL DE PIRACANJUBA</t>
  </si>
  <si>
    <t>MA - CHAPADINHA</t>
  </si>
  <si>
    <t>86.792.660/0001-78 INSTITUTO DE PREVIDÊNCIA DE CHAPADINHA</t>
  </si>
  <si>
    <t>MA - IGARAPE GRANDE</t>
  </si>
  <si>
    <t>15.159.810/0001-62 FUNDO DE APOSENTADORIAS E PENSÕES DO MUNICÍPIO DE IGARAPÉ GRANDE</t>
  </si>
  <si>
    <t>MG - CACHOEIRA DOURADA</t>
  </si>
  <si>
    <t>*00.317.984/0001-39 INSTITUTO MUNICIPAL DE PREVIDENCIA DE CACHOEIRA DOURADA</t>
  </si>
  <si>
    <t>MG - CARMO DO PARANAIBA</t>
  </si>
  <si>
    <t>08.048.170/0001-58 INSTITUTO DE PREVIDÊNC DOS SERVIDORES MUNICIPAIS DE CARMO DO PARANAIBA</t>
  </si>
  <si>
    <t>MG - DIVINOPOLIS</t>
  </si>
  <si>
    <t>04.286.331/0001-90 INSTITUTO DE OREVIDENCIA DOS SERVIDORES DO MUNICIPIO DE DIVINOPOLIS</t>
  </si>
  <si>
    <t>MG - TRES CORACOES</t>
  </si>
  <si>
    <t>11.201.980/0001-07 INSTITUTO DE PREVIDÊNCIA MUNICIPAL DE TRÊS CORAÇÕES</t>
  </si>
  <si>
    <t>PE - SAO JOSE DO EGITO</t>
  </si>
  <si>
    <t>04.902.032/0001-33 FUNDO PREVIDENCIÁRIO DO MUNICÍPIO DE SÃO JOSÉ DO EGITO</t>
  </si>
  <si>
    <t>PR - CAMBE</t>
  </si>
  <si>
    <t>20.237.599/0001-99 AUTARQUIA MUNICIPAL DE PREVIDÊN SOCIAL DOS SERV PÚBLIC DO MUN DE CAMBÉ</t>
  </si>
  <si>
    <t>RJ - RIO DE JANEIRO (CAPITAL)</t>
  </si>
  <si>
    <t>04.888.330/0001-16 FUNDO ESPECIAL DE PREVIDENCIA DO MUNICIPIO DO RIO DE JANEIRO</t>
  </si>
  <si>
    <t>RS - CACHOEIRA DO SUL</t>
  </si>
  <si>
    <t>87.530.978/0001-43 PREFEITURA MUNICIPAL DE CACHOEIRA DO SUL</t>
  </si>
  <si>
    <t>RS - SAO PEDRO DO SUL</t>
  </si>
  <si>
    <t>15.361.428/0001-37 FUNDO DE PREVIDÊNCIA E ASSISTÊNCIA DO SERVIDOR MUNICIPAL</t>
  </si>
  <si>
    <t>SC - BLUMENAU</t>
  </si>
  <si>
    <t>04.515.660/0001-66 INSTITUTO MUN DE SEGURIDADE SOCIAL DO SERV DE BLUM</t>
  </si>
  <si>
    <t>SP - CAMPINAS</t>
  </si>
  <si>
    <t>06.916.689/0001-85 INSTITUTO DE PREVIDENCIA SOCIAL DO MUNICIPIO DE CAMPINAS</t>
  </si>
  <si>
    <t>SP - CANDIDO MOTA</t>
  </si>
  <si>
    <t>05.380.490/0001-12 INSTITUTO DE PREV DOS SERV PUBLICOS DO MUNICIPIO DE CANDIDO MOTA</t>
  </si>
  <si>
    <t>SP - CUBATAO</t>
  </si>
  <si>
    <t>*47.498.340/0001-58 CAIXA DE PREVIDENCIA DOS SERVIDORES MUNICIPAIS DE CUBATAO</t>
  </si>
  <si>
    <t>QUANTIDADE DE RPPS: 30</t>
  </si>
  <si>
    <t>VALOR TOTAL ENVIADO AO BANCO DO BRASIL: 15.970.244,79</t>
  </si>
  <si>
    <t>_</t>
  </si>
  <si>
    <t>Valores</t>
  </si>
  <si>
    <t>A Pagar</t>
  </si>
  <si>
    <t>A Receber</t>
  </si>
  <si>
    <t>Total Estados</t>
  </si>
  <si>
    <t>Total Municípios</t>
  </si>
  <si>
    <t>total  Geral</t>
  </si>
  <si>
    <t>RGPS INSTITUIDOR</t>
  </si>
  <si>
    <t xml:space="preserve">ORDEM </t>
  </si>
  <si>
    <t xml:space="preserve">QUANTIDADE DE OBJETOS </t>
  </si>
  <si>
    <t xml:space="preserve">GLOSA </t>
  </si>
  <si>
    <t xml:space="preserve">GLOSA DAÇÃO PGTO </t>
  </si>
  <si>
    <t xml:space="preserve">CUBATAO </t>
  </si>
  <si>
    <t>DIRETORIA DE BENEFÍCIOS</t>
  </si>
  <si>
    <t>COORDENAÇÃO GERAL DE RECONHECIMENTO DE DIREITO E PAGAMENTO DE BENEFÍCIOS</t>
  </si>
  <si>
    <t>DIVISÃO DE COMPENSAÇÃO PREVIDENCIÁRIA</t>
  </si>
  <si>
    <t>Tabela de Valores de Compensação Previdenciária Relativos ao ESTOQUE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</si>
</sst>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7.5"/>
      <color theme="1"/>
      <name val="Arial"/>
      <family val="2"/>
    </font>
    <font>
      <sz val="7.5"/>
      <color theme="1"/>
      <name val="Calibri"/>
      <family val="2"/>
      <scheme val="minor"/>
    </font>
    <font>
      <sz val="11"/>
      <color theme="1"/>
      <name val="Liberation Sans"/>
      <family val="2"/>
    </font>
    <font>
      <b/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44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4" fontId="0" fillId="0" borderId="6" xfId="0" applyNumberForma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2" borderId="5" xfId="0" applyFill="1" applyBorder="1" applyAlignment="1">
      <alignment horizontal="righ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0" fontId="0" fillId="2" borderId="5" xfId="0" applyFill="1" applyBorder="1"/>
    <xf numFmtId="4" fontId="0" fillId="2" borderId="5" xfId="0" applyNumberFormat="1" applyFill="1" applyBorder="1"/>
    <xf numFmtId="164" fontId="0" fillId="2" borderId="5" xfId="0" applyNumberFormat="1" applyFill="1" applyBorder="1"/>
    <xf numFmtId="0" fontId="0" fillId="2" borderId="1" xfId="0" applyFill="1" applyBorder="1" applyAlignment="1">
      <alignment horizontal="right" vertical="center" wrapText="1"/>
    </xf>
    <xf numFmtId="4" fontId="0" fillId="2" borderId="1" xfId="0" applyNumberFormat="1" applyFill="1" applyBorder="1" applyAlignment="1">
      <alignment horizontal="right" vertical="center" wrapText="1"/>
    </xf>
    <xf numFmtId="164" fontId="0" fillId="2" borderId="1" xfId="1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0" fillId="3" borderId="0" xfId="2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3" fontId="0" fillId="0" borderId="0" xfId="1" applyFont="1"/>
    <xf numFmtId="43" fontId="2" fillId="2" borderId="1" xfId="1" applyFont="1" applyFill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 wrapText="1"/>
    </xf>
    <xf numFmtId="43" fontId="0" fillId="2" borderId="1" xfId="1" applyFont="1" applyFill="1" applyBorder="1" applyAlignment="1">
      <alignment horizontal="center" vertical="center" wrapText="1"/>
    </xf>
    <xf numFmtId="43" fontId="0" fillId="0" borderId="6" xfId="1" applyFont="1" applyBorder="1" applyAlignment="1">
      <alignment horizontal="center" vertical="center" wrapText="1"/>
    </xf>
    <xf numFmtId="43" fontId="0" fillId="2" borderId="5" xfId="1" applyFont="1" applyFill="1" applyBorder="1" applyAlignment="1">
      <alignment horizontal="center" vertical="center" wrapText="1"/>
    </xf>
    <xf numFmtId="43" fontId="0" fillId="2" borderId="5" xfId="1" applyFont="1" applyFill="1" applyBorder="1"/>
  </cellXfs>
  <cellStyles count="3">
    <cellStyle name="Normal" xfId="0" builtinId="0"/>
    <cellStyle name="Normal 2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4</xdr:row>
      <xdr:rowOff>57150</xdr:rowOff>
    </xdr:to>
    <xdr:sp macro="" textlink="">
      <xdr:nvSpPr>
        <xdr:cNvPr id="1025" name="AutoShape 1" descr="https://w3b8.prevnet/comprevRo/images/Prevden.JPG"/>
        <xdr:cNvSpPr>
          <a:spLocks noChangeAspect="1" noChangeArrowheads="1"/>
        </xdr:cNvSpPr>
      </xdr:nvSpPr>
      <xdr:spPr bwMode="auto">
        <a:xfrm>
          <a:off x="0" y="0"/>
          <a:ext cx="109537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4</xdr:row>
      <xdr:rowOff>57150</xdr:rowOff>
    </xdr:to>
    <xdr:sp macro="" textlink="">
      <xdr:nvSpPr>
        <xdr:cNvPr id="3073" name="AutoShape 1" descr="https://w3b8.prevnet/comprevRi/images/PREVIDEN.GIF"/>
        <xdr:cNvSpPr>
          <a:spLocks noChangeAspect="1" noChangeArrowheads="1"/>
        </xdr:cNvSpPr>
      </xdr:nvSpPr>
      <xdr:spPr bwMode="auto">
        <a:xfrm>
          <a:off x="0" y="0"/>
          <a:ext cx="109537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F12" sqref="F12:F13"/>
    </sheetView>
  </sheetViews>
  <sheetFormatPr defaultRowHeight="15" x14ac:dyDescent="0.25"/>
  <sheetData>
    <row r="1" spans="1:12" ht="15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ht="15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2" ht="15" customHeight="1" x14ac:dyDescent="0.2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A4" s="1"/>
      <c r="B4" s="2"/>
    </row>
    <row r="5" spans="1:12" x14ac:dyDescent="0.25">
      <c r="A5" s="3"/>
    </row>
    <row r="6" spans="1:12" ht="38.25" x14ac:dyDescent="0.25">
      <c r="A6" s="4" t="s">
        <v>3</v>
      </c>
      <c r="B6" s="29" t="s">
        <v>4</v>
      </c>
      <c r="C6" s="29"/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4" t="s">
        <v>11</v>
      </c>
      <c r="K6" s="4" t="s">
        <v>12</v>
      </c>
      <c r="L6" s="4" t="s">
        <v>13</v>
      </c>
    </row>
    <row r="7" spans="1:12" x14ac:dyDescent="0.25">
      <c r="A7" s="5">
        <v>1</v>
      </c>
      <c r="B7" s="6" t="s">
        <v>14</v>
      </c>
      <c r="C7" s="6" t="s">
        <v>15</v>
      </c>
      <c r="D7" s="5">
        <v>61</v>
      </c>
      <c r="E7" s="8">
        <v>54456.9</v>
      </c>
      <c r="F7" s="8">
        <v>656081.66</v>
      </c>
      <c r="G7" s="8">
        <v>710538.56</v>
      </c>
      <c r="H7" s="5">
        <v>0</v>
      </c>
      <c r="I7" s="5">
        <v>0</v>
      </c>
      <c r="J7" s="8">
        <v>710538.56</v>
      </c>
      <c r="K7" s="8">
        <v>15587285.08</v>
      </c>
      <c r="L7" s="8">
        <v>15587285.08</v>
      </c>
    </row>
    <row r="8" spans="1:12" x14ac:dyDescent="0.25">
      <c r="A8" s="5">
        <v>2</v>
      </c>
      <c r="B8" s="6" t="s">
        <v>16</v>
      </c>
      <c r="C8" s="6" t="s">
        <v>17</v>
      </c>
      <c r="D8" s="5">
        <v>147</v>
      </c>
      <c r="E8" s="8">
        <v>114059.24</v>
      </c>
      <c r="F8" s="8">
        <v>1373493.9</v>
      </c>
      <c r="G8" s="8">
        <v>1487553.14</v>
      </c>
      <c r="H8" s="5">
        <v>0</v>
      </c>
      <c r="I8" s="5">
        <v>0</v>
      </c>
      <c r="J8" s="8">
        <v>1487553.14</v>
      </c>
      <c r="K8" s="8">
        <v>16094509.029999999</v>
      </c>
      <c r="L8" s="8">
        <v>16094509.029999999</v>
      </c>
    </row>
    <row r="9" spans="1:12" x14ac:dyDescent="0.25">
      <c r="A9" s="5">
        <v>3</v>
      </c>
      <c r="B9" s="6" t="s">
        <v>18</v>
      </c>
      <c r="C9" s="6" t="s">
        <v>19</v>
      </c>
      <c r="D9" s="5">
        <v>108</v>
      </c>
      <c r="E9" s="8">
        <v>113140.44</v>
      </c>
      <c r="F9" s="8">
        <v>1362914.76</v>
      </c>
      <c r="G9" s="8">
        <v>1476055.2</v>
      </c>
      <c r="H9" s="5">
        <v>0</v>
      </c>
      <c r="I9" s="5">
        <v>0</v>
      </c>
      <c r="J9" s="8">
        <v>1476055.2</v>
      </c>
      <c r="K9" s="8">
        <v>21080959.48</v>
      </c>
      <c r="L9" s="8">
        <v>16394959.48</v>
      </c>
    </row>
    <row r="10" spans="1:12" x14ac:dyDescent="0.25">
      <c r="A10" s="5">
        <v>4</v>
      </c>
      <c r="B10" s="6" t="s">
        <v>20</v>
      </c>
      <c r="C10" s="6" t="s">
        <v>21</v>
      </c>
      <c r="D10" s="5">
        <v>138</v>
      </c>
      <c r="E10" s="8">
        <v>112366.51</v>
      </c>
      <c r="F10" s="8">
        <v>1363111.14</v>
      </c>
      <c r="G10" s="8">
        <v>1475477.65</v>
      </c>
      <c r="H10" s="5">
        <v>0</v>
      </c>
      <c r="I10" s="5">
        <v>0</v>
      </c>
      <c r="J10" s="8">
        <v>1475477.65</v>
      </c>
      <c r="K10" s="8">
        <v>16386247.58</v>
      </c>
      <c r="L10" s="8">
        <v>16310659.92</v>
      </c>
    </row>
    <row r="11" spans="1:12" x14ac:dyDescent="0.25">
      <c r="A11" s="5">
        <v>5</v>
      </c>
      <c r="B11" s="6" t="s">
        <v>22</v>
      </c>
      <c r="C11" s="6" t="s">
        <v>23</v>
      </c>
      <c r="D11" s="5">
        <v>3</v>
      </c>
      <c r="E11" s="8">
        <v>2216.7600000000002</v>
      </c>
      <c r="F11" s="8">
        <v>26636.79</v>
      </c>
      <c r="G11" s="8">
        <v>28853.55</v>
      </c>
      <c r="H11" s="5">
        <v>0</v>
      </c>
      <c r="I11" s="5">
        <v>0</v>
      </c>
      <c r="J11" s="8">
        <v>28853.55</v>
      </c>
      <c r="K11" s="8">
        <v>28853.55</v>
      </c>
      <c r="L11" s="8">
        <v>28853.55</v>
      </c>
    </row>
    <row r="12" spans="1:12" ht="19.5" x14ac:dyDescent="0.25">
      <c r="A12" s="5">
        <v>6</v>
      </c>
      <c r="B12" s="6" t="s">
        <v>24</v>
      </c>
      <c r="C12" s="6" t="s">
        <v>25</v>
      </c>
      <c r="D12" s="5">
        <v>31</v>
      </c>
      <c r="E12" s="8">
        <v>105924.64</v>
      </c>
      <c r="F12" s="8">
        <v>1272936.04</v>
      </c>
      <c r="G12" s="8">
        <v>1378860.68</v>
      </c>
      <c r="H12" s="5">
        <v>0</v>
      </c>
      <c r="I12" s="5">
        <v>0</v>
      </c>
      <c r="J12" s="8">
        <v>1378860.68</v>
      </c>
      <c r="K12" s="8">
        <v>34108305.210000001</v>
      </c>
      <c r="L12" s="8">
        <v>34108305.210000001</v>
      </c>
    </row>
    <row r="13" spans="1:12" x14ac:dyDescent="0.25">
      <c r="A13" s="5">
        <v>7</v>
      </c>
      <c r="B13" s="6" t="s">
        <v>26</v>
      </c>
      <c r="C13" s="6" t="s">
        <v>27</v>
      </c>
      <c r="D13" s="5">
        <v>235</v>
      </c>
      <c r="E13" s="8">
        <v>114647.02</v>
      </c>
      <c r="F13" s="8">
        <v>1380083.4</v>
      </c>
      <c r="G13" s="8">
        <v>1494730.42</v>
      </c>
      <c r="H13" s="5">
        <v>0</v>
      </c>
      <c r="I13" s="5">
        <v>0</v>
      </c>
      <c r="J13" s="8">
        <v>1494730.42</v>
      </c>
      <c r="K13" s="8">
        <v>16324104.93</v>
      </c>
      <c r="L13" s="8">
        <v>16324104.93</v>
      </c>
    </row>
    <row r="14" spans="1:12" ht="29.25" x14ac:dyDescent="0.25">
      <c r="A14" s="5">
        <v>8</v>
      </c>
      <c r="B14" s="6" t="s">
        <v>28</v>
      </c>
      <c r="C14" s="6" t="s">
        <v>29</v>
      </c>
      <c r="D14" s="5">
        <v>17</v>
      </c>
      <c r="E14" s="8">
        <v>32250.06</v>
      </c>
      <c r="F14" s="8">
        <v>389466.77</v>
      </c>
      <c r="G14" s="8">
        <v>421716.83</v>
      </c>
      <c r="H14" s="5">
        <v>0</v>
      </c>
      <c r="I14" s="5">
        <v>0</v>
      </c>
      <c r="J14" s="8">
        <v>421716.83</v>
      </c>
      <c r="K14" s="8">
        <v>9552169.5700000003</v>
      </c>
      <c r="L14" s="8">
        <v>9552169.5700000003</v>
      </c>
    </row>
    <row r="15" spans="1:12" ht="29.25" x14ac:dyDescent="0.25">
      <c r="A15" s="5">
        <v>9</v>
      </c>
      <c r="B15" s="6" t="s">
        <v>30</v>
      </c>
      <c r="C15" s="6" t="s">
        <v>31</v>
      </c>
      <c r="D15" s="5">
        <v>253</v>
      </c>
      <c r="E15" s="8">
        <v>114666.76</v>
      </c>
      <c r="F15" s="8">
        <v>1379570.77</v>
      </c>
      <c r="G15" s="8">
        <v>1494237.53</v>
      </c>
      <c r="H15" s="5">
        <v>0</v>
      </c>
      <c r="I15" s="5">
        <v>0</v>
      </c>
      <c r="J15" s="8">
        <v>1494237.53</v>
      </c>
      <c r="K15" s="8">
        <v>16436967.310000001</v>
      </c>
      <c r="L15" s="8">
        <v>16431243.810000001</v>
      </c>
    </row>
    <row r="16" spans="1:12" ht="19.5" x14ac:dyDescent="0.25">
      <c r="A16" s="5">
        <v>10</v>
      </c>
      <c r="B16" s="6" t="s">
        <v>32</v>
      </c>
      <c r="C16" s="6" t="s">
        <v>33</v>
      </c>
      <c r="D16" s="5">
        <v>16</v>
      </c>
      <c r="E16" s="8">
        <v>106752.61</v>
      </c>
      <c r="F16" s="8">
        <v>1284022.74</v>
      </c>
      <c r="G16" s="8">
        <v>1390775.35</v>
      </c>
      <c r="H16" s="5">
        <v>0</v>
      </c>
      <c r="I16" s="5">
        <v>0</v>
      </c>
      <c r="J16" s="8">
        <v>1390775.35</v>
      </c>
      <c r="K16" s="8">
        <v>15799673.35</v>
      </c>
      <c r="L16" s="8">
        <v>15799673.35</v>
      </c>
    </row>
    <row r="17" spans="1:12" ht="29.25" x14ac:dyDescent="0.25">
      <c r="A17" s="5">
        <v>11</v>
      </c>
      <c r="B17" s="6" t="s">
        <v>34</v>
      </c>
      <c r="C17" s="6" t="s">
        <v>35</v>
      </c>
      <c r="D17" s="5">
        <v>20</v>
      </c>
      <c r="E17" s="8">
        <v>18700.099999999999</v>
      </c>
      <c r="F17" s="8">
        <v>225383.94</v>
      </c>
      <c r="G17" s="8">
        <v>244084.04</v>
      </c>
      <c r="H17" s="5">
        <v>0</v>
      </c>
      <c r="I17" s="5">
        <v>0</v>
      </c>
      <c r="J17" s="8">
        <v>244084.04</v>
      </c>
      <c r="K17" s="8">
        <v>6628567.0599999996</v>
      </c>
      <c r="L17" s="8">
        <v>6628567.0599999996</v>
      </c>
    </row>
    <row r="18" spans="1:12" x14ac:dyDescent="0.25">
      <c r="A18" s="27" t="s">
        <v>36</v>
      </c>
      <c r="B18" s="27"/>
      <c r="C18" s="27"/>
      <c r="D18" s="8">
        <v>6628567.0599999996</v>
      </c>
      <c r="E18" s="8">
        <v>889181.04</v>
      </c>
      <c r="F18" s="8">
        <v>10713701.91</v>
      </c>
      <c r="G18" s="8">
        <v>11602882.949999999</v>
      </c>
      <c r="H18" s="5">
        <v>0</v>
      </c>
      <c r="I18" s="5">
        <v>0</v>
      </c>
      <c r="J18" s="8">
        <v>11602882.949999999</v>
      </c>
      <c r="K18" s="8">
        <v>168027642.15000001</v>
      </c>
      <c r="L18" s="8">
        <v>163260330.99000001</v>
      </c>
    </row>
    <row r="19" spans="1:12" x14ac:dyDescent="0.25">
      <c r="A19" s="27" t="s">
        <v>37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</row>
    <row r="20" spans="1:12" x14ac:dyDescent="0.25">
      <c r="A20" s="5">
        <v>12</v>
      </c>
      <c r="B20" s="6" t="s">
        <v>18</v>
      </c>
      <c r="C20" s="6" t="s">
        <v>38</v>
      </c>
      <c r="D20" s="5">
        <v>7</v>
      </c>
      <c r="E20" s="5">
        <v>133.27000000000001</v>
      </c>
      <c r="F20" s="8">
        <v>1654.22</v>
      </c>
      <c r="G20" s="8">
        <v>1787.49</v>
      </c>
      <c r="H20" s="5">
        <v>0</v>
      </c>
      <c r="I20" s="5">
        <v>0</v>
      </c>
      <c r="J20" s="8">
        <v>1787.49</v>
      </c>
      <c r="K20" s="8">
        <v>44909.04</v>
      </c>
      <c r="L20" s="8">
        <v>44909.04</v>
      </c>
    </row>
    <row r="21" spans="1:12" ht="39" x14ac:dyDescent="0.25">
      <c r="A21" s="5">
        <v>13</v>
      </c>
      <c r="B21" s="6" t="s">
        <v>18</v>
      </c>
      <c r="C21" s="6" t="s">
        <v>39</v>
      </c>
      <c r="D21" s="5">
        <v>1</v>
      </c>
      <c r="E21" s="5">
        <v>202.42</v>
      </c>
      <c r="F21" s="8">
        <v>2463.9299999999998</v>
      </c>
      <c r="G21" s="8">
        <v>2666.35</v>
      </c>
      <c r="H21" s="5">
        <v>0</v>
      </c>
      <c r="I21" s="5">
        <v>0</v>
      </c>
      <c r="J21" s="8">
        <v>2666.35</v>
      </c>
      <c r="K21" s="8">
        <v>2666.35</v>
      </c>
      <c r="L21" s="8">
        <v>2666.35</v>
      </c>
    </row>
    <row r="22" spans="1:12" ht="19.5" x14ac:dyDescent="0.25">
      <c r="A22" s="5">
        <v>14</v>
      </c>
      <c r="B22" s="6" t="s">
        <v>20</v>
      </c>
      <c r="C22" s="6" t="s">
        <v>40</v>
      </c>
      <c r="D22" s="5">
        <v>3</v>
      </c>
      <c r="E22" s="8">
        <v>2446.52</v>
      </c>
      <c r="F22" s="8">
        <v>29312.81</v>
      </c>
      <c r="G22" s="8">
        <v>31759.33</v>
      </c>
      <c r="H22" s="5">
        <v>0</v>
      </c>
      <c r="I22" s="5">
        <v>0</v>
      </c>
      <c r="J22" s="8">
        <v>31759.33</v>
      </c>
      <c r="K22" s="8">
        <v>42506.83</v>
      </c>
      <c r="L22" s="8">
        <v>42506.83</v>
      </c>
    </row>
    <row r="23" spans="1:12" ht="19.5" x14ac:dyDescent="0.25">
      <c r="A23" s="5">
        <v>15</v>
      </c>
      <c r="B23" s="6" t="s">
        <v>22</v>
      </c>
      <c r="C23" s="6" t="s">
        <v>41</v>
      </c>
      <c r="D23" s="5">
        <v>13</v>
      </c>
      <c r="E23" s="8">
        <v>15961</v>
      </c>
      <c r="F23" s="8">
        <v>192453.74</v>
      </c>
      <c r="G23" s="8">
        <v>208414.74</v>
      </c>
      <c r="H23" s="5">
        <v>0</v>
      </c>
      <c r="I23" s="5">
        <v>0</v>
      </c>
      <c r="J23" s="8">
        <v>208414.74</v>
      </c>
      <c r="K23" s="8">
        <v>208414.74</v>
      </c>
      <c r="L23" s="8">
        <v>208414.74</v>
      </c>
    </row>
    <row r="24" spans="1:12" ht="19.5" x14ac:dyDescent="0.25">
      <c r="A24" s="5">
        <v>16</v>
      </c>
      <c r="B24" s="6" t="s">
        <v>42</v>
      </c>
      <c r="C24" s="6" t="s">
        <v>43</v>
      </c>
      <c r="D24" s="5">
        <v>15</v>
      </c>
      <c r="E24" s="8">
        <v>21539.17</v>
      </c>
      <c r="F24" s="8">
        <v>259051.18</v>
      </c>
      <c r="G24" s="8">
        <v>280590.34999999998</v>
      </c>
      <c r="H24" s="5">
        <v>0</v>
      </c>
      <c r="I24" s="5">
        <v>0</v>
      </c>
      <c r="J24" s="8">
        <v>280590.34999999998</v>
      </c>
      <c r="K24" s="8">
        <v>351871.11</v>
      </c>
      <c r="L24" s="8">
        <v>351871.11</v>
      </c>
    </row>
    <row r="25" spans="1:12" ht="19.5" x14ac:dyDescent="0.25">
      <c r="A25" s="5">
        <v>17</v>
      </c>
      <c r="B25" s="6" t="s">
        <v>42</v>
      </c>
      <c r="C25" s="6" t="s">
        <v>44</v>
      </c>
      <c r="D25" s="5">
        <v>1</v>
      </c>
      <c r="E25" s="8">
        <v>2126.0100000000002</v>
      </c>
      <c r="F25" s="8">
        <v>25499.27</v>
      </c>
      <c r="G25" s="8">
        <v>27625.279999999999</v>
      </c>
      <c r="H25" s="5">
        <v>0</v>
      </c>
      <c r="I25" s="5">
        <v>0</v>
      </c>
      <c r="J25" s="8">
        <v>27625.279999999999</v>
      </c>
      <c r="K25" s="8">
        <v>48841.57</v>
      </c>
      <c r="L25" s="8">
        <v>48841.57</v>
      </c>
    </row>
    <row r="26" spans="1:12" ht="29.25" x14ac:dyDescent="0.25">
      <c r="A26" s="5">
        <v>18</v>
      </c>
      <c r="B26" s="6" t="s">
        <v>24</v>
      </c>
      <c r="C26" s="6" t="s">
        <v>45</v>
      </c>
      <c r="D26" s="5">
        <v>2</v>
      </c>
      <c r="E26" s="8">
        <v>3568.07</v>
      </c>
      <c r="F26" s="8">
        <v>42599.9</v>
      </c>
      <c r="G26" s="8">
        <v>46167.97</v>
      </c>
      <c r="H26" s="5">
        <v>0</v>
      </c>
      <c r="I26" s="5">
        <v>0</v>
      </c>
      <c r="J26" s="8">
        <v>46167.97</v>
      </c>
      <c r="K26" s="8">
        <v>46167.97</v>
      </c>
      <c r="L26" s="8">
        <v>46167.97</v>
      </c>
    </row>
    <row r="27" spans="1:12" ht="29.25" x14ac:dyDescent="0.25">
      <c r="A27" s="5">
        <v>19</v>
      </c>
      <c r="B27" s="6" t="s">
        <v>24</v>
      </c>
      <c r="C27" s="6" t="s">
        <v>46</v>
      </c>
      <c r="D27" s="5">
        <v>4</v>
      </c>
      <c r="E27" s="8">
        <v>1470.38</v>
      </c>
      <c r="F27" s="8">
        <v>17685.45</v>
      </c>
      <c r="G27" s="8">
        <v>19155.830000000002</v>
      </c>
      <c r="H27" s="5">
        <v>0</v>
      </c>
      <c r="I27" s="5">
        <v>0</v>
      </c>
      <c r="J27" s="8">
        <v>19155.830000000002</v>
      </c>
      <c r="K27" s="8">
        <v>42257.19</v>
      </c>
      <c r="L27" s="8">
        <v>42257.19</v>
      </c>
    </row>
    <row r="28" spans="1:12" ht="19.5" x14ac:dyDescent="0.25">
      <c r="A28" s="5">
        <v>20</v>
      </c>
      <c r="B28" s="6" t="s">
        <v>24</v>
      </c>
      <c r="C28" s="6" t="s">
        <v>47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</row>
    <row r="29" spans="1:12" ht="19.5" x14ac:dyDescent="0.25">
      <c r="A29" s="5">
        <v>21</v>
      </c>
      <c r="B29" s="6" t="s">
        <v>24</v>
      </c>
      <c r="C29" s="6" t="s">
        <v>48</v>
      </c>
      <c r="D29" s="5">
        <v>4</v>
      </c>
      <c r="E29" s="8">
        <v>16962.25</v>
      </c>
      <c r="F29" s="8">
        <v>204167.66</v>
      </c>
      <c r="G29" s="8">
        <v>221129.91</v>
      </c>
      <c r="H29" s="5">
        <v>0</v>
      </c>
      <c r="I29" s="5">
        <v>0</v>
      </c>
      <c r="J29" s="8">
        <v>221129.91</v>
      </c>
      <c r="K29" s="8">
        <v>594147.27</v>
      </c>
      <c r="L29" s="8">
        <v>594147.27</v>
      </c>
    </row>
    <row r="30" spans="1:12" ht="19.5" x14ac:dyDescent="0.25">
      <c r="A30" s="5">
        <v>22</v>
      </c>
      <c r="B30" s="6" t="s">
        <v>49</v>
      </c>
      <c r="C30" s="6" t="s">
        <v>50</v>
      </c>
      <c r="D30" s="5">
        <v>4</v>
      </c>
      <c r="E30" s="8">
        <v>3687.16</v>
      </c>
      <c r="F30" s="8">
        <v>44314.26</v>
      </c>
      <c r="G30" s="8">
        <v>48001.42</v>
      </c>
      <c r="H30" s="5">
        <v>0</v>
      </c>
      <c r="I30" s="5">
        <v>0</v>
      </c>
      <c r="J30" s="8">
        <v>48001.42</v>
      </c>
      <c r="K30" s="8">
        <v>222078.19</v>
      </c>
      <c r="L30" s="8">
        <v>222078.19</v>
      </c>
    </row>
    <row r="31" spans="1:12" x14ac:dyDescent="0.25">
      <c r="A31" s="5">
        <v>23</v>
      </c>
      <c r="B31" s="6" t="s">
        <v>26</v>
      </c>
      <c r="C31" s="6" t="s">
        <v>51</v>
      </c>
      <c r="D31" s="5">
        <v>1</v>
      </c>
      <c r="E31" s="5">
        <v>311.7</v>
      </c>
      <c r="F31" s="8">
        <v>3826.8</v>
      </c>
      <c r="G31" s="8">
        <v>4138.5</v>
      </c>
      <c r="H31" s="5">
        <v>0</v>
      </c>
      <c r="I31" s="5">
        <v>0</v>
      </c>
      <c r="J31" s="8">
        <v>4138.5</v>
      </c>
      <c r="K31" s="8">
        <v>4138.5</v>
      </c>
      <c r="L31" s="8">
        <v>4138.5</v>
      </c>
    </row>
    <row r="32" spans="1:12" ht="29.25" x14ac:dyDescent="0.25">
      <c r="A32" s="5">
        <v>24</v>
      </c>
      <c r="B32" s="6" t="s">
        <v>52</v>
      </c>
      <c r="C32" s="6" t="s">
        <v>53</v>
      </c>
      <c r="D32" s="5">
        <v>69</v>
      </c>
      <c r="E32" s="8">
        <v>109761.49</v>
      </c>
      <c r="F32" s="8">
        <v>1320146.26</v>
      </c>
      <c r="G32" s="8">
        <v>1429907.75</v>
      </c>
      <c r="H32" s="5">
        <v>0</v>
      </c>
      <c r="I32" s="5">
        <v>0</v>
      </c>
      <c r="J32" s="8">
        <v>1429907.75</v>
      </c>
      <c r="K32" s="8">
        <v>16146821.26</v>
      </c>
      <c r="L32" s="8">
        <v>16146821.26</v>
      </c>
    </row>
    <row r="33" spans="1:12" ht="19.5" x14ac:dyDescent="0.25">
      <c r="A33" s="5">
        <v>25</v>
      </c>
      <c r="B33" s="6" t="s">
        <v>30</v>
      </c>
      <c r="C33" s="6" t="s">
        <v>54</v>
      </c>
      <c r="D33" s="5">
        <v>1</v>
      </c>
      <c r="E33" s="8">
        <v>1126.3</v>
      </c>
      <c r="F33" s="8">
        <v>13688.96</v>
      </c>
      <c r="G33" s="8">
        <v>14815.26</v>
      </c>
      <c r="H33" s="5">
        <v>0</v>
      </c>
      <c r="I33" s="5">
        <v>0</v>
      </c>
      <c r="J33" s="8">
        <v>14815.26</v>
      </c>
      <c r="K33" s="8">
        <v>14815.26</v>
      </c>
      <c r="L33" s="8">
        <v>14815.26</v>
      </c>
    </row>
    <row r="34" spans="1:12" ht="29.25" x14ac:dyDescent="0.25">
      <c r="A34" s="5">
        <v>26</v>
      </c>
      <c r="B34" s="6" t="s">
        <v>30</v>
      </c>
      <c r="C34" s="6" t="s">
        <v>55</v>
      </c>
      <c r="D34" s="5">
        <v>22</v>
      </c>
      <c r="E34" s="8">
        <v>31775.1</v>
      </c>
      <c r="F34" s="8">
        <v>383506.07</v>
      </c>
      <c r="G34" s="8">
        <v>415281.17</v>
      </c>
      <c r="H34" s="5">
        <v>0</v>
      </c>
      <c r="I34" s="5">
        <v>0</v>
      </c>
      <c r="J34" s="8">
        <v>415281.17</v>
      </c>
      <c r="K34" s="8">
        <v>415281.17</v>
      </c>
      <c r="L34" s="8">
        <v>415281.17</v>
      </c>
    </row>
    <row r="35" spans="1:12" x14ac:dyDescent="0.25">
      <c r="A35" s="5">
        <v>27</v>
      </c>
      <c r="B35" s="6" t="s">
        <v>32</v>
      </c>
      <c r="C35" s="6" t="s">
        <v>56</v>
      </c>
      <c r="D35" s="5">
        <v>2</v>
      </c>
      <c r="E35" s="8">
        <v>9967.67</v>
      </c>
      <c r="F35" s="8">
        <v>120314.46</v>
      </c>
      <c r="G35" s="8">
        <v>130282.13</v>
      </c>
      <c r="H35" s="5">
        <v>0</v>
      </c>
      <c r="I35" s="5">
        <v>0</v>
      </c>
      <c r="J35" s="8">
        <v>130282.13</v>
      </c>
      <c r="K35" s="8">
        <v>636472.19999999995</v>
      </c>
      <c r="L35" s="8">
        <v>636472.19999999995</v>
      </c>
    </row>
    <row r="36" spans="1:12" x14ac:dyDescent="0.25">
      <c r="A36" s="5">
        <v>28</v>
      </c>
      <c r="B36" s="6" t="s">
        <v>34</v>
      </c>
      <c r="C36" s="6" t="s">
        <v>57</v>
      </c>
      <c r="D36" s="5">
        <v>51</v>
      </c>
      <c r="E36" s="8">
        <v>111550.04</v>
      </c>
      <c r="F36" s="8">
        <v>1345651.56</v>
      </c>
      <c r="G36" s="8">
        <v>1457201.6</v>
      </c>
      <c r="H36" s="5">
        <v>0</v>
      </c>
      <c r="I36" s="5">
        <v>0</v>
      </c>
      <c r="J36" s="8">
        <v>1457201.6</v>
      </c>
      <c r="K36" s="8">
        <v>17711088.32</v>
      </c>
      <c r="L36" s="8">
        <v>17711088.32</v>
      </c>
    </row>
    <row r="37" spans="1:12" ht="19.5" x14ac:dyDescent="0.25">
      <c r="A37" s="5">
        <v>29</v>
      </c>
      <c r="B37" s="6" t="s">
        <v>34</v>
      </c>
      <c r="C37" s="6" t="s">
        <v>58</v>
      </c>
      <c r="D37" s="5">
        <v>1</v>
      </c>
      <c r="E37" s="8">
        <v>3283.48</v>
      </c>
      <c r="F37" s="8">
        <v>39573.06</v>
      </c>
      <c r="G37" s="8">
        <v>42856.54</v>
      </c>
      <c r="H37" s="5">
        <v>0</v>
      </c>
      <c r="I37" s="5">
        <v>0</v>
      </c>
      <c r="J37" s="8">
        <v>42856.54</v>
      </c>
      <c r="K37" s="8">
        <v>47123.49</v>
      </c>
      <c r="L37" s="8">
        <v>47123.49</v>
      </c>
    </row>
    <row r="38" spans="1:12" x14ac:dyDescent="0.25">
      <c r="A38" s="27" t="s">
        <v>59</v>
      </c>
      <c r="B38" s="27"/>
      <c r="C38" s="27"/>
      <c r="D38" s="8">
        <v>47123.49</v>
      </c>
      <c r="E38" s="8">
        <v>335872.03</v>
      </c>
      <c r="F38" s="8">
        <v>4045909.59</v>
      </c>
      <c r="G38" s="8">
        <v>4381781.62</v>
      </c>
      <c r="H38" s="5">
        <v>0</v>
      </c>
      <c r="I38" s="5">
        <v>0</v>
      </c>
      <c r="J38" s="8">
        <v>4381781.62</v>
      </c>
      <c r="K38" s="8">
        <v>36579600.460000001</v>
      </c>
      <c r="L38" s="8">
        <v>36579600.460000001</v>
      </c>
    </row>
    <row r="39" spans="1:12" x14ac:dyDescent="0.25">
      <c r="A39" s="27" t="s">
        <v>37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</row>
    <row r="40" spans="1:12" x14ac:dyDescent="0.25">
      <c r="A40" s="27" t="s">
        <v>60</v>
      </c>
      <c r="B40" s="27"/>
      <c r="C40" s="27"/>
      <c r="D40" s="8">
        <v>36579600.460000001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</row>
    <row r="41" spans="1:12" x14ac:dyDescent="0.25">
      <c r="A41" s="27" t="s">
        <v>37</v>
      </c>
      <c r="B41" s="27"/>
      <c r="C41" s="27"/>
      <c r="D41" s="27"/>
      <c r="E41" s="27"/>
      <c r="F41" s="27"/>
      <c r="G41" s="27"/>
      <c r="H41" s="27"/>
      <c r="I41" s="27"/>
      <c r="J41" s="27"/>
      <c r="K41" s="27"/>
    </row>
    <row r="42" spans="1:12" x14ac:dyDescent="0.25">
      <c r="A42" s="27" t="s">
        <v>61</v>
      </c>
      <c r="B42" s="27"/>
      <c r="C42" s="27"/>
      <c r="D42" s="5">
        <v>0</v>
      </c>
      <c r="E42" s="8">
        <v>1225053.07</v>
      </c>
      <c r="F42" s="8">
        <v>14759611.5</v>
      </c>
      <c r="G42" s="8">
        <v>15984664.57</v>
      </c>
      <c r="H42" s="5">
        <v>0</v>
      </c>
      <c r="I42" s="5">
        <v>0</v>
      </c>
      <c r="J42" s="8">
        <v>15984664.57</v>
      </c>
      <c r="K42" s="8">
        <v>204607242.61000001</v>
      </c>
      <c r="L42" s="8">
        <v>199839931.44999999</v>
      </c>
    </row>
    <row r="44" spans="1:12" x14ac:dyDescent="0.25">
      <c r="A44" s="9" t="s">
        <v>62</v>
      </c>
    </row>
    <row r="46" spans="1:12" x14ac:dyDescent="0.25">
      <c r="A46" s="9"/>
    </row>
  </sheetData>
  <mergeCells count="11">
    <mergeCell ref="A40:C40"/>
    <mergeCell ref="A41:K41"/>
    <mergeCell ref="A42:C42"/>
    <mergeCell ref="A1:K1"/>
    <mergeCell ref="A2:K2"/>
    <mergeCell ref="A3:L3"/>
    <mergeCell ref="B6:C6"/>
    <mergeCell ref="A18:C18"/>
    <mergeCell ref="A19:K19"/>
    <mergeCell ref="A38:C38"/>
    <mergeCell ref="A39:K39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G19" sqref="G19"/>
    </sheetView>
  </sheetViews>
  <sheetFormatPr defaultRowHeight="15" x14ac:dyDescent="0.25"/>
  <sheetData>
    <row r="1" spans="1:12" ht="15" customHeight="1" x14ac:dyDescent="0.25">
      <c r="A1" s="28" t="s">
        <v>139</v>
      </c>
      <c r="B1" s="28"/>
      <c r="C1" s="28"/>
      <c r="D1" s="28"/>
      <c r="E1" s="28"/>
      <c r="F1" s="28"/>
      <c r="G1" s="28"/>
      <c r="H1" s="28"/>
      <c r="I1" s="28"/>
      <c r="J1" s="28"/>
    </row>
    <row r="2" spans="1:12" ht="15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2" ht="15" customHeight="1" x14ac:dyDescent="0.2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A4" s="1"/>
      <c r="B4" s="2"/>
    </row>
    <row r="5" spans="1:12" x14ac:dyDescent="0.25">
      <c r="A5" s="3"/>
    </row>
    <row r="6" spans="1:12" ht="51" x14ac:dyDescent="0.25">
      <c r="A6" s="4" t="s">
        <v>140</v>
      </c>
      <c r="B6" s="29" t="s">
        <v>4</v>
      </c>
      <c r="C6" s="29"/>
      <c r="D6" s="4" t="s">
        <v>141</v>
      </c>
      <c r="E6" s="4" t="s">
        <v>6</v>
      </c>
      <c r="F6" s="4" t="s">
        <v>7</v>
      </c>
      <c r="G6" s="4" t="s">
        <v>8</v>
      </c>
      <c r="H6" s="4" t="s">
        <v>142</v>
      </c>
      <c r="I6" s="4" t="s">
        <v>143</v>
      </c>
      <c r="J6" s="4" t="s">
        <v>11</v>
      </c>
      <c r="K6" s="4" t="s">
        <v>12</v>
      </c>
      <c r="L6" s="4" t="s">
        <v>13</v>
      </c>
    </row>
    <row r="7" spans="1:12" x14ac:dyDescent="0.25">
      <c r="A7" s="5">
        <v>1</v>
      </c>
      <c r="B7" s="6" t="s">
        <v>18</v>
      </c>
      <c r="C7" s="6" t="s">
        <v>19</v>
      </c>
      <c r="D7" s="5">
        <v>2</v>
      </c>
      <c r="E7" s="5">
        <v>16.5</v>
      </c>
      <c r="F7" s="5">
        <v>191.47</v>
      </c>
      <c r="G7" s="5">
        <v>207.97</v>
      </c>
      <c r="H7" s="5">
        <v>0</v>
      </c>
      <c r="I7" s="5">
        <v>0</v>
      </c>
      <c r="J7" s="5">
        <v>207.97</v>
      </c>
      <c r="K7" s="5">
        <v>207.97</v>
      </c>
      <c r="L7" s="5">
        <v>0</v>
      </c>
    </row>
    <row r="8" spans="1:12" x14ac:dyDescent="0.25">
      <c r="A8" s="5">
        <v>2</v>
      </c>
      <c r="B8" s="6" t="s">
        <v>20</v>
      </c>
      <c r="C8" s="6" t="s">
        <v>21</v>
      </c>
      <c r="D8" s="5">
        <v>2</v>
      </c>
      <c r="E8" s="5">
        <v>411.8</v>
      </c>
      <c r="F8" s="8">
        <v>5006.4399999999996</v>
      </c>
      <c r="G8" s="8">
        <v>5418.24</v>
      </c>
      <c r="H8" s="5">
        <v>0</v>
      </c>
      <c r="I8" s="5">
        <v>0</v>
      </c>
      <c r="J8" s="8">
        <v>5418.24</v>
      </c>
      <c r="K8" s="8">
        <v>5418.24</v>
      </c>
      <c r="L8" s="5">
        <v>0</v>
      </c>
    </row>
    <row r="9" spans="1:12" ht="29.25" x14ac:dyDescent="0.25">
      <c r="A9" s="5">
        <v>3</v>
      </c>
      <c r="B9" s="6" t="s">
        <v>34</v>
      </c>
      <c r="C9" s="6" t="s">
        <v>35</v>
      </c>
      <c r="D9" s="5">
        <v>5</v>
      </c>
      <c r="E9" s="5">
        <v>676.8</v>
      </c>
      <c r="F9" s="8">
        <v>8116.77</v>
      </c>
      <c r="G9" s="8">
        <v>8793.57</v>
      </c>
      <c r="H9" s="5">
        <v>0</v>
      </c>
      <c r="I9" s="5">
        <v>0</v>
      </c>
      <c r="J9" s="8">
        <v>8793.57</v>
      </c>
      <c r="K9" s="8">
        <v>8793.57</v>
      </c>
      <c r="L9" s="5">
        <v>0</v>
      </c>
    </row>
    <row r="10" spans="1:12" x14ac:dyDescent="0.25">
      <c r="A10" s="27" t="s">
        <v>36</v>
      </c>
      <c r="B10" s="27"/>
      <c r="C10" s="27"/>
      <c r="D10" s="5">
        <v>9</v>
      </c>
      <c r="E10" s="8">
        <v>1105.0999999999999</v>
      </c>
      <c r="F10" s="8">
        <v>13314.68</v>
      </c>
      <c r="G10" s="8">
        <v>14419.78</v>
      </c>
      <c r="H10" s="5">
        <v>0</v>
      </c>
      <c r="I10" s="5">
        <v>0</v>
      </c>
      <c r="J10" s="8">
        <v>14419.78</v>
      </c>
      <c r="K10" s="8">
        <v>14419.78</v>
      </c>
      <c r="L10" s="5">
        <v>0</v>
      </c>
    </row>
    <row r="11" spans="1:12" x14ac:dyDescent="0.25">
      <c r="A11" s="27" t="s">
        <v>37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1:12" ht="19.5" x14ac:dyDescent="0.25">
      <c r="A12" s="5">
        <v>4</v>
      </c>
      <c r="B12" s="6" t="s">
        <v>24</v>
      </c>
      <c r="C12" s="6" t="s">
        <v>47</v>
      </c>
      <c r="D12" s="5">
        <v>4</v>
      </c>
      <c r="E12" s="8">
        <v>3677.64</v>
      </c>
      <c r="F12" s="8">
        <v>44103.05</v>
      </c>
      <c r="G12" s="8">
        <v>47780.69</v>
      </c>
      <c r="H12" s="5">
        <v>0</v>
      </c>
      <c r="I12" s="5">
        <v>0</v>
      </c>
      <c r="J12" s="8">
        <v>47780.69</v>
      </c>
      <c r="K12" s="8">
        <v>47780.69</v>
      </c>
      <c r="L12" s="5">
        <v>0</v>
      </c>
    </row>
    <row r="13" spans="1:12" x14ac:dyDescent="0.25">
      <c r="A13" s="5">
        <v>5</v>
      </c>
      <c r="B13" s="6" t="s">
        <v>34</v>
      </c>
      <c r="C13" s="6" t="s">
        <v>144</v>
      </c>
      <c r="D13" s="5">
        <v>3</v>
      </c>
      <c r="E13" s="8">
        <v>1312.18</v>
      </c>
      <c r="F13" s="8">
        <v>15871.89</v>
      </c>
      <c r="G13" s="8">
        <v>17184.07</v>
      </c>
      <c r="H13" s="5">
        <v>0</v>
      </c>
      <c r="I13" s="5">
        <v>0</v>
      </c>
      <c r="J13" s="8">
        <v>17184.07</v>
      </c>
      <c r="K13" s="8">
        <v>17184.07</v>
      </c>
      <c r="L13" s="5">
        <v>0</v>
      </c>
    </row>
    <row r="14" spans="1:12" x14ac:dyDescent="0.25">
      <c r="A14" s="27" t="s">
        <v>59</v>
      </c>
      <c r="B14" s="27"/>
      <c r="C14" s="27"/>
      <c r="D14" s="5">
        <v>7</v>
      </c>
      <c r="E14" s="8">
        <v>4989.82</v>
      </c>
      <c r="F14" s="8">
        <v>59974.94</v>
      </c>
      <c r="G14" s="8">
        <v>64964.76</v>
      </c>
      <c r="H14" s="5">
        <v>0</v>
      </c>
      <c r="I14" s="5">
        <v>0</v>
      </c>
      <c r="J14" s="8">
        <v>64964.76</v>
      </c>
      <c r="K14" s="8">
        <v>64964.76</v>
      </c>
      <c r="L14" s="5">
        <v>0</v>
      </c>
    </row>
    <row r="15" spans="1:12" x14ac:dyDescent="0.25">
      <c r="A15" s="27" t="s">
        <v>37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12" x14ac:dyDescent="0.25">
      <c r="A16" s="27" t="s">
        <v>61</v>
      </c>
      <c r="B16" s="27"/>
      <c r="C16" s="27"/>
      <c r="D16" s="5">
        <v>16</v>
      </c>
      <c r="E16" s="8">
        <v>6094.92</v>
      </c>
      <c r="F16" s="8">
        <v>73289.62</v>
      </c>
      <c r="G16" s="8">
        <v>79384.539999999994</v>
      </c>
      <c r="H16" s="5">
        <v>0</v>
      </c>
      <c r="I16" s="5">
        <v>0</v>
      </c>
      <c r="J16" s="8">
        <v>79384.539999999994</v>
      </c>
      <c r="K16" s="8">
        <v>79384.539999999994</v>
      </c>
      <c r="L16" s="5">
        <v>0</v>
      </c>
    </row>
    <row r="18" spans="1:1" x14ac:dyDescent="0.25">
      <c r="A18" s="9"/>
    </row>
  </sheetData>
  <mergeCells count="9">
    <mergeCell ref="A16:C16"/>
    <mergeCell ref="A1:J1"/>
    <mergeCell ref="A2:J2"/>
    <mergeCell ref="A3:L3"/>
    <mergeCell ref="B6:C6"/>
    <mergeCell ref="A10:C10"/>
    <mergeCell ref="A11:K11"/>
    <mergeCell ref="A14:C14"/>
    <mergeCell ref="A15:K15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2" workbookViewId="0">
      <selection activeCell="I45" sqref="I45"/>
    </sheetView>
  </sheetViews>
  <sheetFormatPr defaultRowHeight="15" x14ac:dyDescent="0.25"/>
  <cols>
    <col min="6" max="6" width="12.7109375" bestFit="1" customWidth="1"/>
    <col min="7" max="7" width="14.28515625" bestFit="1" customWidth="1"/>
    <col min="9" max="9" width="12.7109375" bestFit="1" customWidth="1"/>
    <col min="10" max="10" width="10.5703125" style="37" bestFit="1" customWidth="1"/>
  </cols>
  <sheetData>
    <row r="1" spans="1:10" ht="15.75" x14ac:dyDescent="0.25">
      <c r="A1" s="31" t="s">
        <v>145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5.75" x14ac:dyDescent="0.25">
      <c r="A2" s="31" t="s">
        <v>146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5.75" x14ac:dyDescent="0.25">
      <c r="A3" s="31" t="s">
        <v>147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15.75" x14ac:dyDescent="0.25">
      <c r="A4" s="31" t="s">
        <v>148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ht="15" customHeight="1" x14ac:dyDescent="0.25">
      <c r="A5" s="28" t="s">
        <v>63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15" customHeight="1" x14ac:dyDescent="0.25">
      <c r="A6" s="28" t="s">
        <v>2</v>
      </c>
      <c r="B6" s="28"/>
      <c r="C6" s="28"/>
      <c r="D6" s="28"/>
      <c r="E6" s="28"/>
      <c r="F6" s="28"/>
      <c r="G6" s="28"/>
      <c r="H6" s="28"/>
      <c r="I6" s="28"/>
      <c r="J6" s="28"/>
    </row>
    <row r="7" spans="1:10" x14ac:dyDescent="0.25">
      <c r="A7" s="1"/>
      <c r="B7" s="2"/>
    </row>
    <row r="8" spans="1:10" x14ac:dyDescent="0.25">
      <c r="A8" s="1"/>
      <c r="B8" s="2"/>
    </row>
    <row r="9" spans="1:10" x14ac:dyDescent="0.25">
      <c r="A9" s="3" t="s">
        <v>132</v>
      </c>
    </row>
    <row r="10" spans="1:10" ht="15" customHeight="1" x14ac:dyDescent="0.25">
      <c r="A10" s="32"/>
      <c r="B10" s="33"/>
      <c r="C10" s="32" t="s">
        <v>64</v>
      </c>
      <c r="D10" s="34"/>
      <c r="E10" s="34"/>
      <c r="F10" s="33"/>
      <c r="G10" s="32" t="s">
        <v>65</v>
      </c>
      <c r="H10" s="33"/>
      <c r="I10" s="32" t="s">
        <v>133</v>
      </c>
      <c r="J10" s="33"/>
    </row>
    <row r="11" spans="1:10" ht="45" x14ac:dyDescent="0.25">
      <c r="A11" s="25" t="s">
        <v>4</v>
      </c>
      <c r="B11" s="25" t="s">
        <v>66</v>
      </c>
      <c r="C11" s="25" t="s">
        <v>67</v>
      </c>
      <c r="D11" s="25" t="s">
        <v>68</v>
      </c>
      <c r="E11" s="25" t="s">
        <v>10</v>
      </c>
      <c r="F11" s="25" t="s">
        <v>69</v>
      </c>
      <c r="G11" s="25" t="s">
        <v>67</v>
      </c>
      <c r="H11" s="25" t="s">
        <v>69</v>
      </c>
      <c r="I11" s="26" t="s">
        <v>134</v>
      </c>
      <c r="J11" s="38" t="s">
        <v>135</v>
      </c>
    </row>
    <row r="12" spans="1:10" ht="135" x14ac:dyDescent="0.25">
      <c r="A12" s="11" t="s">
        <v>70</v>
      </c>
      <c r="B12" s="11" t="s">
        <v>71</v>
      </c>
      <c r="C12" s="12">
        <v>61</v>
      </c>
      <c r="D12" s="12">
        <v>0</v>
      </c>
      <c r="E12" s="12">
        <v>0</v>
      </c>
      <c r="F12" s="13">
        <v>710538.56</v>
      </c>
      <c r="G12" s="12"/>
      <c r="H12" s="12">
        <v>0</v>
      </c>
      <c r="I12" s="13">
        <f>IF((F12-H12)&gt;0,F12-H12,0)</f>
        <v>710538.56</v>
      </c>
      <c r="J12" s="39">
        <f>IF((F12-H12)&gt;0,0,F12-H12)</f>
        <v>0</v>
      </c>
    </row>
    <row r="13" spans="1:10" ht="90" x14ac:dyDescent="0.25">
      <c r="A13" s="11" t="s">
        <v>72</v>
      </c>
      <c r="B13" s="11" t="s">
        <v>73</v>
      </c>
      <c r="C13" s="12">
        <v>147</v>
      </c>
      <c r="D13" s="12">
        <v>0</v>
      </c>
      <c r="E13" s="12">
        <v>0</v>
      </c>
      <c r="F13" s="13">
        <v>1487553.14</v>
      </c>
      <c r="G13" s="12"/>
      <c r="H13" s="12">
        <v>0</v>
      </c>
      <c r="I13" s="13">
        <f t="shared" ref="I13:I32" si="0">IF((F13-H13)&gt;0,F13-H13,0)</f>
        <v>1487553.14</v>
      </c>
      <c r="J13" s="39">
        <f t="shared" ref="J13:J32" si="1">IF((F13-H13)&gt;0,0,F13-H13)</f>
        <v>0</v>
      </c>
    </row>
    <row r="14" spans="1:10" ht="225" x14ac:dyDescent="0.25">
      <c r="A14" s="11" t="s">
        <v>74</v>
      </c>
      <c r="B14" s="11" t="s">
        <v>75</v>
      </c>
      <c r="C14" s="12">
        <v>108</v>
      </c>
      <c r="D14" s="12">
        <v>0</v>
      </c>
      <c r="E14" s="12">
        <v>0</v>
      </c>
      <c r="F14" s="13">
        <v>1476055.2</v>
      </c>
      <c r="G14" s="12">
        <v>2</v>
      </c>
      <c r="H14" s="12">
        <v>207.97</v>
      </c>
      <c r="I14" s="13">
        <f t="shared" si="0"/>
        <v>1475847.23</v>
      </c>
      <c r="J14" s="39">
        <f t="shared" si="1"/>
        <v>0</v>
      </c>
    </row>
    <row r="15" spans="1:10" ht="195" x14ac:dyDescent="0.25">
      <c r="A15" s="11" t="s">
        <v>76</v>
      </c>
      <c r="B15" s="11" t="s">
        <v>77</v>
      </c>
      <c r="C15" s="12">
        <v>138</v>
      </c>
      <c r="D15" s="12">
        <v>0</v>
      </c>
      <c r="E15" s="12">
        <v>0</v>
      </c>
      <c r="F15" s="13">
        <v>1475477.65</v>
      </c>
      <c r="G15" s="12">
        <v>2</v>
      </c>
      <c r="H15" s="13">
        <v>5418.24</v>
      </c>
      <c r="I15" s="13">
        <f t="shared" si="0"/>
        <v>1470059.41</v>
      </c>
      <c r="J15" s="39">
        <f t="shared" si="1"/>
        <v>0</v>
      </c>
    </row>
    <row r="16" spans="1:10" ht="75" x14ac:dyDescent="0.25">
      <c r="A16" s="11" t="s">
        <v>78</v>
      </c>
      <c r="B16" s="11" t="s">
        <v>79</v>
      </c>
      <c r="C16" s="12">
        <v>3</v>
      </c>
      <c r="D16" s="12">
        <v>0</v>
      </c>
      <c r="E16" s="12">
        <v>0</v>
      </c>
      <c r="F16" s="13">
        <v>28853.55</v>
      </c>
      <c r="G16" s="12"/>
      <c r="H16" s="12">
        <v>0</v>
      </c>
      <c r="I16" s="13">
        <f t="shared" si="0"/>
        <v>28853.55</v>
      </c>
      <c r="J16" s="39">
        <f t="shared" si="1"/>
        <v>0</v>
      </c>
    </row>
    <row r="17" spans="1:10" ht="120" x14ac:dyDescent="0.25">
      <c r="A17" s="11" t="s">
        <v>80</v>
      </c>
      <c r="B17" s="11" t="s">
        <v>81</v>
      </c>
      <c r="C17" s="12">
        <v>31</v>
      </c>
      <c r="D17" s="12">
        <v>0</v>
      </c>
      <c r="E17" s="12">
        <v>0</v>
      </c>
      <c r="F17" s="13">
        <v>1378860.68</v>
      </c>
      <c r="G17" s="12"/>
      <c r="H17" s="12">
        <v>0</v>
      </c>
      <c r="I17" s="13">
        <f t="shared" si="0"/>
        <v>1378860.68</v>
      </c>
      <c r="J17" s="39">
        <f t="shared" si="1"/>
        <v>0</v>
      </c>
    </row>
    <row r="18" spans="1:10" ht="90" x14ac:dyDescent="0.25">
      <c r="A18" s="11" t="s">
        <v>82</v>
      </c>
      <c r="B18" s="11" t="s">
        <v>83</v>
      </c>
      <c r="C18" s="12">
        <v>235</v>
      </c>
      <c r="D18" s="12">
        <v>0</v>
      </c>
      <c r="E18" s="12">
        <v>0</v>
      </c>
      <c r="F18" s="13">
        <v>1494730.42</v>
      </c>
      <c r="G18" s="12"/>
      <c r="H18" s="12">
        <v>0</v>
      </c>
      <c r="I18" s="13">
        <f t="shared" si="0"/>
        <v>1494730.42</v>
      </c>
      <c r="J18" s="39">
        <f t="shared" si="1"/>
        <v>0</v>
      </c>
    </row>
    <row r="19" spans="1:10" ht="165" x14ac:dyDescent="0.25">
      <c r="A19" s="11" t="s">
        <v>84</v>
      </c>
      <c r="B19" s="11" t="s">
        <v>85</v>
      </c>
      <c r="C19" s="12">
        <v>17</v>
      </c>
      <c r="D19" s="12">
        <v>0</v>
      </c>
      <c r="E19" s="12">
        <v>0</v>
      </c>
      <c r="F19" s="13">
        <v>421716.83</v>
      </c>
      <c r="G19" s="12"/>
      <c r="H19" s="12">
        <v>0</v>
      </c>
      <c r="I19" s="13">
        <f t="shared" si="0"/>
        <v>421716.83</v>
      </c>
      <c r="J19" s="39">
        <f t="shared" si="1"/>
        <v>0</v>
      </c>
    </row>
    <row r="20" spans="1:10" ht="165" x14ac:dyDescent="0.25">
      <c r="A20" s="11" t="s">
        <v>86</v>
      </c>
      <c r="B20" s="11" t="s">
        <v>87</v>
      </c>
      <c r="C20" s="12">
        <v>253</v>
      </c>
      <c r="D20" s="12">
        <v>0</v>
      </c>
      <c r="E20" s="12">
        <v>0</v>
      </c>
      <c r="F20" s="13">
        <v>1494237.53</v>
      </c>
      <c r="G20" s="12"/>
      <c r="H20" s="12">
        <v>0</v>
      </c>
      <c r="I20" s="13">
        <f t="shared" si="0"/>
        <v>1494237.53</v>
      </c>
      <c r="J20" s="39">
        <f t="shared" si="1"/>
        <v>0</v>
      </c>
    </row>
    <row r="21" spans="1:10" ht="180" x14ac:dyDescent="0.25">
      <c r="A21" s="11" t="s">
        <v>88</v>
      </c>
      <c r="B21" s="11" t="s">
        <v>89</v>
      </c>
      <c r="C21" s="12">
        <v>16</v>
      </c>
      <c r="D21" s="12">
        <v>0</v>
      </c>
      <c r="E21" s="12">
        <v>0</v>
      </c>
      <c r="F21" s="13">
        <v>1390775.35</v>
      </c>
      <c r="G21" s="12"/>
      <c r="H21" s="12">
        <v>0</v>
      </c>
      <c r="I21" s="13">
        <f t="shared" si="0"/>
        <v>1390775.35</v>
      </c>
      <c r="J21" s="39">
        <f t="shared" si="1"/>
        <v>0</v>
      </c>
    </row>
    <row r="22" spans="1:10" ht="90" x14ac:dyDescent="0.25">
      <c r="A22" s="11" t="s">
        <v>90</v>
      </c>
      <c r="B22" s="11" t="s">
        <v>91</v>
      </c>
      <c r="C22" s="12">
        <v>20</v>
      </c>
      <c r="D22" s="12">
        <v>0</v>
      </c>
      <c r="E22" s="12">
        <v>0</v>
      </c>
      <c r="F22" s="13">
        <v>244084.04</v>
      </c>
      <c r="G22" s="12">
        <v>5</v>
      </c>
      <c r="H22" s="13">
        <v>8793.57</v>
      </c>
      <c r="I22" s="13">
        <f t="shared" si="0"/>
        <v>235290.47</v>
      </c>
      <c r="J22" s="39">
        <f t="shared" si="1"/>
        <v>0</v>
      </c>
    </row>
    <row r="23" spans="1:10" ht="150" x14ac:dyDescent="0.25">
      <c r="A23" s="11" t="s">
        <v>92</v>
      </c>
      <c r="B23" s="11" t="s">
        <v>93</v>
      </c>
      <c r="C23" s="12">
        <v>7</v>
      </c>
      <c r="D23" s="12">
        <v>0</v>
      </c>
      <c r="E23" s="12">
        <v>0</v>
      </c>
      <c r="F23" s="13">
        <v>1787.49</v>
      </c>
      <c r="G23" s="12"/>
      <c r="H23" s="12">
        <v>0</v>
      </c>
      <c r="I23" s="13">
        <f t="shared" si="0"/>
        <v>1787.49</v>
      </c>
      <c r="J23" s="39">
        <f t="shared" si="1"/>
        <v>0</v>
      </c>
    </row>
    <row r="24" spans="1:10" x14ac:dyDescent="0.25">
      <c r="A24" s="35" t="s">
        <v>136</v>
      </c>
      <c r="B24" s="36"/>
      <c r="C24" s="22">
        <f t="shared" ref="C24:J24" si="2">SUM(C12:C23)</f>
        <v>1036</v>
      </c>
      <c r="D24" s="22">
        <f t="shared" si="2"/>
        <v>0</v>
      </c>
      <c r="E24" s="22">
        <f t="shared" si="2"/>
        <v>0</v>
      </c>
      <c r="F24" s="23">
        <f t="shared" si="2"/>
        <v>11604670.439999998</v>
      </c>
      <c r="G24" s="24">
        <f t="shared" si="2"/>
        <v>9</v>
      </c>
      <c r="H24" s="22">
        <f t="shared" si="2"/>
        <v>14419.779999999999</v>
      </c>
      <c r="I24" s="23">
        <f t="shared" si="2"/>
        <v>11590250.659999998</v>
      </c>
      <c r="J24" s="40">
        <f t="shared" si="2"/>
        <v>0</v>
      </c>
    </row>
    <row r="25" spans="1:10" ht="135" x14ac:dyDescent="0.25">
      <c r="A25" s="11" t="s">
        <v>94</v>
      </c>
      <c r="B25" s="11" t="s">
        <v>95</v>
      </c>
      <c r="C25" s="12">
        <v>1</v>
      </c>
      <c r="D25" s="12">
        <v>0</v>
      </c>
      <c r="E25" s="12">
        <v>0</v>
      </c>
      <c r="F25" s="13">
        <v>2666.35</v>
      </c>
      <c r="G25" s="12"/>
      <c r="H25" s="12">
        <v>0</v>
      </c>
      <c r="I25" s="13">
        <f t="shared" si="0"/>
        <v>2666.35</v>
      </c>
      <c r="J25" s="39">
        <f t="shared" si="1"/>
        <v>0</v>
      </c>
    </row>
    <row r="26" spans="1:10" ht="165" x14ac:dyDescent="0.25">
      <c r="A26" s="11" t="s">
        <v>96</v>
      </c>
      <c r="B26" s="11" t="s">
        <v>97</v>
      </c>
      <c r="C26" s="12">
        <v>3</v>
      </c>
      <c r="D26" s="12">
        <v>0</v>
      </c>
      <c r="E26" s="12">
        <v>0</v>
      </c>
      <c r="F26" s="13">
        <v>31759.33</v>
      </c>
      <c r="G26" s="12"/>
      <c r="H26" s="12">
        <v>0</v>
      </c>
      <c r="I26" s="13">
        <f t="shared" si="0"/>
        <v>31759.33</v>
      </c>
      <c r="J26" s="39">
        <f t="shared" si="1"/>
        <v>0</v>
      </c>
    </row>
    <row r="27" spans="1:10" ht="165" x14ac:dyDescent="0.25">
      <c r="A27" s="11" t="s">
        <v>98</v>
      </c>
      <c r="B27" s="11" t="s">
        <v>99</v>
      </c>
      <c r="C27" s="12">
        <v>13</v>
      </c>
      <c r="D27" s="12">
        <v>0</v>
      </c>
      <c r="E27" s="12">
        <v>0</v>
      </c>
      <c r="F27" s="13">
        <v>208414.74</v>
      </c>
      <c r="G27" s="12"/>
      <c r="H27" s="12">
        <v>0</v>
      </c>
      <c r="I27" s="13">
        <f t="shared" si="0"/>
        <v>208414.74</v>
      </c>
      <c r="J27" s="39">
        <f t="shared" si="1"/>
        <v>0</v>
      </c>
    </row>
    <row r="28" spans="1:10" ht="135" x14ac:dyDescent="0.25">
      <c r="A28" s="11" t="s">
        <v>100</v>
      </c>
      <c r="B28" s="11" t="s">
        <v>101</v>
      </c>
      <c r="C28" s="12">
        <v>15</v>
      </c>
      <c r="D28" s="12">
        <v>0</v>
      </c>
      <c r="E28" s="12">
        <v>0</v>
      </c>
      <c r="F28" s="13">
        <v>280590.34999999998</v>
      </c>
      <c r="G28" s="12"/>
      <c r="H28" s="12">
        <v>0</v>
      </c>
      <c r="I28" s="13">
        <f t="shared" si="0"/>
        <v>280590.34999999998</v>
      </c>
      <c r="J28" s="39">
        <f t="shared" si="1"/>
        <v>0</v>
      </c>
    </row>
    <row r="29" spans="1:10" ht="210" x14ac:dyDescent="0.25">
      <c r="A29" s="11" t="s">
        <v>102</v>
      </c>
      <c r="B29" s="11" t="s">
        <v>103</v>
      </c>
      <c r="C29" s="12">
        <v>1</v>
      </c>
      <c r="D29" s="12">
        <v>0</v>
      </c>
      <c r="E29" s="12">
        <v>0</v>
      </c>
      <c r="F29" s="13">
        <v>27625.279999999999</v>
      </c>
      <c r="G29" s="12"/>
      <c r="H29" s="12">
        <v>0</v>
      </c>
      <c r="I29" s="13">
        <f t="shared" si="0"/>
        <v>27625.279999999999</v>
      </c>
      <c r="J29" s="39">
        <f t="shared" si="1"/>
        <v>0</v>
      </c>
    </row>
    <row r="30" spans="1:10" ht="195" x14ac:dyDescent="0.25">
      <c r="A30" s="11" t="s">
        <v>104</v>
      </c>
      <c r="B30" s="11" t="s">
        <v>105</v>
      </c>
      <c r="C30" s="12">
        <v>2</v>
      </c>
      <c r="D30" s="12">
        <v>0</v>
      </c>
      <c r="E30" s="12">
        <v>0</v>
      </c>
      <c r="F30" s="13">
        <v>46167.97</v>
      </c>
      <c r="G30" s="12"/>
      <c r="H30" s="12">
        <v>0</v>
      </c>
      <c r="I30" s="13">
        <f t="shared" si="0"/>
        <v>46167.97</v>
      </c>
      <c r="J30" s="39">
        <f t="shared" si="1"/>
        <v>0</v>
      </c>
    </row>
    <row r="31" spans="1:10" ht="225" x14ac:dyDescent="0.25">
      <c r="A31" s="11" t="s">
        <v>106</v>
      </c>
      <c r="B31" s="11" t="s">
        <v>107</v>
      </c>
      <c r="C31" s="12">
        <v>4</v>
      </c>
      <c r="D31" s="12">
        <v>0</v>
      </c>
      <c r="E31" s="12">
        <v>0</v>
      </c>
      <c r="F31" s="13">
        <v>19155.830000000002</v>
      </c>
      <c r="G31" s="12"/>
      <c r="H31" s="12">
        <v>0</v>
      </c>
      <c r="I31" s="13">
        <f t="shared" si="0"/>
        <v>19155.830000000002</v>
      </c>
      <c r="J31" s="39">
        <f t="shared" si="1"/>
        <v>0</v>
      </c>
    </row>
    <row r="32" spans="1:10" ht="210" x14ac:dyDescent="0.25">
      <c r="A32" s="11" t="s">
        <v>108</v>
      </c>
      <c r="B32" s="11" t="s">
        <v>109</v>
      </c>
      <c r="C32" s="12"/>
      <c r="D32" s="12">
        <v>0</v>
      </c>
      <c r="E32" s="12">
        <v>0</v>
      </c>
      <c r="F32" s="12">
        <v>0</v>
      </c>
      <c r="G32" s="12">
        <v>4</v>
      </c>
      <c r="H32" s="13">
        <v>47780.69</v>
      </c>
      <c r="I32" s="13">
        <f t="shared" si="0"/>
        <v>0</v>
      </c>
      <c r="J32" s="39">
        <f t="shared" si="1"/>
        <v>-47780.69</v>
      </c>
    </row>
    <row r="33" spans="1:10" ht="180" x14ac:dyDescent="0.25">
      <c r="A33" s="11" t="s">
        <v>110</v>
      </c>
      <c r="B33" s="11" t="s">
        <v>111</v>
      </c>
      <c r="C33" s="12">
        <v>4</v>
      </c>
      <c r="D33" s="12">
        <v>0</v>
      </c>
      <c r="E33" s="12">
        <v>0</v>
      </c>
      <c r="F33" s="13">
        <v>221129.91</v>
      </c>
      <c r="G33" s="12"/>
      <c r="H33" s="12">
        <v>0</v>
      </c>
      <c r="I33" s="13">
        <f t="shared" ref="I33:I42" si="3">IF((F33-H33)&gt;0,F33-H33,0)</f>
        <v>221129.91</v>
      </c>
      <c r="J33" s="39">
        <f t="shared" ref="J33:J42" si="4">IF((F33-H33)&gt;0,0,F33-H33)</f>
        <v>0</v>
      </c>
    </row>
    <row r="34" spans="1:10" ht="180" x14ac:dyDescent="0.25">
      <c r="A34" s="11" t="s">
        <v>112</v>
      </c>
      <c r="B34" s="11" t="s">
        <v>113</v>
      </c>
      <c r="C34" s="12">
        <v>4</v>
      </c>
      <c r="D34" s="12">
        <v>0</v>
      </c>
      <c r="E34" s="12">
        <v>0</v>
      </c>
      <c r="F34" s="13">
        <v>48001.42</v>
      </c>
      <c r="G34" s="12"/>
      <c r="H34" s="12">
        <v>0</v>
      </c>
      <c r="I34" s="13">
        <f t="shared" si="3"/>
        <v>48001.42</v>
      </c>
      <c r="J34" s="39">
        <f t="shared" si="4"/>
        <v>0</v>
      </c>
    </row>
    <row r="35" spans="1:10" ht="225" x14ac:dyDescent="0.25">
      <c r="A35" s="11" t="s">
        <v>114</v>
      </c>
      <c r="B35" s="11" t="s">
        <v>115</v>
      </c>
      <c r="C35" s="12">
        <v>1</v>
      </c>
      <c r="D35" s="12">
        <v>0</v>
      </c>
      <c r="E35" s="12">
        <v>0</v>
      </c>
      <c r="F35" s="13">
        <v>4138.5</v>
      </c>
      <c r="G35" s="12"/>
      <c r="H35" s="12">
        <v>0</v>
      </c>
      <c r="I35" s="13">
        <f t="shared" si="3"/>
        <v>4138.5</v>
      </c>
      <c r="J35" s="39">
        <f t="shared" si="4"/>
        <v>0</v>
      </c>
    </row>
    <row r="36" spans="1:10" ht="180" x14ac:dyDescent="0.25">
      <c r="A36" s="11" t="s">
        <v>116</v>
      </c>
      <c r="B36" s="11" t="s">
        <v>117</v>
      </c>
      <c r="C36" s="12">
        <v>69</v>
      </c>
      <c r="D36" s="12">
        <v>0</v>
      </c>
      <c r="E36" s="12">
        <v>0</v>
      </c>
      <c r="F36" s="13">
        <v>1429907.75</v>
      </c>
      <c r="G36" s="12"/>
      <c r="H36" s="12">
        <v>0</v>
      </c>
      <c r="I36" s="13">
        <f t="shared" si="3"/>
        <v>1429907.75</v>
      </c>
      <c r="J36" s="39">
        <f t="shared" si="4"/>
        <v>0</v>
      </c>
    </row>
    <row r="37" spans="1:10" ht="150" x14ac:dyDescent="0.25">
      <c r="A37" s="11" t="s">
        <v>118</v>
      </c>
      <c r="B37" s="11" t="s">
        <v>119</v>
      </c>
      <c r="C37" s="12">
        <v>1</v>
      </c>
      <c r="D37" s="12">
        <v>0</v>
      </c>
      <c r="E37" s="12">
        <v>0</v>
      </c>
      <c r="F37" s="13">
        <v>14815.26</v>
      </c>
      <c r="G37" s="12"/>
      <c r="H37" s="12">
        <v>0</v>
      </c>
      <c r="I37" s="13">
        <f t="shared" si="3"/>
        <v>14815.26</v>
      </c>
      <c r="J37" s="39">
        <f t="shared" si="4"/>
        <v>0</v>
      </c>
    </row>
    <row r="38" spans="1:10" ht="195" x14ac:dyDescent="0.25">
      <c r="A38" s="11" t="s">
        <v>120</v>
      </c>
      <c r="B38" s="11" t="s">
        <v>121</v>
      </c>
      <c r="C38" s="12">
        <v>22</v>
      </c>
      <c r="D38" s="12">
        <v>0</v>
      </c>
      <c r="E38" s="12">
        <v>0</v>
      </c>
      <c r="F38" s="13">
        <v>415281.17</v>
      </c>
      <c r="G38" s="12"/>
      <c r="H38" s="12">
        <v>0</v>
      </c>
      <c r="I38" s="13">
        <f t="shared" si="3"/>
        <v>415281.17</v>
      </c>
      <c r="J38" s="39">
        <f t="shared" si="4"/>
        <v>0</v>
      </c>
    </row>
    <row r="39" spans="1:10" ht="165" x14ac:dyDescent="0.25">
      <c r="A39" s="11" t="s">
        <v>122</v>
      </c>
      <c r="B39" s="11" t="s">
        <v>123</v>
      </c>
      <c r="C39" s="12">
        <v>2</v>
      </c>
      <c r="D39" s="12">
        <v>0</v>
      </c>
      <c r="E39" s="12">
        <v>0</v>
      </c>
      <c r="F39" s="13">
        <v>130282.13</v>
      </c>
      <c r="G39" s="12"/>
      <c r="H39" s="12">
        <v>0</v>
      </c>
      <c r="I39" s="13">
        <f t="shared" si="3"/>
        <v>130282.13</v>
      </c>
      <c r="J39" s="39">
        <f t="shared" si="4"/>
        <v>0</v>
      </c>
    </row>
    <row r="40" spans="1:10" ht="195" x14ac:dyDescent="0.25">
      <c r="A40" s="11" t="s">
        <v>124</v>
      </c>
      <c r="B40" s="11" t="s">
        <v>125</v>
      </c>
      <c r="C40" s="12">
        <v>51</v>
      </c>
      <c r="D40" s="12">
        <v>0</v>
      </c>
      <c r="E40" s="12">
        <v>0</v>
      </c>
      <c r="F40" s="13">
        <v>1457201.6</v>
      </c>
      <c r="G40" s="12"/>
      <c r="H40" s="12">
        <v>0</v>
      </c>
      <c r="I40" s="13">
        <f t="shared" si="3"/>
        <v>1457201.6</v>
      </c>
      <c r="J40" s="39">
        <f t="shared" si="4"/>
        <v>0</v>
      </c>
    </row>
    <row r="41" spans="1:10" ht="210" x14ac:dyDescent="0.25">
      <c r="A41" s="11" t="s">
        <v>126</v>
      </c>
      <c r="B41" s="11" t="s">
        <v>127</v>
      </c>
      <c r="C41" s="12">
        <v>1</v>
      </c>
      <c r="D41" s="12">
        <v>0</v>
      </c>
      <c r="E41" s="12">
        <v>0</v>
      </c>
      <c r="F41" s="13">
        <v>42856.54</v>
      </c>
      <c r="G41" s="12"/>
      <c r="H41" s="12">
        <v>0</v>
      </c>
      <c r="I41" s="13">
        <f t="shared" si="3"/>
        <v>42856.54</v>
      </c>
      <c r="J41" s="39">
        <f t="shared" si="4"/>
        <v>0</v>
      </c>
    </row>
    <row r="42" spans="1:10" ht="195" x14ac:dyDescent="0.25">
      <c r="A42" s="16" t="s">
        <v>128</v>
      </c>
      <c r="B42" s="16" t="s">
        <v>129</v>
      </c>
      <c r="C42" s="14"/>
      <c r="D42" s="14">
        <v>0</v>
      </c>
      <c r="E42" s="14">
        <v>0</v>
      </c>
      <c r="F42" s="14">
        <v>0</v>
      </c>
      <c r="G42" s="14">
        <v>3</v>
      </c>
      <c r="H42" s="15">
        <v>17184.07</v>
      </c>
      <c r="I42" s="15">
        <f t="shared" si="3"/>
        <v>0</v>
      </c>
      <c r="J42" s="41">
        <f t="shared" si="4"/>
        <v>-17184.07</v>
      </c>
    </row>
    <row r="43" spans="1:10" x14ac:dyDescent="0.25">
      <c r="A43" s="30" t="s">
        <v>137</v>
      </c>
      <c r="B43" s="30"/>
      <c r="C43" s="17">
        <f t="shared" ref="C43:J43" si="5">SUM(C25:C42)</f>
        <v>194</v>
      </c>
      <c r="D43" s="17">
        <f t="shared" si="5"/>
        <v>0</v>
      </c>
      <c r="E43" s="17">
        <f t="shared" si="5"/>
        <v>0</v>
      </c>
      <c r="F43" s="18">
        <f t="shared" si="5"/>
        <v>4379994.13</v>
      </c>
      <c r="G43" s="17">
        <f t="shared" si="5"/>
        <v>7</v>
      </c>
      <c r="H43" s="18">
        <f t="shared" si="5"/>
        <v>64964.76</v>
      </c>
      <c r="I43" s="18">
        <f t="shared" si="5"/>
        <v>4379994.13</v>
      </c>
      <c r="J43" s="42">
        <f t="shared" si="5"/>
        <v>-64964.76</v>
      </c>
    </row>
    <row r="44" spans="1:10" ht="30" customHeight="1" x14ac:dyDescent="0.25">
      <c r="A44" s="30" t="s">
        <v>138</v>
      </c>
      <c r="B44" s="30"/>
      <c r="C44" s="19">
        <f>SUM(C43,C24)</f>
        <v>1230</v>
      </c>
      <c r="D44" s="19">
        <f>SUM(D43,D24)</f>
        <v>0</v>
      </c>
      <c r="E44" s="19">
        <f>SUM(E24)</f>
        <v>0</v>
      </c>
      <c r="F44" s="20">
        <f>SUM(F43,F24)</f>
        <v>15984664.569999997</v>
      </c>
      <c r="G44" s="21">
        <f>SUM(G43,G24)</f>
        <v>16</v>
      </c>
      <c r="H44" s="20">
        <f>SUM(H43,H24)</f>
        <v>79384.540000000008</v>
      </c>
      <c r="I44" s="20">
        <f>SUM(I43,I24)</f>
        <v>15970244.789999999</v>
      </c>
      <c r="J44" s="43">
        <f>SUM(J43,J24)</f>
        <v>-64964.76</v>
      </c>
    </row>
    <row r="46" spans="1:10" x14ac:dyDescent="0.25">
      <c r="A46" s="10" t="s">
        <v>130</v>
      </c>
      <c r="G46" s="7"/>
    </row>
    <row r="48" spans="1:10" x14ac:dyDescent="0.25">
      <c r="A48" s="10" t="s">
        <v>131</v>
      </c>
    </row>
    <row r="50" spans="1:1" x14ac:dyDescent="0.25">
      <c r="A50" s="9"/>
    </row>
  </sheetData>
  <mergeCells count="13">
    <mergeCell ref="A44:B44"/>
    <mergeCell ref="A1:J1"/>
    <mergeCell ref="A2:J2"/>
    <mergeCell ref="A3:J3"/>
    <mergeCell ref="A4:J4"/>
    <mergeCell ref="A10:B10"/>
    <mergeCell ref="C10:F10"/>
    <mergeCell ref="G10:H10"/>
    <mergeCell ref="A5:J5"/>
    <mergeCell ref="A6:J6"/>
    <mergeCell ref="I10:J10"/>
    <mergeCell ref="A24:B24"/>
    <mergeCell ref="A43:B4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6" sqref="B16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 de Estoque ro</vt:lpstr>
      <vt:lpstr>Resumo de estoque ri</vt:lpstr>
      <vt:lpstr>financeira</vt:lpstr>
      <vt:lpstr>Plan4</vt:lpstr>
    </vt:vector>
  </TitlesOfParts>
  <Company>INSS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Josirene da Costa Santana Lourenco - INSSDF</dc:creator>
  <cp:lastModifiedBy>Josirene da Costa Santana Lourenco - INSSDF</cp:lastModifiedBy>
  <dcterms:created xsi:type="dcterms:W3CDTF">2019-12-03T12:18:34Z</dcterms:created>
  <dcterms:modified xsi:type="dcterms:W3CDTF">2019-12-03T16:50:07Z</dcterms:modified>
</cp:coreProperties>
</file>