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chartsheets/sheet15.xml" ContentType="application/vnd.openxmlformats-officedocument.spreadsheetml.chart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540" windowWidth="14620" windowHeight="9110" tabRatio="844" firstSheet="28" activeTab="29"/>
  </bookViews>
  <sheets>
    <sheet name="T Número de Entes" sheetId="1" r:id="rId1"/>
    <sheet name="T Totais por Regime" sheetId="2" r:id="rId2"/>
    <sheet name="T Segurados" sheetId="13" r:id="rId3"/>
    <sheet name="T Segurados Civis por Tipo" sheetId="27" r:id="rId4"/>
    <sheet name="T  Seg Civ e Mil Região e Grupo" sheetId="15" r:id="rId5"/>
    <sheet name="T Média Rem Servidores Civis" sheetId="36" r:id="rId6"/>
    <sheet name="T Média Rem Aposentados Civis" sheetId="37" r:id="rId7"/>
    <sheet name="T Média Rem Pensionistas Civis" sheetId="38" r:id="rId8"/>
    <sheet name="T Total de Segurados" sheetId="28" r:id="rId9"/>
    <sheet name="T Res Atuarial" sheetId="49" r:id="rId10"/>
    <sheet name="T Segurados vs Populaç" sheetId="16" r:id="rId11"/>
    <sheet name="T Ativos vs Inativos" sheetId="17" r:id="rId12"/>
    <sheet name="T Resultado Financeiro" sheetId="47" r:id="rId13"/>
    <sheet name="T Segurados FCDF" sheetId="45" r:id="rId14"/>
    <sheet name="T Investimentos" sheetId="31" r:id="rId15"/>
    <sheet name="G RPPS por UF" sheetId="5" r:id="rId16"/>
    <sheet name="G Cobertura Previdenciária" sheetId="34" r:id="rId17"/>
    <sheet name="G Alíquota Beneficiá" sheetId="7" r:id="rId18"/>
    <sheet name="G Alíquota Patronal" sheetId="9" r:id="rId19"/>
    <sheet name="G Distribuição de Seg" sheetId="14" r:id="rId20"/>
    <sheet name="G Evolução Invest Seg" sheetId="30" r:id="rId21"/>
    <sheet name="G Investimento por Tip" sheetId="20" r:id="rId22"/>
    <sheet name="G Quantidade de Parcel" sheetId="21" r:id="rId23"/>
    <sheet name="G Evolução Militares" sheetId="23" r:id="rId24"/>
    <sheet name="G Relação Ativo Inativ" sheetId="24" r:id="rId25"/>
    <sheet name="G Reprensentatividade " sheetId="25" r:id="rId26"/>
    <sheet name="G Natureza Jurídica" sheetId="26" r:id="rId27"/>
    <sheet name="G Evolução da Despesa" sheetId="35" r:id="rId28"/>
    <sheet name="G Evolução Segurados União" sheetId="42" r:id="rId29"/>
    <sheet name="Gráf Evolução do Resultado Atu" sheetId="43" r:id="rId30"/>
    <sheet name="BASE DE DADOS DOS GRÁFICOS" sheetId="6" state="hidden" r:id="rId31"/>
  </sheets>
  <externalReferences>
    <externalReference r:id="rId32"/>
  </externalReferences>
  <definedNames>
    <definedName name="_xlnm._FilterDatabase" localSheetId="1" hidden="1">'BASE DE DADOS DOS GRÁFICOS'!$H$2:$M$29</definedName>
    <definedName name="JR_PAGE_ANCHOR_0_1" localSheetId="11">[1]diprResultadoPrevidenciario!#REF!</definedName>
    <definedName name="JR_PAGE_ANCHOR_0_1" localSheetId="6">[1]diprResultadoPrevidenciario!#REF!</definedName>
    <definedName name="JR_PAGE_ANCHOR_0_1" localSheetId="7">[1]diprResultadoPrevidenciario!#REF!</definedName>
    <definedName name="JR_PAGE_ANCHOR_0_1" localSheetId="9">[1]diprResultadoPrevidenciario!#REF!</definedName>
    <definedName name="JR_PAGE_ANCHOR_0_1" localSheetId="2">[1]diprResultadoPrevidenciario!#REF!</definedName>
    <definedName name="JR_PAGE_ANCHOR_0_1" localSheetId="10">[1]diprResultadoPrevidenciario!#REF!</definedName>
    <definedName name="JR_PAGE_ANCHOR_0_1" localSheetId="1">[1]diprResultadoPrevidenciario!#REF!</definedName>
    <definedName name="JR_PAGE_ANCHOR_0_1">[1]diprResultadoPrevidenciario!#REF!</definedName>
  </definedNames>
  <calcPr calcId="144525"/>
</workbook>
</file>

<file path=xl/calcChain.xml><?xml version="1.0" encoding="utf-8"?>
<calcChain xmlns="http://schemas.openxmlformats.org/spreadsheetml/2006/main">
  <c r="C8" i="49" l="1"/>
  <c r="D8" i="49"/>
  <c r="E8" i="49"/>
  <c r="F8" i="49"/>
  <c r="G8" i="49"/>
  <c r="H8" i="49"/>
  <c r="I8" i="49"/>
  <c r="B8" i="49"/>
  <c r="C7" i="13" l="1"/>
  <c r="D7" i="13"/>
  <c r="E7" i="13"/>
  <c r="F7" i="13"/>
  <c r="G7" i="13"/>
  <c r="H7" i="13"/>
  <c r="I7" i="13"/>
  <c r="J7" i="13"/>
  <c r="K7" i="13"/>
  <c r="L7" i="13"/>
  <c r="M7" i="13"/>
  <c r="D5" i="2"/>
  <c r="E5" i="2" s="1"/>
  <c r="F5" i="2" s="1"/>
  <c r="D6" i="2"/>
  <c r="E6" i="2" s="1"/>
  <c r="F6" i="2" s="1"/>
  <c r="D7" i="2"/>
  <c r="E7" i="2" s="1"/>
  <c r="F7" i="2" s="1"/>
  <c r="D8" i="2"/>
  <c r="E8" i="2" s="1"/>
  <c r="F8" i="2" s="1"/>
  <c r="D9" i="2"/>
  <c r="E9" i="2" s="1"/>
  <c r="F9" i="2" s="1"/>
  <c r="D10" i="2"/>
  <c r="D11" i="2"/>
  <c r="E11" i="2" s="1"/>
  <c r="F11" i="2" s="1"/>
  <c r="D12" i="2"/>
  <c r="E12" i="2" s="1"/>
  <c r="F12" i="2" s="1"/>
  <c r="D13" i="2"/>
  <c r="E13" i="2" s="1"/>
  <c r="F13" i="2" s="1"/>
  <c r="D14" i="2"/>
  <c r="E14" i="2" s="1"/>
  <c r="F14" i="2" s="1"/>
  <c r="D15" i="2"/>
  <c r="E15" i="2" s="1"/>
  <c r="F15" i="2" s="1"/>
  <c r="D16" i="2"/>
  <c r="E16" i="2" s="1"/>
  <c r="F16" i="2" s="1"/>
  <c r="D17" i="2"/>
  <c r="E17" i="2" s="1"/>
  <c r="F17" i="2" s="1"/>
  <c r="D18" i="2"/>
  <c r="E18" i="2" s="1"/>
  <c r="F18" i="2" s="1"/>
  <c r="D19" i="2"/>
  <c r="E19" i="2" s="1"/>
  <c r="F19" i="2" s="1"/>
  <c r="D20" i="2"/>
  <c r="E20" i="2" s="1"/>
  <c r="F20" i="2" s="1"/>
  <c r="D21" i="2"/>
  <c r="E21" i="2" s="1"/>
  <c r="F21" i="2" s="1"/>
  <c r="D22" i="2"/>
  <c r="E22" i="2" s="1"/>
  <c r="F22" i="2" s="1"/>
  <c r="D23" i="2"/>
  <c r="E23" i="2" s="1"/>
  <c r="F23" i="2" s="1"/>
  <c r="D24" i="2"/>
  <c r="E24" i="2" s="1"/>
  <c r="F24" i="2" s="1"/>
  <c r="D25" i="2"/>
  <c r="E25" i="2" s="1"/>
  <c r="F25" i="2" s="1"/>
  <c r="D26" i="2"/>
  <c r="E26" i="2" s="1"/>
  <c r="F26" i="2" s="1"/>
  <c r="D27" i="2"/>
  <c r="E27" i="2" s="1"/>
  <c r="F27" i="2" s="1"/>
  <c r="D28" i="2"/>
  <c r="E28" i="2" s="1"/>
  <c r="F28" i="2" s="1"/>
  <c r="D29" i="2"/>
  <c r="E29" i="2" s="1"/>
  <c r="F29" i="2" s="1"/>
  <c r="D30" i="2"/>
  <c r="E30" i="2" s="1"/>
  <c r="F30" i="2" s="1"/>
  <c r="D4" i="2"/>
  <c r="E4" i="2" s="1"/>
  <c r="B31" i="2"/>
  <c r="D31" i="2" s="1"/>
  <c r="E31" i="2" l="1"/>
  <c r="F4" i="2"/>
  <c r="F31" i="2" s="1"/>
  <c r="E2" i="27"/>
  <c r="K2" i="27"/>
  <c r="D9" i="28" l="1"/>
  <c r="E8" i="28"/>
  <c r="C9" i="28"/>
  <c r="B9" i="28"/>
  <c r="CY8" i="6"/>
  <c r="CZ8" i="6"/>
  <c r="DA8" i="6"/>
  <c r="DB8" i="6"/>
  <c r="DC8" i="6"/>
  <c r="DD8" i="6"/>
  <c r="DE8" i="6"/>
  <c r="CF14" i="6" l="1"/>
  <c r="CE14" i="6"/>
  <c r="F3" i="31" l="1"/>
  <c r="F4" i="31"/>
  <c r="F5" i="31"/>
  <c r="F6" i="31"/>
  <c r="F7" i="31"/>
  <c r="F8" i="31"/>
  <c r="F9" i="31"/>
  <c r="F10" i="31"/>
  <c r="F11" i="31"/>
  <c r="F12" i="31"/>
  <c r="F13" i="31"/>
  <c r="F14" i="31"/>
  <c r="F15" i="31"/>
  <c r="F16" i="31"/>
  <c r="F17" i="31"/>
  <c r="F18" i="31"/>
  <c r="F19" i="31"/>
  <c r="F20" i="31"/>
  <c r="F21" i="31"/>
  <c r="F22" i="31"/>
  <c r="F23" i="31"/>
  <c r="F24" i="31"/>
  <c r="F25" i="31"/>
  <c r="F26" i="31"/>
  <c r="F27" i="31"/>
  <c r="C28" i="31"/>
  <c r="D28" i="31"/>
  <c r="E28" i="31"/>
  <c r="F29" i="31"/>
  <c r="F30" i="31"/>
  <c r="F31" i="31"/>
  <c r="F32" i="31"/>
  <c r="F33" i="31"/>
  <c r="F34" i="31"/>
  <c r="F35" i="31"/>
  <c r="F36" i="31"/>
  <c r="F37" i="31"/>
  <c r="F38" i="31"/>
  <c r="C39" i="31"/>
  <c r="D39" i="31"/>
  <c r="D41" i="31" s="1"/>
  <c r="E39" i="31"/>
  <c r="F40" i="31"/>
  <c r="E41" i="31"/>
  <c r="F39" i="31" l="1"/>
  <c r="C41" i="31"/>
  <c r="F28" i="31"/>
  <c r="F41" i="31" s="1"/>
  <c r="E5" i="28"/>
  <c r="E6" i="28"/>
  <c r="E7" i="28"/>
  <c r="E4" i="28"/>
  <c r="E9" i="28" l="1"/>
  <c r="K3" i="27"/>
  <c r="K4" i="27"/>
  <c r="K5" i="27"/>
  <c r="K6" i="27"/>
  <c r="K7" i="27"/>
  <c r="E3" i="27"/>
  <c r="E4" i="27"/>
  <c r="E5" i="27"/>
  <c r="E6" i="27"/>
  <c r="E7" i="27"/>
  <c r="E8" i="27"/>
  <c r="E9" i="27"/>
  <c r="E10" i="27"/>
  <c r="BC7" i="6" l="1"/>
  <c r="BC8" i="6" s="1"/>
  <c r="BD7" i="6"/>
  <c r="BD8" i="6" s="1"/>
  <c r="BE7" i="6"/>
  <c r="BE8" i="6" s="1"/>
  <c r="BF7" i="6"/>
  <c r="BF8" i="6" s="1"/>
  <c r="BG7" i="6"/>
  <c r="BG8" i="6" s="1"/>
  <c r="BH7" i="6"/>
  <c r="BH8" i="6" s="1"/>
  <c r="BI7" i="6"/>
  <c r="BI8" i="6" s="1"/>
  <c r="BB7" i="6"/>
  <c r="BB8" i="6" s="1"/>
  <c r="B7" i="13" l="1"/>
</calcChain>
</file>

<file path=xl/sharedStrings.xml><?xml version="1.0" encoding="utf-8"?>
<sst xmlns="http://schemas.openxmlformats.org/spreadsheetml/2006/main" count="480" uniqueCount="244">
  <si>
    <t>Total Geral</t>
  </si>
  <si>
    <t>SE</t>
  </si>
  <si>
    <t>AC</t>
  </si>
  <si>
    <t>BA</t>
  </si>
  <si>
    <t>RR</t>
  </si>
  <si>
    <t>PA</t>
  </si>
  <si>
    <t>TO</t>
  </si>
  <si>
    <t>MA</t>
  </si>
  <si>
    <t>RN</t>
  </si>
  <si>
    <t>AP</t>
  </si>
  <si>
    <t>SC</t>
  </si>
  <si>
    <t>MG</t>
  </si>
  <si>
    <t>PI</t>
  </si>
  <si>
    <t>PB</t>
  </si>
  <si>
    <t>SP</t>
  </si>
  <si>
    <t>CE</t>
  </si>
  <si>
    <t>AM</t>
  </si>
  <si>
    <t>ES</t>
  </si>
  <si>
    <t>PR</t>
  </si>
  <si>
    <t>RO</t>
  </si>
  <si>
    <t>MS</t>
  </si>
  <si>
    <t>RS</t>
  </si>
  <si>
    <t>GO</t>
  </si>
  <si>
    <t>AL</t>
  </si>
  <si>
    <t>MT</t>
  </si>
  <si>
    <t>PE</t>
  </si>
  <si>
    <t>RJ</t>
  </si>
  <si>
    <t>DF</t>
  </si>
  <si>
    <t xml:space="preserve">RGPS </t>
  </si>
  <si>
    <t>RPPS</t>
  </si>
  <si>
    <t>TOTAL</t>
  </si>
  <si>
    <t>RGPS</t>
  </si>
  <si>
    <t>UF</t>
  </si>
  <si>
    <t>GRUPO</t>
  </si>
  <si>
    <t>2018</t>
  </si>
  <si>
    <t>2017</t>
  </si>
  <si>
    <t>2016</t>
  </si>
  <si>
    <t>2015</t>
  </si>
  <si>
    <t>2014</t>
  </si>
  <si>
    <t>2013</t>
  </si>
  <si>
    <t>2012</t>
  </si>
  <si>
    <t>2011</t>
  </si>
  <si>
    <t>2010</t>
  </si>
  <si>
    <t>2009</t>
  </si>
  <si>
    <t>2008</t>
  </si>
  <si>
    <t>2007</t>
  </si>
  <si>
    <t>TIPO DE REGIME</t>
  </si>
  <si>
    <t>ALÍQUOTA PATRONAL</t>
  </si>
  <si>
    <t>ALÍQUOTA BENEFICIÁRIOS</t>
  </si>
  <si>
    <t>TIPO DE ENTES FEDERATIVOS</t>
  </si>
  <si>
    <t>ESTADOS/DISTRITO FEDERAL</t>
  </si>
  <si>
    <t>CAPITAIS</t>
  </si>
  <si>
    <t>DEMAIS MUNICÍPIOS</t>
  </si>
  <si>
    <t>Utilizado como fonte primária o DRAA 2019. Não havendo este demonstrativo, utilizou-se o último DIPR recepcionado relativo ao exercício 2018. Na ausência deste, tomou-se os valores existente no último DRAA disponível. Todos os demonstrativos extraídos em 07/2019.</t>
  </si>
  <si>
    <t>Fonte: SRPPS/SPREV/ME - CADPREV, extração em 07/2019.</t>
  </si>
  <si>
    <t>CO</t>
  </si>
  <si>
    <t>N</t>
  </si>
  <si>
    <t>NE</t>
  </si>
  <si>
    <t>S</t>
  </si>
  <si>
    <t>PROPORÇÃO</t>
  </si>
  <si>
    <t>8</t>
  </si>
  <si>
    <t>MÉDIA - SEGURADOS RPPS / POPULAÇÃO TOTAL 
RPPS DOS ESTADOS, DISTRITO FEDERAL E MUNICÍPIOS</t>
  </si>
  <si>
    <t>RELAÇÃO SERVIDORES ATIVOS / (APOSENTADOS + PENSIONISTAS) 
RPPS DOS ESTADOS, DISTRITO FEDERAL E MUNICÍPIOS</t>
  </si>
  <si>
    <t>TOTAL DE INVESTIMENTOS DOS RPPS (VALORES NOMINAIS INFORMADOS NO DAIR)</t>
  </si>
  <si>
    <t>NÚMERO DE SERVIDORES</t>
  </si>
  <si>
    <t>PARCELAMENTOS</t>
  </si>
  <si>
    <t>IMÓVEIS</t>
  </si>
  <si>
    <t>DEMAIS BENS, DIREITOS E ATIVOS</t>
  </si>
  <si>
    <t>DISPONIBILIDADES FINANCEIRAS</t>
  </si>
  <si>
    <t>INVESTIMENTOS NO EXTERIOR</t>
  </si>
  <si>
    <t>RENDA VARIÁVEL E INVESTIMENTOS ESTRUTURADOS</t>
  </si>
  <si>
    <t>RENDA FIXA</t>
  </si>
  <si>
    <t>ESTADOS</t>
  </si>
  <si>
    <t>SEGMENTO</t>
  </si>
  <si>
    <t>Fonte: SRPPS/SPREV/ME - CADPREV, DAIR, extração 07/2019</t>
  </si>
  <si>
    <t>ENTES</t>
  </si>
  <si>
    <t xml:space="preserve">RELAÇÃO ATIVOS PROVISÕES </t>
  </si>
  <si>
    <t>NÚMERO DE ENTES</t>
  </si>
  <si>
    <t>EXERCÍCIO</t>
  </si>
  <si>
    <t>ATIVOS</t>
  </si>
  <si>
    <t>APOSENTADOS</t>
  </si>
  <si>
    <t>PENSIONISTAS</t>
  </si>
  <si>
    <t>MILITARES</t>
  </si>
  <si>
    <t>INATIVOS</t>
  </si>
  <si>
    <t>RELAÇÃO</t>
  </si>
  <si>
    <t>REPRESENTATIVIDADE DOS SEGURADOS</t>
  </si>
  <si>
    <t>Autarquia</t>
  </si>
  <si>
    <t>Fundação de Direito Público</t>
  </si>
  <si>
    <t>Órgão da Administração Direta</t>
  </si>
  <si>
    <t>Outros</t>
  </si>
  <si>
    <t>NATUREZA JURIDICA</t>
  </si>
  <si>
    <t>NUMERO DE ENTES</t>
  </si>
  <si>
    <t>SERVIDORES</t>
  </si>
  <si>
    <t>GRUPOS</t>
  </si>
  <si>
    <t>REGIÃO</t>
  </si>
  <si>
    <t>Regime Previdenciário, distribuição por UF, em 2018</t>
  </si>
  <si>
    <t>Regime Previdenciário de Estados, Distrito Federal e Municípios (Evolução 2007 a 2018)</t>
  </si>
  <si>
    <t>Quantidade de segurados Civis e Militares dos RPPS de Estados, Distrito Federal e Municípios</t>
  </si>
  <si>
    <t>Segurados dos RPPS / População Total, Média por Grupo</t>
  </si>
  <si>
    <t>Ativos versus Inativos por grupo e região</t>
  </si>
  <si>
    <t>UNIÃO</t>
  </si>
  <si>
    <t>ESTADOS E DF</t>
  </si>
  <si>
    <t xml:space="preserve">Fonte: SRPPS/SPREV/ME - CADPREV, extração em 07/2019. </t>
  </si>
  <si>
    <t>Investimentos no Exterior</t>
  </si>
  <si>
    <t>Disponibilidades Financeiras</t>
  </si>
  <si>
    <t>Imóveis</t>
  </si>
  <si>
    <t>Renda Variável e Investimentos Estruturados</t>
  </si>
  <si>
    <t>Renda Fixa</t>
  </si>
  <si>
    <t>Demais Bens, Direitos e Ativos</t>
  </si>
  <si>
    <t>EVOLUÇÃO DOS INVESTIMENTOS</t>
  </si>
  <si>
    <t>Parcelamentos</t>
  </si>
  <si>
    <t>Investimentos Não Financeiros</t>
  </si>
  <si>
    <t>Terreno</t>
  </si>
  <si>
    <t>Prédio Residencial</t>
  </si>
  <si>
    <t>Prédio Comercial</t>
  </si>
  <si>
    <t>Outros - Imóveis</t>
  </si>
  <si>
    <t>Loja</t>
  </si>
  <si>
    <t>Casa</t>
  </si>
  <si>
    <t>Apartamento</t>
  </si>
  <si>
    <t>Valores Mobiliários</t>
  </si>
  <si>
    <t>Títulos de Renda Fixa</t>
  </si>
  <si>
    <t>Outros Bens, Direitos e Ativos</t>
  </si>
  <si>
    <t>Investimentos Financeiros</t>
  </si>
  <si>
    <t>Fundo de Ações BDR Nível 1 - Art. 9º-A, III</t>
  </si>
  <si>
    <t>FI Multimercado - Aberto - Art. 8º, III</t>
  </si>
  <si>
    <t>FI Imobiliários - Art. 8º, IV, b</t>
  </si>
  <si>
    <t>FI em Participações - Art. 8º, IV, a</t>
  </si>
  <si>
    <t>FI de Ações - Índices c/ no mínimo 50 ações - Art. 8º, I, a</t>
  </si>
  <si>
    <t>FI de Ações - Geral - Art. 8º, II, a</t>
  </si>
  <si>
    <t>ETF - Índice de Ações (c/ no mínimo 50) - Art. 8º, I, b</t>
  </si>
  <si>
    <t>ETF - Demais Índices de Ações - Art. 8º, II, b</t>
  </si>
  <si>
    <t>Renda Variável e
Investimentos Estruturados</t>
  </si>
  <si>
    <t>Títulos Públicos de emissão do TN - Art. 7º , I, a</t>
  </si>
  <si>
    <t>Poupança - Art. 7º, VI, b</t>
  </si>
  <si>
    <t>Operações compromissadas - Art. 7º , II</t>
  </si>
  <si>
    <t>FI Renda Fixa/Referenciados RF</t>
  </si>
  <si>
    <t>FI Renda Fixa "Referenciado" - Art. 7º, III, a</t>
  </si>
  <si>
    <t>FI Renda Fixa "Crédito Privado" - Art. 7º, VII, b</t>
  </si>
  <si>
    <t>FI Renda Fixa "Crédito Privado"</t>
  </si>
  <si>
    <t>FI Renda Fixa - Geral - Art. 7º, IV, a</t>
  </si>
  <si>
    <t>FI em Direitos Creditórios - Fechado - Cota Sênior</t>
  </si>
  <si>
    <t>FI em Direitos Creditórios - Cota Sênior - Art. 7º, VII, a</t>
  </si>
  <si>
    <t>FI de Renda Fixa</t>
  </si>
  <si>
    <t>FI 100% títulos TN - Art. 7º, I, b</t>
  </si>
  <si>
    <t>FI 100% títulos TN</t>
  </si>
  <si>
    <t>ETF - Renda Fixa "Referenciado" - Art. 7º, III, b</t>
  </si>
  <si>
    <t>ETF - Demais Indicadores de RF - Art. 7º, IV, b</t>
  </si>
  <si>
    <t>CDB - Certificado de Depósito Bancário - Art. 7º, VI, a</t>
  </si>
  <si>
    <t>TIPO DE ATIVO</t>
  </si>
  <si>
    <t>RESULTADO FINANCEIRO</t>
  </si>
  <si>
    <t>RESULTADO</t>
  </si>
  <si>
    <t>DESPESA TOTAL</t>
  </si>
  <si>
    <t>RECEITA TOTAL</t>
  </si>
  <si>
    <t>COBERTURA PREVIDENCIÁRIA DE BENEFÍCIOS CONCEDIDOS</t>
  </si>
  <si>
    <t>FAIXAS</t>
  </si>
  <si>
    <t>COBERTURA PREVIDENCIÁRIA DE BENEFÍCIOS CONCEDIDOS E A CONCEDER</t>
  </si>
  <si>
    <t>INVESTIMENTOS EM 31/12/2018</t>
  </si>
  <si>
    <t>0,0 - 0,1</t>
  </si>
  <si>
    <t>0,1 - 0,2</t>
  </si>
  <si>
    <t>0,2 - 0,3</t>
  </si>
  <si>
    <t>0,3 - 0,4</t>
  </si>
  <si>
    <t>0,4 - 0,5</t>
  </si>
  <si>
    <t>0,5 - 0,6</t>
  </si>
  <si>
    <t>0,6 - 0,7</t>
  </si>
  <si>
    <t>0,7 - 0,8</t>
  </si>
  <si>
    <t>0,8 - 0,9</t>
  </si>
  <si>
    <t>0,9 - 1,0</t>
  </si>
  <si>
    <t>MAIOR QUE 1,0</t>
  </si>
  <si>
    <t>EVOLUÇÃO DA DESPESA COM BENEFÍCIOS</t>
  </si>
  <si>
    <t>SEM AVALIAÇÃO</t>
  </si>
  <si>
    <t>Média de Remuneração dos Servidores Ativos Civis dos RPPS de Estados, Distrito Federal e Municípios</t>
  </si>
  <si>
    <t>Média de Remuneração dos Aposentados Civis dos RPPS de Estados, Distrito Federal e Municípios</t>
  </si>
  <si>
    <t>Média de Remuneração dos Pensionistas Civis dos RPPS de Estados, Distrito Federal e Municípios</t>
  </si>
  <si>
    <t>SEGURADOS DA UNIÃO</t>
  </si>
  <si>
    <t>RESULTADO ATUARIAL</t>
  </si>
  <si>
    <t>2019</t>
  </si>
  <si>
    <t>ESTADOS/DF</t>
  </si>
  <si>
    <t>MUNICÍPIOS</t>
  </si>
  <si>
    <t>UNIÃO RPPS CIVIS</t>
  </si>
  <si>
    <t>FCDF</t>
  </si>
  <si>
    <t>BIRIGUI - SP</t>
  </si>
  <si>
    <t>BONITO - PE</t>
  </si>
  <si>
    <t>CAMPO FORMOSO - BA</t>
  </si>
  <si>
    <t>CANOINHAS - SC</t>
  </si>
  <si>
    <t>ELDORADO - MS</t>
  </si>
  <si>
    <t>GOIANDIRA - GO</t>
  </si>
  <si>
    <t>ITANHAÉM - SP</t>
  </si>
  <si>
    <t>LIMOEIRO - PE</t>
  </si>
  <si>
    <t>MINAÇU - GO</t>
  </si>
  <si>
    <t>NOVA PRATA - RS</t>
  </si>
  <si>
    <t>PARANAGUÁ - PR</t>
  </si>
  <si>
    <t>PITANGA - PR</t>
  </si>
  <si>
    <t>POMBOS - PE</t>
  </si>
  <si>
    <t>PORTO BARREIRO - PR</t>
  </si>
  <si>
    <t>PRINCESA ISABEL - PB</t>
  </si>
  <si>
    <t>PRUDENTÓPOLIS - PR</t>
  </si>
  <si>
    <t>SÃO JOÃO DA BOA VISTA - SP</t>
  </si>
  <si>
    <t>SÃO JOSÉ DOS PINHAIS - PR</t>
  </si>
  <si>
    <t>VITÓRIA DE SANTO ANTÃO - PE</t>
  </si>
  <si>
    <t>VOLTA REDONDA - RJ</t>
  </si>
  <si>
    <t xml:space="preserve">Resultado Atuarial da União, Estados, Municípios e Fundo Constitucional do Distrito Federal - FCDC </t>
  </si>
  <si>
    <t xml:space="preserve">UNIÃO </t>
  </si>
  <si>
    <t>Número de Segurados por origem</t>
  </si>
  <si>
    <t>Quantidade</t>
  </si>
  <si>
    <t>Remuneração Média</t>
  </si>
  <si>
    <t>Idade Média</t>
  </si>
  <si>
    <t>POLÍCIA MILITAR E BOMBEIROS - DF</t>
  </si>
  <si>
    <t>DESCRIÇÃO</t>
  </si>
  <si>
    <t>MASCULINO</t>
  </si>
  <si>
    <t>FEMININO</t>
  </si>
  <si>
    <t>GERAL</t>
  </si>
  <si>
    <t xml:space="preserve">POLÍCIA CIVIL - DF </t>
  </si>
  <si>
    <t>MUNICÍPIOS
(CAPITAIS E DEMAIS MUNICÍPIOS)</t>
  </si>
  <si>
    <t>UNIÃO - CIVIS</t>
  </si>
  <si>
    <t>UNIÃO - MILITARES</t>
  </si>
  <si>
    <t>DEMAIS¹</t>
  </si>
  <si>
    <t xml:space="preserve">Fonte: STN - Relatório Resumido de Execução Orçamentária - RREO de 2018, com dados de execução orçamentária referente a 2017 e 2018. SRPPS/SPREV/ME - CADPREV, Demonstrativo de Informarções Previdenciárias - DIPR, extração 07/2019.           </t>
  </si>
  <si>
    <t>Nota¹: No grupo "Demais" foram considerados Extinto IPC; sentenças judiciais; e outras despesas previdenciárias.</t>
  </si>
  <si>
    <t>Evolução do Resultado Financeiro em R$ bilhões</t>
  </si>
  <si>
    <t>Quantidade de Segurados Civis e Militares dos RPPS de Estados, Distrito Federal e Municípios (Evolução 2007 a 2018)</t>
  </si>
  <si>
    <t>SERVIDORES CIVIS</t>
  </si>
  <si>
    <t>RPPS ESTADOS</t>
  </si>
  <si>
    <t>2018¹</t>
  </si>
  <si>
    <t>¹ O número de segurados militares é 868.800.</t>
  </si>
  <si>
    <t xml:space="preserve">Observação: Os entes abaixo informaram PROVISÃO MATEMÁTICA negativa em pelo menos um dos planos. </t>
  </si>
  <si>
    <t>O estado de Santa Catarina tem informado o ATIVO GARANTIDOR no mesmo montante das provisões, restando distorcida a condição de equilíbrio atuarial, e por isso foi desconsiderado.</t>
  </si>
  <si>
    <t xml:space="preserve">O estado do Paraná não completou o ciclo de envio do DRAA e tem o seu status de aguardando certificado de veracidade dos dados enviados. </t>
  </si>
  <si>
    <t xml:space="preserve">O estado de São Paulo não envia Demonstrativos. </t>
  </si>
  <si>
    <t>O estado do Ceará informou provisão matemática negativa no plano previdenciário.</t>
  </si>
  <si>
    <t>Norte</t>
  </si>
  <si>
    <t xml:space="preserve">Nordeste </t>
  </si>
  <si>
    <t>Centro-oeste</t>
  </si>
  <si>
    <t>Sul</t>
  </si>
  <si>
    <t>Sudoeste</t>
  </si>
  <si>
    <t>Avalição 2012 Base 31/12/2011</t>
  </si>
  <si>
    <t>Avalição 2013 Base 31/12/2012</t>
  </si>
  <si>
    <t>Avalição 2014 Base 31/12/2013</t>
  </si>
  <si>
    <t>Avalição 2015 Base 31/12/2014</t>
  </si>
  <si>
    <t>Avalição 2016 Base 31/12/2015</t>
  </si>
  <si>
    <t>Avalição 2017 Base 31/12/2016</t>
  </si>
  <si>
    <t>Avalição 2018 Base 31/12/2017</t>
  </si>
  <si>
    <t>Avalição 2019 Base 31/12/2018</t>
  </si>
  <si>
    <t xml:space="preserve">Nota1: 3 Governos Estaduais apresentaram inconsistências no DRAA 2019, segue justificativas. - O Estado de Santa Catarina tem informado o ATIVO GARANTIDOR no mesmo montante das provisões, restando distorcida a condição de equilíbrio atuarial, e por isso foi desconsiderado; - </t>
  </si>
  <si>
    <t xml:space="preserve">A relação de entes a seguir ANÁPOLIS - GO, ARCOVERDE - PE,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</si>
</sst>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0.0%"/>
    <numFmt numFmtId="165" formatCode="0.0"/>
    <numFmt numFmtId="166" formatCode="#,##0.000"/>
    <numFmt numFmtId="167" formatCode="#,##0.0"/>
    <numFmt numFmtId="168" formatCode="#,##0.0_ ;\-#,##0.0\ 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10"/>
      <name val="Arial"/>
      <family val="2"/>
    </font>
    <font>
      <sz val="8"/>
      <color theme="1" tint="0.249977111117893"/>
      <name val="Tahoma"/>
      <family val="2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rgb="FF363636"/>
      <name val="Tahoma"/>
      <family val="2"/>
    </font>
    <font>
      <b/>
      <sz val="8"/>
      <color rgb="FF000000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8"/>
      <color rgb="FF363636"/>
      <name val="Tahoma"/>
      <family val="2"/>
    </font>
    <font>
      <sz val="11"/>
      <color theme="1" tint="0.249977111117893"/>
      <name val="Calibri"/>
      <family val="2"/>
      <scheme val="minor"/>
    </font>
    <font>
      <sz val="8"/>
      <color theme="1" tint="0.249977111117893"/>
      <name val="Calibri"/>
      <family val="2"/>
      <scheme val="minor"/>
    </font>
    <font>
      <b/>
      <sz val="8"/>
      <color theme="1" tint="0.249977111117893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-0.249977111117893"/>
        <bgColor theme="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DCDCDC"/>
      </left>
      <right style="thin">
        <color rgb="FFDCDCDC"/>
      </right>
      <top style="thin">
        <color rgb="FFDCDCDC"/>
      </top>
      <bottom style="thin">
        <color rgb="FFDCDCDC"/>
      </bottom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CDCDC"/>
      </left>
      <right style="thin">
        <color rgb="FFDCDCDC"/>
      </right>
      <top style="medium">
        <color rgb="FFDCDCDC"/>
      </top>
      <bottom style="thin">
        <color rgb="FFDCDCDC"/>
      </bottom>
      <diagonal/>
    </border>
    <border>
      <left style="thin">
        <color rgb="FFDCDCDC"/>
      </left>
      <right/>
      <top style="thin">
        <color rgb="FFDCDCDC"/>
      </top>
      <bottom style="thin">
        <color rgb="FFDCDCDC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15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164" fontId="3" fillId="0" borderId="1" xfId="1" applyNumberFormat="1" applyFont="1" applyBorder="1"/>
    <xf numFmtId="3" fontId="3" fillId="0" borderId="1" xfId="0" applyNumberFormat="1" applyFont="1" applyBorder="1"/>
    <xf numFmtId="0" fontId="3" fillId="0" borderId="1" xfId="0" applyFont="1" applyBorder="1" applyAlignment="1">
      <alignment horizontal="center"/>
    </xf>
    <xf numFmtId="164" fontId="2" fillId="0" borderId="1" xfId="1" applyNumberFormat="1" applyFont="1" applyBorder="1"/>
    <xf numFmtId="3" fontId="2" fillId="0" borderId="1" xfId="0" applyNumberFormat="1" applyFont="1" applyBorder="1"/>
    <xf numFmtId="3" fontId="2" fillId="0" borderId="1" xfId="0" applyNumberFormat="1" applyFont="1" applyBorder="1" applyAlignment="1">
      <alignment horizontal="center"/>
    </xf>
    <xf numFmtId="3" fontId="2" fillId="0" borderId="2" xfId="0" applyNumberFormat="1" applyFont="1" applyBorder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3" fontId="2" fillId="0" borderId="0" xfId="0" applyNumberFormat="1" applyFont="1"/>
    <xf numFmtId="3" fontId="2" fillId="0" borderId="0" xfId="0" applyNumberFormat="1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3" fontId="2" fillId="0" borderId="0" xfId="0" applyNumberFormat="1" applyFont="1" applyAlignment="1">
      <alignment horizontal="center"/>
    </xf>
    <xf numFmtId="3" fontId="2" fillId="0" borderId="0" xfId="0" applyNumberFormat="1" applyFont="1" applyBorder="1"/>
    <xf numFmtId="0" fontId="2" fillId="0" borderId="0" xfId="0" applyFont="1" applyBorder="1"/>
    <xf numFmtId="0" fontId="2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3" fontId="3" fillId="0" borderId="0" xfId="0" applyNumberFormat="1" applyFont="1" applyBorder="1"/>
    <xf numFmtId="164" fontId="3" fillId="0" borderId="0" xfId="1" applyNumberFormat="1" applyFont="1" applyBorder="1"/>
    <xf numFmtId="3" fontId="2" fillId="0" borderId="2" xfId="0" applyNumberFormat="1" applyFont="1" applyBorder="1" applyAlignment="1">
      <alignment horizontal="center"/>
    </xf>
    <xf numFmtId="165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Border="1"/>
    <xf numFmtId="0" fontId="4" fillId="2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164" fontId="2" fillId="0" borderId="0" xfId="1" applyNumberFormat="1" applyFont="1" applyBorder="1"/>
    <xf numFmtId="3" fontId="2" fillId="0" borderId="0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3" fontId="2" fillId="0" borderId="1" xfId="0" applyNumberFormat="1" applyFont="1" applyFill="1" applyBorder="1"/>
    <xf numFmtId="3" fontId="2" fillId="0" borderId="1" xfId="1" applyNumberFormat="1" applyFont="1" applyFill="1" applyBorder="1"/>
    <xf numFmtId="164" fontId="2" fillId="0" borderId="1" xfId="1" applyNumberFormat="1" applyFont="1" applyFill="1" applyBorder="1"/>
    <xf numFmtId="0" fontId="2" fillId="0" borderId="3" xfId="0" applyFont="1" applyBorder="1"/>
    <xf numFmtId="3" fontId="2" fillId="0" borderId="3" xfId="0" applyNumberFormat="1" applyFont="1" applyBorder="1"/>
    <xf numFmtId="0" fontId="8" fillId="0" borderId="0" xfId="0" applyFont="1" applyFill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5" fontId="8" fillId="0" borderId="1" xfId="1" applyNumberFormat="1" applyFont="1" applyFill="1" applyBorder="1" applyAlignment="1">
      <alignment horizontal="right" vertical="center" wrapText="1"/>
    </xf>
    <xf numFmtId="165" fontId="9" fillId="0" borderId="1" xfId="1" applyNumberFormat="1" applyFont="1" applyFill="1" applyBorder="1" applyAlignment="1">
      <alignment horizontal="right" vertical="center" wrapText="1"/>
    </xf>
    <xf numFmtId="164" fontId="8" fillId="0" borderId="1" xfId="1" applyNumberFormat="1" applyFont="1" applyFill="1" applyBorder="1" applyAlignment="1">
      <alignment horizontal="right" vertical="center" wrapText="1"/>
    </xf>
    <xf numFmtId="164" fontId="9" fillId="0" borderId="1" xfId="1" applyNumberFormat="1" applyFont="1" applyFill="1" applyBorder="1" applyAlignment="1">
      <alignment horizontal="right" vertical="center" wrapText="1"/>
    </xf>
    <xf numFmtId="0" fontId="4" fillId="5" borderId="3" xfId="0" applyFont="1" applyFill="1" applyBorder="1"/>
    <xf numFmtId="0" fontId="4" fillId="5" borderId="3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3" xfId="0" applyFont="1" applyBorder="1"/>
    <xf numFmtId="4" fontId="0" fillId="0" borderId="3" xfId="0" applyNumberFormat="1" applyFont="1" applyBorder="1"/>
    <xf numFmtId="0" fontId="10" fillId="6" borderId="3" xfId="0" applyFont="1" applyFill="1" applyBorder="1" applyAlignment="1">
      <alignment horizontal="center" vertical="center" wrapText="1"/>
    </xf>
    <xf numFmtId="0" fontId="10" fillId="6" borderId="5" xfId="0" applyFont="1" applyFill="1" applyBorder="1" applyAlignment="1">
      <alignment horizontal="center" vertical="center" wrapText="1"/>
    </xf>
    <xf numFmtId="166" fontId="11" fillId="7" borderId="6" xfId="0" applyNumberFormat="1" applyFont="1" applyFill="1" applyBorder="1" applyAlignment="1">
      <alignment horizontal="right" vertical="center"/>
    </xf>
    <xf numFmtId="3" fontId="11" fillId="7" borderId="6" xfId="0" applyNumberFormat="1" applyFont="1" applyFill="1" applyBorder="1" applyAlignment="1">
      <alignment horizontal="right" vertical="center"/>
    </xf>
    <xf numFmtId="0" fontId="10" fillId="6" borderId="0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center"/>
    </xf>
    <xf numFmtId="3" fontId="3" fillId="0" borderId="3" xfId="0" applyNumberFormat="1" applyFont="1" applyFill="1" applyBorder="1" applyAlignment="1">
      <alignment horizontal="right" vertical="center"/>
    </xf>
    <xf numFmtId="4" fontId="3" fillId="0" borderId="3" xfId="0" applyNumberFormat="1" applyFont="1" applyFill="1" applyBorder="1" applyAlignment="1">
      <alignment horizontal="right" vertical="center"/>
    </xf>
    <xf numFmtId="164" fontId="0" fillId="0" borderId="0" xfId="1" applyNumberFormat="1" applyFont="1"/>
    <xf numFmtId="0" fontId="0" fillId="0" borderId="0" xfId="0" applyAlignment="1">
      <alignment horizontal="left"/>
    </xf>
    <xf numFmtId="0" fontId="0" fillId="0" borderId="0" xfId="0" applyNumberFormat="1"/>
    <xf numFmtId="0" fontId="13" fillId="3" borderId="3" xfId="0" applyFont="1" applyFill="1" applyBorder="1" applyAlignment="1">
      <alignment horizontal="center"/>
    </xf>
    <xf numFmtId="3" fontId="2" fillId="0" borderId="7" xfId="0" applyNumberFormat="1" applyFont="1" applyBorder="1"/>
    <xf numFmtId="0" fontId="2" fillId="0" borderId="3" xfId="0" applyFont="1" applyBorder="1" applyAlignment="1">
      <alignment horizontal="left"/>
    </xf>
    <xf numFmtId="165" fontId="6" fillId="0" borderId="0" xfId="0" applyNumberFormat="1" applyFont="1" applyAlignment="1">
      <alignment horizontal="center" vertical="center" wrapText="1"/>
    </xf>
    <xf numFmtId="0" fontId="14" fillId="8" borderId="11" xfId="0" applyFont="1" applyFill="1" applyBorder="1" applyAlignment="1">
      <alignment horizontal="center" vertical="center"/>
    </xf>
    <xf numFmtId="0" fontId="11" fillId="7" borderId="6" xfId="0" applyFont="1" applyFill="1" applyBorder="1" applyAlignment="1">
      <alignment horizontal="center" vertical="center"/>
    </xf>
    <xf numFmtId="0" fontId="11" fillId="7" borderId="12" xfId="0" applyFont="1" applyFill="1" applyBorder="1" applyAlignment="1">
      <alignment horizontal="left" vertical="center"/>
    </xf>
    <xf numFmtId="167" fontId="2" fillId="0" borderId="0" xfId="0" applyNumberFormat="1" applyFont="1"/>
    <xf numFmtId="0" fontId="15" fillId="0" borderId="0" xfId="0" applyFont="1" applyFill="1" applyAlignment="1"/>
    <xf numFmtId="4" fontId="13" fillId="6" borderId="3" xfId="0" applyNumberFormat="1" applyFont="1" applyFill="1" applyBorder="1" applyAlignment="1">
      <alignment vertical="center"/>
    </xf>
    <xf numFmtId="4" fontId="16" fillId="0" borderId="3" xfId="0" applyNumberFormat="1" applyFont="1" applyFill="1" applyBorder="1" applyAlignment="1">
      <alignment vertical="center"/>
    </xf>
    <xf numFmtId="4" fontId="13" fillId="4" borderId="3" xfId="0" applyNumberFormat="1" applyFont="1" applyFill="1" applyBorder="1" applyAlignment="1">
      <alignment vertical="center"/>
    </xf>
    <xf numFmtId="0" fontId="16" fillId="0" borderId="3" xfId="0" applyFont="1" applyFill="1" applyBorder="1" applyAlignment="1">
      <alignment horizontal="left" vertical="center"/>
    </xf>
    <xf numFmtId="0" fontId="15" fillId="0" borderId="0" xfId="0" applyFont="1" applyFill="1" applyAlignment="1">
      <alignment horizontal="center" wrapText="1"/>
    </xf>
    <xf numFmtId="0" fontId="4" fillId="3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165" fontId="13" fillId="3" borderId="3" xfId="0" applyNumberFormat="1" applyFont="1" applyFill="1" applyBorder="1"/>
    <xf numFmtId="0" fontId="13" fillId="3" borderId="3" xfId="0" applyFont="1" applyFill="1" applyBorder="1"/>
    <xf numFmtId="0" fontId="13" fillId="3" borderId="3" xfId="0" applyFont="1" applyFill="1" applyBorder="1" applyAlignment="1">
      <alignment horizontal="left"/>
    </xf>
    <xf numFmtId="165" fontId="13" fillId="9" borderId="3" xfId="0" applyNumberFormat="1" applyFont="1" applyFill="1" applyBorder="1"/>
    <xf numFmtId="0" fontId="13" fillId="9" borderId="3" xfId="0" applyFont="1" applyFill="1" applyBorder="1"/>
    <xf numFmtId="165" fontId="2" fillId="0" borderId="3" xfId="0" applyNumberFormat="1" applyFont="1" applyBorder="1"/>
    <xf numFmtId="3" fontId="11" fillId="0" borderId="3" xfId="0" applyNumberFormat="1" applyFont="1" applyFill="1" applyBorder="1" applyAlignment="1">
      <alignment horizontal="right" vertical="center"/>
    </xf>
    <xf numFmtId="0" fontId="13" fillId="3" borderId="3" xfId="0" applyFont="1" applyFill="1" applyBorder="1" applyAlignment="1">
      <alignment horizontal="center" vertical="center" wrapText="1"/>
    </xf>
    <xf numFmtId="165" fontId="0" fillId="0" borderId="0" xfId="0" applyNumberFormat="1"/>
    <xf numFmtId="0" fontId="4" fillId="2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/>
    <xf numFmtId="4" fontId="2" fillId="0" borderId="1" xfId="1" applyNumberFormat="1" applyFont="1" applyFill="1" applyBorder="1"/>
    <xf numFmtId="0" fontId="0" fillId="0" borderId="3" xfId="0" applyBorder="1"/>
    <xf numFmtId="0" fontId="2" fillId="0" borderId="3" xfId="0" applyFont="1" applyBorder="1" applyAlignment="1">
      <alignment horizontal="center" vertical="center"/>
    </xf>
    <xf numFmtId="168" fontId="2" fillId="0" borderId="0" xfId="5" applyNumberFormat="1" applyFont="1"/>
    <xf numFmtId="0" fontId="0" fillId="0" borderId="0" xfId="0" applyAlignment="1">
      <alignment horizontal="center"/>
    </xf>
    <xf numFmtId="167" fontId="2" fillId="0" borderId="3" xfId="0" applyNumberFormat="1" applyFont="1" applyBorder="1"/>
    <xf numFmtId="0" fontId="13" fillId="3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16" xfId="0" applyFont="1" applyBorder="1" applyAlignment="1">
      <alignment vertical="center"/>
    </xf>
    <xf numFmtId="3" fontId="2" fillId="0" borderId="16" xfId="0" applyNumberFormat="1" applyFont="1" applyBorder="1" applyAlignment="1">
      <alignment horizontal="right" vertical="center"/>
    </xf>
    <xf numFmtId="4" fontId="2" fillId="0" borderId="16" xfId="0" applyNumberFormat="1" applyFont="1" applyBorder="1" applyAlignment="1">
      <alignment horizontal="right" vertical="center"/>
    </xf>
    <xf numFmtId="165" fontId="2" fillId="0" borderId="16" xfId="0" applyNumberFormat="1" applyFont="1" applyBorder="1" applyAlignment="1">
      <alignment horizontal="right" vertical="center"/>
    </xf>
    <xf numFmtId="0" fontId="2" fillId="0" borderId="16" xfId="0" applyFont="1" applyBorder="1" applyAlignment="1">
      <alignment horizontal="right" vertical="center"/>
    </xf>
    <xf numFmtId="0" fontId="4" fillId="3" borderId="16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/>
    </xf>
    <xf numFmtId="165" fontId="2" fillId="0" borderId="0" xfId="0" applyNumberFormat="1" applyFont="1"/>
    <xf numFmtId="0" fontId="2" fillId="0" borderId="0" xfId="0" applyFont="1" applyAlignment="1">
      <alignment vertical="top"/>
    </xf>
    <xf numFmtId="3" fontId="2" fillId="0" borderId="0" xfId="0" applyNumberFormat="1" applyFont="1" applyFill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6" fillId="0" borderId="0" xfId="0" applyFont="1" applyAlignment="1">
      <alignment horizontal="left" vertical="top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11" borderId="20" xfId="0" applyFont="1" applyFill="1" applyBorder="1" applyAlignment="1">
      <alignment horizontal="center" vertical="center" wrapText="1"/>
    </xf>
    <xf numFmtId="0" fontId="2" fillId="11" borderId="21" xfId="0" applyFont="1" applyFill="1" applyBorder="1" applyAlignment="1">
      <alignment horizontal="center" vertical="center" wrapText="1"/>
    </xf>
    <xf numFmtId="0" fontId="2" fillId="11" borderId="22" xfId="0" applyFont="1" applyFill="1" applyBorder="1" applyAlignment="1">
      <alignment horizontal="center" vertical="center" wrapText="1"/>
    </xf>
    <xf numFmtId="0" fontId="2" fillId="9" borderId="20" xfId="0" applyFont="1" applyFill="1" applyBorder="1" applyAlignment="1">
      <alignment horizontal="center" vertical="center" wrapText="1"/>
    </xf>
    <xf numFmtId="0" fontId="2" fillId="9" borderId="21" xfId="0" applyFont="1" applyFill="1" applyBorder="1" applyAlignment="1">
      <alignment horizontal="center" vertical="center" wrapText="1"/>
    </xf>
    <xf numFmtId="0" fontId="2" fillId="9" borderId="22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2" fillId="10" borderId="20" xfId="0" applyFont="1" applyFill="1" applyBorder="1" applyAlignment="1">
      <alignment horizontal="center" vertical="center" wrapText="1"/>
    </xf>
    <xf numFmtId="0" fontId="2" fillId="10" borderId="21" xfId="0" applyFont="1" applyFill="1" applyBorder="1" applyAlignment="1">
      <alignment horizontal="center" vertical="center" wrapText="1"/>
    </xf>
    <xf numFmtId="0" fontId="2" fillId="10" borderId="22" xfId="0" applyFont="1" applyFill="1" applyBorder="1" applyAlignment="1">
      <alignment horizontal="center" vertical="center" wrapText="1"/>
    </xf>
    <xf numFmtId="0" fontId="18" fillId="3" borderId="8" xfId="0" applyFont="1" applyFill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center" vertical="center" wrapText="1"/>
    </xf>
    <xf numFmtId="0" fontId="18" fillId="3" borderId="10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left" vertical="center"/>
    </xf>
    <xf numFmtId="0" fontId="17" fillId="0" borderId="10" xfId="0" applyFont="1" applyFill="1" applyBorder="1" applyAlignment="1">
      <alignment horizontal="left" vertical="center"/>
    </xf>
    <xf numFmtId="0" fontId="4" fillId="6" borderId="8" xfId="0" applyFont="1" applyFill="1" applyBorder="1" applyAlignment="1">
      <alignment horizontal="left" vertical="center"/>
    </xf>
    <xf numFmtId="0" fontId="4" fillId="6" borderId="10" xfId="0" applyFont="1" applyFill="1" applyBorder="1" applyAlignment="1">
      <alignment horizontal="left" vertical="center"/>
    </xf>
    <xf numFmtId="0" fontId="17" fillId="0" borderId="15" xfId="0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left" vertical="center"/>
    </xf>
    <xf numFmtId="0" fontId="4" fillId="4" borderId="10" xfId="0" applyFont="1" applyFill="1" applyBorder="1" applyAlignment="1">
      <alignment horizontal="left" vertical="center"/>
    </xf>
    <xf numFmtId="165" fontId="6" fillId="0" borderId="0" xfId="0" applyNumberFormat="1" applyFont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13" fillId="3" borderId="8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</cellXfs>
  <cellStyles count="6">
    <cellStyle name="Normal" xfId="0" builtinId="0"/>
    <cellStyle name="Normal 2" xfId="2"/>
    <cellStyle name="Normal 2 2" xfId="3"/>
    <cellStyle name="Normal 3" xfId="4"/>
    <cellStyle name="Porcentagem" xfId="1" builtinId="5"/>
    <cellStyle name="Vírgula" xfId="5" builtinId="3"/>
  </cellStyles>
  <dxfs count="15">
    <dxf>
      <font>
        <strike val="0"/>
        <outline val="0"/>
        <shadow val="0"/>
        <u val="none"/>
        <vertAlign val="baseline"/>
        <sz val="8"/>
      </font>
      <numFmt numFmtId="3" formatCode="#,##0"/>
    </dxf>
    <dxf>
      <font>
        <strike val="0"/>
        <outline val="0"/>
        <shadow val="0"/>
        <u val="none"/>
        <vertAlign val="baseline"/>
        <sz val="8"/>
      </font>
      <numFmt numFmtId="3" formatCode="#,##0"/>
    </dxf>
    <dxf>
      <font>
        <strike val="0"/>
        <outline val="0"/>
        <shadow val="0"/>
        <u val="none"/>
        <vertAlign val="baseline"/>
        <sz val="8"/>
      </font>
      <numFmt numFmtId="3" formatCode="#,##0"/>
    </dxf>
    <dxf>
      <font>
        <strike val="0"/>
        <outline val="0"/>
        <shadow val="0"/>
        <u val="none"/>
        <vertAlign val="baseline"/>
        <sz val="8"/>
      </font>
      <numFmt numFmtId="3" formatCode="#,##0"/>
    </dxf>
    <dxf>
      <font>
        <strike val="0"/>
        <outline val="0"/>
        <shadow val="0"/>
        <u val="none"/>
        <vertAlign val="baseline"/>
        <sz val="8"/>
      </font>
      <numFmt numFmtId="3" formatCode="#,##0"/>
    </dxf>
    <dxf>
      <font>
        <strike val="0"/>
        <outline val="0"/>
        <shadow val="0"/>
        <u val="none"/>
        <vertAlign val="baseline"/>
        <sz val="8"/>
      </font>
      <numFmt numFmtId="3" formatCode="#,##0"/>
    </dxf>
    <dxf>
      <font>
        <strike val="0"/>
        <outline val="0"/>
        <shadow val="0"/>
        <u val="none"/>
        <vertAlign val="baseline"/>
        <sz val="8"/>
      </font>
      <numFmt numFmtId="3" formatCode="#,##0"/>
    </dxf>
    <dxf>
      <font>
        <strike val="0"/>
        <outline val="0"/>
        <shadow val="0"/>
        <u val="none"/>
        <vertAlign val="baseline"/>
        <sz val="8"/>
      </font>
      <numFmt numFmtId="3" formatCode="#,##0"/>
    </dxf>
    <dxf>
      <font>
        <strike val="0"/>
        <outline val="0"/>
        <shadow val="0"/>
        <u val="none"/>
        <vertAlign val="baseline"/>
        <sz val="8"/>
      </font>
      <numFmt numFmtId="3" formatCode="#,##0"/>
    </dxf>
    <dxf>
      <font>
        <strike val="0"/>
        <outline val="0"/>
        <shadow val="0"/>
        <u val="none"/>
        <vertAlign val="baseline"/>
        <sz val="8"/>
      </font>
      <numFmt numFmtId="3" formatCode="#,##0"/>
    </dxf>
    <dxf>
      <font>
        <strike val="0"/>
        <outline val="0"/>
        <shadow val="0"/>
        <u val="none"/>
        <vertAlign val="baseline"/>
        <sz val="8"/>
      </font>
      <numFmt numFmtId="3" formatCode="#,##0"/>
    </dxf>
    <dxf>
      <font>
        <strike val="0"/>
        <outline val="0"/>
        <shadow val="0"/>
        <u val="none"/>
        <vertAlign val="baseline"/>
        <sz val="8"/>
      </font>
      <numFmt numFmtId="3" formatCode="#,##0"/>
    </dxf>
    <dxf>
      <font>
        <strike val="0"/>
        <outline val="0"/>
        <shadow val="0"/>
        <u val="none"/>
        <vertAlign val="baseline"/>
        <sz val="8"/>
      </font>
    </dxf>
    <dxf>
      <font>
        <strike val="0"/>
        <outline val="0"/>
        <shadow val="0"/>
        <u val="none"/>
        <vertAlign val="baseline"/>
        <sz val="8"/>
      </font>
    </dxf>
    <dxf>
      <font>
        <strike val="0"/>
        <outline val="0"/>
        <shadow val="0"/>
        <u val="none"/>
        <vertAlign val="baseline"/>
        <sz val="8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3.xml"/><Relationship Id="rId26" Type="http://schemas.openxmlformats.org/officeDocument/2006/relationships/chartsheet" Target="chartsheets/sheet11.xml"/><Relationship Id="rId3" Type="http://schemas.openxmlformats.org/officeDocument/2006/relationships/worksheet" Target="worksheets/sheet3.xml"/><Relationship Id="rId21" Type="http://schemas.openxmlformats.org/officeDocument/2006/relationships/chartsheet" Target="chartsheets/sheet6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2.xml"/><Relationship Id="rId25" Type="http://schemas.openxmlformats.org/officeDocument/2006/relationships/chartsheet" Target="chartsheets/sheet10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1.xml"/><Relationship Id="rId20" Type="http://schemas.openxmlformats.org/officeDocument/2006/relationships/chartsheet" Target="chartsheets/sheet5.xml"/><Relationship Id="rId29" Type="http://schemas.openxmlformats.org/officeDocument/2006/relationships/chartsheet" Target="chartsheets/sheet1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hartsheet" Target="chartsheets/sheet9.xml"/><Relationship Id="rId32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hartsheet" Target="chartsheets/sheet8.xml"/><Relationship Id="rId28" Type="http://schemas.openxmlformats.org/officeDocument/2006/relationships/chartsheet" Target="chartsheets/sheet13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4.xml"/><Relationship Id="rId31" Type="http://schemas.openxmlformats.org/officeDocument/2006/relationships/worksheet" Target="worksheets/sheet1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hartsheet" Target="chartsheets/sheet7.xml"/><Relationship Id="rId27" Type="http://schemas.openxmlformats.org/officeDocument/2006/relationships/chartsheet" Target="chartsheets/sheet12.xml"/><Relationship Id="rId30" Type="http://schemas.openxmlformats.org/officeDocument/2006/relationships/chartsheet" Target="chartsheets/sheet15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r>
              <a:rPr lang="pt-BR">
                <a:solidFill>
                  <a:schemeClr val="tx1">
                    <a:lumMod val="75000"/>
                    <a:lumOff val="25000"/>
                  </a:schemeClr>
                </a:solidFill>
              </a:rPr>
              <a:t>RPPS </a:t>
            </a:r>
            <a:r>
              <a:rPr lang="pt-BR" i="1">
                <a:solidFill>
                  <a:schemeClr val="tx1">
                    <a:lumMod val="75000"/>
                    <a:lumOff val="25000"/>
                  </a:schemeClr>
                </a:solidFill>
              </a:rPr>
              <a:t>versus</a:t>
            </a:r>
            <a:r>
              <a:rPr lang="pt-BR">
                <a:solidFill>
                  <a:schemeClr val="tx1">
                    <a:lumMod val="75000"/>
                    <a:lumOff val="25000"/>
                  </a:schemeClr>
                </a:solidFill>
              </a:rPr>
              <a:t> RGPS por UF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3719920809632664E-2"/>
          <c:y val="0.10013518181327896"/>
          <c:w val="0.93078496137256794"/>
          <c:h val="0.79961053769681778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'BASE DE DADOS DOS GRÁFICOS'!$I$2</c:f>
              <c:strCache>
                <c:ptCount val="1"/>
                <c:pt idx="0">
                  <c:v>RPPS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pt-BR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'BASE DE DADOS DOS GRÁFICOS'!$H$3:$H$29</c:f>
              <c:strCache>
                <c:ptCount val="27"/>
                <c:pt idx="0">
                  <c:v>DF</c:v>
                </c:pt>
                <c:pt idx="1">
                  <c:v>RJ</c:v>
                </c:pt>
                <c:pt idx="2">
                  <c:v>PE</c:v>
                </c:pt>
                <c:pt idx="3">
                  <c:v>MT</c:v>
                </c:pt>
                <c:pt idx="4">
                  <c:v>AL</c:v>
                </c:pt>
                <c:pt idx="5">
                  <c:v>GO</c:v>
                </c:pt>
                <c:pt idx="6">
                  <c:v>RS</c:v>
                </c:pt>
                <c:pt idx="7">
                  <c:v>MS</c:v>
                </c:pt>
                <c:pt idx="8">
                  <c:v>RO</c:v>
                </c:pt>
                <c:pt idx="9">
                  <c:v>PR</c:v>
                </c:pt>
                <c:pt idx="10">
                  <c:v>ES</c:v>
                </c:pt>
                <c:pt idx="11">
                  <c:v>AM</c:v>
                </c:pt>
                <c:pt idx="12">
                  <c:v>CE</c:v>
                </c:pt>
                <c:pt idx="13">
                  <c:v>SP</c:v>
                </c:pt>
                <c:pt idx="14">
                  <c:v>PB</c:v>
                </c:pt>
                <c:pt idx="15">
                  <c:v>PI</c:v>
                </c:pt>
                <c:pt idx="16">
                  <c:v>MG</c:v>
                </c:pt>
                <c:pt idx="17">
                  <c:v>SC</c:v>
                </c:pt>
                <c:pt idx="18">
                  <c:v>AP</c:v>
                </c:pt>
                <c:pt idx="19">
                  <c:v>RN</c:v>
                </c:pt>
                <c:pt idx="20">
                  <c:v>MA</c:v>
                </c:pt>
                <c:pt idx="21">
                  <c:v>TO</c:v>
                </c:pt>
                <c:pt idx="22">
                  <c:v>PA</c:v>
                </c:pt>
                <c:pt idx="23">
                  <c:v>RR</c:v>
                </c:pt>
                <c:pt idx="24">
                  <c:v>BA</c:v>
                </c:pt>
                <c:pt idx="25">
                  <c:v>AC</c:v>
                </c:pt>
                <c:pt idx="26">
                  <c:v>SE</c:v>
                </c:pt>
              </c:strCache>
            </c:strRef>
          </c:cat>
          <c:val>
            <c:numRef>
              <c:f>'BASE DE DADOS DOS GRÁFICOS'!$I$3:$I$29</c:f>
              <c:numCache>
                <c:formatCode>#,##0</c:formatCode>
                <c:ptCount val="27"/>
                <c:pt idx="0" formatCode="General">
                  <c:v>1</c:v>
                </c:pt>
                <c:pt idx="1">
                  <c:v>79</c:v>
                </c:pt>
                <c:pt idx="2" formatCode="General">
                  <c:v>149</c:v>
                </c:pt>
                <c:pt idx="3">
                  <c:v>106</c:v>
                </c:pt>
                <c:pt idx="4" formatCode="General">
                  <c:v>74</c:v>
                </c:pt>
                <c:pt idx="5" formatCode="General">
                  <c:v>171</c:v>
                </c:pt>
                <c:pt idx="6" formatCode="General">
                  <c:v>329</c:v>
                </c:pt>
                <c:pt idx="7">
                  <c:v>51</c:v>
                </c:pt>
                <c:pt idx="8" formatCode="General">
                  <c:v>30</c:v>
                </c:pt>
                <c:pt idx="9" formatCode="General">
                  <c:v>178</c:v>
                </c:pt>
                <c:pt idx="10" formatCode="General">
                  <c:v>35</c:v>
                </c:pt>
                <c:pt idx="11" formatCode="General">
                  <c:v>27</c:v>
                </c:pt>
                <c:pt idx="12" formatCode="General">
                  <c:v>65</c:v>
                </c:pt>
                <c:pt idx="13">
                  <c:v>221</c:v>
                </c:pt>
                <c:pt idx="14" formatCode="General">
                  <c:v>71</c:v>
                </c:pt>
                <c:pt idx="15" formatCode="General">
                  <c:v>68</c:v>
                </c:pt>
                <c:pt idx="16" formatCode="General">
                  <c:v>219</c:v>
                </c:pt>
                <c:pt idx="17" formatCode="General">
                  <c:v>70</c:v>
                </c:pt>
                <c:pt idx="18" formatCode="General">
                  <c:v>4</c:v>
                </c:pt>
                <c:pt idx="19" formatCode="General">
                  <c:v>39</c:v>
                </c:pt>
                <c:pt idx="20" formatCode="General">
                  <c:v>47</c:v>
                </c:pt>
                <c:pt idx="21" formatCode="General">
                  <c:v>29</c:v>
                </c:pt>
                <c:pt idx="22" formatCode="General">
                  <c:v>30</c:v>
                </c:pt>
                <c:pt idx="23" formatCode="General">
                  <c:v>2</c:v>
                </c:pt>
                <c:pt idx="24">
                  <c:v>37</c:v>
                </c:pt>
                <c:pt idx="25" formatCode="General">
                  <c:v>2</c:v>
                </c:pt>
                <c:pt idx="26">
                  <c:v>4</c:v>
                </c:pt>
              </c:numCache>
            </c:numRef>
          </c:val>
        </c:ser>
        <c:ser>
          <c:idx val="1"/>
          <c:order val="1"/>
          <c:tx>
            <c:strRef>
              <c:f>'BASE DE DADOS DOS GRÁFICOS'!$J$2</c:f>
              <c:strCache>
                <c:ptCount val="1"/>
                <c:pt idx="0">
                  <c:v>RGPS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'BASE DE DADOS DOS GRÁFICOS'!$H$3:$H$29</c:f>
              <c:strCache>
                <c:ptCount val="27"/>
                <c:pt idx="0">
                  <c:v>DF</c:v>
                </c:pt>
                <c:pt idx="1">
                  <c:v>RJ</c:v>
                </c:pt>
                <c:pt idx="2">
                  <c:v>PE</c:v>
                </c:pt>
                <c:pt idx="3">
                  <c:v>MT</c:v>
                </c:pt>
                <c:pt idx="4">
                  <c:v>AL</c:v>
                </c:pt>
                <c:pt idx="5">
                  <c:v>GO</c:v>
                </c:pt>
                <c:pt idx="6">
                  <c:v>RS</c:v>
                </c:pt>
                <c:pt idx="7">
                  <c:v>MS</c:v>
                </c:pt>
                <c:pt idx="8">
                  <c:v>RO</c:v>
                </c:pt>
                <c:pt idx="9">
                  <c:v>PR</c:v>
                </c:pt>
                <c:pt idx="10">
                  <c:v>ES</c:v>
                </c:pt>
                <c:pt idx="11">
                  <c:v>AM</c:v>
                </c:pt>
                <c:pt idx="12">
                  <c:v>CE</c:v>
                </c:pt>
                <c:pt idx="13">
                  <c:v>SP</c:v>
                </c:pt>
                <c:pt idx="14">
                  <c:v>PB</c:v>
                </c:pt>
                <c:pt idx="15">
                  <c:v>PI</c:v>
                </c:pt>
                <c:pt idx="16">
                  <c:v>MG</c:v>
                </c:pt>
                <c:pt idx="17">
                  <c:v>SC</c:v>
                </c:pt>
                <c:pt idx="18">
                  <c:v>AP</c:v>
                </c:pt>
                <c:pt idx="19">
                  <c:v>RN</c:v>
                </c:pt>
                <c:pt idx="20">
                  <c:v>MA</c:v>
                </c:pt>
                <c:pt idx="21">
                  <c:v>TO</c:v>
                </c:pt>
                <c:pt idx="22">
                  <c:v>PA</c:v>
                </c:pt>
                <c:pt idx="23">
                  <c:v>RR</c:v>
                </c:pt>
                <c:pt idx="24">
                  <c:v>BA</c:v>
                </c:pt>
                <c:pt idx="25">
                  <c:v>AC</c:v>
                </c:pt>
                <c:pt idx="26">
                  <c:v>SE</c:v>
                </c:pt>
              </c:strCache>
            </c:strRef>
          </c:cat>
          <c:val>
            <c:numRef>
              <c:f>'BASE DE DADOS DOS GRÁFICOS'!$J$3:$J$29</c:f>
              <c:numCache>
                <c:formatCode>#,##0</c:formatCode>
                <c:ptCount val="27"/>
                <c:pt idx="0" formatCode="General">
                  <c:v>0</c:v>
                </c:pt>
                <c:pt idx="1">
                  <c:v>14</c:v>
                </c:pt>
                <c:pt idx="2" formatCode="General">
                  <c:v>36</c:v>
                </c:pt>
                <c:pt idx="3">
                  <c:v>36</c:v>
                </c:pt>
                <c:pt idx="4" formatCode="General">
                  <c:v>29</c:v>
                </c:pt>
                <c:pt idx="5" formatCode="General">
                  <c:v>76</c:v>
                </c:pt>
                <c:pt idx="6" formatCode="General">
                  <c:v>169</c:v>
                </c:pt>
                <c:pt idx="7">
                  <c:v>29</c:v>
                </c:pt>
                <c:pt idx="8" formatCode="General">
                  <c:v>23</c:v>
                </c:pt>
                <c:pt idx="9" formatCode="General">
                  <c:v>222</c:v>
                </c:pt>
                <c:pt idx="10" formatCode="General">
                  <c:v>44</c:v>
                </c:pt>
                <c:pt idx="11" formatCode="General">
                  <c:v>36</c:v>
                </c:pt>
                <c:pt idx="12" formatCode="General">
                  <c:v>120</c:v>
                </c:pt>
                <c:pt idx="13">
                  <c:v>425</c:v>
                </c:pt>
                <c:pt idx="14" formatCode="General">
                  <c:v>153</c:v>
                </c:pt>
                <c:pt idx="15" formatCode="General">
                  <c:v>157</c:v>
                </c:pt>
                <c:pt idx="16" formatCode="General">
                  <c:v>635</c:v>
                </c:pt>
                <c:pt idx="17" formatCode="General">
                  <c:v>226</c:v>
                </c:pt>
                <c:pt idx="18" formatCode="General">
                  <c:v>13</c:v>
                </c:pt>
                <c:pt idx="19" formatCode="General">
                  <c:v>129</c:v>
                </c:pt>
                <c:pt idx="20" formatCode="General">
                  <c:v>171</c:v>
                </c:pt>
                <c:pt idx="21" formatCode="General">
                  <c:v>111</c:v>
                </c:pt>
                <c:pt idx="22" formatCode="General">
                  <c:v>115</c:v>
                </c:pt>
                <c:pt idx="23" formatCode="General">
                  <c:v>14</c:v>
                </c:pt>
                <c:pt idx="24">
                  <c:v>381</c:v>
                </c:pt>
                <c:pt idx="25" formatCode="General">
                  <c:v>21</c:v>
                </c:pt>
                <c:pt idx="26">
                  <c:v>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44585216"/>
        <c:axId val="275943360"/>
      </c:barChart>
      <c:catAx>
        <c:axId val="14458521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75943360"/>
        <c:crosses val="autoZero"/>
        <c:auto val="1"/>
        <c:lblAlgn val="ctr"/>
        <c:lblOffset val="100"/>
        <c:noMultiLvlLbl val="0"/>
      </c:catAx>
      <c:valAx>
        <c:axId val="275943360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crossAx val="144585216"/>
        <c:crosses val="autoZero"/>
        <c:crossBetween val="between"/>
      </c:valAx>
      <c:spPr>
        <a:noFill/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noFill/>
    <a:ln>
      <a:noFill/>
    </a:ln>
  </c:sp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r>
              <a:rPr lang="pt-BR">
                <a:solidFill>
                  <a:schemeClr val="tx1">
                    <a:lumMod val="75000"/>
                    <a:lumOff val="25000"/>
                  </a:schemeClr>
                </a:solidFill>
              </a:rPr>
              <a:t>Relação</a:t>
            </a:r>
            <a:r>
              <a:rPr lang="pt-BR" baseline="0">
                <a:solidFill>
                  <a:schemeClr val="tx1">
                    <a:lumMod val="75000"/>
                    <a:lumOff val="25000"/>
                  </a:schemeClr>
                </a:solidFill>
              </a:rPr>
              <a:t> entre Militares a</a:t>
            </a:r>
            <a:r>
              <a:rPr lang="pt-BR">
                <a:solidFill>
                  <a:schemeClr val="tx1">
                    <a:lumMod val="75000"/>
                    <a:lumOff val="25000"/>
                  </a:schemeClr>
                </a:solidFill>
              </a:rPr>
              <a:t>tivos</a:t>
            </a:r>
            <a:r>
              <a:rPr lang="pt-BR" baseline="0">
                <a:solidFill>
                  <a:schemeClr val="tx1">
                    <a:lumMod val="75000"/>
                    <a:lumOff val="25000"/>
                  </a:schemeClr>
                </a:solidFill>
              </a:rPr>
              <a:t> e  inativos da União</a:t>
            </a:r>
            <a:endParaRPr lang="pt-BR">
              <a:solidFill>
                <a:schemeClr val="tx1">
                  <a:lumMod val="75000"/>
                  <a:lumOff val="25000"/>
                </a:schemeClr>
              </a:solidFill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'BASE DE DADOS DOS GRÁFICOS'!$BA$4</c:f>
              <c:strCache>
                <c:ptCount val="1"/>
                <c:pt idx="0">
                  <c:v>ATIVOS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'BASE DE DADOS DOS GRÁFICOS'!$BB$3:$BI$3</c:f>
              <c:numCache>
                <c:formatCode>General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'BASE DE DADOS DOS GRÁFICOS'!$BB$4:$BI$4</c:f>
              <c:numCache>
                <c:formatCode>#,##0</c:formatCode>
                <c:ptCount val="8"/>
                <c:pt idx="0">
                  <c:v>355374</c:v>
                </c:pt>
                <c:pt idx="1">
                  <c:v>358141</c:v>
                </c:pt>
                <c:pt idx="2">
                  <c:v>359552</c:v>
                </c:pt>
                <c:pt idx="3">
                  <c:v>365242</c:v>
                </c:pt>
                <c:pt idx="4">
                  <c:v>370273</c:v>
                </c:pt>
                <c:pt idx="5">
                  <c:v>368467</c:v>
                </c:pt>
                <c:pt idx="6">
                  <c:v>368601</c:v>
                </c:pt>
                <c:pt idx="7">
                  <c:v>381830</c:v>
                </c:pt>
              </c:numCache>
            </c:numRef>
          </c:val>
        </c:ser>
        <c:ser>
          <c:idx val="2"/>
          <c:order val="1"/>
          <c:tx>
            <c:strRef>
              <c:f>'BASE DE DADOS DOS GRÁFICOS'!$BA$7</c:f>
              <c:strCache>
                <c:ptCount val="1"/>
                <c:pt idx="0">
                  <c:v>INATIVOS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'BASE DE DADOS DOS GRÁFICOS'!$BB$3:$BI$3</c:f>
              <c:numCache>
                <c:formatCode>General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'BASE DE DADOS DOS GRÁFICOS'!$BB$7:$BI$7</c:f>
              <c:numCache>
                <c:formatCode>#,##0</c:formatCode>
                <c:ptCount val="8"/>
                <c:pt idx="0">
                  <c:v>252977</c:v>
                </c:pt>
                <c:pt idx="1">
                  <c:v>314623</c:v>
                </c:pt>
                <c:pt idx="2">
                  <c:v>322591</c:v>
                </c:pt>
                <c:pt idx="3">
                  <c:v>328384</c:v>
                </c:pt>
                <c:pt idx="4">
                  <c:v>334975</c:v>
                </c:pt>
                <c:pt idx="5">
                  <c:v>374820</c:v>
                </c:pt>
                <c:pt idx="6">
                  <c:v>381356</c:v>
                </c:pt>
                <c:pt idx="7">
                  <c:v>387852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5189888"/>
        <c:axId val="303348480"/>
      </c:barChart>
      <c:lineChart>
        <c:grouping val="standard"/>
        <c:varyColors val="0"/>
        <c:ser>
          <c:idx val="3"/>
          <c:order val="2"/>
          <c:tx>
            <c:strRef>
              <c:f>'BASE DE DADOS DOS GRÁFICOS'!$BA$8</c:f>
              <c:strCache>
                <c:ptCount val="1"/>
                <c:pt idx="0">
                  <c:v>RELAÇÃO</c:v>
                </c:pt>
              </c:strCache>
            </c:strRef>
          </c:tx>
          <c:spPr>
            <a:ln w="19050">
              <a:solidFill>
                <a:schemeClr val="tx1">
                  <a:alpha val="30000"/>
                </a:schemeClr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tx1">
                  <a:alpha val="30000"/>
                </a:schemeClr>
              </a:solidFill>
              <a:ln>
                <a:prstDash val="dash"/>
              </a:ln>
            </c:spPr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pt-BR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'BASE DE DADOS DOS GRÁFICOS'!$BB$3:$BI$3</c:f>
              <c:numCache>
                <c:formatCode>General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'BASE DE DADOS DOS GRÁFICOS'!$BB$8:$BI$8</c:f>
              <c:numCache>
                <c:formatCode>#,##0.00</c:formatCode>
                <c:ptCount val="8"/>
                <c:pt idx="0">
                  <c:v>1.4047680223893872</c:v>
                </c:pt>
                <c:pt idx="1">
                  <c:v>1.1383179233558893</c:v>
                </c:pt>
                <c:pt idx="2">
                  <c:v>1.1145754221289497</c:v>
                </c:pt>
                <c:pt idx="3">
                  <c:v>1.11224054765153</c:v>
                </c:pt>
                <c:pt idx="4">
                  <c:v>1.1053750279871633</c:v>
                </c:pt>
                <c:pt idx="5">
                  <c:v>0.98305053092150896</c:v>
                </c:pt>
                <c:pt idx="6">
                  <c:v>0.96655356150158911</c:v>
                </c:pt>
                <c:pt idx="7">
                  <c:v>0.98447345894825866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3122944"/>
        <c:axId val="303349056"/>
      </c:lineChart>
      <c:catAx>
        <c:axId val="305189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03348480"/>
        <c:crosses val="autoZero"/>
        <c:auto val="1"/>
        <c:lblAlgn val="ctr"/>
        <c:lblOffset val="100"/>
        <c:noMultiLvlLbl val="0"/>
      </c:catAx>
      <c:valAx>
        <c:axId val="303348480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crossAx val="305189888"/>
        <c:crosses val="autoZero"/>
        <c:crossBetween val="between"/>
      </c:valAx>
      <c:valAx>
        <c:axId val="303349056"/>
        <c:scaling>
          <c:orientation val="minMax"/>
        </c:scaling>
        <c:delete val="0"/>
        <c:axPos val="r"/>
        <c:numFmt formatCode="#,##0.00" sourceLinked="1"/>
        <c:majorTickMark val="out"/>
        <c:minorTickMark val="none"/>
        <c:tickLblPos val="nextTo"/>
        <c:crossAx val="303122944"/>
        <c:crosses val="max"/>
        <c:crossBetween val="between"/>
      </c:valAx>
      <c:catAx>
        <c:axId val="3031229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3349056"/>
        <c:crosses val="autoZero"/>
        <c:auto val="1"/>
        <c:lblAlgn val="ctr"/>
        <c:lblOffset val="100"/>
        <c:noMultiLvlLbl val="0"/>
      </c:catAx>
    </c:plotArea>
    <c:legend>
      <c:legendPos val="b"/>
      <c:layout/>
      <c:overlay val="0"/>
    </c:legend>
    <c:plotVisOnly val="1"/>
    <c:dispBlanksAs val="gap"/>
    <c:showDLblsOverMax val="0"/>
  </c:chart>
  <c:spPr>
    <a:noFill/>
    <a:ln>
      <a:noFill/>
    </a:ln>
  </c:sp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chemeClr val="accent1">
                <a:lumMod val="75000"/>
              </a:schemeClr>
            </a:soli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dLbl>
              <c:idx val="0"/>
              <c:spPr/>
              <c:txPr>
                <a:bodyPr/>
                <a:lstStyle/>
                <a:p>
                  <a:pPr>
                    <a:defRPr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</a:defRPr>
                  </a:pPr>
                  <a:endParaRPr lang="pt-BR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/>
              <c:txPr>
                <a:bodyPr/>
                <a:lstStyle/>
                <a:p>
                  <a:pPr>
                    <a:defRPr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</a:defRPr>
                  </a:pPr>
                  <a:endParaRPr lang="pt-BR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'BASE DE DADOS DOS GRÁFICOS'!$BK$3:$BK$13</c:f>
              <c:numCache>
                <c:formatCode>0.0%</c:formatCode>
                <c:ptCount val="1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</c:numCache>
            </c:numRef>
          </c:cat>
          <c:val>
            <c:numRef>
              <c:f>'BASE DE DADOS DOS GRÁFICOS'!$BL$3:$BL$13</c:f>
              <c:numCache>
                <c:formatCode>General</c:formatCode>
                <c:ptCount val="11"/>
                <c:pt idx="0">
                  <c:v>2</c:v>
                </c:pt>
                <c:pt idx="1">
                  <c:v>36</c:v>
                </c:pt>
                <c:pt idx="2">
                  <c:v>93</c:v>
                </c:pt>
                <c:pt idx="3">
                  <c:v>164</c:v>
                </c:pt>
                <c:pt idx="4">
                  <c:v>157</c:v>
                </c:pt>
                <c:pt idx="5">
                  <c:v>752</c:v>
                </c:pt>
                <c:pt idx="6">
                  <c:v>488</c:v>
                </c:pt>
                <c:pt idx="7">
                  <c:v>144</c:v>
                </c:pt>
                <c:pt idx="8">
                  <c:v>81</c:v>
                </c:pt>
                <c:pt idx="9">
                  <c:v>6</c:v>
                </c:pt>
                <c:pt idx="10">
                  <c:v>33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305190912"/>
        <c:axId val="305120960"/>
      </c:barChart>
      <c:catAx>
        <c:axId val="30519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pt-BR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Representatividade dos Segurados nos Conselhos</a:t>
                </a:r>
              </a:p>
            </c:rich>
          </c:tx>
          <c:layout>
            <c:manualLayout>
              <c:xMode val="edge"/>
              <c:yMode val="edge"/>
              <c:x val="0.36403389049576945"/>
              <c:y val="0.96285436157279491"/>
            </c:manualLayout>
          </c:layout>
          <c:overlay val="0"/>
        </c:title>
        <c:numFmt formatCode="0.0%" sourceLinked="1"/>
        <c:majorTickMark val="none"/>
        <c:minorTickMark val="none"/>
        <c:tickLblPos val="nextTo"/>
        <c:crossAx val="305120960"/>
        <c:crosses val="autoZero"/>
        <c:auto val="1"/>
        <c:lblAlgn val="ctr"/>
        <c:lblOffset val="100"/>
        <c:noMultiLvlLbl val="0"/>
      </c:catAx>
      <c:valAx>
        <c:axId val="305120960"/>
        <c:scaling>
          <c:orientation val="minMax"/>
        </c:scaling>
        <c:delete val="1"/>
        <c:axPos val="l"/>
        <c:title>
          <c:tx>
            <c:rich>
              <a:bodyPr rot="-5400000" vert="horz"/>
              <a:lstStyle/>
              <a:p>
                <a:pPr>
                  <a:defRPr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pt-BR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Número</a:t>
                </a:r>
                <a:r>
                  <a:rPr lang="pt-BR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de Entes</a:t>
                </a:r>
                <a:endParaRPr lang="pt-BR">
                  <a:solidFill>
                    <a:schemeClr val="tx1">
                      <a:lumMod val="75000"/>
                      <a:lumOff val="25000"/>
                    </a:schemeClr>
                  </a:solidFill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05190912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r>
              <a:rPr lang="pt-BR">
                <a:solidFill>
                  <a:schemeClr val="tx1">
                    <a:lumMod val="75000"/>
                    <a:lumOff val="25000"/>
                  </a:schemeClr>
                </a:solidFill>
              </a:rPr>
              <a:t>Naturezada Jurídica</a:t>
            </a:r>
            <a:r>
              <a:rPr lang="pt-BR" baseline="0">
                <a:solidFill>
                  <a:schemeClr val="tx1">
                    <a:lumMod val="75000"/>
                    <a:lumOff val="25000"/>
                  </a:schemeClr>
                </a:solidFill>
              </a:rPr>
              <a:t> das unidades gestoras dos RPPS</a:t>
            </a:r>
            <a:endParaRPr lang="pt-BR">
              <a:solidFill>
                <a:schemeClr val="tx1">
                  <a:lumMod val="75000"/>
                  <a:lumOff val="25000"/>
                </a:schemeClr>
              </a:solidFill>
            </a:endParaRPr>
          </a:p>
        </c:rich>
      </c:tx>
      <c:layout>
        <c:manualLayout>
          <c:xMode val="edge"/>
          <c:yMode val="edge"/>
          <c:x val="0.22263210756160765"/>
          <c:y val="3.669724770642202E-2"/>
        </c:manualLayout>
      </c:layout>
      <c:overlay val="0"/>
    </c:title>
    <c:autoTitleDeleted val="0"/>
    <c:plotArea>
      <c:layout/>
      <c:doughnutChart>
        <c:varyColors val="1"/>
        <c:ser>
          <c:idx val="0"/>
          <c:order val="0"/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dLbls>
            <c:dLbl>
              <c:idx val="0"/>
              <c:spPr/>
              <c:txPr>
                <a:bodyPr/>
                <a:lstStyle/>
                <a:p>
                  <a:pPr>
                    <a:defRPr b="1">
                      <a:solidFill>
                        <a:schemeClr val="bg1"/>
                      </a:solidFill>
                    </a:defRPr>
                  </a:pPr>
                  <a:endParaRPr lang="pt-BR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pPr>
                      <a:defRPr b="1">
                        <a:solidFill>
                          <a:schemeClr val="bg1"/>
                        </a:solidFill>
                      </a:defRPr>
                    </a:pPr>
                    <a:r>
                      <a:rPr lang="pt-BR" b="1">
                        <a:solidFill>
                          <a:schemeClr val="bg1"/>
                        </a:solidFill>
                      </a:rPr>
                      <a:t>Órgão da</a:t>
                    </a:r>
                  </a:p>
                  <a:p>
                    <a:pPr>
                      <a:defRPr b="1">
                        <a:solidFill>
                          <a:schemeClr val="bg1"/>
                        </a:solidFill>
                      </a:defRPr>
                    </a:pPr>
                    <a:r>
                      <a:rPr lang="pt-BR" b="1">
                        <a:solidFill>
                          <a:schemeClr val="bg1"/>
                        </a:solidFill>
                      </a:rPr>
                      <a:t>Administração Direta
23%</a:t>
                    </a:r>
                  </a:p>
                </c:rich>
              </c:tx>
              <c:spPr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1269176594763182E-2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 b="1">
                        <a:solidFill>
                          <a:schemeClr val="bg1"/>
                        </a:solidFill>
                      </a:defRPr>
                    </a:pPr>
                    <a:r>
                      <a:rPr lang="pt-BR" b="1">
                        <a:solidFill>
                          <a:schemeClr val="bg1"/>
                        </a:solidFill>
                      </a:rPr>
                      <a:t>Fundação de</a:t>
                    </a:r>
                  </a:p>
                  <a:p>
                    <a:pPr>
                      <a:defRPr b="1">
                        <a:solidFill>
                          <a:schemeClr val="bg1"/>
                        </a:solidFill>
                      </a:defRPr>
                    </a:pPr>
                    <a:r>
                      <a:rPr lang="pt-BR" b="1">
                        <a:solidFill>
                          <a:schemeClr val="bg1"/>
                        </a:solidFill>
                      </a:rPr>
                      <a:t>Direito Público
6%</a:t>
                    </a:r>
                  </a:p>
                </c:rich>
              </c:tx>
              <c:spPr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1.4086470743453977E-3"/>
                  <c:y val="-3.0559758524969487E-2"/>
                </c:manualLayout>
              </c:layout>
              <c:spPr/>
              <c:txPr>
                <a:bodyPr/>
                <a:lstStyle/>
                <a:p>
                  <a:pPr>
                    <a:defRPr b="1">
                      <a:solidFill>
                        <a:schemeClr val="bg1"/>
                      </a:solidFill>
                    </a:defRPr>
                  </a:pPr>
                  <a:endParaRPr lang="pt-BR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'BASE DE DADOS DOS GRÁFICOS'!$BO$3:$BO$6</c:f>
              <c:strCache>
                <c:ptCount val="4"/>
                <c:pt idx="0">
                  <c:v>Autarquia</c:v>
                </c:pt>
                <c:pt idx="1">
                  <c:v>Órgão da Administração Direta</c:v>
                </c:pt>
                <c:pt idx="2">
                  <c:v>Fundação de Direito Público</c:v>
                </c:pt>
                <c:pt idx="3">
                  <c:v>Outros</c:v>
                </c:pt>
              </c:strCache>
            </c:strRef>
          </c:cat>
          <c:val>
            <c:numRef>
              <c:f>'BASE DE DADOS DOS GRÁFICOS'!$BP$3:$BP$6</c:f>
              <c:numCache>
                <c:formatCode>General</c:formatCode>
                <c:ptCount val="4"/>
                <c:pt idx="0">
                  <c:v>1285</c:v>
                </c:pt>
                <c:pt idx="1">
                  <c:v>458</c:v>
                </c:pt>
                <c:pt idx="2">
                  <c:v>123</c:v>
                </c:pt>
                <c:pt idx="3">
                  <c:v>90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plotVisOnly val="1"/>
    <c:dispBlanksAs val="gap"/>
    <c:showDLblsOverMax val="0"/>
  </c:chart>
  <c:spPr>
    <a:noFill/>
    <a:ln>
      <a:noFill/>
    </a:ln>
  </c:sp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r>
              <a:rPr lang="pt-BR">
                <a:solidFill>
                  <a:schemeClr val="tx1">
                    <a:lumMod val="75000"/>
                    <a:lumOff val="25000"/>
                  </a:schemeClr>
                </a:solidFill>
              </a:rPr>
              <a:t>Evolução da Despesa de Estados, DF e Municípios com Benefícios </a:t>
            </a:r>
          </a:p>
          <a:p>
            <a:pPr>
              <a:defRPr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r>
              <a:rPr lang="pt-BR">
                <a:solidFill>
                  <a:schemeClr val="tx1">
                    <a:lumMod val="75000"/>
                    <a:lumOff val="25000"/>
                  </a:schemeClr>
                </a:solidFill>
              </a:rPr>
              <a:t>em R$</a:t>
            </a:r>
            <a:r>
              <a:rPr lang="pt-BR" baseline="0">
                <a:solidFill>
                  <a:schemeClr val="tx1">
                    <a:lumMod val="75000"/>
                    <a:lumOff val="25000"/>
                  </a:schemeClr>
                </a:solidFill>
              </a:rPr>
              <a:t> bilhões</a:t>
            </a:r>
            <a:endParaRPr lang="pt-BR">
              <a:solidFill>
                <a:schemeClr val="tx1">
                  <a:lumMod val="75000"/>
                  <a:lumOff val="25000"/>
                </a:schemeClr>
              </a:solidFill>
            </a:endParaRPr>
          </a:p>
        </c:rich>
      </c:tx>
      <c:layout/>
      <c:overlay val="1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chemeClr val="accent1">
                <a:lumMod val="75000"/>
              </a:schemeClr>
            </a:soli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'BASE DE DADOS DOS GRÁFICOS'!$CH$3:$CL$3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'BASE DE DADOS DOS GRÁFICOS'!$CH$4:$CL$4</c:f>
              <c:numCache>
                <c:formatCode>0.0</c:formatCode>
                <c:ptCount val="5"/>
                <c:pt idx="0">
                  <c:v>136.71613768651</c:v>
                </c:pt>
                <c:pt idx="1">
                  <c:v>158.66167761058031</c:v>
                </c:pt>
                <c:pt idx="2">
                  <c:v>180.26107393946995</c:v>
                </c:pt>
                <c:pt idx="3">
                  <c:v>205.02586571692984</c:v>
                </c:pt>
                <c:pt idx="4">
                  <c:v>218.69901546601989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305571328"/>
        <c:axId val="305124416"/>
      </c:barChart>
      <c:catAx>
        <c:axId val="30557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05124416"/>
        <c:crosses val="autoZero"/>
        <c:auto val="1"/>
        <c:lblAlgn val="ctr"/>
        <c:lblOffset val="100"/>
        <c:noMultiLvlLbl val="0"/>
      </c:catAx>
      <c:valAx>
        <c:axId val="305124416"/>
        <c:scaling>
          <c:orientation val="minMax"/>
        </c:scaling>
        <c:delete val="1"/>
        <c:axPos val="l"/>
        <c:numFmt formatCode="0.0" sourceLinked="1"/>
        <c:majorTickMark val="out"/>
        <c:minorTickMark val="none"/>
        <c:tickLblPos val="nextTo"/>
        <c:crossAx val="305571328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r>
              <a:rPr lang="pt-BR">
                <a:solidFill>
                  <a:schemeClr val="tx1">
                    <a:lumMod val="75000"/>
                    <a:lumOff val="25000"/>
                  </a:schemeClr>
                </a:solidFill>
              </a:rPr>
              <a:t>Evolução do</a:t>
            </a:r>
            <a:r>
              <a:rPr lang="pt-BR" baseline="0">
                <a:solidFill>
                  <a:schemeClr val="tx1">
                    <a:lumMod val="75000"/>
                    <a:lumOff val="25000"/>
                  </a:schemeClr>
                </a:solidFill>
              </a:rPr>
              <a:t> número de segurados civis da União</a:t>
            </a:r>
            <a:endParaRPr lang="pt-BR">
              <a:solidFill>
                <a:schemeClr val="tx1">
                  <a:lumMod val="75000"/>
                  <a:lumOff val="25000"/>
                </a:schemeClr>
              </a:solidFill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'BASE DE DADOS DOS GRÁFICOS'!$CO$4</c:f>
              <c:strCache>
                <c:ptCount val="1"/>
                <c:pt idx="0">
                  <c:v>SERVIDORES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'BASE DE DADOS DOS GRÁFICOS'!$CP$3:$CU$3</c:f>
              <c:numCache>
                <c:formatCode>General</c:formatCode>
                <c:ptCount val="6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</c:numCache>
            </c:numRef>
          </c:cat>
          <c:val>
            <c:numRef>
              <c:f>'BASE DE DADOS DOS GRÁFICOS'!$CP$4:$CU$4</c:f>
              <c:numCache>
                <c:formatCode>#,##0</c:formatCode>
                <c:ptCount val="6"/>
                <c:pt idx="0">
                  <c:v>603212</c:v>
                </c:pt>
                <c:pt idx="1">
                  <c:v>643783</c:v>
                </c:pt>
                <c:pt idx="2">
                  <c:v>633568</c:v>
                </c:pt>
                <c:pt idx="3">
                  <c:v>718142</c:v>
                </c:pt>
                <c:pt idx="4">
                  <c:v>691342</c:v>
                </c:pt>
                <c:pt idx="5">
                  <c:v>688778</c:v>
                </c:pt>
              </c:numCache>
            </c:numRef>
          </c:val>
        </c:ser>
        <c:ser>
          <c:idx val="1"/>
          <c:order val="1"/>
          <c:tx>
            <c:strRef>
              <c:f>'BASE DE DADOS DOS GRÁFICOS'!$CO$5</c:f>
              <c:strCache>
                <c:ptCount val="1"/>
                <c:pt idx="0">
                  <c:v>APOSENTADOS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'BASE DE DADOS DOS GRÁFICOS'!$CP$3:$CU$3</c:f>
              <c:numCache>
                <c:formatCode>General</c:formatCode>
                <c:ptCount val="6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</c:numCache>
            </c:numRef>
          </c:cat>
          <c:val>
            <c:numRef>
              <c:f>'BASE DE DADOS DOS GRÁFICOS'!$CP$5:$CU$5</c:f>
              <c:numCache>
                <c:formatCode>#,##0</c:formatCode>
                <c:ptCount val="6"/>
                <c:pt idx="0">
                  <c:v>339252</c:v>
                </c:pt>
                <c:pt idx="1">
                  <c:v>354563</c:v>
                </c:pt>
                <c:pt idx="2">
                  <c:v>409050</c:v>
                </c:pt>
                <c:pt idx="3">
                  <c:v>422584</c:v>
                </c:pt>
                <c:pt idx="4">
                  <c:v>436535</c:v>
                </c:pt>
                <c:pt idx="5">
                  <c:v>446852</c:v>
                </c:pt>
              </c:numCache>
            </c:numRef>
          </c:val>
        </c:ser>
        <c:ser>
          <c:idx val="2"/>
          <c:order val="2"/>
          <c:tx>
            <c:strRef>
              <c:f>'BASE DE DADOS DOS GRÁFICOS'!$CO$6</c:f>
              <c:strCache>
                <c:ptCount val="1"/>
                <c:pt idx="0">
                  <c:v>PENSIONISTAS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'BASE DE DADOS DOS GRÁFICOS'!$CP$3:$CU$3</c:f>
              <c:numCache>
                <c:formatCode>General</c:formatCode>
                <c:ptCount val="6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</c:numCache>
            </c:numRef>
          </c:cat>
          <c:val>
            <c:numRef>
              <c:f>'BASE DE DADOS DOS GRÁFICOS'!$CP$6:$CU$6</c:f>
              <c:numCache>
                <c:formatCode>#,##0</c:formatCode>
                <c:ptCount val="6"/>
                <c:pt idx="0">
                  <c:v>349316</c:v>
                </c:pt>
                <c:pt idx="1">
                  <c:v>317678</c:v>
                </c:pt>
                <c:pt idx="2">
                  <c:v>298415</c:v>
                </c:pt>
                <c:pt idx="3">
                  <c:v>300386</c:v>
                </c:pt>
                <c:pt idx="4">
                  <c:v>300937</c:v>
                </c:pt>
                <c:pt idx="5">
                  <c:v>294145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305573376"/>
        <c:axId val="305125568"/>
      </c:barChart>
      <c:catAx>
        <c:axId val="305573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05125568"/>
        <c:crosses val="autoZero"/>
        <c:auto val="1"/>
        <c:lblAlgn val="ctr"/>
        <c:lblOffset val="100"/>
        <c:noMultiLvlLbl val="0"/>
      </c:catAx>
      <c:valAx>
        <c:axId val="305125568"/>
        <c:scaling>
          <c:orientation val="minMax"/>
        </c:scaling>
        <c:delete val="1"/>
        <c:axPos val="l"/>
        <c:numFmt formatCode="#,##0" sourceLinked="1"/>
        <c:majorTickMark val="out"/>
        <c:minorTickMark val="none"/>
        <c:tickLblPos val="nextTo"/>
        <c:crossAx val="30557337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spPr>
    <a:noFill/>
    <a:ln>
      <a:noFill/>
    </a:ln>
  </c:sp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r>
              <a:rPr lang="pt-BR">
                <a:solidFill>
                  <a:schemeClr val="tx1">
                    <a:lumMod val="75000"/>
                    <a:lumOff val="25000"/>
                  </a:schemeClr>
                </a:solidFill>
              </a:rPr>
              <a:t>Evolução do Resultado Atuarial em R$ bilhões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1.4496123765559596E-2"/>
          <c:y val="0.16917555285954494"/>
          <c:w val="0.98418604680120769"/>
          <c:h val="0.8012592320626609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'BASE DE DADOS DOS GRÁFICOS'!$CX$4</c:f>
              <c:strCache>
                <c:ptCount val="1"/>
                <c:pt idx="0">
                  <c:v>UNIÃO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txPr>
              <a:bodyPr rot="-5400000" vert="horz"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'BASE DE DADOS DOS GRÁFICOS'!$CY$3:$DF$3</c:f>
              <c:strCach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strCache>
            </c:strRef>
          </c:cat>
          <c:val>
            <c:numRef>
              <c:f>'BASE DE DADOS DOS GRÁFICOS'!$CY$4:$DG$4</c:f>
              <c:numCache>
                <c:formatCode>#,##0.0_ ;\-#,##0.0\ </c:formatCode>
                <c:ptCount val="9"/>
                <c:pt idx="0">
                  <c:v>-1107.1033843886999</c:v>
                </c:pt>
                <c:pt idx="1">
                  <c:v>-1251.4707095047099</c:v>
                </c:pt>
                <c:pt idx="2">
                  <c:v>-1115.8826460282</c:v>
                </c:pt>
                <c:pt idx="3">
                  <c:v>-1208.42865350078</c:v>
                </c:pt>
                <c:pt idx="4">
                  <c:v>-1243.6859974720701</c:v>
                </c:pt>
                <c:pt idx="5">
                  <c:v>-1364.5026847010602</c:v>
                </c:pt>
                <c:pt idx="6">
                  <c:v>-1199.12676649731</c:v>
                </c:pt>
                <c:pt idx="7">
                  <c:v>-1220.5999999999999</c:v>
                </c:pt>
              </c:numCache>
            </c:numRef>
          </c:val>
        </c:ser>
        <c:ser>
          <c:idx val="1"/>
          <c:order val="1"/>
          <c:tx>
            <c:strRef>
              <c:f>'BASE DE DADOS DOS GRÁFICOS'!$CX$5</c:f>
              <c:strCache>
                <c:ptCount val="1"/>
                <c:pt idx="0">
                  <c:v>ESTADOS/DF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txPr>
              <a:bodyPr rot="-5400000" vert="horz"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'BASE DE DADOS DOS GRÁFICOS'!$CY$3:$DF$3</c:f>
              <c:strCach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strCache>
            </c:strRef>
          </c:cat>
          <c:val>
            <c:numRef>
              <c:f>'BASE DE DADOS DOS GRÁFICOS'!$CY$5:$DF$5</c:f>
              <c:numCache>
                <c:formatCode>#,##0.0_ ;\-#,##0.0\ </c:formatCode>
                <c:ptCount val="8"/>
                <c:pt idx="0">
                  <c:v>-2018.67329677885</c:v>
                </c:pt>
                <c:pt idx="1">
                  <c:v>-2327.6310581500802</c:v>
                </c:pt>
                <c:pt idx="2">
                  <c:v>-2747.8252683225696</c:v>
                </c:pt>
                <c:pt idx="3">
                  <c:v>-3036.7301151039446</c:v>
                </c:pt>
                <c:pt idx="4">
                  <c:v>-4623.5330330804909</c:v>
                </c:pt>
                <c:pt idx="5">
                  <c:v>-4884.5657033791204</c:v>
                </c:pt>
                <c:pt idx="6">
                  <c:v>-5181.9479808941678</c:v>
                </c:pt>
                <c:pt idx="7">
                  <c:v>-4427.8496752279589</c:v>
                </c:pt>
              </c:numCache>
            </c:numRef>
          </c:val>
        </c:ser>
        <c:ser>
          <c:idx val="2"/>
          <c:order val="2"/>
          <c:tx>
            <c:strRef>
              <c:f>'BASE DE DADOS DOS GRÁFICOS'!$CX$6</c:f>
              <c:strCache>
                <c:ptCount val="1"/>
                <c:pt idx="0">
                  <c:v>MUNICÍPIOS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dLbl>
              <c:idx val="0"/>
              <c:layout>
                <c:manualLayout>
                  <c:x val="2.6356588664653811E-3"/>
                  <c:y val="5.361580252431732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6355551003682523E-3"/>
                  <c:y val="6.532083413149435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 b="0">
                    <a:solidFill>
                      <a:schemeClr val="bg1"/>
                    </a:solidFill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'BASE DE DADOS DOS GRÁFICOS'!$CY$3:$DF$3</c:f>
              <c:strCach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strCache>
            </c:strRef>
          </c:cat>
          <c:val>
            <c:numRef>
              <c:f>'BASE DE DADOS DOS GRÁFICOS'!$CY$6:$DG$6</c:f>
              <c:numCache>
                <c:formatCode>#,##0.0_ ;\-#,##0.0\ </c:formatCode>
                <c:ptCount val="9"/>
                <c:pt idx="0">
                  <c:v>-351.26554223228999</c:v>
                </c:pt>
                <c:pt idx="1">
                  <c:v>-438.22711305997996</c:v>
                </c:pt>
                <c:pt idx="2">
                  <c:v>-544.77905094231005</c:v>
                </c:pt>
                <c:pt idx="3">
                  <c:v>-674.89323719656966</c:v>
                </c:pt>
                <c:pt idx="4">
                  <c:v>-769.28790190647396</c:v>
                </c:pt>
                <c:pt idx="5">
                  <c:v>-868.88722104140004</c:v>
                </c:pt>
                <c:pt idx="6">
                  <c:v>-1032.8555289238643</c:v>
                </c:pt>
                <c:pt idx="7">
                  <c:v>-1054</c:v>
                </c:pt>
              </c:numCache>
            </c:numRef>
          </c:val>
        </c:ser>
        <c:ser>
          <c:idx val="3"/>
          <c:order val="3"/>
          <c:tx>
            <c:strRef>
              <c:f>'BASE DE DADOS DOS GRÁFICOS'!$CX$7</c:f>
              <c:strCache>
                <c:ptCount val="1"/>
                <c:pt idx="0">
                  <c:v>FCDF</c:v>
                </c:pt>
              </c:strCache>
            </c:strRef>
          </c:tx>
          <c:spPr>
            <a:solidFill>
              <a:schemeClr val="accent3"/>
            </a:soli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txPr>
              <a:bodyPr rot="-5400000" vert="horz"/>
              <a:lstStyle/>
              <a:p>
                <a:pPr>
                  <a:defRPr b="1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'BASE DE DADOS DOS GRÁFICOS'!$CY$3:$DF$3</c:f>
              <c:strCach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strCache>
            </c:strRef>
          </c:cat>
          <c:val>
            <c:numRef>
              <c:f>'BASE DE DADOS DOS GRÁFICOS'!$CY$7:$DF$7</c:f>
              <c:numCache>
                <c:formatCode>#,##0.0_ ;\-#,##0.0\ </c:formatCode>
                <c:ptCount val="8"/>
                <c:pt idx="7">
                  <c:v>-74.7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305965056"/>
        <c:axId val="305726016"/>
      </c:barChart>
      <c:catAx>
        <c:axId val="30596505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high"/>
        <c:crossAx val="305726016"/>
        <c:crosses val="autoZero"/>
        <c:auto val="1"/>
        <c:lblAlgn val="ctr"/>
        <c:lblOffset val="100"/>
        <c:noMultiLvlLbl val="0"/>
      </c:catAx>
      <c:valAx>
        <c:axId val="305726016"/>
        <c:scaling>
          <c:orientation val="minMax"/>
        </c:scaling>
        <c:delete val="1"/>
        <c:axPos val="l"/>
        <c:numFmt formatCode="#,##0.0_ ;\-#,##0.0\ " sourceLinked="1"/>
        <c:majorTickMark val="none"/>
        <c:minorTickMark val="none"/>
        <c:tickLblPos val="nextTo"/>
        <c:crossAx val="305965056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spPr>
    <a:noFill/>
    <a:ln>
      <a:noFill/>
    </a:ln>
  </c:sp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r>
              <a:rPr lang="pt-BR">
                <a:solidFill>
                  <a:schemeClr val="tx1">
                    <a:lumMod val="75000"/>
                    <a:lumOff val="25000"/>
                  </a:schemeClr>
                </a:solidFill>
              </a:rPr>
              <a:t>Índice</a:t>
            </a:r>
            <a:r>
              <a:rPr lang="pt-BR" baseline="0">
                <a:solidFill>
                  <a:schemeClr val="tx1">
                    <a:lumMod val="75000"/>
                    <a:lumOff val="25000"/>
                  </a:schemeClr>
                </a:solidFill>
              </a:rPr>
              <a:t> de </a:t>
            </a:r>
            <a:r>
              <a:rPr lang="pt-BR">
                <a:solidFill>
                  <a:schemeClr val="tx1">
                    <a:lumMod val="75000"/>
                    <a:lumOff val="25000"/>
                  </a:schemeClr>
                </a:solidFill>
              </a:rPr>
              <a:t>Cobertura</a:t>
            </a:r>
            <a:r>
              <a:rPr lang="pt-BR" baseline="0">
                <a:solidFill>
                  <a:schemeClr val="tx1">
                    <a:lumMod val="75000"/>
                    <a:lumOff val="25000"/>
                  </a:schemeClr>
                </a:solidFill>
              </a:rPr>
              <a:t> Previdenciária</a:t>
            </a:r>
            <a:endParaRPr lang="pt-BR">
              <a:solidFill>
                <a:schemeClr val="tx1">
                  <a:lumMod val="75000"/>
                  <a:lumOff val="25000"/>
                </a:schemeClr>
              </a:solidFill>
            </a:endParaRPr>
          </a:p>
        </c:rich>
      </c:tx>
      <c:layout>
        <c:manualLayout>
          <c:xMode val="edge"/>
          <c:yMode val="edge"/>
          <c:x val="0.31409602711337076"/>
          <c:y val="2.0384813923566256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'BASE DE DADOS DOS GRÁFICOS'!$CE$2</c:f>
              <c:strCache>
                <c:ptCount val="1"/>
                <c:pt idx="0">
                  <c:v>COBERTURA PREVIDENCIÁRIA DE BENEFÍCIOS CONCEDIDOS</c:v>
                </c:pt>
              </c:strCache>
            </c:strRef>
          </c:tx>
          <c:spPr>
            <a:solidFill>
              <a:schemeClr val="accent1"/>
            </a:soli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Pt>
            <c:idx val="11"/>
            <c:invertIfNegative val="0"/>
            <c:bubble3D val="0"/>
            <c:spPr>
              <a:solidFill>
                <a:schemeClr val="accent2"/>
              </a:solidFill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'BASE DE DADOS DOS GRÁFICOS'!$CD$3:$CD$14</c:f>
              <c:strCache>
                <c:ptCount val="12"/>
                <c:pt idx="0">
                  <c:v>0,0 - 0,1</c:v>
                </c:pt>
                <c:pt idx="1">
                  <c:v>0,1 - 0,2</c:v>
                </c:pt>
                <c:pt idx="2">
                  <c:v>0,2 - 0,3</c:v>
                </c:pt>
                <c:pt idx="3">
                  <c:v>0,3 - 0,4</c:v>
                </c:pt>
                <c:pt idx="4">
                  <c:v>0,4 - 0,5</c:v>
                </c:pt>
                <c:pt idx="5">
                  <c:v>0,5 - 0,6</c:v>
                </c:pt>
                <c:pt idx="6">
                  <c:v>0,6 - 0,7</c:v>
                </c:pt>
                <c:pt idx="7">
                  <c:v>0,7 - 0,8</c:v>
                </c:pt>
                <c:pt idx="8">
                  <c:v>0,8 - 0,9</c:v>
                </c:pt>
                <c:pt idx="9">
                  <c:v>0,9 - 1,0</c:v>
                </c:pt>
                <c:pt idx="10">
                  <c:v>MAIOR QUE 1,0</c:v>
                </c:pt>
                <c:pt idx="11">
                  <c:v>SEM AVALIAÇÃO</c:v>
                </c:pt>
              </c:strCache>
            </c:strRef>
          </c:cat>
          <c:val>
            <c:numRef>
              <c:f>'BASE DE DADOS DOS GRÁFICOS'!$CE$3:$CE$14</c:f>
              <c:numCache>
                <c:formatCode>#,##0</c:formatCode>
                <c:ptCount val="12"/>
                <c:pt idx="0">
                  <c:v>247</c:v>
                </c:pt>
                <c:pt idx="1">
                  <c:v>152</c:v>
                </c:pt>
                <c:pt idx="2">
                  <c:v>136</c:v>
                </c:pt>
                <c:pt idx="3">
                  <c:v>148</c:v>
                </c:pt>
                <c:pt idx="4">
                  <c:v>95</c:v>
                </c:pt>
                <c:pt idx="5">
                  <c:v>98</c:v>
                </c:pt>
                <c:pt idx="6">
                  <c:v>88</c:v>
                </c:pt>
                <c:pt idx="7">
                  <c:v>104</c:v>
                </c:pt>
                <c:pt idx="8">
                  <c:v>79</c:v>
                </c:pt>
                <c:pt idx="9">
                  <c:v>56</c:v>
                </c:pt>
                <c:pt idx="10">
                  <c:v>707</c:v>
                </c:pt>
                <c:pt idx="11">
                  <c:v>228</c:v>
                </c:pt>
              </c:numCache>
            </c:numRef>
          </c:val>
        </c:ser>
        <c:ser>
          <c:idx val="1"/>
          <c:order val="1"/>
          <c:tx>
            <c:strRef>
              <c:f>'BASE DE DADOS DOS GRÁFICOS'!$CF$2</c:f>
              <c:strCache>
                <c:ptCount val="1"/>
                <c:pt idx="0">
                  <c:v>COBERTURA PREVIDENCIÁRIA DE BENEFÍCIOS CONCEDIDOS E A CONCEDER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Pt>
            <c:idx val="11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dLbls>
            <c:dLbl>
              <c:idx val="9"/>
              <c:layout/>
              <c:spPr/>
              <c:txPr>
                <a:bodyPr rot="-5400000" vert="horz"/>
                <a:lstStyle/>
                <a:p>
                  <a:pPr>
                    <a:defRPr b="1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</a:defRPr>
                  </a:pPr>
                  <a:endParaRPr lang="pt-B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/>
              <c:spPr/>
              <c:txPr>
                <a:bodyPr rot="-5400000" vert="horz"/>
                <a:lstStyle/>
                <a:p>
                  <a:pPr>
                    <a:defRPr b="1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</a:defRPr>
                  </a:pPr>
                  <a:endParaRPr lang="pt-B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'BASE DE DADOS DOS GRÁFICOS'!$CD$3:$CD$14</c:f>
              <c:strCache>
                <c:ptCount val="12"/>
                <c:pt idx="0">
                  <c:v>0,0 - 0,1</c:v>
                </c:pt>
                <c:pt idx="1">
                  <c:v>0,1 - 0,2</c:v>
                </c:pt>
                <c:pt idx="2">
                  <c:v>0,2 - 0,3</c:v>
                </c:pt>
                <c:pt idx="3">
                  <c:v>0,3 - 0,4</c:v>
                </c:pt>
                <c:pt idx="4">
                  <c:v>0,4 - 0,5</c:v>
                </c:pt>
                <c:pt idx="5">
                  <c:v>0,5 - 0,6</c:v>
                </c:pt>
                <c:pt idx="6">
                  <c:v>0,6 - 0,7</c:v>
                </c:pt>
                <c:pt idx="7">
                  <c:v>0,7 - 0,8</c:v>
                </c:pt>
                <c:pt idx="8">
                  <c:v>0,8 - 0,9</c:v>
                </c:pt>
                <c:pt idx="9">
                  <c:v>0,9 - 1,0</c:v>
                </c:pt>
                <c:pt idx="10">
                  <c:v>MAIOR QUE 1,0</c:v>
                </c:pt>
                <c:pt idx="11">
                  <c:v>SEM AVALIAÇÃO</c:v>
                </c:pt>
              </c:strCache>
            </c:strRef>
          </c:cat>
          <c:val>
            <c:numRef>
              <c:f>'BASE DE DADOS DOS GRÁFICOS'!$CF$3:$CF$14</c:f>
              <c:numCache>
                <c:formatCode>#,##0</c:formatCode>
                <c:ptCount val="12"/>
                <c:pt idx="0">
                  <c:v>473</c:v>
                </c:pt>
                <c:pt idx="1">
                  <c:v>307</c:v>
                </c:pt>
                <c:pt idx="2">
                  <c:v>255</c:v>
                </c:pt>
                <c:pt idx="3">
                  <c:v>236</c:v>
                </c:pt>
                <c:pt idx="4">
                  <c:v>207</c:v>
                </c:pt>
                <c:pt idx="5">
                  <c:v>151</c:v>
                </c:pt>
                <c:pt idx="6">
                  <c:v>116</c:v>
                </c:pt>
                <c:pt idx="7">
                  <c:v>76</c:v>
                </c:pt>
                <c:pt idx="8">
                  <c:v>52</c:v>
                </c:pt>
                <c:pt idx="9">
                  <c:v>20</c:v>
                </c:pt>
                <c:pt idx="10">
                  <c:v>30</c:v>
                </c:pt>
                <c:pt idx="11">
                  <c:v>215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235206144"/>
        <c:axId val="275945664"/>
      </c:barChart>
      <c:catAx>
        <c:axId val="23520614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75945664"/>
        <c:crosses val="autoZero"/>
        <c:auto val="1"/>
        <c:lblAlgn val="ctr"/>
        <c:lblOffset val="100"/>
        <c:noMultiLvlLbl val="0"/>
      </c:catAx>
      <c:valAx>
        <c:axId val="275945664"/>
        <c:scaling>
          <c:orientation val="minMax"/>
        </c:scaling>
        <c:delete val="1"/>
        <c:axPos val="l"/>
        <c:title>
          <c:tx>
            <c:rich>
              <a:bodyPr rot="-5400000" vert="horz"/>
              <a:lstStyle/>
              <a:p>
                <a:pPr>
                  <a:defRPr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pt-BR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Número de entes</a:t>
                </a:r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23520614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spPr>
    <a:noFill/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chemeClr val="accent1">
                <a:lumMod val="75000"/>
              </a:schemeClr>
            </a:soli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dLbl>
              <c:idx val="10"/>
              <c:spPr>
                <a:solidFill>
                  <a:schemeClr val="bg1"/>
                </a:solidFill>
              </c:spPr>
              <c:txPr>
                <a:bodyPr rot="-5400000" vert="horz"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pt-BR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solidFill>
                  <a:schemeClr val="bg1"/>
                </a:solidFill>
              </c:spPr>
              <c:txPr>
                <a:bodyPr rot="-5400000" vert="horz"/>
                <a:lstStyle/>
                <a:p>
                  <a:pPr>
                    <a:defRPr>
                      <a:solidFill>
                        <a:srgbClr val="FF0000"/>
                      </a:solidFill>
                    </a:defRPr>
                  </a:pPr>
                  <a:endParaRPr lang="pt-BR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3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4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5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6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7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solidFill>
                <a:schemeClr val="bg1"/>
              </a:solidFill>
            </c:spPr>
            <c:txPr>
              <a:bodyPr rot="-5400000" vert="horz"/>
              <a:lstStyle/>
              <a:p>
                <a:pPr>
                  <a:defRPr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endParaRPr lang="pt-BR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'BASE DE DADOS DOS GRÁFICOS'!$A$3:$A$46</c:f>
              <c:numCache>
                <c:formatCode>0.0</c:formatCode>
                <c:ptCount val="44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</c:numCache>
            </c:numRef>
          </c:cat>
          <c:val>
            <c:numRef>
              <c:f>'BASE DE DADOS DOS GRÁFICOS'!$B$3:$B$46</c:f>
              <c:numCache>
                <c:formatCode>General</c:formatCode>
                <c:ptCount val="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3</c:v>
                </c:pt>
                <c:pt idx="14">
                  <c:v>0</c:v>
                </c:pt>
                <c:pt idx="15">
                  <c:v>3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2038</c:v>
                </c:pt>
                <c:pt idx="22">
                  <c:v>14</c:v>
                </c:pt>
                <c:pt idx="23">
                  <c:v>23</c:v>
                </c:pt>
                <c:pt idx="24">
                  <c:v>8</c:v>
                </c:pt>
                <c:pt idx="25">
                  <c:v>14</c:v>
                </c:pt>
                <c:pt idx="26">
                  <c:v>3</c:v>
                </c:pt>
                <c:pt idx="27">
                  <c:v>21</c:v>
                </c:pt>
                <c:pt idx="28">
                  <c:v>0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3027712"/>
        <c:axId val="302621248"/>
      </c:barChart>
      <c:catAx>
        <c:axId val="303027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pt-BR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Alíquota Beneficiário</a:t>
                </a:r>
              </a:p>
            </c:rich>
          </c:tx>
          <c:layout>
            <c:manualLayout>
              <c:xMode val="edge"/>
              <c:yMode val="edge"/>
              <c:x val="0.43421062853401249"/>
              <c:y val="0.95269105123327469"/>
            </c:manualLayout>
          </c:layout>
          <c:overlay val="0"/>
        </c:title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pt-BR"/>
          </a:p>
        </c:txPr>
        <c:crossAx val="302621248"/>
        <c:crosses val="autoZero"/>
        <c:auto val="1"/>
        <c:lblAlgn val="ctr"/>
        <c:lblOffset val="100"/>
        <c:noMultiLvlLbl val="0"/>
      </c:catAx>
      <c:valAx>
        <c:axId val="302621248"/>
        <c:scaling>
          <c:orientation val="minMax"/>
          <c:max val="50"/>
        </c:scaling>
        <c:delete val="1"/>
        <c:axPos val="l"/>
        <c:title>
          <c:tx>
            <c:rich>
              <a:bodyPr rot="-5400000" vert="horz"/>
              <a:lstStyle/>
              <a:p>
                <a:pPr>
                  <a:defRPr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pt-BR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Número de Entes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03027712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chemeClr val="accent1">
                <a:lumMod val="75000"/>
              </a:schemeClr>
            </a:soli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dLbl>
              <c:idx val="12"/>
              <c:spPr>
                <a:solidFill>
                  <a:schemeClr val="bg1"/>
                </a:solidFill>
              </c:spPr>
              <c:txPr>
                <a:bodyPr rot="-5400000" vert="horz"/>
                <a:lstStyle/>
                <a:p>
                  <a:pPr>
                    <a:defRPr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</a:defRPr>
                  </a:pPr>
                  <a:endParaRPr lang="pt-B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'BASE DE DADOS DOS GRÁFICOS'!$D$3:$D$49</c:f>
              <c:numCache>
                <c:formatCode>0.0</c:formatCode>
                <c:ptCount val="47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>
                  <c:v>10.5</c:v>
                </c:pt>
                <c:pt idx="12">
                  <c:v>11</c:v>
                </c:pt>
                <c:pt idx="13">
                  <c:v>11.5</c:v>
                </c:pt>
                <c:pt idx="14">
                  <c:v>12</c:v>
                </c:pt>
                <c:pt idx="15">
                  <c:v>12.5</c:v>
                </c:pt>
                <c:pt idx="16">
                  <c:v>13</c:v>
                </c:pt>
                <c:pt idx="17">
                  <c:v>13.5</c:v>
                </c:pt>
                <c:pt idx="18">
                  <c:v>14</c:v>
                </c:pt>
                <c:pt idx="19">
                  <c:v>14.5</c:v>
                </c:pt>
                <c:pt idx="20">
                  <c:v>15</c:v>
                </c:pt>
                <c:pt idx="21">
                  <c:v>15.5</c:v>
                </c:pt>
                <c:pt idx="22">
                  <c:v>16</c:v>
                </c:pt>
                <c:pt idx="23">
                  <c:v>16.5</c:v>
                </c:pt>
                <c:pt idx="24">
                  <c:v>17</c:v>
                </c:pt>
                <c:pt idx="25">
                  <c:v>17.5</c:v>
                </c:pt>
                <c:pt idx="26">
                  <c:v>18</c:v>
                </c:pt>
                <c:pt idx="27">
                  <c:v>18.5</c:v>
                </c:pt>
                <c:pt idx="28">
                  <c:v>19</c:v>
                </c:pt>
                <c:pt idx="29">
                  <c:v>19.5</c:v>
                </c:pt>
                <c:pt idx="30">
                  <c:v>20</c:v>
                </c:pt>
                <c:pt idx="31">
                  <c:v>20.5</c:v>
                </c:pt>
                <c:pt idx="32">
                  <c:v>21</c:v>
                </c:pt>
                <c:pt idx="33">
                  <c:v>21.5</c:v>
                </c:pt>
                <c:pt idx="34">
                  <c:v>22</c:v>
                </c:pt>
                <c:pt idx="35">
                  <c:v>22.5</c:v>
                </c:pt>
                <c:pt idx="36">
                  <c:v>23</c:v>
                </c:pt>
                <c:pt idx="37">
                  <c:v>23.5</c:v>
                </c:pt>
                <c:pt idx="38">
                  <c:v>24</c:v>
                </c:pt>
                <c:pt idx="39">
                  <c:v>24.5</c:v>
                </c:pt>
                <c:pt idx="40">
                  <c:v>25</c:v>
                </c:pt>
                <c:pt idx="41">
                  <c:v>25.5</c:v>
                </c:pt>
                <c:pt idx="42">
                  <c:v>26</c:v>
                </c:pt>
                <c:pt idx="43">
                  <c:v>26.5</c:v>
                </c:pt>
                <c:pt idx="44">
                  <c:v>27</c:v>
                </c:pt>
                <c:pt idx="45">
                  <c:v>27.5</c:v>
                </c:pt>
                <c:pt idx="46">
                  <c:v>28</c:v>
                </c:pt>
              </c:numCache>
            </c:numRef>
          </c:cat>
          <c:val>
            <c:numRef>
              <c:f>'BASE DE DADOS DOS GRÁFICOS'!$E$3:$E$49</c:f>
              <c:numCache>
                <c:formatCode>General</c:formatCode>
                <c:ptCount val="47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3</c:v>
                </c:pt>
                <c:pt idx="8">
                  <c:v>5</c:v>
                </c:pt>
                <c:pt idx="9">
                  <c:v>6</c:v>
                </c:pt>
                <c:pt idx="10">
                  <c:v>4</c:v>
                </c:pt>
                <c:pt idx="11">
                  <c:v>4</c:v>
                </c:pt>
                <c:pt idx="12">
                  <c:v>341</c:v>
                </c:pt>
                <c:pt idx="13">
                  <c:v>61</c:v>
                </c:pt>
                <c:pt idx="14">
                  <c:v>142</c:v>
                </c:pt>
                <c:pt idx="15">
                  <c:v>74</c:v>
                </c:pt>
                <c:pt idx="16">
                  <c:v>176</c:v>
                </c:pt>
                <c:pt idx="17">
                  <c:v>92</c:v>
                </c:pt>
                <c:pt idx="18">
                  <c:v>160</c:v>
                </c:pt>
                <c:pt idx="19">
                  <c:v>92</c:v>
                </c:pt>
                <c:pt idx="20">
                  <c:v>139</c:v>
                </c:pt>
                <c:pt idx="21">
                  <c:v>84</c:v>
                </c:pt>
                <c:pt idx="22">
                  <c:v>103</c:v>
                </c:pt>
                <c:pt idx="23">
                  <c:v>69</c:v>
                </c:pt>
                <c:pt idx="24">
                  <c:v>61</c:v>
                </c:pt>
                <c:pt idx="25">
                  <c:v>58</c:v>
                </c:pt>
                <c:pt idx="26">
                  <c:v>59</c:v>
                </c:pt>
                <c:pt idx="27">
                  <c:v>29</c:v>
                </c:pt>
                <c:pt idx="28">
                  <c:v>44</c:v>
                </c:pt>
                <c:pt idx="29">
                  <c:v>35</c:v>
                </c:pt>
                <c:pt idx="30">
                  <c:v>38</c:v>
                </c:pt>
                <c:pt idx="31">
                  <c:v>20</c:v>
                </c:pt>
                <c:pt idx="32">
                  <c:v>11</c:v>
                </c:pt>
                <c:pt idx="33">
                  <c:v>19</c:v>
                </c:pt>
                <c:pt idx="34">
                  <c:v>138</c:v>
                </c:pt>
                <c:pt idx="35">
                  <c:v>1</c:v>
                </c:pt>
                <c:pt idx="36">
                  <c:v>3</c:v>
                </c:pt>
                <c:pt idx="37">
                  <c:v>1</c:v>
                </c:pt>
                <c:pt idx="38">
                  <c:v>4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3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3120384"/>
        <c:axId val="302622976"/>
      </c:barChart>
      <c:catAx>
        <c:axId val="30312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pt-BR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Alíquota Patronal</a:t>
                </a:r>
              </a:p>
            </c:rich>
          </c:tx>
          <c:layout>
            <c:manualLayout>
              <c:xMode val="edge"/>
              <c:yMode val="edge"/>
              <c:x val="0.44422832980972515"/>
              <c:y val="0.95880725918434506"/>
            </c:manualLayout>
          </c:layout>
          <c:overlay val="0"/>
        </c:title>
        <c:numFmt formatCode="0.0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pt-BR"/>
          </a:p>
        </c:txPr>
        <c:crossAx val="302622976"/>
        <c:crosses val="autoZero"/>
        <c:auto val="1"/>
        <c:lblAlgn val="ctr"/>
        <c:lblOffset val="100"/>
        <c:noMultiLvlLbl val="0"/>
      </c:catAx>
      <c:valAx>
        <c:axId val="302622976"/>
        <c:scaling>
          <c:orientation val="minMax"/>
        </c:scaling>
        <c:delete val="1"/>
        <c:axPos val="l"/>
        <c:title>
          <c:tx>
            <c:rich>
              <a:bodyPr rot="-5400000" vert="horz"/>
              <a:lstStyle/>
              <a:p>
                <a:pPr>
                  <a:defRPr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pt-BR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Número de Entes</a:t>
                </a:r>
              </a:p>
            </c:rich>
          </c:tx>
          <c:layout>
            <c:manualLayout>
              <c:xMode val="edge"/>
              <c:yMode val="edge"/>
              <c:x val="1.2684989429175475E-2"/>
              <c:y val="0.3792439018517180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03120384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r>
              <a:rPr lang="pt-BR">
                <a:solidFill>
                  <a:schemeClr val="tx1">
                    <a:lumMod val="75000"/>
                    <a:lumOff val="25000"/>
                  </a:schemeClr>
                </a:solidFill>
              </a:rPr>
              <a:t>Segurados por tipo de ente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'BASE DE DADOS DOS GRÁFICOS'!$O$4</c:f>
              <c:strCache>
                <c:ptCount val="1"/>
                <c:pt idx="0">
                  <c:v>ESTADOS/DISTRITO FEDERAL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'BASE DE DADOS DOS GRÁFICOS'!$P$3:$AA$3</c:f>
              <c:strCach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</c:strCache>
            </c:strRef>
          </c:cat>
          <c:val>
            <c:numRef>
              <c:f>'BASE DE DADOS DOS GRÁFICOS'!$P$4:$AA$4</c:f>
              <c:numCache>
                <c:formatCode>#,##0</c:formatCode>
                <c:ptCount val="12"/>
                <c:pt idx="0">
                  <c:v>4925479</c:v>
                </c:pt>
                <c:pt idx="1">
                  <c:v>4524639</c:v>
                </c:pt>
                <c:pt idx="2">
                  <c:v>4804299</c:v>
                </c:pt>
                <c:pt idx="3">
                  <c:v>4878119</c:v>
                </c:pt>
                <c:pt idx="4">
                  <c:v>4710403</c:v>
                </c:pt>
                <c:pt idx="5">
                  <c:v>4521002</c:v>
                </c:pt>
                <c:pt idx="6">
                  <c:v>4462492</c:v>
                </c:pt>
                <c:pt idx="7">
                  <c:v>4467991</c:v>
                </c:pt>
                <c:pt idx="8">
                  <c:v>4583821</c:v>
                </c:pt>
                <c:pt idx="9">
                  <c:v>4915545</c:v>
                </c:pt>
                <c:pt idx="10">
                  <c:v>4630308</c:v>
                </c:pt>
                <c:pt idx="11">
                  <c:v>4902174</c:v>
                </c:pt>
              </c:numCache>
            </c:numRef>
          </c:val>
        </c:ser>
        <c:ser>
          <c:idx val="2"/>
          <c:order val="1"/>
          <c:tx>
            <c:strRef>
              <c:f>'BASE DE DADOS DOS GRÁFICOS'!$O$6</c:f>
              <c:strCache>
                <c:ptCount val="1"/>
                <c:pt idx="0">
                  <c:v>DEMAIS MUNICÍPIOS</c:v>
                </c:pt>
              </c:strCache>
            </c:strRef>
          </c:tx>
          <c:spPr>
            <a:solidFill>
              <a:schemeClr val="accent1"/>
            </a:soli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'BASE DE DADOS DOS GRÁFICOS'!$P$3:$AA$3</c:f>
              <c:strCach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</c:strCache>
            </c:strRef>
          </c:cat>
          <c:val>
            <c:numRef>
              <c:f>'BASE DE DADOS DOS GRÁFICOS'!$P$6:$AA$6</c:f>
              <c:numCache>
                <c:formatCode>#,##0</c:formatCode>
                <c:ptCount val="12"/>
                <c:pt idx="0">
                  <c:v>1710759</c:v>
                </c:pt>
                <c:pt idx="1">
                  <c:v>1854090</c:v>
                </c:pt>
                <c:pt idx="2">
                  <c:v>1916212</c:v>
                </c:pt>
                <c:pt idx="3">
                  <c:v>2004558</c:v>
                </c:pt>
                <c:pt idx="4">
                  <c:v>2056279</c:v>
                </c:pt>
                <c:pt idx="5">
                  <c:v>2182670</c:v>
                </c:pt>
                <c:pt idx="6">
                  <c:v>1966230</c:v>
                </c:pt>
                <c:pt idx="7">
                  <c:v>2083835</c:v>
                </c:pt>
                <c:pt idx="8">
                  <c:v>2161633</c:v>
                </c:pt>
                <c:pt idx="9">
                  <c:v>2268967</c:v>
                </c:pt>
                <c:pt idx="10">
                  <c:v>2547373</c:v>
                </c:pt>
                <c:pt idx="11">
                  <c:v>2511196</c:v>
                </c:pt>
              </c:numCache>
            </c:numRef>
          </c:val>
        </c:ser>
        <c:ser>
          <c:idx val="1"/>
          <c:order val="2"/>
          <c:tx>
            <c:strRef>
              <c:f>'BASE DE DADOS DOS GRÁFICOS'!$O$5</c:f>
              <c:strCache>
                <c:ptCount val="1"/>
                <c:pt idx="0">
                  <c:v>CAPITAIS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'BASE DE DADOS DOS GRÁFICOS'!$P$3:$AA$3</c:f>
              <c:strCach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</c:strCache>
            </c:strRef>
          </c:cat>
          <c:val>
            <c:numRef>
              <c:f>'BASE DE DADOS DOS GRÁFICOS'!$P$5:$AA$5</c:f>
              <c:numCache>
                <c:formatCode>#,##0</c:formatCode>
                <c:ptCount val="12"/>
                <c:pt idx="0">
                  <c:v>750242</c:v>
                </c:pt>
                <c:pt idx="1">
                  <c:v>812876</c:v>
                </c:pt>
                <c:pt idx="2">
                  <c:v>832184</c:v>
                </c:pt>
                <c:pt idx="3">
                  <c:v>837899</c:v>
                </c:pt>
                <c:pt idx="4">
                  <c:v>826520</c:v>
                </c:pt>
                <c:pt idx="5">
                  <c:v>804744</c:v>
                </c:pt>
                <c:pt idx="6">
                  <c:v>835070</c:v>
                </c:pt>
                <c:pt idx="7">
                  <c:v>868841</c:v>
                </c:pt>
                <c:pt idx="8">
                  <c:v>874691</c:v>
                </c:pt>
                <c:pt idx="9">
                  <c:v>974365</c:v>
                </c:pt>
                <c:pt idx="10">
                  <c:v>933844</c:v>
                </c:pt>
                <c:pt idx="11">
                  <c:v>936318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303121920"/>
        <c:axId val="302624704"/>
      </c:barChart>
      <c:catAx>
        <c:axId val="30312192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302624704"/>
        <c:crosses val="autoZero"/>
        <c:auto val="1"/>
        <c:lblAlgn val="ctr"/>
        <c:lblOffset val="100"/>
        <c:noMultiLvlLbl val="0"/>
      </c:catAx>
      <c:valAx>
        <c:axId val="302624704"/>
        <c:scaling>
          <c:orientation val="minMax"/>
        </c:scaling>
        <c:delete val="1"/>
        <c:axPos val="l"/>
        <c:numFmt formatCode="#,##0" sourceLinked="1"/>
        <c:majorTickMark val="none"/>
        <c:minorTickMark val="none"/>
        <c:tickLblPos val="nextTo"/>
        <c:crossAx val="303121920"/>
        <c:crosses val="autoZero"/>
        <c:crossBetween val="between"/>
      </c:valAx>
      <c:spPr>
        <a:noFill/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noFill/>
    <a:ln>
      <a:noFill/>
    </a:ln>
  </c:sp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/>
              <a:t>Evolução dos investimentos por segmento em R$ milhões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2"/>
          <c:order val="0"/>
          <c:tx>
            <c:strRef>
              <c:f>'BASE DE DADOS DOS GRÁFICOS'!$BS$3</c:f>
              <c:strCache>
                <c:ptCount val="1"/>
                <c:pt idx="0">
                  <c:v>Investimentos no Exterior</c:v>
                </c:pt>
              </c:strCache>
            </c:strRef>
          </c:tx>
          <c:invertIfNegative val="0"/>
          <c:cat>
            <c:numRef>
              <c:f>'BASE DE DADOS DOS GRÁFICOS'!$BT$2:$CA$2</c:f>
              <c:numCache>
                <c:formatCode>General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'BASE DE DADOS DOS GRÁFICOS'!$BT$3:$CA$3</c:f>
              <c:numCache>
                <c:formatCode>#,##0.0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23.767128639999999</c:v>
                </c:pt>
              </c:numCache>
            </c:numRef>
          </c:val>
        </c:ser>
        <c:ser>
          <c:idx val="3"/>
          <c:order val="1"/>
          <c:tx>
            <c:strRef>
              <c:f>'BASE DE DADOS DOS GRÁFICOS'!$BS$4</c:f>
              <c:strCache>
                <c:ptCount val="1"/>
                <c:pt idx="0">
                  <c:v>Disponibilidades Financeiras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'BASE DE DADOS DOS GRÁFICOS'!$BT$2:$CA$2</c:f>
              <c:numCache>
                <c:formatCode>General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'BASE DE DADOS DOS GRÁFICOS'!$BT$4:$CA$4</c:f>
              <c:numCache>
                <c:formatCode>#,##0.0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3241.5286201500021</c:v>
                </c:pt>
                <c:pt idx="7">
                  <c:v>501.60665658000056</c:v>
                </c:pt>
              </c:numCache>
            </c:numRef>
          </c:val>
        </c:ser>
        <c:ser>
          <c:idx val="4"/>
          <c:order val="2"/>
          <c:tx>
            <c:strRef>
              <c:f>'BASE DE DADOS DOS GRÁFICOS'!$BS$5</c:f>
              <c:strCache>
                <c:ptCount val="1"/>
                <c:pt idx="0">
                  <c:v>Imóveis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cat>
            <c:numRef>
              <c:f>'BASE DE DADOS DOS GRÁFICOS'!$BT$2:$CA$2</c:f>
              <c:numCache>
                <c:formatCode>General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'BASE DE DADOS DOS GRÁFICOS'!$BT$5:$CA$5</c:f>
              <c:numCache>
                <c:formatCode>#,##0.0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1391.54224755</c:v>
                </c:pt>
                <c:pt idx="7">
                  <c:v>4321.0286094700014</c:v>
                </c:pt>
              </c:numCache>
            </c:numRef>
          </c:val>
        </c:ser>
        <c:ser>
          <c:idx val="5"/>
          <c:order val="3"/>
          <c:tx>
            <c:strRef>
              <c:f>'BASE DE DADOS DOS GRÁFICOS'!$BS$6</c:f>
              <c:strCache>
                <c:ptCount val="1"/>
                <c:pt idx="0">
                  <c:v>Renda Variável e Investimentos Estruturados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</c:spPr>
          <c:invertIfNegative val="0"/>
          <c:cat>
            <c:numRef>
              <c:f>'BASE DE DADOS DOS GRÁFICOS'!$BT$2:$CA$2</c:f>
              <c:numCache>
                <c:formatCode>General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'BASE DE DADOS DOS GRÁFICOS'!$BT$6:$CA$6</c:f>
              <c:numCache>
                <c:formatCode>#,##0.0</c:formatCode>
                <c:ptCount val="8"/>
                <c:pt idx="0">
                  <c:v>1718.360761068479</c:v>
                </c:pt>
                <c:pt idx="1">
                  <c:v>3065.0555196558043</c:v>
                </c:pt>
                <c:pt idx="2">
                  <c:v>4117.3179684433162</c:v>
                </c:pt>
                <c:pt idx="3">
                  <c:v>4676.6968308992573</c:v>
                </c:pt>
                <c:pt idx="4">
                  <c:v>4518.0311508763061</c:v>
                </c:pt>
                <c:pt idx="5">
                  <c:v>4465.2328946006855</c:v>
                </c:pt>
                <c:pt idx="6">
                  <c:v>5408.554485169997</c:v>
                </c:pt>
                <c:pt idx="7">
                  <c:v>9333.6020683499919</c:v>
                </c:pt>
              </c:numCache>
            </c:numRef>
          </c:val>
        </c:ser>
        <c:ser>
          <c:idx val="6"/>
          <c:order val="4"/>
          <c:tx>
            <c:strRef>
              <c:f>'BASE DE DADOS DOS GRÁFICOS'!$BS$7</c:f>
              <c:strCache>
                <c:ptCount val="1"/>
                <c:pt idx="0">
                  <c:v>Renda Fixa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</c:spPr>
          <c:invertIfNegative val="0"/>
          <c:cat>
            <c:numRef>
              <c:f>'BASE DE DADOS DOS GRÁFICOS'!$BT$2:$CA$2</c:f>
              <c:numCache>
                <c:formatCode>General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'BASE DE DADOS DOS GRÁFICOS'!$BT$7:$CA$7</c:f>
              <c:numCache>
                <c:formatCode>#,##0.0</c:formatCode>
                <c:ptCount val="8"/>
                <c:pt idx="0">
                  <c:v>40648.004654262208</c:v>
                </c:pt>
                <c:pt idx="1">
                  <c:v>52830.573954452841</c:v>
                </c:pt>
                <c:pt idx="2">
                  <c:v>56807.44644460961</c:v>
                </c:pt>
                <c:pt idx="3">
                  <c:v>66645.552579529525</c:v>
                </c:pt>
                <c:pt idx="4">
                  <c:v>77194.353851277963</c:v>
                </c:pt>
                <c:pt idx="5">
                  <c:v>91511.788975327436</c:v>
                </c:pt>
                <c:pt idx="6">
                  <c:v>105034.23487117999</c:v>
                </c:pt>
                <c:pt idx="7">
                  <c:v>113122.66752758049</c:v>
                </c:pt>
              </c:numCache>
            </c:numRef>
          </c:val>
        </c:ser>
        <c:ser>
          <c:idx val="0"/>
          <c:order val="5"/>
          <c:tx>
            <c:strRef>
              <c:f>'BASE DE DADOS DOS GRÁFICOS'!$BS$8</c:f>
              <c:strCache>
                <c:ptCount val="1"/>
                <c:pt idx="0">
                  <c:v>Demais Bens, Direitos e Ativos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numRef>
              <c:f>'BASE DE DADOS DOS GRÁFICOS'!$BT$2:$CA$2</c:f>
              <c:numCache>
                <c:formatCode>General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'BASE DE DADOS DOS GRÁFICOS'!$BT$8:$CA$8</c:f>
              <c:numCache>
                <c:formatCode>#,##0.0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131850.44034885999</c:v>
                </c:pt>
                <c:pt idx="7">
                  <c:v>127189.08253334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overlap val="100"/>
        <c:axId val="303123968"/>
        <c:axId val="302627008"/>
      </c:barChart>
      <c:catAx>
        <c:axId val="303123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02627008"/>
        <c:crosses val="autoZero"/>
        <c:auto val="1"/>
        <c:lblAlgn val="ctr"/>
        <c:lblOffset val="100"/>
        <c:noMultiLvlLbl val="0"/>
      </c:catAx>
      <c:valAx>
        <c:axId val="302627008"/>
        <c:scaling>
          <c:orientation val="minMax"/>
        </c:scaling>
        <c:delete val="1"/>
        <c:axPos val="l"/>
        <c:numFmt formatCode="#,##0.0" sourceLinked="1"/>
        <c:majorTickMark val="none"/>
        <c:minorTickMark val="none"/>
        <c:tickLblPos val="nextTo"/>
        <c:crossAx val="303123968"/>
        <c:crosses val="autoZero"/>
        <c:crossBetween val="between"/>
      </c:valAx>
      <c:dTable>
        <c:showHorzBorder val="1"/>
        <c:showVertBorder val="0"/>
        <c:showOutline val="0"/>
        <c:showKeys val="1"/>
      </c:dTable>
    </c:plotArea>
    <c:plotVisOnly val="1"/>
    <c:dispBlanksAs val="gap"/>
    <c:showDLblsOverMax val="0"/>
  </c:chart>
  <c:spPr>
    <a:noFill/>
    <a:ln>
      <a:noFill/>
    </a:ln>
  </c:sp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r>
              <a:rPr lang="pt-BR">
                <a:solidFill>
                  <a:schemeClr val="tx1">
                    <a:lumMod val="75000"/>
                    <a:lumOff val="25000"/>
                  </a:schemeClr>
                </a:solidFill>
              </a:rPr>
              <a:t>Investimentos por tipo</a:t>
            </a:r>
          </a:p>
        </c:rich>
      </c:tx>
      <c:layout/>
      <c:overlay val="0"/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'BASE DE DADOS DOS GRÁFICOS'!$AQ$2</c:f>
              <c:strCache>
                <c:ptCount val="1"/>
                <c:pt idx="0">
                  <c:v>ESTADOS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</c:spPr>
          <c:invertIfNegative val="0"/>
          <c:cat>
            <c:strRef>
              <c:f>'BASE DE DADOS DOS GRÁFICOS'!$AP$3:$AP$9</c:f>
              <c:strCache>
                <c:ptCount val="7"/>
                <c:pt idx="0">
                  <c:v>RENDA FIXA</c:v>
                </c:pt>
                <c:pt idx="1">
                  <c:v>RENDA VARIÁVEL E INVESTIMENTOS ESTRUTURADOS</c:v>
                </c:pt>
                <c:pt idx="2">
                  <c:v>INVESTIMENTOS NO EXTERIOR</c:v>
                </c:pt>
                <c:pt idx="3">
                  <c:v>DISPONIBILIDADES FINANCEIRAS</c:v>
                </c:pt>
                <c:pt idx="4">
                  <c:v>DEMAIS BENS, DIREITOS E ATIVOS</c:v>
                </c:pt>
                <c:pt idx="5">
                  <c:v>IMÓVEIS</c:v>
                </c:pt>
                <c:pt idx="6">
                  <c:v>PARCELAMENTOS</c:v>
                </c:pt>
              </c:strCache>
            </c:strRef>
          </c:cat>
          <c:val>
            <c:numRef>
              <c:f>'BASE DE DADOS DOS GRÁFICOS'!$AQ$3:$AQ$9</c:f>
              <c:numCache>
                <c:formatCode>#,##0.00</c:formatCode>
                <c:ptCount val="7"/>
                <c:pt idx="0">
                  <c:v>34844975879.320007</c:v>
                </c:pt>
                <c:pt idx="1">
                  <c:v>2644251861.5399995</c:v>
                </c:pt>
                <c:pt idx="2">
                  <c:v>0</c:v>
                </c:pt>
                <c:pt idx="3">
                  <c:v>235281929.61000001</c:v>
                </c:pt>
                <c:pt idx="4">
                  <c:v>127181885329.57001</c:v>
                </c:pt>
                <c:pt idx="5">
                  <c:v>3211040681.6599998</c:v>
                </c:pt>
                <c:pt idx="6">
                  <c:v>1293620724.73</c:v>
                </c:pt>
              </c:numCache>
            </c:numRef>
          </c:val>
        </c:ser>
        <c:ser>
          <c:idx val="1"/>
          <c:order val="1"/>
          <c:tx>
            <c:strRef>
              <c:f>'BASE DE DADOS DOS GRÁFICOS'!$AR$2</c:f>
              <c:strCache>
                <c:ptCount val="1"/>
                <c:pt idx="0">
                  <c:v>CAPITAIS</c:v>
                </c:pt>
              </c:strCache>
            </c:strRef>
          </c:tx>
          <c:invertIfNegative val="0"/>
          <c:cat>
            <c:strRef>
              <c:f>'BASE DE DADOS DOS GRÁFICOS'!$AP$3:$AP$9</c:f>
              <c:strCache>
                <c:ptCount val="7"/>
                <c:pt idx="0">
                  <c:v>RENDA FIXA</c:v>
                </c:pt>
                <c:pt idx="1">
                  <c:v>RENDA VARIÁVEL E INVESTIMENTOS ESTRUTURADOS</c:v>
                </c:pt>
                <c:pt idx="2">
                  <c:v>INVESTIMENTOS NO EXTERIOR</c:v>
                </c:pt>
                <c:pt idx="3">
                  <c:v>DISPONIBILIDADES FINANCEIRAS</c:v>
                </c:pt>
                <c:pt idx="4">
                  <c:v>DEMAIS BENS, DIREITOS E ATIVOS</c:v>
                </c:pt>
                <c:pt idx="5">
                  <c:v>IMÓVEIS</c:v>
                </c:pt>
                <c:pt idx="6">
                  <c:v>PARCELAMENTOS</c:v>
                </c:pt>
              </c:strCache>
            </c:strRef>
          </c:cat>
          <c:val>
            <c:numRef>
              <c:f>'BASE DE DADOS DOS GRÁFICOS'!$AR$3:$AR$9</c:f>
              <c:numCache>
                <c:formatCode>#,##0.00</c:formatCode>
                <c:ptCount val="7"/>
                <c:pt idx="0">
                  <c:v>12411613016.380001</c:v>
                </c:pt>
                <c:pt idx="1">
                  <c:v>1098032761.76</c:v>
                </c:pt>
                <c:pt idx="2">
                  <c:v>23596810.149999999</c:v>
                </c:pt>
                <c:pt idx="3">
                  <c:v>16329462.92</c:v>
                </c:pt>
                <c:pt idx="4">
                  <c:v>0</c:v>
                </c:pt>
                <c:pt idx="5">
                  <c:v>752839299.80999994</c:v>
                </c:pt>
                <c:pt idx="6">
                  <c:v>1971703097.5900002</c:v>
                </c:pt>
              </c:numCache>
            </c:numRef>
          </c:val>
        </c:ser>
        <c:ser>
          <c:idx val="2"/>
          <c:order val="2"/>
          <c:tx>
            <c:strRef>
              <c:f>'BASE DE DADOS DOS GRÁFICOS'!$AS$2</c:f>
              <c:strCache>
                <c:ptCount val="1"/>
                <c:pt idx="0">
                  <c:v>DEMAIS MUNICÍPIOS</c:v>
                </c:pt>
              </c:strCache>
            </c:strRef>
          </c:tx>
          <c:invertIfNegative val="0"/>
          <c:cat>
            <c:strRef>
              <c:f>'BASE DE DADOS DOS GRÁFICOS'!$AP$3:$AP$9</c:f>
              <c:strCache>
                <c:ptCount val="7"/>
                <c:pt idx="0">
                  <c:v>RENDA FIXA</c:v>
                </c:pt>
                <c:pt idx="1">
                  <c:v>RENDA VARIÁVEL E INVESTIMENTOS ESTRUTURADOS</c:v>
                </c:pt>
                <c:pt idx="2">
                  <c:v>INVESTIMENTOS NO EXTERIOR</c:v>
                </c:pt>
                <c:pt idx="3">
                  <c:v>DISPONIBILIDADES FINANCEIRAS</c:v>
                </c:pt>
                <c:pt idx="4">
                  <c:v>DEMAIS BENS, DIREITOS E ATIVOS</c:v>
                </c:pt>
                <c:pt idx="5">
                  <c:v>IMÓVEIS</c:v>
                </c:pt>
                <c:pt idx="6">
                  <c:v>PARCELAMENTOS</c:v>
                </c:pt>
              </c:strCache>
            </c:strRef>
          </c:cat>
          <c:val>
            <c:numRef>
              <c:f>'BASE DE DADOS DOS GRÁFICOS'!$AS$3:$AS$9</c:f>
              <c:numCache>
                <c:formatCode>#,##0.00</c:formatCode>
                <c:ptCount val="7"/>
                <c:pt idx="0">
                  <c:v>66693618041.010002</c:v>
                </c:pt>
                <c:pt idx="1">
                  <c:v>5594632872.8299999</c:v>
                </c:pt>
                <c:pt idx="2">
                  <c:v>170318.49</c:v>
                </c:pt>
                <c:pt idx="3">
                  <c:v>254964459.04000002</c:v>
                </c:pt>
                <c:pt idx="4">
                  <c:v>7197954.5299999993</c:v>
                </c:pt>
                <c:pt idx="5">
                  <c:v>357148628.00000012</c:v>
                </c:pt>
                <c:pt idx="6">
                  <c:v>14221010322.450003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overlap val="100"/>
        <c:axId val="303466496"/>
        <c:axId val="303342144"/>
      </c:barChart>
      <c:catAx>
        <c:axId val="3034664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303342144"/>
        <c:crosses val="autoZero"/>
        <c:auto val="1"/>
        <c:lblAlgn val="ctr"/>
        <c:lblOffset val="100"/>
        <c:noMultiLvlLbl val="0"/>
      </c:catAx>
      <c:valAx>
        <c:axId val="303342144"/>
        <c:scaling>
          <c:orientation val="minMax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crossAx val="303466496"/>
        <c:crosses val="autoZero"/>
        <c:crossBetween val="between"/>
      </c:valAx>
      <c:dTable>
        <c:showHorzBorder val="1"/>
        <c:showVertBorder val="0"/>
        <c:showOutline val="0"/>
        <c:showKeys val="1"/>
        <c:txPr>
          <a:bodyPr/>
          <a:lstStyle/>
          <a:p>
            <a:pPr rtl="0">
              <a:defRPr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pt-BR"/>
          </a:p>
        </c:txPr>
      </c:dTable>
    </c:plotArea>
    <c:plotVisOnly val="1"/>
    <c:dispBlanksAs val="gap"/>
    <c:showDLblsOverMax val="0"/>
  </c:chart>
  <c:spPr>
    <a:noFill/>
    <a:ln>
      <a:noFill/>
    </a:ln>
  </c:sp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chemeClr val="accent1">
                <a:lumMod val="75000"/>
              </a:schemeClr>
            </a:soli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'BASE DE DADOS DOS GRÁFICOS'!$AV$3:$AV$26</c:f>
              <c:numCache>
                <c:formatCode>General</c:formatCode>
                <c:ptCount val="24"/>
                <c:pt idx="0">
                  <c:v>296</c:v>
                </c:pt>
                <c:pt idx="1">
                  <c:v>233</c:v>
                </c:pt>
                <c:pt idx="2">
                  <c:v>226</c:v>
                </c:pt>
                <c:pt idx="3">
                  <c:v>173</c:v>
                </c:pt>
                <c:pt idx="4">
                  <c:v>126</c:v>
                </c:pt>
                <c:pt idx="5">
                  <c:v>109</c:v>
                </c:pt>
                <c:pt idx="6">
                  <c:v>70</c:v>
                </c:pt>
                <c:pt idx="7">
                  <c:v>58</c:v>
                </c:pt>
                <c:pt idx="8">
                  <c:v>33</c:v>
                </c:pt>
                <c:pt idx="9">
                  <c:v>24</c:v>
                </c:pt>
                <c:pt idx="10">
                  <c:v>24</c:v>
                </c:pt>
                <c:pt idx="11">
                  <c:v>11</c:v>
                </c:pt>
                <c:pt idx="12">
                  <c:v>9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  <c:pt idx="16">
                  <c:v>2</c:v>
                </c:pt>
                <c:pt idx="17">
                  <c:v>3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303468032"/>
        <c:axId val="303345024"/>
      </c:barChart>
      <c:catAx>
        <c:axId val="303468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pt-BR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Quantidade de Parcelamentos</a:t>
                </a:r>
              </a:p>
            </c:rich>
          </c:tx>
          <c:layout>
            <c:manualLayout>
              <c:xMode val="edge"/>
              <c:yMode val="edge"/>
              <c:x val="0.41784420873576367"/>
              <c:y val="0.95679860782252812"/>
            </c:manualLayout>
          </c:layout>
          <c:overlay val="0"/>
        </c:title>
        <c:majorTickMark val="none"/>
        <c:minorTickMark val="none"/>
        <c:tickLblPos val="nextTo"/>
        <c:crossAx val="303345024"/>
        <c:crosses val="autoZero"/>
        <c:auto val="1"/>
        <c:lblAlgn val="ctr"/>
        <c:lblOffset val="100"/>
        <c:noMultiLvlLbl val="0"/>
      </c:catAx>
      <c:valAx>
        <c:axId val="303345024"/>
        <c:scaling>
          <c:orientation val="minMax"/>
        </c:scaling>
        <c:delete val="1"/>
        <c:axPos val="l"/>
        <c:title>
          <c:tx>
            <c:rich>
              <a:bodyPr rot="-5400000" vert="horz"/>
              <a:lstStyle/>
              <a:p>
                <a:pPr>
                  <a:defRPr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pt-BR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Quantidade de Entes com Parcelamento</a:t>
                </a:r>
              </a:p>
            </c:rich>
          </c:tx>
          <c:layout>
            <c:manualLayout>
              <c:xMode val="edge"/>
              <c:yMode val="edge"/>
              <c:x val="1.2677823669108581E-2"/>
              <c:y val="0.2880509900399249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03468032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/>
              <a:t>Número de militares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'BASE DE DADOS DOS GRÁFICOS'!$BA$4</c:f>
              <c:strCache>
                <c:ptCount val="1"/>
                <c:pt idx="0">
                  <c:v>ATIVOS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'BASE DE DADOS DOS GRÁFICOS'!$BB$3:$BI$3</c:f>
              <c:numCache>
                <c:formatCode>General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'BASE DE DADOS DOS GRÁFICOS'!$BB$4:$BI$4</c:f>
              <c:numCache>
                <c:formatCode>#,##0</c:formatCode>
                <c:ptCount val="8"/>
                <c:pt idx="0">
                  <c:v>355374</c:v>
                </c:pt>
                <c:pt idx="1">
                  <c:v>358141</c:v>
                </c:pt>
                <c:pt idx="2">
                  <c:v>359552</c:v>
                </c:pt>
                <c:pt idx="3">
                  <c:v>365242</c:v>
                </c:pt>
                <c:pt idx="4">
                  <c:v>370273</c:v>
                </c:pt>
                <c:pt idx="5">
                  <c:v>368467</c:v>
                </c:pt>
                <c:pt idx="6">
                  <c:v>368601</c:v>
                </c:pt>
                <c:pt idx="7">
                  <c:v>381830</c:v>
                </c:pt>
              </c:numCache>
            </c:numRef>
          </c:val>
        </c:ser>
        <c:ser>
          <c:idx val="2"/>
          <c:order val="1"/>
          <c:tx>
            <c:strRef>
              <c:f>'BASE DE DADOS DOS GRÁFICOS'!$BA$5</c:f>
              <c:strCache>
                <c:ptCount val="1"/>
                <c:pt idx="0">
                  <c:v>APOSENTADOS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'BASE DE DADOS DOS GRÁFICOS'!$BB$3:$BI$3</c:f>
              <c:numCache>
                <c:formatCode>General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'BASE DE DADOS DOS GRÁFICOS'!$BB$5:$BI$5</c:f>
              <c:numCache>
                <c:formatCode>#,##0</c:formatCode>
                <c:ptCount val="8"/>
                <c:pt idx="0">
                  <c:v>139494</c:v>
                </c:pt>
                <c:pt idx="1">
                  <c:v>143105</c:v>
                </c:pt>
                <c:pt idx="2">
                  <c:v>146212</c:v>
                </c:pt>
                <c:pt idx="3">
                  <c:v>147907</c:v>
                </c:pt>
                <c:pt idx="4">
                  <c:v>150470</c:v>
                </c:pt>
                <c:pt idx="5">
                  <c:v>154176</c:v>
                </c:pt>
                <c:pt idx="6">
                  <c:v>158284</c:v>
                </c:pt>
                <c:pt idx="7">
                  <c:v>161069</c:v>
                </c:pt>
              </c:numCache>
            </c:numRef>
          </c:val>
        </c:ser>
        <c:ser>
          <c:idx val="3"/>
          <c:order val="2"/>
          <c:tx>
            <c:strRef>
              <c:f>'BASE DE DADOS DOS GRÁFICOS'!$BA$6</c:f>
              <c:strCache>
                <c:ptCount val="1"/>
                <c:pt idx="0">
                  <c:v>PENSIONISTAS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'BASE DE DADOS DOS GRÁFICOS'!$BB$3:$BI$3</c:f>
              <c:numCache>
                <c:formatCode>General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'BASE DE DADOS DOS GRÁFICOS'!$BB$6:$BI$6</c:f>
              <c:numCache>
                <c:formatCode>#,##0</c:formatCode>
                <c:ptCount val="8"/>
                <c:pt idx="0">
                  <c:v>113483</c:v>
                </c:pt>
                <c:pt idx="1">
                  <c:v>171518</c:v>
                </c:pt>
                <c:pt idx="2">
                  <c:v>176379</c:v>
                </c:pt>
                <c:pt idx="3">
                  <c:v>180477</c:v>
                </c:pt>
                <c:pt idx="4">
                  <c:v>184505</c:v>
                </c:pt>
                <c:pt idx="5">
                  <c:v>220644</c:v>
                </c:pt>
                <c:pt idx="6">
                  <c:v>223072</c:v>
                </c:pt>
                <c:pt idx="7">
                  <c:v>226783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304945152"/>
        <c:axId val="303346176"/>
      </c:barChart>
      <c:catAx>
        <c:axId val="304945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03346176"/>
        <c:crosses val="autoZero"/>
        <c:auto val="1"/>
        <c:lblAlgn val="ctr"/>
        <c:lblOffset val="100"/>
        <c:noMultiLvlLbl val="0"/>
      </c:catAx>
      <c:valAx>
        <c:axId val="303346176"/>
        <c:scaling>
          <c:orientation val="minMax"/>
        </c:scaling>
        <c:delete val="1"/>
        <c:axPos val="l"/>
        <c:numFmt formatCode="#,##0" sourceLinked="1"/>
        <c:majorTickMark val="out"/>
        <c:minorTickMark val="none"/>
        <c:tickLblPos val="nextTo"/>
        <c:crossAx val="30494515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spPr>
    <a:noFill/>
    <a:ln>
      <a:noFill/>
    </a:ln>
  </c:sp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rgb="FF00B050"/>
  </sheetPr>
  <sheetViews>
    <sheetView zoomScale="51" workbookViewId="0" zoomToFit="1"/>
  </sheetViews>
  <pageMargins left="0.511811024" right="0.511811024" top="0.78740157499999996" bottom="0.78740157499999996" header="0.31496062000000002" footer="0.31496062000000002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>
  <sheetPr>
    <tabColor rgb="FF00B050"/>
  </sheetPr>
  <sheetViews>
    <sheetView zoomScale="51" workbookViewId="0" zoomToFit="1"/>
  </sheetViews>
  <pageMargins left="0.511811024" right="0.511811024" top="0.78740157499999996" bottom="0.78740157499999996" header="0.31496062000000002" footer="0.31496062000000002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>
  <sheetPr>
    <tabColor rgb="FF00B050"/>
  </sheetPr>
  <sheetViews>
    <sheetView zoomScale="40" workbookViewId="0"/>
  </sheetViews>
  <pageMargins left="0.511811024" right="0.511811024" top="0.78740157499999996" bottom="0.78740157499999996" header="0.31496062000000002" footer="0.31496062000000002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>
  <sheetPr>
    <tabColor rgb="FF00B050"/>
  </sheetPr>
  <sheetViews>
    <sheetView zoomScale="51" workbookViewId="0" zoomToFit="1"/>
  </sheetViews>
  <pageMargins left="0.511811024" right="0.511811024" top="0.78740157499999996" bottom="0.78740157499999996" header="0.31496062000000002" footer="0.31496062000000002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>
  <sheetPr>
    <tabColor rgb="FF00B050"/>
  </sheetPr>
  <sheetViews>
    <sheetView zoomScale="51" workbookViewId="0" zoomToFit="1"/>
  </sheetViews>
  <pageMargins left="0.511811024" right="0.511811024" top="0.78740157499999996" bottom="0.78740157499999996" header="0.31496062000000002" footer="0.31496062000000002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>
  <sheetPr>
    <tabColor rgb="FF00B050"/>
  </sheetPr>
  <sheetViews>
    <sheetView zoomScale="51" workbookViewId="0" zoomToFit="1"/>
  </sheetViews>
  <pageMargins left="0.511811024" right="0.511811024" top="0.78740157499999996" bottom="0.78740157499999996" header="0.31496062000000002" footer="0.31496062000000002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>
  <sheetPr>
    <tabColor rgb="FF00B050"/>
  </sheetPr>
  <sheetViews>
    <sheetView tabSelected="1" zoomScale="51" workbookViewId="0" zoomToFit="1"/>
  </sheetViews>
  <pageMargins left="0.511811024" right="0.511811024" top="0.78740157499999996" bottom="0.78740157499999996" header="0.31496062000000002" footer="0.31496062000000002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rgb="FF00B050"/>
  </sheetPr>
  <sheetViews>
    <sheetView zoomScale="51" workbookViewId="0" zoomToFit="1"/>
  </sheetViews>
  <pageMargins left="0.511811024" right="0.511811024" top="0.78740157499999996" bottom="0.78740157499999996" header="0.31496062000000002" footer="0.31496062000000002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rgb="FF00B050"/>
  </sheetPr>
  <sheetViews>
    <sheetView workbookViewId="0"/>
  </sheetViews>
  <pageMargins left="0.511811024" right="0.511811024" top="0.78740157499999996" bottom="0.78740157499999996" header="0.31496062000000002" footer="0.31496062000000002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>
    <tabColor rgb="FF00B050"/>
  </sheetPr>
  <sheetViews>
    <sheetView zoomScale="70" workbookViewId="0"/>
  </sheetViews>
  <pageMargins left="0.511811024" right="0.511811024" top="0.78740157499999996" bottom="0.78740157499999996" header="0.31496062000000002" footer="0.31496062000000002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>
    <tabColor rgb="FF00B050"/>
  </sheetPr>
  <sheetViews>
    <sheetView zoomScale="51" workbookViewId="0" zoomToFit="1"/>
  </sheetViews>
  <pageMargins left="0.511811024" right="0.511811024" top="0.78740157499999996" bottom="0.78740157499999996" header="0.31496062000000002" footer="0.31496062000000002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>
    <tabColor rgb="FF00B050"/>
  </sheetPr>
  <sheetViews>
    <sheetView zoomScale="51" workbookViewId="0" zoomToFit="1"/>
  </sheetViews>
  <pageMargins left="0.511811024" right="0.511811024" top="0.78740157499999996" bottom="0.78740157499999996" header="0.31496062000000002" footer="0.31496062000000002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>
    <tabColor rgb="FF00B050"/>
  </sheetPr>
  <sheetViews>
    <sheetView zoomScale="51" workbookViewId="0" zoomToFit="1"/>
  </sheetViews>
  <pageMargins left="0.511811024" right="0.511811024" top="0.78740157499999996" bottom="0.78740157499999996" header="0.31496062000000002" footer="0.31496062000000002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>
    <tabColor rgb="FF00B050"/>
  </sheetPr>
  <sheetViews>
    <sheetView zoomScale="51" workbookViewId="0" zoomToFit="1"/>
  </sheetViews>
  <pageMargins left="0.511811024" right="0.511811024" top="0.78740157499999996" bottom="0.78740157499999996" header="0.31496062000000002" footer="0.31496062000000002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>
    <tabColor rgb="FF00B050"/>
  </sheetPr>
  <sheetViews>
    <sheetView zoomScale="51" workbookViewId="0" zoomToFit="1"/>
  </sheetViews>
  <pageMargins left="0.511811024" right="0.511811024" top="0.78740157499999996" bottom="0.78740157499999996" header="0.31496062000000002" footer="0.31496062000000002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637059" cy="60138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637059" cy="60138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652000" cy="6016625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637059" cy="60138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9637059" cy="60138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9637059" cy="60138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9637059" cy="60138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0.0272</cdr:x>
      <cdr:y>0.85309</cdr:y>
    </cdr:from>
    <cdr:to>
      <cdr:x>0.31904</cdr:x>
      <cdr:y>0.90455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245197" y="5309857"/>
          <a:ext cx="2631163" cy="3202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pt-BR" sz="1100"/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637059" cy="60138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639300" cy="6007100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633857" cy="599621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637059" cy="60138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637059" cy="60138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637059" cy="60138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637059" cy="60138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637059" cy="601382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%23%20Coordena&#231;&#227;o/%23%20Indicador/DIPR%20-%20Consolidado/28.04.2017%20-%20DIPR%20-%20Consolidado%20-%202014%20a%2002.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po"/>
      <sheetName val="Plan2"/>
      <sheetName val="diprResultadoPrevidenciario"/>
    </sheetNames>
    <sheetDataSet>
      <sheetData sheetId="0"/>
      <sheetData sheetId="1"/>
      <sheetData sheetId="2"/>
    </sheetDataSet>
  </externalBook>
</externalLink>
</file>

<file path=xl/tables/table1.xml><?xml version="1.0" encoding="utf-8"?>
<table xmlns="http://schemas.openxmlformats.org/spreadsheetml/2006/main" id="1" name="Tabela1" displayName="Tabela1" ref="A3:M7" totalsRowShown="0" headerRowDxfId="14" dataDxfId="13">
  <tableColumns count="13">
    <tableColumn id="1" name="TIPO DE ENTES FEDERATIVOS" dataDxfId="12"/>
    <tableColumn id="2" name="2007" dataDxfId="11"/>
    <tableColumn id="3" name="2008" dataDxfId="10"/>
    <tableColumn id="4" name="2009" dataDxfId="9"/>
    <tableColumn id="5" name="2010" dataDxfId="8"/>
    <tableColumn id="6" name="2011" dataDxfId="7"/>
    <tableColumn id="7" name="2012" dataDxfId="6"/>
    <tableColumn id="8" name="2013" dataDxfId="5"/>
    <tableColumn id="9" name="2014" dataDxfId="4"/>
    <tableColumn id="10" name="2015" dataDxfId="3"/>
    <tableColumn id="11" name="2016" dataDxfId="2"/>
    <tableColumn id="12" name="2017" dataDxfId="1"/>
    <tableColumn id="13" name="2018¹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M10"/>
  <sheetViews>
    <sheetView zoomScaleNormal="100" zoomScaleSheetLayoutView="100" workbookViewId="0">
      <selection activeCell="B1" sqref="B1:B1048576"/>
    </sheetView>
  </sheetViews>
  <sheetFormatPr defaultColWidth="9.1796875" defaultRowHeight="10.5" x14ac:dyDescent="0.25"/>
  <cols>
    <col min="1" max="1" width="13.26953125" style="2" customWidth="1"/>
    <col min="2" max="16384" width="9.1796875" style="1"/>
  </cols>
  <sheetData>
    <row r="1" spans="1:13" x14ac:dyDescent="0.25">
      <c r="A1" s="16" t="s">
        <v>96</v>
      </c>
    </row>
    <row r="2" spans="1:13" ht="3" customHeight="1" x14ac:dyDescent="0.2">
      <c r="A2" s="16"/>
    </row>
    <row r="3" spans="1:13" s="20" customFormat="1" ht="22.5" customHeight="1" x14ac:dyDescent="0.25">
      <c r="A3" s="21" t="s">
        <v>46</v>
      </c>
      <c r="B3" s="21" t="s">
        <v>45</v>
      </c>
      <c r="C3" s="21" t="s">
        <v>44</v>
      </c>
      <c r="D3" s="21" t="s">
        <v>43</v>
      </c>
      <c r="E3" s="21" t="s">
        <v>42</v>
      </c>
      <c r="F3" s="21" t="s">
        <v>41</v>
      </c>
      <c r="G3" s="21" t="s">
        <v>40</v>
      </c>
      <c r="H3" s="21" t="s">
        <v>39</v>
      </c>
      <c r="I3" s="21" t="s">
        <v>38</v>
      </c>
      <c r="J3" s="21" t="s">
        <v>37</v>
      </c>
      <c r="K3" s="21" t="s">
        <v>36</v>
      </c>
      <c r="L3" s="21" t="s">
        <v>35</v>
      </c>
      <c r="M3" s="21" t="s">
        <v>34</v>
      </c>
    </row>
    <row r="4" spans="1:13" ht="11.25" x14ac:dyDescent="0.2">
      <c r="A4" s="11" t="s">
        <v>31</v>
      </c>
      <c r="B4" s="11">
        <v>3682</v>
      </c>
      <c r="C4" s="11">
        <v>3684</v>
      </c>
      <c r="D4" s="11">
        <v>3677</v>
      </c>
      <c r="E4" s="11">
        <v>3649</v>
      </c>
      <c r="F4" s="11">
        <v>3622</v>
      </c>
      <c r="G4" s="11">
        <v>3596</v>
      </c>
      <c r="H4" s="11">
        <v>3563</v>
      </c>
      <c r="I4" s="11">
        <v>3526</v>
      </c>
      <c r="J4" s="11">
        <v>3506</v>
      </c>
      <c r="K4" s="11">
        <v>3494</v>
      </c>
      <c r="L4" s="11">
        <v>3472</v>
      </c>
      <c r="M4" s="11">
        <v>3457</v>
      </c>
    </row>
    <row r="5" spans="1:13" ht="11.25" x14ac:dyDescent="0.2">
      <c r="A5" s="11" t="s">
        <v>29</v>
      </c>
      <c r="B5" s="11">
        <v>1881</v>
      </c>
      <c r="C5" s="11">
        <v>1879</v>
      </c>
      <c r="D5" s="11">
        <v>1886</v>
      </c>
      <c r="E5" s="11">
        <v>1915</v>
      </c>
      <c r="F5" s="11">
        <v>1944</v>
      </c>
      <c r="G5" s="11">
        <v>1970</v>
      </c>
      <c r="H5" s="11">
        <v>2003</v>
      </c>
      <c r="I5" s="11">
        <v>2040</v>
      </c>
      <c r="J5" s="11">
        <v>2060</v>
      </c>
      <c r="K5" s="11">
        <v>2074</v>
      </c>
      <c r="L5" s="11">
        <v>2096</v>
      </c>
      <c r="M5" s="11">
        <v>2111</v>
      </c>
    </row>
    <row r="6" spans="1:13" ht="11.25" x14ac:dyDescent="0.2">
      <c r="A6" s="11" t="s">
        <v>221</v>
      </c>
      <c r="B6" s="11">
        <v>27</v>
      </c>
      <c r="C6" s="11">
        <v>27</v>
      </c>
      <c r="D6" s="11">
        <v>27</v>
      </c>
      <c r="E6" s="11">
        <v>27</v>
      </c>
      <c r="F6" s="11">
        <v>27</v>
      </c>
      <c r="G6" s="11">
        <v>27</v>
      </c>
      <c r="H6" s="11">
        <v>27</v>
      </c>
      <c r="I6" s="11">
        <v>27</v>
      </c>
      <c r="J6" s="11">
        <v>27</v>
      </c>
      <c r="K6" s="11">
        <v>27</v>
      </c>
      <c r="L6" s="11">
        <v>27</v>
      </c>
      <c r="M6" s="11">
        <v>27</v>
      </c>
    </row>
    <row r="7" spans="1:13" ht="11.25" x14ac:dyDescent="0.2">
      <c r="A7" s="11" t="s">
        <v>30</v>
      </c>
      <c r="B7" s="11">
        <v>5590</v>
      </c>
      <c r="C7" s="11">
        <v>5590</v>
      </c>
      <c r="D7" s="11">
        <v>5590</v>
      </c>
      <c r="E7" s="11">
        <v>5591</v>
      </c>
      <c r="F7" s="11">
        <v>5593</v>
      </c>
      <c r="G7" s="11">
        <v>5593</v>
      </c>
      <c r="H7" s="11">
        <v>5593</v>
      </c>
      <c r="I7" s="11">
        <v>5593</v>
      </c>
      <c r="J7" s="11">
        <v>5593</v>
      </c>
      <c r="K7" s="11">
        <v>5595</v>
      </c>
      <c r="L7" s="11">
        <v>5595</v>
      </c>
      <c r="M7" s="11">
        <v>5595</v>
      </c>
    </row>
    <row r="8" spans="1:13" ht="11.25" x14ac:dyDescent="0.2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</row>
    <row r="9" spans="1:13" s="13" customFormat="1" x14ac:dyDescent="0.25">
      <c r="A9" s="27" t="s">
        <v>54</v>
      </c>
    </row>
    <row r="10" spans="1:13" s="13" customFormat="1" ht="11.25" x14ac:dyDescent="0.2">
      <c r="A10" s="17"/>
    </row>
  </sheetData>
  <pageMargins left="0.511811024" right="0.511811024" top="0.78740157499999996" bottom="0.78740157499999996" header="0.31496062000000002" footer="0.31496062000000002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I38"/>
  <sheetViews>
    <sheetView zoomScaleNormal="100" workbookViewId="0">
      <selection activeCell="F16" sqref="F16"/>
    </sheetView>
  </sheetViews>
  <sheetFormatPr defaultRowHeight="14.5" x14ac:dyDescent="0.35"/>
  <cols>
    <col min="1" max="1" width="15.26953125" bestFit="1" customWidth="1"/>
    <col min="2" max="2" width="11.7265625" customWidth="1"/>
    <col min="3" max="3" width="11" customWidth="1"/>
    <col min="4" max="4" width="11.1796875" customWidth="1"/>
    <col min="5" max="5" width="11.7265625" customWidth="1"/>
    <col min="6" max="6" width="11.54296875" customWidth="1"/>
    <col min="7" max="8" width="11.81640625" customWidth="1"/>
    <col min="9" max="9" width="11.54296875" customWidth="1"/>
    <col min="13" max="13" width="11" bestFit="1" customWidth="1"/>
  </cols>
  <sheetData>
    <row r="1" spans="1:9" x14ac:dyDescent="0.35">
      <c r="A1" s="1" t="s">
        <v>200</v>
      </c>
      <c r="B1" s="1"/>
      <c r="C1" s="1"/>
      <c r="D1" s="1"/>
      <c r="E1" s="1"/>
      <c r="F1" s="1"/>
      <c r="G1" s="1"/>
    </row>
    <row r="2" spans="1:9" ht="7" customHeight="1" x14ac:dyDescent="0.35">
      <c r="A2" s="1"/>
      <c r="B2" s="1"/>
      <c r="C2" s="1"/>
      <c r="D2" s="1"/>
      <c r="E2" s="1"/>
      <c r="F2" s="1"/>
      <c r="G2" s="1"/>
    </row>
    <row r="3" spans="1:9" s="94" customFormat="1" ht="21" x14ac:dyDescent="0.35">
      <c r="A3" s="96"/>
      <c r="B3" s="86" t="s">
        <v>234</v>
      </c>
      <c r="C3" s="86" t="s">
        <v>235</v>
      </c>
      <c r="D3" s="86" t="s">
        <v>236</v>
      </c>
      <c r="E3" s="86" t="s">
        <v>237</v>
      </c>
      <c r="F3" s="86" t="s">
        <v>238</v>
      </c>
      <c r="G3" s="86" t="s">
        <v>239</v>
      </c>
      <c r="H3" s="86" t="s">
        <v>240</v>
      </c>
      <c r="I3" s="86" t="s">
        <v>241</v>
      </c>
    </row>
    <row r="4" spans="1:9" s="94" customFormat="1" x14ac:dyDescent="0.35">
      <c r="A4" s="37" t="s">
        <v>201</v>
      </c>
      <c r="B4" s="95">
        <v>-1107.1033843886999</v>
      </c>
      <c r="C4" s="95">
        <v>-1251.4707095047099</v>
      </c>
      <c r="D4" s="95">
        <v>-1115.8826460282</v>
      </c>
      <c r="E4" s="95">
        <v>-1208.42865350078</v>
      </c>
      <c r="F4" s="95">
        <v>-1243.6859974720701</v>
      </c>
      <c r="G4" s="95">
        <v>-1364.5026847010602</v>
      </c>
      <c r="H4" s="95">
        <v>-1199.12676649731</v>
      </c>
      <c r="I4" s="95">
        <v>-1220.5999999999999</v>
      </c>
    </row>
    <row r="5" spans="1:9" s="94" customFormat="1" x14ac:dyDescent="0.35">
      <c r="A5" s="37" t="s">
        <v>179</v>
      </c>
      <c r="B5" s="112"/>
      <c r="C5" s="113"/>
      <c r="D5" s="113"/>
      <c r="E5" s="113"/>
      <c r="F5" s="113"/>
      <c r="G5" s="113"/>
      <c r="H5" s="114"/>
      <c r="I5" s="95">
        <v>-74.7</v>
      </c>
    </row>
    <row r="6" spans="1:9" x14ac:dyDescent="0.35">
      <c r="A6" s="37" t="s">
        <v>176</v>
      </c>
      <c r="B6" s="95">
        <v>-2018.67329677885</v>
      </c>
      <c r="C6" s="95">
        <v>-2327.6310581500802</v>
      </c>
      <c r="D6" s="95">
        <v>-2747.8252683225696</v>
      </c>
      <c r="E6" s="95">
        <v>-3036.7301151039446</v>
      </c>
      <c r="F6" s="95">
        <v>-4623.5330330804909</v>
      </c>
      <c r="G6" s="95">
        <v>-4884.5657033791204</v>
      </c>
      <c r="H6" s="95">
        <v>-5181.9479808941678</v>
      </c>
      <c r="I6" s="95">
        <v>-4427.8496752279589</v>
      </c>
    </row>
    <row r="7" spans="1:9" x14ac:dyDescent="0.35">
      <c r="A7" s="37" t="s">
        <v>177</v>
      </c>
      <c r="B7" s="95">
        <v>-351.26554223228999</v>
      </c>
      <c r="C7" s="95">
        <v>-438.22711305997996</v>
      </c>
      <c r="D7" s="95">
        <v>-544.77905094231005</v>
      </c>
      <c r="E7" s="95">
        <v>-674.89323719656966</v>
      </c>
      <c r="F7" s="95">
        <v>-769.28790190647396</v>
      </c>
      <c r="G7" s="95">
        <v>-868.88722104140004</v>
      </c>
      <c r="H7" s="95">
        <v>-1032.8555289238643</v>
      </c>
      <c r="I7" s="95">
        <v>-1054</v>
      </c>
    </row>
    <row r="8" spans="1:9" x14ac:dyDescent="0.35">
      <c r="A8" s="37" t="s">
        <v>30</v>
      </c>
      <c r="B8" s="95">
        <f>SUM(B4:B7)</f>
        <v>-3477.0422233998402</v>
      </c>
      <c r="C8" s="95">
        <f t="shared" ref="C8:I8" si="0">SUM(C4:C7)</f>
        <v>-4017.3288807147701</v>
      </c>
      <c r="D8" s="95">
        <f t="shared" si="0"/>
        <v>-4408.4869652930802</v>
      </c>
      <c r="E8" s="95">
        <f t="shared" si="0"/>
        <v>-4920.0520058012935</v>
      </c>
      <c r="F8" s="95">
        <f t="shared" si="0"/>
        <v>-6636.5069324590349</v>
      </c>
      <c r="G8" s="95">
        <f t="shared" si="0"/>
        <v>-7117.9556091215809</v>
      </c>
      <c r="H8" s="95">
        <f t="shared" si="0"/>
        <v>-7413.9302763153428</v>
      </c>
      <c r="I8" s="95">
        <f t="shared" si="0"/>
        <v>-6777.1496752279591</v>
      </c>
    </row>
    <row r="10" spans="1:9" s="13" customFormat="1" ht="12.75" customHeight="1" x14ac:dyDescent="0.25">
      <c r="A10" s="27" t="s">
        <v>54</v>
      </c>
    </row>
    <row r="11" spans="1:9" ht="12.75" customHeight="1" x14ac:dyDescent="0.35">
      <c r="A11" s="27" t="s">
        <v>242</v>
      </c>
    </row>
    <row r="12" spans="1:9" ht="12.75" customHeight="1" x14ac:dyDescent="0.35">
      <c r="A12" s="97" t="s">
        <v>225</v>
      </c>
    </row>
    <row r="13" spans="1:9" ht="12.75" customHeight="1" x14ac:dyDescent="0.35">
      <c r="A13" s="97" t="s">
        <v>226</v>
      </c>
    </row>
    <row r="14" spans="1:9" ht="12.75" customHeight="1" x14ac:dyDescent="0.35">
      <c r="A14" s="97" t="s">
        <v>227</v>
      </c>
    </row>
    <row r="15" spans="1:9" ht="12.75" customHeight="1" x14ac:dyDescent="0.35">
      <c r="A15" s="97" t="s">
        <v>228</v>
      </c>
      <c r="B15" s="108"/>
      <c r="C15" s="108"/>
      <c r="D15" s="108"/>
      <c r="E15" s="108"/>
      <c r="F15" s="108"/>
      <c r="G15" s="108"/>
      <c r="H15" s="108"/>
      <c r="I15" s="108"/>
    </row>
    <row r="16" spans="1:9" ht="12.75" customHeight="1" x14ac:dyDescent="0.35">
      <c r="A16" s="108" t="s">
        <v>224</v>
      </c>
    </row>
    <row r="17" spans="1:1" ht="12.75" customHeight="1" x14ac:dyDescent="0.35">
      <c r="A17" s="97" t="s">
        <v>243</v>
      </c>
    </row>
    <row r="18" spans="1:1" ht="12.75" customHeight="1" x14ac:dyDescent="0.35">
      <c r="A18" s="97"/>
    </row>
    <row r="19" spans="1:1" ht="12.75" customHeight="1" x14ac:dyDescent="0.35">
      <c r="A19" s="97" t="s">
        <v>180</v>
      </c>
    </row>
    <row r="20" spans="1:1" ht="12.75" customHeight="1" x14ac:dyDescent="0.35">
      <c r="A20" s="97" t="s">
        <v>181</v>
      </c>
    </row>
    <row r="21" spans="1:1" ht="12.75" customHeight="1" x14ac:dyDescent="0.35">
      <c r="A21" s="97" t="s">
        <v>182</v>
      </c>
    </row>
    <row r="22" spans="1:1" ht="12.75" customHeight="1" x14ac:dyDescent="0.35">
      <c r="A22" s="97" t="s">
        <v>183</v>
      </c>
    </row>
    <row r="23" spans="1:1" ht="12.75" customHeight="1" x14ac:dyDescent="0.35">
      <c r="A23" s="97" t="s">
        <v>184</v>
      </c>
    </row>
    <row r="24" spans="1:1" ht="12.75" customHeight="1" x14ac:dyDescent="0.35">
      <c r="A24" s="97" t="s">
        <v>185</v>
      </c>
    </row>
    <row r="25" spans="1:1" ht="12.75" customHeight="1" x14ac:dyDescent="0.35">
      <c r="A25" s="97" t="s">
        <v>186</v>
      </c>
    </row>
    <row r="26" spans="1:1" ht="12.75" customHeight="1" x14ac:dyDescent="0.35">
      <c r="A26" s="97" t="s">
        <v>187</v>
      </c>
    </row>
    <row r="27" spans="1:1" ht="12.75" customHeight="1" x14ac:dyDescent="0.35">
      <c r="A27" s="97" t="s">
        <v>188</v>
      </c>
    </row>
    <row r="28" spans="1:1" ht="12.75" customHeight="1" x14ac:dyDescent="0.35">
      <c r="A28" s="97" t="s">
        <v>189</v>
      </c>
    </row>
    <row r="29" spans="1:1" ht="12.75" customHeight="1" x14ac:dyDescent="0.35">
      <c r="A29" s="97" t="s">
        <v>190</v>
      </c>
    </row>
    <row r="30" spans="1:1" ht="12.75" customHeight="1" x14ac:dyDescent="0.35">
      <c r="A30" s="97" t="s">
        <v>191</v>
      </c>
    </row>
    <row r="31" spans="1:1" ht="12.75" customHeight="1" x14ac:dyDescent="0.35">
      <c r="A31" s="97" t="s">
        <v>192</v>
      </c>
    </row>
    <row r="32" spans="1:1" ht="12.75" customHeight="1" x14ac:dyDescent="0.35">
      <c r="A32" s="97" t="s">
        <v>193</v>
      </c>
    </row>
    <row r="33" spans="1:1" ht="12.75" customHeight="1" x14ac:dyDescent="0.35">
      <c r="A33" s="97" t="s">
        <v>194</v>
      </c>
    </row>
    <row r="34" spans="1:1" ht="12.75" customHeight="1" x14ac:dyDescent="0.35">
      <c r="A34" s="97" t="s">
        <v>195</v>
      </c>
    </row>
    <row r="35" spans="1:1" ht="12.75" customHeight="1" x14ac:dyDescent="0.35">
      <c r="A35" s="97" t="s">
        <v>196</v>
      </c>
    </row>
    <row r="36" spans="1:1" ht="12.75" customHeight="1" x14ac:dyDescent="0.35">
      <c r="A36" s="97" t="s">
        <v>197</v>
      </c>
    </row>
    <row r="37" spans="1:1" ht="12.75" customHeight="1" x14ac:dyDescent="0.35">
      <c r="A37" s="97" t="s">
        <v>198</v>
      </c>
    </row>
    <row r="38" spans="1:1" x14ac:dyDescent="0.35">
      <c r="A38" s="97" t="s">
        <v>199</v>
      </c>
    </row>
  </sheetData>
  <mergeCells count="1">
    <mergeCell ref="B5:H5"/>
  </mergeCells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G14"/>
  <sheetViews>
    <sheetView workbookViewId="0">
      <selection activeCell="M27" sqref="M27"/>
    </sheetView>
  </sheetViews>
  <sheetFormatPr defaultColWidth="9.1796875" defaultRowHeight="10.5" x14ac:dyDescent="0.35"/>
  <cols>
    <col min="1" max="1" width="14.26953125" style="39" customWidth="1"/>
    <col min="2" max="7" width="10.7265625" style="39" customWidth="1"/>
    <col min="8" max="16384" width="9.1796875" style="39"/>
  </cols>
  <sheetData>
    <row r="1" spans="1:7" customFormat="1" ht="14.5" x14ac:dyDescent="0.35">
      <c r="A1" s="16" t="s">
        <v>98</v>
      </c>
    </row>
    <row r="2" spans="1:7" customFormat="1" ht="7" customHeight="1" x14ac:dyDescent="0.25">
      <c r="A2" s="16"/>
    </row>
    <row r="3" spans="1:7" ht="30" customHeight="1" x14ac:dyDescent="0.35">
      <c r="A3" s="115" t="s">
        <v>61</v>
      </c>
      <c r="B3" s="115"/>
      <c r="C3" s="115"/>
      <c r="D3" s="115"/>
      <c r="E3" s="115"/>
      <c r="F3" s="115"/>
      <c r="G3" s="115"/>
    </row>
    <row r="4" spans="1:7" ht="13" customHeight="1" x14ac:dyDescent="0.25">
      <c r="A4" s="40" t="s">
        <v>33</v>
      </c>
      <c r="B4" s="40" t="s">
        <v>55</v>
      </c>
      <c r="C4" s="40" t="s">
        <v>56</v>
      </c>
      <c r="D4" s="40" t="s">
        <v>57</v>
      </c>
      <c r="E4" s="40" t="s">
        <v>58</v>
      </c>
      <c r="F4" s="40" t="s">
        <v>1</v>
      </c>
      <c r="G4" s="40" t="s">
        <v>30</v>
      </c>
    </row>
    <row r="5" spans="1:7" ht="13" customHeight="1" x14ac:dyDescent="0.25">
      <c r="A5" s="40">
        <v>1</v>
      </c>
      <c r="B5" s="43">
        <v>3.0977809429000615E-2</v>
      </c>
      <c r="C5" s="43">
        <v>3.0958090758488675E-2</v>
      </c>
      <c r="D5" s="43">
        <v>2.0208692321779766E-2</v>
      </c>
      <c r="E5" s="43">
        <v>2.3145494907499758E-2</v>
      </c>
      <c r="F5" s="43">
        <v>2.1188357817478853E-2</v>
      </c>
      <c r="G5" s="44">
        <v>2.5062445181994658E-2</v>
      </c>
    </row>
    <row r="6" spans="1:7" ht="13" customHeight="1" x14ac:dyDescent="0.25">
      <c r="A6" s="40">
        <v>2</v>
      </c>
      <c r="B6" s="43">
        <v>2.8060960851942457E-2</v>
      </c>
      <c r="C6" s="43">
        <v>2.2335693020451328E-2</v>
      </c>
      <c r="D6" s="43">
        <v>1.8621837364041129E-2</v>
      </c>
      <c r="E6" s="43">
        <v>2.3787360823084708E-2</v>
      </c>
      <c r="F6" s="43">
        <v>2.8493144223359888E-2</v>
      </c>
      <c r="G6" s="44">
        <v>2.2825535743771178E-2</v>
      </c>
    </row>
    <row r="7" spans="1:7" ht="13" customHeight="1" x14ac:dyDescent="0.25">
      <c r="A7" s="40">
        <v>3</v>
      </c>
      <c r="B7" s="43">
        <v>2.5564712641038597E-2</v>
      </c>
      <c r="C7" s="43">
        <v>2.1093923654582531E-2</v>
      </c>
      <c r="D7" s="43">
        <v>1.9863382048795546E-2</v>
      </c>
      <c r="E7" s="43">
        <v>3.0735026490969219E-2</v>
      </c>
      <c r="F7" s="43">
        <v>2.9086599574213924E-2</v>
      </c>
      <c r="G7" s="44">
        <v>2.78999119231002E-2</v>
      </c>
    </row>
    <row r="8" spans="1:7" ht="13" customHeight="1" x14ac:dyDescent="0.25">
      <c r="A8" s="40">
        <v>4</v>
      </c>
      <c r="B8" s="43">
        <v>2.7421752751393445E-2</v>
      </c>
      <c r="C8" s="43">
        <v>3.0863920931495852E-2</v>
      </c>
      <c r="D8" s="43">
        <v>2.8439999843266509E-2</v>
      </c>
      <c r="E8" s="43">
        <v>3.0218407298784417E-2</v>
      </c>
      <c r="F8" s="43">
        <v>3.1870704999170461E-2</v>
      </c>
      <c r="G8" s="44">
        <v>3.0506849308000194E-2</v>
      </c>
    </row>
    <row r="9" spans="1:7" ht="13" customHeight="1" x14ac:dyDescent="0.25">
      <c r="A9" s="40">
        <v>5</v>
      </c>
      <c r="B9" s="43">
        <v>3.3181711106591599E-2</v>
      </c>
      <c r="C9" s="43">
        <v>3.0244548941687512E-2</v>
      </c>
      <c r="D9" s="43">
        <v>3.3441837690977659E-2</v>
      </c>
      <c r="E9" s="43">
        <v>3.3652605400259612E-2</v>
      </c>
      <c r="F9" s="43">
        <v>4.1852080558738285E-2</v>
      </c>
      <c r="G9" s="44">
        <v>3.5922489345609668E-2</v>
      </c>
    </row>
    <row r="10" spans="1:7" ht="13" customHeight="1" x14ac:dyDescent="0.25">
      <c r="A10" s="40">
        <v>6</v>
      </c>
      <c r="B10" s="43">
        <v>3.7579218947341092E-2</v>
      </c>
      <c r="C10" s="43">
        <v>3.2598955385178402E-2</v>
      </c>
      <c r="D10" s="43">
        <v>3.8478711509915386E-2</v>
      </c>
      <c r="E10" s="43">
        <v>3.9472319271438711E-2</v>
      </c>
      <c r="F10" s="43">
        <v>4.3255583344689125E-2</v>
      </c>
      <c r="G10" s="44">
        <v>3.9508930100855544E-2</v>
      </c>
    </row>
    <row r="11" spans="1:7" ht="13" customHeight="1" x14ac:dyDescent="0.25">
      <c r="A11" s="40">
        <v>7</v>
      </c>
      <c r="B11" s="43">
        <v>4.9449390616871307E-2</v>
      </c>
      <c r="C11" s="43">
        <v>4.1387393806337429E-2</v>
      </c>
      <c r="D11" s="43">
        <v>4.4898126719677425E-2</v>
      </c>
      <c r="E11" s="43">
        <v>4.9673423323131641E-2</v>
      </c>
      <c r="F11" s="43">
        <v>5.7388006551096847E-2</v>
      </c>
      <c r="G11" s="44">
        <v>5.0262423494940991E-2</v>
      </c>
    </row>
    <row r="12" spans="1:7" ht="13" customHeight="1" x14ac:dyDescent="0.25">
      <c r="A12" s="40" t="s">
        <v>0</v>
      </c>
      <c r="B12" s="43">
        <v>4.2573369752699992E-2</v>
      </c>
      <c r="C12" s="43">
        <v>3.292759432909078E-2</v>
      </c>
      <c r="D12" s="43">
        <v>3.7389706976536145E-2</v>
      </c>
      <c r="E12" s="43">
        <v>4.3255249545980749E-2</v>
      </c>
      <c r="F12" s="43">
        <v>4.3913836592243939E-2</v>
      </c>
      <c r="G12" s="44">
        <v>4.1603627531509507E-2</v>
      </c>
    </row>
    <row r="14" spans="1:7" s="13" customFormat="1" x14ac:dyDescent="0.25">
      <c r="A14" s="27" t="s">
        <v>54</v>
      </c>
    </row>
  </sheetData>
  <mergeCells count="1">
    <mergeCell ref="A3:G3"/>
  </mergeCells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G14"/>
  <sheetViews>
    <sheetView workbookViewId="0">
      <selection activeCell="A14" sqref="A14:XFD14"/>
    </sheetView>
  </sheetViews>
  <sheetFormatPr defaultColWidth="9.1796875" defaultRowHeight="10.5" x14ac:dyDescent="0.35"/>
  <cols>
    <col min="1" max="1" width="14.26953125" style="39" customWidth="1"/>
    <col min="2" max="7" width="10.7265625" style="39" customWidth="1"/>
    <col min="8" max="16384" width="9.1796875" style="39"/>
  </cols>
  <sheetData>
    <row r="1" spans="1:7" customFormat="1" ht="14.5" x14ac:dyDescent="0.35">
      <c r="A1" s="16" t="s">
        <v>99</v>
      </c>
    </row>
    <row r="2" spans="1:7" customFormat="1" ht="7" customHeight="1" x14ac:dyDescent="0.25">
      <c r="A2" s="16"/>
    </row>
    <row r="3" spans="1:7" ht="30" customHeight="1" x14ac:dyDescent="0.35">
      <c r="A3" s="115" t="s">
        <v>62</v>
      </c>
      <c r="B3" s="115"/>
      <c r="C3" s="115"/>
      <c r="D3" s="115"/>
      <c r="E3" s="115"/>
      <c r="F3" s="115"/>
      <c r="G3" s="115"/>
    </row>
    <row r="4" spans="1:7" ht="13" customHeight="1" x14ac:dyDescent="0.25">
      <c r="A4" s="40" t="s">
        <v>33</v>
      </c>
      <c r="B4" s="40" t="s">
        <v>55</v>
      </c>
      <c r="C4" s="40" t="s">
        <v>56</v>
      </c>
      <c r="D4" s="40" t="s">
        <v>57</v>
      </c>
      <c r="E4" s="40" t="s">
        <v>58</v>
      </c>
      <c r="F4" s="40" t="s">
        <v>1</v>
      </c>
      <c r="G4" s="40" t="s">
        <v>30</v>
      </c>
    </row>
    <row r="5" spans="1:7" ht="13" customHeight="1" x14ac:dyDescent="0.25">
      <c r="A5" s="40">
        <v>1</v>
      </c>
      <c r="B5" s="41">
        <v>1.2131348030997282</v>
      </c>
      <c r="C5" s="41">
        <v>7.4708343590644173</v>
      </c>
      <c r="D5" s="41">
        <v>1.003813303738486</v>
      </c>
      <c r="E5" s="41">
        <v>0.82172326189062661</v>
      </c>
      <c r="F5" s="41">
        <v>0.78721886531442387</v>
      </c>
      <c r="G5" s="42">
        <v>2.659138692830584</v>
      </c>
    </row>
    <row r="6" spans="1:7" ht="13" customHeight="1" x14ac:dyDescent="0.25">
      <c r="A6" s="40">
        <v>2</v>
      </c>
      <c r="B6" s="41">
        <v>3.0901237565374751</v>
      </c>
      <c r="C6" s="41">
        <v>6.5054207325407463</v>
      </c>
      <c r="D6" s="41">
        <v>2.0328539559529073</v>
      </c>
      <c r="E6" s="41">
        <v>1.6857038846949051</v>
      </c>
      <c r="F6" s="41">
        <v>1.4285830213846717</v>
      </c>
      <c r="G6" s="42">
        <v>3.2737036713857721</v>
      </c>
    </row>
    <row r="7" spans="1:7" ht="13" customHeight="1" x14ac:dyDescent="0.25">
      <c r="A7" s="40">
        <v>3</v>
      </c>
      <c r="B7" s="41">
        <v>5.6748183809368005</v>
      </c>
      <c r="C7" s="41">
        <v>6.0660606060606055</v>
      </c>
      <c r="D7" s="41">
        <v>3.4954232481524388</v>
      </c>
      <c r="E7" s="41">
        <v>2.8036810726831733</v>
      </c>
      <c r="F7" s="41">
        <v>4.1409050420892202</v>
      </c>
      <c r="G7" s="42">
        <v>3.9530958034855233</v>
      </c>
    </row>
    <row r="8" spans="1:7" ht="13" customHeight="1" x14ac:dyDescent="0.25">
      <c r="A8" s="40">
        <v>4</v>
      </c>
      <c r="B8" s="41">
        <v>15.238867264156069</v>
      </c>
      <c r="C8" s="41">
        <v>51.950607877661398</v>
      </c>
      <c r="D8" s="41">
        <v>45.489771770141026</v>
      </c>
      <c r="E8" s="41">
        <v>5.3210375561183207</v>
      </c>
      <c r="F8" s="41">
        <v>15.687205867709194</v>
      </c>
      <c r="G8" s="42">
        <v>19.464174158001338</v>
      </c>
    </row>
    <row r="9" spans="1:7" ht="13" customHeight="1" x14ac:dyDescent="0.25">
      <c r="A9" s="40">
        <v>5</v>
      </c>
      <c r="B9" s="41">
        <v>8.026317541285394</v>
      </c>
      <c r="C9" s="41">
        <v>10.113868016477239</v>
      </c>
      <c r="D9" s="41">
        <v>19.453278560003174</v>
      </c>
      <c r="E9" s="41">
        <v>6.2837314869351193</v>
      </c>
      <c r="F9" s="41">
        <v>15.298906703422292</v>
      </c>
      <c r="G9" s="42">
        <v>13.197804097843383</v>
      </c>
    </row>
    <row r="10" spans="1:7" ht="13" customHeight="1" x14ac:dyDescent="0.25">
      <c r="A10" s="40">
        <v>6</v>
      </c>
      <c r="B10" s="41">
        <v>24.997923572656603</v>
      </c>
      <c r="C10" s="41">
        <v>12.758773981191181</v>
      </c>
      <c r="D10" s="41">
        <v>11.054835987704744</v>
      </c>
      <c r="E10" s="41">
        <v>7.655186060953195</v>
      </c>
      <c r="F10" s="41">
        <v>10.313739601315014</v>
      </c>
      <c r="G10" s="42">
        <v>12.511882505583996</v>
      </c>
    </row>
    <row r="11" spans="1:7" ht="13" customHeight="1" x14ac:dyDescent="0.25">
      <c r="A11" s="40">
        <v>7</v>
      </c>
      <c r="B11" s="41">
        <v>6.6880466851985423</v>
      </c>
      <c r="C11" s="41">
        <v>10.517882430718778</v>
      </c>
      <c r="D11" s="41">
        <v>13.306460156802517</v>
      </c>
      <c r="E11" s="41">
        <v>7.059061718478338</v>
      </c>
      <c r="F11" s="41">
        <v>10.634833062019544</v>
      </c>
      <c r="G11" s="42">
        <v>8.783530919613753</v>
      </c>
    </row>
    <row r="12" spans="1:7" ht="13" customHeight="1" x14ac:dyDescent="0.25">
      <c r="A12" s="40" t="s">
        <v>0</v>
      </c>
      <c r="B12" s="41">
        <v>12.172640343179037</v>
      </c>
      <c r="C12" s="41">
        <v>15.868395743427008</v>
      </c>
      <c r="D12" s="41">
        <v>15.151548355551792</v>
      </c>
      <c r="E12" s="41">
        <v>6.7825784575422343</v>
      </c>
      <c r="F12" s="41">
        <v>11.365418591760886</v>
      </c>
      <c r="G12" s="42">
        <v>11.066542209135141</v>
      </c>
    </row>
    <row r="14" spans="1:7" s="13" customFormat="1" x14ac:dyDescent="0.25">
      <c r="A14" s="27" t="s">
        <v>54</v>
      </c>
    </row>
  </sheetData>
  <mergeCells count="1">
    <mergeCell ref="A3:G3"/>
  </mergeCells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D34"/>
  <sheetViews>
    <sheetView zoomScaleNormal="100" workbookViewId="0">
      <selection activeCell="J23" sqref="J23"/>
    </sheetView>
  </sheetViews>
  <sheetFormatPr defaultColWidth="9.1796875" defaultRowHeight="10.5" x14ac:dyDescent="0.25"/>
  <cols>
    <col min="1" max="1" width="22.7265625" style="1" customWidth="1"/>
    <col min="2" max="2" width="14.81640625" style="1" bestFit="1" customWidth="1"/>
    <col min="3" max="4" width="13.26953125" style="1" customWidth="1"/>
    <col min="5" max="16384" width="9.1796875" style="1"/>
  </cols>
  <sheetData>
    <row r="1" spans="1:4" x14ac:dyDescent="0.25">
      <c r="A1" s="1" t="s">
        <v>218</v>
      </c>
    </row>
    <row r="2" spans="1:4" ht="7" customHeight="1" x14ac:dyDescent="0.2"/>
    <row r="3" spans="1:4" ht="11.25" x14ac:dyDescent="0.2">
      <c r="A3" s="81"/>
      <c r="B3" s="80"/>
      <c r="C3" s="63">
        <v>2017</v>
      </c>
      <c r="D3" s="63">
        <v>2018</v>
      </c>
    </row>
    <row r="4" spans="1:4" x14ac:dyDescent="0.25">
      <c r="A4" s="116" t="s">
        <v>212</v>
      </c>
      <c r="B4" s="37" t="s">
        <v>152</v>
      </c>
      <c r="C4" s="84">
        <v>45.6</v>
      </c>
      <c r="D4" s="84">
        <v>42.4</v>
      </c>
    </row>
    <row r="5" spans="1:4" x14ac:dyDescent="0.25">
      <c r="A5" s="116"/>
      <c r="B5" s="37" t="s">
        <v>151</v>
      </c>
      <c r="C5" s="84">
        <v>44.1</v>
      </c>
      <c r="D5" s="84">
        <v>50.7</v>
      </c>
    </row>
    <row r="6" spans="1:4" x14ac:dyDescent="0.25">
      <c r="A6" s="116"/>
      <c r="B6" s="83" t="s">
        <v>150</v>
      </c>
      <c r="C6" s="82">
        <v>1.5</v>
      </c>
      <c r="D6" s="82">
        <v>-8.3000000000000043</v>
      </c>
    </row>
    <row r="7" spans="1:4" x14ac:dyDescent="0.25">
      <c r="A7" s="117" t="s">
        <v>101</v>
      </c>
      <c r="B7" s="37" t="s">
        <v>152</v>
      </c>
      <c r="C7" s="84">
        <v>71.8</v>
      </c>
      <c r="D7" s="84">
        <v>72</v>
      </c>
    </row>
    <row r="8" spans="1:4" x14ac:dyDescent="0.25">
      <c r="A8" s="117"/>
      <c r="B8" s="37" t="s">
        <v>151</v>
      </c>
      <c r="C8" s="84">
        <v>165.2</v>
      </c>
      <c r="D8" s="84">
        <v>169.2</v>
      </c>
    </row>
    <row r="9" spans="1:4" x14ac:dyDescent="0.25">
      <c r="A9" s="117"/>
      <c r="B9" s="83" t="s">
        <v>150</v>
      </c>
      <c r="C9" s="82">
        <v>-93.399999999999991</v>
      </c>
      <c r="D9" s="82">
        <v>-97.199999999999989</v>
      </c>
    </row>
    <row r="10" spans="1:4" x14ac:dyDescent="0.25">
      <c r="A10" s="118" t="s">
        <v>213</v>
      </c>
      <c r="B10" s="37" t="s">
        <v>152</v>
      </c>
      <c r="C10" s="84">
        <v>33.468502000000001</v>
      </c>
      <c r="D10" s="84">
        <v>33.410891999999997</v>
      </c>
    </row>
    <row r="11" spans="1:4" x14ac:dyDescent="0.25">
      <c r="A11" s="119"/>
      <c r="B11" s="37" t="s">
        <v>151</v>
      </c>
      <c r="C11" s="84">
        <v>76.173667183579994</v>
      </c>
      <c r="D11" s="84">
        <v>78.440192168860008</v>
      </c>
    </row>
    <row r="12" spans="1:4" x14ac:dyDescent="0.25">
      <c r="A12" s="120"/>
      <c r="B12" s="83" t="s">
        <v>150</v>
      </c>
      <c r="C12" s="82">
        <v>-42.705165183579993</v>
      </c>
      <c r="D12" s="82">
        <v>-45.029300168860011</v>
      </c>
    </row>
    <row r="13" spans="1:4" x14ac:dyDescent="0.25">
      <c r="A13" s="118" t="s">
        <v>214</v>
      </c>
      <c r="B13" s="37" t="s">
        <v>152</v>
      </c>
      <c r="C13" s="84">
        <v>2.1728230000000002</v>
      </c>
      <c r="D13" s="84">
        <v>2.3600497470999997</v>
      </c>
    </row>
    <row r="14" spans="1:4" x14ac:dyDescent="0.25">
      <c r="A14" s="119"/>
      <c r="B14" s="37" t="s">
        <v>151</v>
      </c>
      <c r="C14" s="84">
        <v>41.026959297800005</v>
      </c>
      <c r="D14" s="84">
        <v>46.213283702289999</v>
      </c>
    </row>
    <row r="15" spans="1:4" x14ac:dyDescent="0.25">
      <c r="A15" s="120"/>
      <c r="B15" s="83" t="s">
        <v>150</v>
      </c>
      <c r="C15" s="82">
        <v>-38.854136297800004</v>
      </c>
      <c r="D15" s="82">
        <v>-43.853233955189999</v>
      </c>
    </row>
    <row r="16" spans="1:4" x14ac:dyDescent="0.25">
      <c r="A16" s="118" t="s">
        <v>179</v>
      </c>
      <c r="B16" s="37" t="s">
        <v>152</v>
      </c>
      <c r="C16" s="84">
        <v>0.38749299999999998</v>
      </c>
      <c r="D16" s="84">
        <v>0.26895599999999997</v>
      </c>
    </row>
    <row r="17" spans="1:4" x14ac:dyDescent="0.25">
      <c r="A17" s="119"/>
      <c r="B17" s="37" t="s">
        <v>151</v>
      </c>
      <c r="C17" s="84">
        <v>4.8902840000000003</v>
      </c>
      <c r="D17" s="84">
        <v>5.042859</v>
      </c>
    </row>
    <row r="18" spans="1:4" x14ac:dyDescent="0.25">
      <c r="A18" s="120"/>
      <c r="B18" s="83" t="s">
        <v>150</v>
      </c>
      <c r="C18" s="82">
        <v>-4.5027910000000002</v>
      </c>
      <c r="D18" s="82">
        <v>-4.7739029999999998</v>
      </c>
    </row>
    <row r="19" spans="1:4" x14ac:dyDescent="0.25">
      <c r="A19" s="118" t="s">
        <v>215</v>
      </c>
      <c r="B19" s="37" t="s">
        <v>152</v>
      </c>
      <c r="C19" s="84">
        <v>0</v>
      </c>
      <c r="D19" s="84">
        <v>0</v>
      </c>
    </row>
    <row r="20" spans="1:4" x14ac:dyDescent="0.25">
      <c r="A20" s="119"/>
      <c r="B20" s="37" t="s">
        <v>151</v>
      </c>
      <c r="C20" s="84">
        <v>2.0782598164200001</v>
      </c>
      <c r="D20" s="84">
        <v>1.43855483114</v>
      </c>
    </row>
    <row r="21" spans="1:4" ht="11.25" customHeight="1" x14ac:dyDescent="0.25">
      <c r="A21" s="120"/>
      <c r="B21" s="83" t="s">
        <v>150</v>
      </c>
      <c r="C21" s="82">
        <v>-2.0782598164200001</v>
      </c>
      <c r="D21" s="82">
        <v>-1.43855483114</v>
      </c>
    </row>
    <row r="22" spans="1:4" ht="12" customHeight="1" x14ac:dyDescent="0.2">
      <c r="A22" s="81" t="s">
        <v>149</v>
      </c>
      <c r="B22" s="80"/>
      <c r="C22" s="79">
        <v>-180.04035229779998</v>
      </c>
      <c r="D22" s="79">
        <v>-200.59499195519001</v>
      </c>
    </row>
    <row r="24" spans="1:4" ht="33" customHeight="1" x14ac:dyDescent="0.25">
      <c r="A24" s="111" t="s">
        <v>216</v>
      </c>
      <c r="B24" s="111"/>
      <c r="C24" s="111"/>
      <c r="D24" s="111"/>
    </row>
    <row r="25" spans="1:4" ht="21" customHeight="1" x14ac:dyDescent="0.25">
      <c r="A25" s="111" t="s">
        <v>217</v>
      </c>
      <c r="B25" s="111"/>
      <c r="C25" s="111"/>
      <c r="D25" s="111"/>
    </row>
    <row r="26" spans="1:4" x14ac:dyDescent="0.25">
      <c r="B26" s="107"/>
      <c r="C26" s="107"/>
      <c r="D26" s="107"/>
    </row>
    <row r="27" spans="1:4" x14ac:dyDescent="0.25">
      <c r="B27" s="107"/>
      <c r="C27" s="107"/>
      <c r="D27" s="107"/>
    </row>
    <row r="28" spans="1:4" x14ac:dyDescent="0.25">
      <c r="B28" s="107"/>
      <c r="C28" s="107"/>
      <c r="D28" s="107"/>
    </row>
    <row r="29" spans="1:4" x14ac:dyDescent="0.25">
      <c r="B29" s="107"/>
      <c r="C29" s="107"/>
    </row>
    <row r="30" spans="1:4" x14ac:dyDescent="0.25">
      <c r="B30" s="107"/>
      <c r="C30" s="107"/>
    </row>
    <row r="31" spans="1:4" x14ac:dyDescent="0.25">
      <c r="B31" s="107"/>
      <c r="C31" s="107"/>
    </row>
    <row r="32" spans="1:4" x14ac:dyDescent="0.25">
      <c r="B32" s="107"/>
      <c r="C32" s="107"/>
    </row>
    <row r="33" spans="2:3" x14ac:dyDescent="0.25">
      <c r="B33" s="107"/>
      <c r="C33" s="107"/>
    </row>
    <row r="34" spans="2:3" x14ac:dyDescent="0.25">
      <c r="B34" s="107"/>
      <c r="C34" s="107"/>
    </row>
  </sheetData>
  <mergeCells count="8">
    <mergeCell ref="A4:A6"/>
    <mergeCell ref="A7:A9"/>
    <mergeCell ref="A10:A12"/>
    <mergeCell ref="A25:D25"/>
    <mergeCell ref="A13:A15"/>
    <mergeCell ref="A16:A18"/>
    <mergeCell ref="A19:A21"/>
    <mergeCell ref="A24:D24"/>
  </mergeCells>
  <pageMargins left="0.511811024" right="0.511811024" top="0.78740157499999996" bottom="0.78740157499999996" header="0.31496062000000002" footer="0.31496062000000002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E23"/>
  <sheetViews>
    <sheetView workbookViewId="0">
      <selection activeCell="G22" sqref="G22"/>
    </sheetView>
  </sheetViews>
  <sheetFormatPr defaultRowHeight="14.5" x14ac:dyDescent="0.35"/>
  <cols>
    <col min="1" max="1" width="14.1796875" customWidth="1"/>
    <col min="2" max="2" width="18.1796875" bestFit="1" customWidth="1"/>
    <col min="3" max="5" width="12.7265625" customWidth="1"/>
  </cols>
  <sheetData>
    <row r="1" spans="1:5" ht="15" customHeight="1" x14ac:dyDescent="0.35">
      <c r="A1" s="127" t="s">
        <v>206</v>
      </c>
      <c r="B1" s="128"/>
      <c r="C1" s="128"/>
      <c r="D1" s="128"/>
      <c r="E1" s="129"/>
    </row>
    <row r="2" spans="1:5" x14ac:dyDescent="0.35">
      <c r="A2" s="105" t="s">
        <v>33</v>
      </c>
      <c r="B2" s="106" t="s">
        <v>207</v>
      </c>
      <c r="C2" s="106" t="s">
        <v>208</v>
      </c>
      <c r="D2" s="106" t="s">
        <v>209</v>
      </c>
      <c r="E2" s="106" t="s">
        <v>210</v>
      </c>
    </row>
    <row r="3" spans="1:5" x14ac:dyDescent="0.35">
      <c r="A3" s="130" t="s">
        <v>92</v>
      </c>
      <c r="B3" s="100" t="s">
        <v>203</v>
      </c>
      <c r="C3" s="101">
        <v>23876</v>
      </c>
      <c r="D3" s="101">
        <v>2145</v>
      </c>
      <c r="E3" s="101">
        <v>26021</v>
      </c>
    </row>
    <row r="4" spans="1:5" x14ac:dyDescent="0.35">
      <c r="A4" s="131"/>
      <c r="B4" s="100" t="s">
        <v>204</v>
      </c>
      <c r="C4" s="102">
        <v>12621.927757613765</v>
      </c>
      <c r="D4" s="102">
        <v>10605.89821192942</v>
      </c>
      <c r="E4" s="102">
        <v>12455.739549032391</v>
      </c>
    </row>
    <row r="5" spans="1:5" x14ac:dyDescent="0.35">
      <c r="A5" s="132"/>
      <c r="B5" s="100" t="s">
        <v>205</v>
      </c>
      <c r="C5" s="103">
        <v>46.81476299690749</v>
      </c>
      <c r="D5" s="103">
        <v>40.271616496667846</v>
      </c>
      <c r="E5" s="103">
        <v>46.275389058818703</v>
      </c>
    </row>
    <row r="6" spans="1:5" ht="15" customHeight="1" x14ac:dyDescent="0.35">
      <c r="A6" s="121" t="s">
        <v>80</v>
      </c>
      <c r="B6" s="100" t="s">
        <v>203</v>
      </c>
      <c r="C6" s="101">
        <v>3464</v>
      </c>
      <c r="D6" s="101">
        <v>80</v>
      </c>
      <c r="E6" s="101">
        <v>3544</v>
      </c>
    </row>
    <row r="7" spans="1:5" x14ac:dyDescent="0.35">
      <c r="A7" s="122"/>
      <c r="B7" s="100" t="s">
        <v>204</v>
      </c>
      <c r="C7" s="102">
        <v>10777.857462631304</v>
      </c>
      <c r="D7" s="102">
        <v>8705.359499999995</v>
      </c>
      <c r="E7" s="102">
        <v>10731.0742129105</v>
      </c>
    </row>
    <row r="8" spans="1:5" x14ac:dyDescent="0.35">
      <c r="A8" s="123"/>
      <c r="B8" s="100" t="s">
        <v>205</v>
      </c>
      <c r="C8" s="103">
        <v>64.885103926097003</v>
      </c>
      <c r="D8" s="103">
        <v>50.424999999999997</v>
      </c>
      <c r="E8" s="103">
        <v>64.558690744920995</v>
      </c>
    </row>
    <row r="9" spans="1:5" ht="15" customHeight="1" x14ac:dyDescent="0.35">
      <c r="A9" s="124" t="s">
        <v>81</v>
      </c>
      <c r="B9" s="100" t="s">
        <v>203</v>
      </c>
      <c r="C9" s="104">
        <v>422</v>
      </c>
      <c r="D9" s="101">
        <v>5893</v>
      </c>
      <c r="E9" s="101">
        <v>6315</v>
      </c>
    </row>
    <row r="10" spans="1:5" x14ac:dyDescent="0.35">
      <c r="A10" s="125"/>
      <c r="B10" s="100" t="s">
        <v>204</v>
      </c>
      <c r="C10" s="102">
        <v>3162.432261904763</v>
      </c>
      <c r="D10" s="102">
        <v>4923.6014866254845</v>
      </c>
      <c r="E10" s="102">
        <v>4805.2887747920458</v>
      </c>
    </row>
    <row r="11" spans="1:5" x14ac:dyDescent="0.35">
      <c r="A11" s="126"/>
      <c r="B11" s="100" t="s">
        <v>205</v>
      </c>
      <c r="C11" s="103">
        <v>22.759299447563979</v>
      </c>
      <c r="D11" s="103">
        <v>52.280356756871186</v>
      </c>
      <c r="E11" s="103">
        <v>50.307611517832775</v>
      </c>
    </row>
    <row r="12" spans="1:5" ht="15" x14ac:dyDescent="0.25">
      <c r="A12" s="1"/>
      <c r="B12" s="1"/>
      <c r="C12" s="1"/>
      <c r="D12" s="1"/>
      <c r="E12" s="1"/>
    </row>
    <row r="13" spans="1:5" x14ac:dyDescent="0.35">
      <c r="A13" s="127" t="s">
        <v>211</v>
      </c>
      <c r="B13" s="128"/>
      <c r="C13" s="128"/>
      <c r="D13" s="128"/>
      <c r="E13" s="129"/>
    </row>
    <row r="14" spans="1:5" x14ac:dyDescent="0.35">
      <c r="A14" s="105" t="s">
        <v>33</v>
      </c>
      <c r="B14" s="106" t="s">
        <v>207</v>
      </c>
      <c r="C14" s="106" t="s">
        <v>208</v>
      </c>
      <c r="D14" s="106" t="s">
        <v>209</v>
      </c>
      <c r="E14" s="106" t="s">
        <v>210</v>
      </c>
    </row>
    <row r="15" spans="1:5" x14ac:dyDescent="0.35">
      <c r="A15" s="130" t="s">
        <v>92</v>
      </c>
      <c r="B15" s="100" t="s">
        <v>203</v>
      </c>
      <c r="C15" s="101">
        <v>3237</v>
      </c>
      <c r="D15" s="101">
        <v>1283</v>
      </c>
      <c r="E15" s="101">
        <v>4520</v>
      </c>
    </row>
    <row r="16" spans="1:5" x14ac:dyDescent="0.35">
      <c r="A16" s="131"/>
      <c r="B16" s="100" t="s">
        <v>204</v>
      </c>
      <c r="C16" s="102">
        <v>13443.52742829815</v>
      </c>
      <c r="D16" s="102">
        <v>12876.82836531571</v>
      </c>
      <c r="E16" s="102">
        <v>13282.670150022383</v>
      </c>
    </row>
    <row r="17" spans="1:5" x14ac:dyDescent="0.35">
      <c r="A17" s="132"/>
      <c r="B17" s="100" t="s">
        <v>205</v>
      </c>
      <c r="C17" s="103">
        <v>43.646349521711421</v>
      </c>
      <c r="D17" s="103">
        <v>41.08775900084445</v>
      </c>
      <c r="E17" s="103">
        <v>42.920094734483044</v>
      </c>
    </row>
    <row r="18" spans="1:5" x14ac:dyDescent="0.35">
      <c r="A18" s="121" t="s">
        <v>80</v>
      </c>
      <c r="B18" s="100" t="s">
        <v>203</v>
      </c>
      <c r="C18" s="101">
        <v>2928</v>
      </c>
      <c r="D18" s="101">
        <v>904</v>
      </c>
      <c r="E18" s="101">
        <v>3832</v>
      </c>
    </row>
    <row r="19" spans="1:5" x14ac:dyDescent="0.35">
      <c r="A19" s="122"/>
      <c r="B19" s="100" t="s">
        <v>204</v>
      </c>
      <c r="C19" s="102">
        <v>14991.074871224835</v>
      </c>
      <c r="D19" s="102">
        <v>14613.27632548272</v>
      </c>
      <c r="E19" s="102">
        <v>14901.949118262706</v>
      </c>
    </row>
    <row r="20" spans="1:5" x14ac:dyDescent="0.35">
      <c r="A20" s="123"/>
      <c r="B20" s="100" t="s">
        <v>205</v>
      </c>
      <c r="C20" s="103">
        <v>61.507172131147541</v>
      </c>
      <c r="D20" s="103">
        <v>55.475663716814161</v>
      </c>
      <c r="E20" s="103">
        <v>60.08429018789144</v>
      </c>
    </row>
    <row r="21" spans="1:5" x14ac:dyDescent="0.35">
      <c r="A21" s="124" t="s">
        <v>81</v>
      </c>
      <c r="B21" s="100" t="s">
        <v>203</v>
      </c>
      <c r="C21" s="101">
        <v>116</v>
      </c>
      <c r="D21" s="101">
        <v>1201</v>
      </c>
      <c r="E21" s="101">
        <v>1317</v>
      </c>
    </row>
    <row r="22" spans="1:5" x14ac:dyDescent="0.35">
      <c r="A22" s="125"/>
      <c r="B22" s="100" t="s">
        <v>204</v>
      </c>
      <c r="C22" s="102">
        <v>7046.8831034482746</v>
      </c>
      <c r="D22" s="102">
        <v>10653.089459915565</v>
      </c>
      <c r="E22" s="102">
        <v>10331.552229054532</v>
      </c>
    </row>
    <row r="23" spans="1:5" x14ac:dyDescent="0.35">
      <c r="A23" s="126"/>
      <c r="B23" s="100" t="s">
        <v>205</v>
      </c>
      <c r="C23" s="103">
        <v>31.895088390096536</v>
      </c>
      <c r="D23" s="103">
        <v>62.283839442490695</v>
      </c>
      <c r="E23" s="103">
        <v>59.607229630738459</v>
      </c>
    </row>
  </sheetData>
  <mergeCells count="8">
    <mergeCell ref="A18:A20"/>
    <mergeCell ref="A21:A23"/>
    <mergeCell ref="A1:E1"/>
    <mergeCell ref="A3:A5"/>
    <mergeCell ref="A6:A8"/>
    <mergeCell ref="A9:A11"/>
    <mergeCell ref="A13:E13"/>
    <mergeCell ref="A15:A17"/>
  </mergeCells>
  <pageMargins left="0.511811024" right="0.511811024" top="0.78740157499999996" bottom="0.78740157499999996" header="0.31496062000000002" footer="0.3149606200000000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F43"/>
  <sheetViews>
    <sheetView zoomScaleNormal="100" workbookViewId="0">
      <selection activeCell="C12" sqref="C12"/>
    </sheetView>
  </sheetViews>
  <sheetFormatPr defaultColWidth="9.1796875" defaultRowHeight="14.5" x14ac:dyDescent="0.35"/>
  <cols>
    <col min="1" max="1" width="20.1796875" style="71" customWidth="1"/>
    <col min="2" max="2" width="38.54296875" style="71" customWidth="1"/>
    <col min="3" max="6" width="17.7265625" style="71" customWidth="1"/>
    <col min="7" max="16384" width="9.1796875" style="71"/>
  </cols>
  <sheetData>
    <row r="1" spans="1:6" ht="24" customHeight="1" x14ac:dyDescent="0.25">
      <c r="A1" s="133" t="s">
        <v>156</v>
      </c>
      <c r="B1" s="134"/>
      <c r="C1" s="134"/>
      <c r="D1" s="134"/>
      <c r="E1" s="134"/>
      <c r="F1" s="135"/>
    </row>
    <row r="2" spans="1:6" s="76" customFormat="1" ht="24" customHeight="1" x14ac:dyDescent="0.35">
      <c r="A2" s="77" t="s">
        <v>73</v>
      </c>
      <c r="B2" s="77" t="s">
        <v>148</v>
      </c>
      <c r="C2" s="77" t="s">
        <v>101</v>
      </c>
      <c r="D2" s="77" t="s">
        <v>51</v>
      </c>
      <c r="E2" s="77" t="s">
        <v>52</v>
      </c>
      <c r="F2" s="77" t="s">
        <v>30</v>
      </c>
    </row>
    <row r="3" spans="1:6" x14ac:dyDescent="0.35">
      <c r="A3" s="140" t="s">
        <v>107</v>
      </c>
      <c r="B3" s="75" t="s">
        <v>147</v>
      </c>
      <c r="C3" s="73">
        <v>0</v>
      </c>
      <c r="D3" s="73">
        <v>0</v>
      </c>
      <c r="E3" s="73">
        <v>4638225.3000000007</v>
      </c>
      <c r="F3" s="73">
        <f t="shared" ref="F3:F40" si="0">SUM(C3:E3)</f>
        <v>4638225.3000000007</v>
      </c>
    </row>
    <row r="4" spans="1:6" x14ac:dyDescent="0.35">
      <c r="A4" s="141"/>
      <c r="B4" s="75" t="s">
        <v>146</v>
      </c>
      <c r="C4" s="73">
        <v>697460771.7299999</v>
      </c>
      <c r="D4" s="73">
        <v>0</v>
      </c>
      <c r="E4" s="73">
        <v>9083114.7999999989</v>
      </c>
      <c r="F4" s="73">
        <f t="shared" si="0"/>
        <v>706543886.52999985</v>
      </c>
    </row>
    <row r="5" spans="1:6" x14ac:dyDescent="0.35">
      <c r="A5" s="141"/>
      <c r="B5" s="75" t="s">
        <v>145</v>
      </c>
      <c r="C5" s="73">
        <v>0</v>
      </c>
      <c r="D5" s="73">
        <v>0</v>
      </c>
      <c r="E5" s="73">
        <v>25603340.560000002</v>
      </c>
      <c r="F5" s="73">
        <f t="shared" si="0"/>
        <v>25603340.560000002</v>
      </c>
    </row>
    <row r="6" spans="1:6" x14ac:dyDescent="0.35">
      <c r="A6" s="141"/>
      <c r="B6" s="75" t="s">
        <v>144</v>
      </c>
      <c r="C6" s="73">
        <v>0</v>
      </c>
      <c r="D6" s="73">
        <v>1948336.12</v>
      </c>
      <c r="E6" s="73">
        <v>31073484.370000001</v>
      </c>
      <c r="F6" s="73">
        <f t="shared" si="0"/>
        <v>33021820.490000002</v>
      </c>
    </row>
    <row r="7" spans="1:6" x14ac:dyDescent="0.35">
      <c r="A7" s="141"/>
      <c r="B7" s="75" t="s">
        <v>143</v>
      </c>
      <c r="C7" s="73">
        <v>18094509236.990009</v>
      </c>
      <c r="D7" s="73">
        <v>6890893805.8199978</v>
      </c>
      <c r="E7" s="73">
        <v>47934191777.339996</v>
      </c>
      <c r="F7" s="73">
        <f t="shared" si="0"/>
        <v>72919594820.149994</v>
      </c>
    </row>
    <row r="8" spans="1:6" x14ac:dyDescent="0.35">
      <c r="A8" s="141"/>
      <c r="B8" s="75" t="s">
        <v>142</v>
      </c>
      <c r="C8" s="73">
        <v>0</v>
      </c>
      <c r="D8" s="73">
        <v>0</v>
      </c>
      <c r="E8" s="73">
        <v>3769638.71</v>
      </c>
      <c r="F8" s="73">
        <f t="shared" si="0"/>
        <v>3769638.71</v>
      </c>
    </row>
    <row r="9" spans="1:6" x14ac:dyDescent="0.35">
      <c r="A9" s="141"/>
      <c r="B9" s="75" t="s">
        <v>141</v>
      </c>
      <c r="C9" s="73">
        <v>78858099.370000005</v>
      </c>
      <c r="D9" s="73">
        <v>13835188.789999999</v>
      </c>
      <c r="E9" s="73">
        <v>388703858.11000001</v>
      </c>
      <c r="F9" s="73">
        <f t="shared" si="0"/>
        <v>481397146.26999998</v>
      </c>
    </row>
    <row r="10" spans="1:6" x14ac:dyDescent="0.35">
      <c r="A10" s="141"/>
      <c r="B10" s="75" t="s">
        <v>140</v>
      </c>
      <c r="C10" s="73">
        <v>0</v>
      </c>
      <c r="D10" s="73">
        <v>5435127.0599999996</v>
      </c>
      <c r="E10" s="73">
        <v>0</v>
      </c>
      <c r="F10" s="73">
        <f t="shared" si="0"/>
        <v>5435127.0599999996</v>
      </c>
    </row>
    <row r="11" spans="1:6" x14ac:dyDescent="0.35">
      <c r="A11" s="141"/>
      <c r="B11" s="75" t="s">
        <v>139</v>
      </c>
      <c r="C11" s="73">
        <v>5705206381.8699999</v>
      </c>
      <c r="D11" s="73">
        <v>1906323371.0699999</v>
      </c>
      <c r="E11" s="73">
        <v>12340599643.739996</v>
      </c>
      <c r="F11" s="73">
        <f t="shared" si="0"/>
        <v>19952129396.679996</v>
      </c>
    </row>
    <row r="12" spans="1:6" x14ac:dyDescent="0.35">
      <c r="A12" s="141"/>
      <c r="B12" s="75" t="s">
        <v>138</v>
      </c>
      <c r="C12" s="73">
        <v>0</v>
      </c>
      <c r="D12" s="73">
        <v>653152.05000000005</v>
      </c>
      <c r="E12" s="73">
        <v>0</v>
      </c>
      <c r="F12" s="73">
        <f t="shared" si="0"/>
        <v>653152.05000000005</v>
      </c>
    </row>
    <row r="13" spans="1:6" x14ac:dyDescent="0.35">
      <c r="A13" s="141"/>
      <c r="B13" s="75" t="s">
        <v>137</v>
      </c>
      <c r="C13" s="73">
        <v>301938516.41000003</v>
      </c>
      <c r="D13" s="73">
        <v>144998339.44999999</v>
      </c>
      <c r="E13" s="73">
        <v>424870806.25000006</v>
      </c>
      <c r="F13" s="73">
        <f t="shared" si="0"/>
        <v>871807662.11000013</v>
      </c>
    </row>
    <row r="14" spans="1:6" x14ac:dyDescent="0.35">
      <c r="A14" s="141"/>
      <c r="B14" s="75" t="s">
        <v>136</v>
      </c>
      <c r="C14" s="73">
        <v>1328850468.6099999</v>
      </c>
      <c r="D14" s="73">
        <v>438784615.31999999</v>
      </c>
      <c r="E14" s="73">
        <v>3591157439.6399999</v>
      </c>
      <c r="F14" s="73">
        <f t="shared" si="0"/>
        <v>5358792523.5699997</v>
      </c>
    </row>
    <row r="15" spans="1:6" x14ac:dyDescent="0.35">
      <c r="A15" s="141"/>
      <c r="B15" s="75" t="s">
        <v>135</v>
      </c>
      <c r="C15" s="73">
        <v>0</v>
      </c>
      <c r="D15" s="73">
        <v>2983289.86</v>
      </c>
      <c r="E15" s="73">
        <v>2042344.03</v>
      </c>
      <c r="F15" s="73">
        <f t="shared" si="0"/>
        <v>5025633.8899999997</v>
      </c>
    </row>
    <row r="16" spans="1:6" x14ac:dyDescent="0.35">
      <c r="A16" s="141"/>
      <c r="B16" s="75" t="s">
        <v>134</v>
      </c>
      <c r="C16" s="73">
        <v>5931971.2400000002</v>
      </c>
      <c r="D16" s="73">
        <v>24761528</v>
      </c>
      <c r="E16" s="73">
        <v>0</v>
      </c>
      <c r="F16" s="73">
        <f t="shared" si="0"/>
        <v>30693499.240000002</v>
      </c>
    </row>
    <row r="17" spans="1:6" x14ac:dyDescent="0.35">
      <c r="A17" s="141"/>
      <c r="B17" s="75" t="s">
        <v>133</v>
      </c>
      <c r="C17" s="73">
        <v>0</v>
      </c>
      <c r="D17" s="73">
        <v>0</v>
      </c>
      <c r="E17" s="73">
        <v>9851556.4000000004</v>
      </c>
      <c r="F17" s="73">
        <f t="shared" si="0"/>
        <v>9851556.4000000004</v>
      </c>
    </row>
    <row r="18" spans="1:6" x14ac:dyDescent="0.35">
      <c r="A18" s="142"/>
      <c r="B18" s="75" t="s">
        <v>132</v>
      </c>
      <c r="C18" s="73">
        <v>8632220433.0999985</v>
      </c>
      <c r="D18" s="73">
        <v>2980996262.8400002</v>
      </c>
      <c r="E18" s="73">
        <v>1932760759.5799999</v>
      </c>
      <c r="F18" s="73">
        <f t="shared" si="0"/>
        <v>13545977455.519999</v>
      </c>
    </row>
    <row r="19" spans="1:6" x14ac:dyDescent="0.35">
      <c r="A19" s="143" t="s">
        <v>131</v>
      </c>
      <c r="B19" s="75" t="s">
        <v>130</v>
      </c>
      <c r="C19" s="73">
        <v>0</v>
      </c>
      <c r="D19" s="73">
        <v>0</v>
      </c>
      <c r="E19" s="73">
        <v>3228788.85</v>
      </c>
      <c r="F19" s="73">
        <f t="shared" si="0"/>
        <v>3228788.85</v>
      </c>
    </row>
    <row r="20" spans="1:6" x14ac:dyDescent="0.35">
      <c r="A20" s="143"/>
      <c r="B20" s="75" t="s">
        <v>129</v>
      </c>
      <c r="C20" s="73">
        <v>126818173.47</v>
      </c>
      <c r="D20" s="73">
        <v>111594474.69</v>
      </c>
      <c r="E20" s="73">
        <v>116827753.14</v>
      </c>
      <c r="F20" s="73">
        <f t="shared" si="0"/>
        <v>355240401.30000001</v>
      </c>
    </row>
    <row r="21" spans="1:6" x14ac:dyDescent="0.35">
      <c r="A21" s="143"/>
      <c r="B21" s="75" t="s">
        <v>128</v>
      </c>
      <c r="C21" s="73">
        <v>1476558740.6800001</v>
      </c>
      <c r="D21" s="73">
        <v>467603933.39999998</v>
      </c>
      <c r="E21" s="73">
        <v>2263337689.1200008</v>
      </c>
      <c r="F21" s="73">
        <f t="shared" si="0"/>
        <v>4207500363.2000008</v>
      </c>
    </row>
    <row r="22" spans="1:6" x14ac:dyDescent="0.35">
      <c r="A22" s="143"/>
      <c r="B22" s="75" t="s">
        <v>127</v>
      </c>
      <c r="C22" s="73">
        <v>316459232.86000001</v>
      </c>
      <c r="D22" s="73">
        <v>121811314.41</v>
      </c>
      <c r="E22" s="73">
        <v>497591002.88999999</v>
      </c>
      <c r="F22" s="73">
        <f t="shared" si="0"/>
        <v>935861550.15999997</v>
      </c>
    </row>
    <row r="23" spans="1:6" x14ac:dyDescent="0.35">
      <c r="A23" s="143"/>
      <c r="B23" s="75" t="s">
        <v>126</v>
      </c>
      <c r="C23" s="73">
        <v>248469479.55000001</v>
      </c>
      <c r="D23" s="73">
        <v>79374468.729999989</v>
      </c>
      <c r="E23" s="73">
        <v>404622576.37999994</v>
      </c>
      <c r="F23" s="73">
        <f t="shared" si="0"/>
        <v>732466524.65999985</v>
      </c>
    </row>
    <row r="24" spans="1:6" x14ac:dyDescent="0.35">
      <c r="A24" s="143"/>
      <c r="B24" s="75" t="s">
        <v>125</v>
      </c>
      <c r="C24" s="73">
        <v>143260153.40000001</v>
      </c>
      <c r="D24" s="73">
        <v>105303459.78</v>
      </c>
      <c r="E24" s="73">
        <v>569397838.95000017</v>
      </c>
      <c r="F24" s="73">
        <f t="shared" si="0"/>
        <v>817961452.13000011</v>
      </c>
    </row>
    <row r="25" spans="1:6" x14ac:dyDescent="0.35">
      <c r="A25" s="143"/>
      <c r="B25" s="75" t="s">
        <v>124</v>
      </c>
      <c r="C25" s="73">
        <v>332686081.57999998</v>
      </c>
      <c r="D25" s="73">
        <v>212345110.75</v>
      </c>
      <c r="E25" s="73">
        <v>1739627223.5000002</v>
      </c>
      <c r="F25" s="73">
        <f t="shared" si="0"/>
        <v>2284658415.8299999</v>
      </c>
    </row>
    <row r="26" spans="1:6" x14ac:dyDescent="0.35">
      <c r="A26" s="78" t="s">
        <v>103</v>
      </c>
      <c r="B26" s="75" t="s">
        <v>123</v>
      </c>
      <c r="C26" s="73">
        <v>0</v>
      </c>
      <c r="D26" s="73">
        <v>23596810.149999999</v>
      </c>
      <c r="E26" s="73">
        <v>170318.49</v>
      </c>
      <c r="F26" s="73">
        <f t="shared" si="0"/>
        <v>23767128.639999997</v>
      </c>
    </row>
    <row r="27" spans="1:6" x14ac:dyDescent="0.35">
      <c r="A27" s="78" t="s">
        <v>104</v>
      </c>
      <c r="B27" s="75" t="s">
        <v>104</v>
      </c>
      <c r="C27" s="73">
        <v>235281929.61000001</v>
      </c>
      <c r="D27" s="73">
        <v>16329462.92</v>
      </c>
      <c r="E27" s="73">
        <v>254985370.44000009</v>
      </c>
      <c r="F27" s="73">
        <f t="shared" si="0"/>
        <v>506596762.97000009</v>
      </c>
    </row>
    <row r="28" spans="1:6" x14ac:dyDescent="0.35">
      <c r="A28" s="144" t="s">
        <v>122</v>
      </c>
      <c r="B28" s="145"/>
      <c r="C28" s="74">
        <f>SUM(C3:C27)</f>
        <v>37724509670.470016</v>
      </c>
      <c r="D28" s="74">
        <f>SUM(D3:D27)</f>
        <v>13549572051.209999</v>
      </c>
      <c r="E28" s="74">
        <f>SUM(E3:E27)</f>
        <v>72548134550.589996</v>
      </c>
      <c r="F28" s="74">
        <f t="shared" si="0"/>
        <v>123822216272.27002</v>
      </c>
    </row>
    <row r="29" spans="1:6" x14ac:dyDescent="0.35">
      <c r="A29" s="143" t="s">
        <v>108</v>
      </c>
      <c r="B29" s="75" t="s">
        <v>121</v>
      </c>
      <c r="C29" s="73">
        <v>127136000374.92999</v>
      </c>
      <c r="D29" s="73">
        <v>0</v>
      </c>
      <c r="E29" s="73">
        <v>2286183.9600000004</v>
      </c>
      <c r="F29" s="73">
        <f t="shared" si="0"/>
        <v>127138286558.89</v>
      </c>
    </row>
    <row r="30" spans="1:6" x14ac:dyDescent="0.35">
      <c r="A30" s="143"/>
      <c r="B30" s="75" t="s">
        <v>120</v>
      </c>
      <c r="C30" s="73">
        <v>21912070.32</v>
      </c>
      <c r="D30" s="73">
        <v>0</v>
      </c>
      <c r="E30" s="73">
        <v>4911770.57</v>
      </c>
      <c r="F30" s="73">
        <f t="shared" si="0"/>
        <v>26823840.890000001</v>
      </c>
    </row>
    <row r="31" spans="1:6" x14ac:dyDescent="0.35">
      <c r="A31" s="143"/>
      <c r="B31" s="75" t="s">
        <v>119</v>
      </c>
      <c r="C31" s="73">
        <v>23972884.32</v>
      </c>
      <c r="D31" s="73">
        <v>0</v>
      </c>
      <c r="E31" s="73">
        <v>0</v>
      </c>
      <c r="F31" s="73">
        <f t="shared" si="0"/>
        <v>23972884.32</v>
      </c>
    </row>
    <row r="32" spans="1:6" x14ac:dyDescent="0.35">
      <c r="A32" s="143" t="s">
        <v>105</v>
      </c>
      <c r="B32" s="75" t="s">
        <v>118</v>
      </c>
      <c r="C32" s="73">
        <v>1175915.93</v>
      </c>
      <c r="D32" s="73">
        <v>0</v>
      </c>
      <c r="E32" s="73">
        <v>5148460</v>
      </c>
      <c r="F32" s="73">
        <f t="shared" si="0"/>
        <v>6324375.9299999997</v>
      </c>
    </row>
    <row r="33" spans="1:6" x14ac:dyDescent="0.35">
      <c r="A33" s="143"/>
      <c r="B33" s="75" t="s">
        <v>117</v>
      </c>
      <c r="C33" s="73">
        <v>11188475.5</v>
      </c>
      <c r="D33" s="73">
        <v>0</v>
      </c>
      <c r="E33" s="73">
        <v>1148000</v>
      </c>
      <c r="F33" s="73">
        <f t="shared" si="0"/>
        <v>12336475.5</v>
      </c>
    </row>
    <row r="34" spans="1:6" x14ac:dyDescent="0.35">
      <c r="A34" s="143"/>
      <c r="B34" s="75" t="s">
        <v>116</v>
      </c>
      <c r="C34" s="73">
        <v>10918916.34</v>
      </c>
      <c r="D34" s="73">
        <v>0</v>
      </c>
      <c r="E34" s="73">
        <v>766812.29</v>
      </c>
      <c r="F34" s="73">
        <f t="shared" si="0"/>
        <v>11685728.629999999</v>
      </c>
    </row>
    <row r="35" spans="1:6" x14ac:dyDescent="0.35">
      <c r="A35" s="143"/>
      <c r="B35" s="75" t="s">
        <v>115</v>
      </c>
      <c r="C35" s="73">
        <v>446584699.99999988</v>
      </c>
      <c r="D35" s="73">
        <v>0</v>
      </c>
      <c r="E35" s="73">
        <v>72813531.280000001</v>
      </c>
      <c r="F35" s="73">
        <f t="shared" si="0"/>
        <v>519398231.27999985</v>
      </c>
    </row>
    <row r="36" spans="1:6" x14ac:dyDescent="0.35">
      <c r="A36" s="143"/>
      <c r="B36" s="75" t="s">
        <v>114</v>
      </c>
      <c r="C36" s="73">
        <v>553615491.99999976</v>
      </c>
      <c r="D36" s="73">
        <v>538241299.80999994</v>
      </c>
      <c r="E36" s="73">
        <v>99804389.570000008</v>
      </c>
      <c r="F36" s="73">
        <f t="shared" si="0"/>
        <v>1191661181.3799996</v>
      </c>
    </row>
    <row r="37" spans="1:6" x14ac:dyDescent="0.35">
      <c r="A37" s="143"/>
      <c r="B37" s="75" t="s">
        <v>113</v>
      </c>
      <c r="C37" s="73">
        <v>0</v>
      </c>
      <c r="D37" s="73">
        <v>0</v>
      </c>
      <c r="E37" s="73">
        <v>1034558.6</v>
      </c>
      <c r="F37" s="73">
        <f t="shared" si="0"/>
        <v>1034558.6</v>
      </c>
    </row>
    <row r="38" spans="1:6" x14ac:dyDescent="0.35">
      <c r="A38" s="143"/>
      <c r="B38" s="75" t="s">
        <v>112</v>
      </c>
      <c r="C38" s="73">
        <v>2187557181.8899999</v>
      </c>
      <c r="D38" s="73">
        <v>214598000</v>
      </c>
      <c r="E38" s="73">
        <v>176432876.25999999</v>
      </c>
      <c r="F38" s="73">
        <f t="shared" si="0"/>
        <v>2578588058.1499996</v>
      </c>
    </row>
    <row r="39" spans="1:6" x14ac:dyDescent="0.35">
      <c r="A39" s="144" t="s">
        <v>111</v>
      </c>
      <c r="B39" s="145"/>
      <c r="C39" s="74">
        <f>SUM(C29:C38)</f>
        <v>130392926011.23</v>
      </c>
      <c r="D39" s="74">
        <f>SUM(D29:D38)</f>
        <v>752839299.80999994</v>
      </c>
      <c r="E39" s="74">
        <f>SUM(E29:E38)</f>
        <v>364346582.52999997</v>
      </c>
      <c r="F39" s="74">
        <f t="shared" si="0"/>
        <v>131510111893.56999</v>
      </c>
    </row>
    <row r="40" spans="1:6" x14ac:dyDescent="0.35">
      <c r="A40" s="136" t="s">
        <v>110</v>
      </c>
      <c r="B40" s="137"/>
      <c r="C40" s="73">
        <v>1293620724.73</v>
      </c>
      <c r="D40" s="73">
        <v>1971703097.5899999</v>
      </c>
      <c r="E40" s="73">
        <v>14221010322.450001</v>
      </c>
      <c r="F40" s="73">
        <f t="shared" si="0"/>
        <v>17486334144.77</v>
      </c>
    </row>
    <row r="41" spans="1:6" x14ac:dyDescent="0.35">
      <c r="A41" s="138" t="s">
        <v>30</v>
      </c>
      <c r="B41" s="139"/>
      <c r="C41" s="72">
        <f>SUM(C28,C39,C40)</f>
        <v>169411056406.43002</v>
      </c>
      <c r="D41" s="72">
        <f>SUM(D28,D39,D40)</f>
        <v>16274114448.609999</v>
      </c>
      <c r="E41" s="72">
        <f>SUM(E28,E39,E40)</f>
        <v>87133491455.569992</v>
      </c>
      <c r="F41" s="72">
        <f>SUM(F28,F39,F40)</f>
        <v>272818662310.61002</v>
      </c>
    </row>
    <row r="43" spans="1:6" s="1" customFormat="1" ht="10.5" x14ac:dyDescent="0.25">
      <c r="A43" s="19" t="s">
        <v>74</v>
      </c>
    </row>
  </sheetData>
  <mergeCells count="9">
    <mergeCell ref="A1:F1"/>
    <mergeCell ref="A40:B40"/>
    <mergeCell ref="A41:B41"/>
    <mergeCell ref="A3:A18"/>
    <mergeCell ref="A19:A25"/>
    <mergeCell ref="A29:A31"/>
    <mergeCell ref="A32:A38"/>
    <mergeCell ref="A28:B28"/>
    <mergeCell ref="A39:B39"/>
  </mergeCells>
  <pageMargins left="0.511811024" right="0.511811024" top="0.78740157499999996" bottom="0.78740157499999996" header="0.31496062000000002" footer="0.3149606200000000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DG2140"/>
  <sheetViews>
    <sheetView topLeftCell="A28" workbookViewId="0">
      <selection activeCell="CX10" sqref="CX10:DF18"/>
    </sheetView>
  </sheetViews>
  <sheetFormatPr defaultRowHeight="14.5" x14ac:dyDescent="0.35"/>
  <cols>
    <col min="8" max="8" width="11.54296875" style="28" bestFit="1" customWidth="1"/>
    <col min="9" max="13" width="9.1796875" style="28"/>
    <col min="15" max="15" width="19.54296875" bestFit="1" customWidth="1"/>
    <col min="29" max="32" width="9.26953125" bestFit="1" customWidth="1"/>
    <col min="33" max="39" width="9.54296875" bestFit="1" customWidth="1"/>
    <col min="40" max="40" width="9.54296875" customWidth="1"/>
    <col min="42" max="42" width="48.1796875" bestFit="1" customWidth="1"/>
    <col min="43" max="43" width="17.54296875" bestFit="1" customWidth="1"/>
    <col min="44" max="45" width="16.453125" bestFit="1" customWidth="1"/>
    <col min="53" max="53" width="10.7265625" bestFit="1" customWidth="1"/>
    <col min="71" max="71" width="32.7265625" bestFit="1" customWidth="1"/>
    <col min="82" max="84" width="17.81640625" customWidth="1"/>
    <col min="93" max="93" width="10.453125" bestFit="1" customWidth="1"/>
  </cols>
  <sheetData>
    <row r="1" spans="1:111" ht="34.5" customHeight="1" thickBot="1" x14ac:dyDescent="0.3"/>
    <row r="2" spans="1:111" ht="58.5" customHeight="1" x14ac:dyDescent="0.35">
      <c r="A2" s="146" t="s">
        <v>48</v>
      </c>
      <c r="B2" s="146"/>
      <c r="D2" s="146" t="s">
        <v>47</v>
      </c>
      <c r="E2" s="146"/>
      <c r="G2" s="66"/>
      <c r="H2" s="29" t="s">
        <v>32</v>
      </c>
      <c r="I2" s="29" t="s">
        <v>29</v>
      </c>
      <c r="J2" s="29" t="s">
        <v>31</v>
      </c>
      <c r="K2" s="29" t="s">
        <v>30</v>
      </c>
      <c r="L2" s="29" t="s">
        <v>29</v>
      </c>
      <c r="M2" s="29" t="s">
        <v>28</v>
      </c>
      <c r="O2" s="150" t="s">
        <v>64</v>
      </c>
      <c r="P2" s="150"/>
      <c r="Q2" s="150"/>
      <c r="R2" s="150"/>
      <c r="S2" s="150"/>
      <c r="T2" s="150"/>
      <c r="U2" s="150"/>
      <c r="V2" s="150"/>
      <c r="W2" s="150"/>
      <c r="X2" s="150"/>
      <c r="Y2" s="150"/>
      <c r="Z2" s="150"/>
      <c r="AA2" s="150"/>
      <c r="AC2" s="147" t="s">
        <v>63</v>
      </c>
      <c r="AD2" s="148"/>
      <c r="AE2" s="148"/>
      <c r="AF2" s="148"/>
      <c r="AG2" s="148"/>
      <c r="AH2" s="148"/>
      <c r="AI2" s="148"/>
      <c r="AJ2" s="148"/>
      <c r="AK2" s="148"/>
      <c r="AL2" s="148"/>
      <c r="AM2" s="148"/>
      <c r="AN2" s="149"/>
      <c r="AP2" s="50" t="s">
        <v>73</v>
      </c>
      <c r="AQ2" s="50" t="s">
        <v>72</v>
      </c>
      <c r="AR2" s="50" t="s">
        <v>51</v>
      </c>
      <c r="AS2" s="50" t="s">
        <v>52</v>
      </c>
      <c r="AU2" s="51" t="s">
        <v>65</v>
      </c>
      <c r="AV2" s="51" t="s">
        <v>75</v>
      </c>
      <c r="AX2" s="54" t="s">
        <v>76</v>
      </c>
      <c r="AY2" s="54" t="s">
        <v>77</v>
      </c>
      <c r="BA2" s="154" t="s">
        <v>82</v>
      </c>
      <c r="BB2" s="154"/>
      <c r="BC2" s="154"/>
      <c r="BD2" s="154"/>
      <c r="BE2" s="154"/>
      <c r="BF2" s="154"/>
      <c r="BG2" s="154"/>
      <c r="BH2" s="154"/>
      <c r="BI2" s="154"/>
      <c r="BK2" s="54" t="s">
        <v>85</v>
      </c>
      <c r="BL2" s="54" t="s">
        <v>77</v>
      </c>
      <c r="BO2" s="54" t="s">
        <v>90</v>
      </c>
      <c r="BP2" s="54" t="s">
        <v>91</v>
      </c>
      <c r="BS2" s="67" t="s">
        <v>109</v>
      </c>
      <c r="BT2" s="68">
        <v>2011</v>
      </c>
      <c r="BU2" s="68">
        <v>2012</v>
      </c>
      <c r="BV2" s="68">
        <v>2013</v>
      </c>
      <c r="BW2" s="68">
        <v>2014</v>
      </c>
      <c r="BX2" s="68">
        <v>2015</v>
      </c>
      <c r="BY2" s="68">
        <v>2016</v>
      </c>
      <c r="BZ2" s="68">
        <v>2017</v>
      </c>
      <c r="CA2" s="68">
        <v>2018</v>
      </c>
      <c r="CD2" s="86" t="s">
        <v>154</v>
      </c>
      <c r="CE2" s="86" t="s">
        <v>153</v>
      </c>
      <c r="CF2" s="86" t="s">
        <v>155</v>
      </c>
      <c r="CH2" s="151" t="s">
        <v>168</v>
      </c>
      <c r="CI2" s="152"/>
      <c r="CJ2" s="152"/>
      <c r="CK2" s="152"/>
      <c r="CL2" s="153"/>
      <c r="CO2" s="151" t="s">
        <v>173</v>
      </c>
      <c r="CP2" s="152"/>
      <c r="CQ2" s="152"/>
      <c r="CR2" s="152"/>
      <c r="CS2" s="152"/>
      <c r="CT2" s="152"/>
      <c r="CU2" s="152"/>
      <c r="CX2" s="151" t="s">
        <v>174</v>
      </c>
      <c r="CY2" s="152"/>
      <c r="CZ2" s="152"/>
      <c r="DA2" s="152"/>
      <c r="DB2" s="152"/>
      <c r="DC2" s="152"/>
      <c r="DD2" s="152"/>
      <c r="DE2" s="152"/>
      <c r="DF2" s="152"/>
    </row>
    <row r="3" spans="1:111" x14ac:dyDescent="0.35">
      <c r="A3" s="26">
        <v>0.5</v>
      </c>
      <c r="B3" s="27">
        <v>0</v>
      </c>
      <c r="D3" s="26">
        <v>5</v>
      </c>
      <c r="E3" s="27">
        <v>2</v>
      </c>
      <c r="G3" s="27"/>
      <c r="H3" s="30" t="s">
        <v>27</v>
      </c>
      <c r="I3" s="19">
        <v>1</v>
      </c>
      <c r="J3" s="19">
        <v>0</v>
      </c>
      <c r="K3" s="18">
        <v>1</v>
      </c>
      <c r="L3" s="31">
        <v>1</v>
      </c>
      <c r="M3" s="31">
        <v>0</v>
      </c>
      <c r="O3" s="45" t="s">
        <v>49</v>
      </c>
      <c r="P3" s="46" t="s">
        <v>45</v>
      </c>
      <c r="Q3" s="46" t="s">
        <v>44</v>
      </c>
      <c r="R3" s="46" t="s">
        <v>43</v>
      </c>
      <c r="S3" s="46" t="s">
        <v>42</v>
      </c>
      <c r="T3" s="46" t="s">
        <v>41</v>
      </c>
      <c r="U3" s="46" t="s">
        <v>40</v>
      </c>
      <c r="V3" s="46" t="s">
        <v>39</v>
      </c>
      <c r="W3" s="46" t="s">
        <v>38</v>
      </c>
      <c r="X3" s="46" t="s">
        <v>37</v>
      </c>
      <c r="Y3" s="46" t="s">
        <v>36</v>
      </c>
      <c r="Z3" s="46" t="s">
        <v>35</v>
      </c>
      <c r="AA3" s="46" t="s">
        <v>34</v>
      </c>
      <c r="AC3" s="47" t="s">
        <v>45</v>
      </c>
      <c r="AD3" s="47" t="s">
        <v>44</v>
      </c>
      <c r="AE3" s="47" t="s">
        <v>43</v>
      </c>
      <c r="AF3" s="47" t="s">
        <v>42</v>
      </c>
      <c r="AG3" s="47" t="s">
        <v>41</v>
      </c>
      <c r="AH3" s="47" t="s">
        <v>40</v>
      </c>
      <c r="AI3" s="47" t="s">
        <v>39</v>
      </c>
      <c r="AJ3" s="47" t="s">
        <v>38</v>
      </c>
      <c r="AK3" s="47" t="s">
        <v>37</v>
      </c>
      <c r="AL3" s="47" t="s">
        <v>36</v>
      </c>
      <c r="AM3" s="47" t="s">
        <v>35</v>
      </c>
      <c r="AN3" s="47" t="s">
        <v>34</v>
      </c>
      <c r="AP3" s="48" t="s">
        <v>71</v>
      </c>
      <c r="AQ3" s="49">
        <v>34844975879.320007</v>
      </c>
      <c r="AR3" s="49">
        <v>12411613016.380001</v>
      </c>
      <c r="AS3" s="49">
        <v>66693618041.010002</v>
      </c>
      <c r="AU3">
        <v>1</v>
      </c>
      <c r="AV3">
        <v>296</v>
      </c>
      <c r="AX3" s="52">
        <v>1E-3</v>
      </c>
      <c r="AY3" s="53">
        <v>180</v>
      </c>
      <c r="BA3" s="55" t="s">
        <v>78</v>
      </c>
      <c r="BB3" s="56">
        <v>2011</v>
      </c>
      <c r="BC3" s="56">
        <v>2012</v>
      </c>
      <c r="BD3" s="56">
        <v>2013</v>
      </c>
      <c r="BE3" s="56">
        <v>2014</v>
      </c>
      <c r="BF3" s="56">
        <v>2015</v>
      </c>
      <c r="BG3" s="56">
        <v>2016</v>
      </c>
      <c r="BH3" s="56">
        <v>2017</v>
      </c>
      <c r="BI3" s="56">
        <v>2018</v>
      </c>
      <c r="BK3" s="60">
        <v>0</v>
      </c>
      <c r="BL3">
        <v>2</v>
      </c>
      <c r="BO3" s="61" t="s">
        <v>86</v>
      </c>
      <c r="BP3" s="62">
        <v>1285</v>
      </c>
      <c r="BS3" s="69" t="s">
        <v>103</v>
      </c>
      <c r="BT3" s="70">
        <v>0</v>
      </c>
      <c r="BU3" s="70">
        <v>0</v>
      </c>
      <c r="BV3" s="70">
        <v>0</v>
      </c>
      <c r="BW3" s="70">
        <v>0</v>
      </c>
      <c r="BX3" s="70">
        <v>0</v>
      </c>
      <c r="BY3" s="70">
        <v>0</v>
      </c>
      <c r="BZ3" s="70">
        <v>0</v>
      </c>
      <c r="CA3" s="70">
        <v>23.767128639999999</v>
      </c>
      <c r="CD3" s="47" t="s">
        <v>157</v>
      </c>
      <c r="CE3" s="85">
        <v>247</v>
      </c>
      <c r="CF3" s="85">
        <v>473</v>
      </c>
      <c r="CH3" s="37">
        <v>2014</v>
      </c>
      <c r="CI3" s="37">
        <v>2015</v>
      </c>
      <c r="CJ3" s="37">
        <v>2016</v>
      </c>
      <c r="CK3" s="37">
        <v>2017</v>
      </c>
      <c r="CL3" s="37">
        <v>2018</v>
      </c>
      <c r="CO3" s="91"/>
      <c r="CP3" s="47">
        <v>2013</v>
      </c>
      <c r="CQ3" s="47">
        <v>2014</v>
      </c>
      <c r="CR3" s="47">
        <v>2015</v>
      </c>
      <c r="CS3" s="47">
        <v>2016</v>
      </c>
      <c r="CT3" s="47">
        <v>2017</v>
      </c>
      <c r="CU3" s="47">
        <v>2018</v>
      </c>
      <c r="CX3" s="1"/>
      <c r="CY3" s="2" t="s">
        <v>40</v>
      </c>
      <c r="CZ3" s="2" t="s">
        <v>39</v>
      </c>
      <c r="DA3" s="2" t="s">
        <v>38</v>
      </c>
      <c r="DB3" s="2" t="s">
        <v>37</v>
      </c>
      <c r="DC3" s="2" t="s">
        <v>36</v>
      </c>
      <c r="DD3" s="2" t="s">
        <v>35</v>
      </c>
      <c r="DE3" s="2" t="s">
        <v>34</v>
      </c>
      <c r="DF3" s="2" t="s">
        <v>175</v>
      </c>
    </row>
    <row r="4" spans="1:111" x14ac:dyDescent="0.35">
      <c r="A4" s="26">
        <v>1</v>
      </c>
      <c r="B4" s="27">
        <v>0</v>
      </c>
      <c r="D4" s="26">
        <v>5.5</v>
      </c>
      <c r="E4" s="27">
        <v>2</v>
      </c>
      <c r="G4" s="27"/>
      <c r="H4" s="32" t="s">
        <v>26</v>
      </c>
      <c r="I4" s="18">
        <v>79</v>
      </c>
      <c r="J4" s="18">
        <v>14</v>
      </c>
      <c r="K4" s="18">
        <v>93</v>
      </c>
      <c r="L4" s="31">
        <v>0.84946236559139787</v>
      </c>
      <c r="M4" s="31">
        <v>0.15053763440860213</v>
      </c>
      <c r="O4" s="37" t="s">
        <v>50</v>
      </c>
      <c r="P4" s="38">
        <v>4925479</v>
      </c>
      <c r="Q4" s="38">
        <v>4524639</v>
      </c>
      <c r="R4" s="38">
        <v>4804299</v>
      </c>
      <c r="S4" s="38">
        <v>4878119</v>
      </c>
      <c r="T4" s="38">
        <v>4710403</v>
      </c>
      <c r="U4" s="38">
        <v>4521002</v>
      </c>
      <c r="V4" s="38">
        <v>4462492</v>
      </c>
      <c r="W4" s="38">
        <v>4467991</v>
      </c>
      <c r="X4" s="38">
        <v>4583821</v>
      </c>
      <c r="Y4" s="38">
        <v>4915545</v>
      </c>
      <c r="Z4" s="38">
        <v>4630308</v>
      </c>
      <c r="AA4" s="38">
        <v>4902174</v>
      </c>
      <c r="AC4" s="38">
        <v>32213406</v>
      </c>
      <c r="AD4" s="38">
        <v>39622603</v>
      </c>
      <c r="AE4" s="38">
        <v>45373308</v>
      </c>
      <c r="AF4" s="38">
        <v>52381578</v>
      </c>
      <c r="AG4" s="38">
        <v>114342061</v>
      </c>
      <c r="AH4" s="38">
        <v>165540744</v>
      </c>
      <c r="AI4" s="38">
        <v>174902730</v>
      </c>
      <c r="AJ4" s="38">
        <v>158078221</v>
      </c>
      <c r="AK4" s="38">
        <v>147628540</v>
      </c>
      <c r="AL4" s="38">
        <v>250242347</v>
      </c>
      <c r="AM4" s="38">
        <v>261930991</v>
      </c>
      <c r="AN4" s="38">
        <v>255327579</v>
      </c>
      <c r="AP4" s="48" t="s">
        <v>70</v>
      </c>
      <c r="AQ4" s="49">
        <v>2644251861.5399995</v>
      </c>
      <c r="AR4" s="49">
        <v>1098032761.76</v>
      </c>
      <c r="AS4" s="49">
        <v>5594632872.8299999</v>
      </c>
      <c r="AU4">
        <v>2</v>
      </c>
      <c r="AV4">
        <v>233</v>
      </c>
      <c r="AX4" s="52">
        <v>0.03</v>
      </c>
      <c r="AY4" s="53">
        <v>107</v>
      </c>
      <c r="BA4" s="57" t="s">
        <v>79</v>
      </c>
      <c r="BB4" s="58">
        <v>355374</v>
      </c>
      <c r="BC4" s="58">
        <v>358141</v>
      </c>
      <c r="BD4" s="58">
        <v>359552</v>
      </c>
      <c r="BE4" s="58">
        <v>365242</v>
      </c>
      <c r="BF4" s="58">
        <v>370273</v>
      </c>
      <c r="BG4" s="58">
        <v>368467</v>
      </c>
      <c r="BH4" s="58">
        <v>368601</v>
      </c>
      <c r="BI4" s="58">
        <v>381830</v>
      </c>
      <c r="BK4" s="60">
        <v>0.1</v>
      </c>
      <c r="BL4">
        <v>36</v>
      </c>
      <c r="BO4" s="61" t="s">
        <v>88</v>
      </c>
      <c r="BP4" s="62">
        <v>458</v>
      </c>
      <c r="BS4" s="69" t="s">
        <v>104</v>
      </c>
      <c r="BT4" s="70">
        <v>0</v>
      </c>
      <c r="BU4" s="70">
        <v>0</v>
      </c>
      <c r="BV4" s="70">
        <v>0</v>
      </c>
      <c r="BW4" s="70">
        <v>0</v>
      </c>
      <c r="BX4" s="70">
        <v>0</v>
      </c>
      <c r="BY4" s="70">
        <v>0</v>
      </c>
      <c r="BZ4" s="70">
        <v>3241.5286201500021</v>
      </c>
      <c r="CA4" s="70">
        <v>501.60665658000056</v>
      </c>
      <c r="CD4" s="47" t="s">
        <v>158</v>
      </c>
      <c r="CE4" s="85">
        <v>152</v>
      </c>
      <c r="CF4" s="85">
        <v>307</v>
      </c>
      <c r="CH4" s="84">
        <v>136.71613768651</v>
      </c>
      <c r="CI4" s="84">
        <v>158.66167761058031</v>
      </c>
      <c r="CJ4" s="84">
        <v>180.26107393946995</v>
      </c>
      <c r="CK4" s="84">
        <v>205.02586571692984</v>
      </c>
      <c r="CL4" s="84">
        <v>218.69901546601989</v>
      </c>
      <c r="CO4" s="92" t="s">
        <v>92</v>
      </c>
      <c r="CP4" s="110">
        <v>603212</v>
      </c>
      <c r="CQ4" s="110">
        <v>643783</v>
      </c>
      <c r="CR4" s="110">
        <v>633568</v>
      </c>
      <c r="CS4" s="110">
        <v>718142</v>
      </c>
      <c r="CT4" s="110">
        <v>691342</v>
      </c>
      <c r="CU4" s="110">
        <v>688778</v>
      </c>
      <c r="CX4" s="1" t="s">
        <v>100</v>
      </c>
      <c r="CY4" s="93">
        <v>-1107.1033843886999</v>
      </c>
      <c r="CZ4" s="93">
        <v>-1251.4707095047099</v>
      </c>
      <c r="DA4" s="93">
        <v>-1115.8826460282</v>
      </c>
      <c r="DB4" s="93">
        <v>-1208.42865350078</v>
      </c>
      <c r="DC4" s="93">
        <v>-1243.6859974720701</v>
      </c>
      <c r="DD4" s="93">
        <v>-1364.5026847010602</v>
      </c>
      <c r="DE4" s="93">
        <v>-1199.12676649731</v>
      </c>
      <c r="DF4" s="93">
        <v>-1220.5999999999999</v>
      </c>
    </row>
    <row r="5" spans="1:111" x14ac:dyDescent="0.35">
      <c r="A5" s="26">
        <v>1.5</v>
      </c>
      <c r="B5" s="27">
        <v>0</v>
      </c>
      <c r="D5" s="26">
        <v>6</v>
      </c>
      <c r="E5" s="27">
        <v>1</v>
      </c>
      <c r="G5" s="27"/>
      <c r="H5" s="30" t="s">
        <v>25</v>
      </c>
      <c r="I5" s="19">
        <v>149</v>
      </c>
      <c r="J5" s="19">
        <v>36</v>
      </c>
      <c r="K5" s="18">
        <v>185</v>
      </c>
      <c r="L5" s="31">
        <v>0.80540540540540539</v>
      </c>
      <c r="M5" s="31">
        <v>0.19459459459459461</v>
      </c>
      <c r="O5" s="37" t="s">
        <v>51</v>
      </c>
      <c r="P5" s="38">
        <v>750242</v>
      </c>
      <c r="Q5" s="38">
        <v>812876</v>
      </c>
      <c r="R5" s="38">
        <v>832184</v>
      </c>
      <c r="S5" s="38">
        <v>837899</v>
      </c>
      <c r="T5" s="38">
        <v>826520</v>
      </c>
      <c r="U5" s="38">
        <v>804744</v>
      </c>
      <c r="V5" s="38">
        <v>835070</v>
      </c>
      <c r="W5" s="38">
        <v>868841</v>
      </c>
      <c r="X5" s="38">
        <v>874691</v>
      </c>
      <c r="Y5" s="38">
        <v>974365</v>
      </c>
      <c r="Z5" s="38">
        <v>933844</v>
      </c>
      <c r="AA5" s="38">
        <v>936318</v>
      </c>
      <c r="AP5" s="48" t="s">
        <v>69</v>
      </c>
      <c r="AQ5" s="49">
        <v>0</v>
      </c>
      <c r="AR5" s="49">
        <v>23596810.149999999</v>
      </c>
      <c r="AS5" s="49">
        <v>170318.49</v>
      </c>
      <c r="AU5">
        <v>3</v>
      </c>
      <c r="AV5">
        <v>226</v>
      </c>
      <c r="AX5" s="52">
        <v>0.06</v>
      </c>
      <c r="AY5" s="53">
        <v>119</v>
      </c>
      <c r="BA5" s="57" t="s">
        <v>80</v>
      </c>
      <c r="BB5" s="58">
        <v>139494</v>
      </c>
      <c r="BC5" s="58">
        <v>143105</v>
      </c>
      <c r="BD5" s="58">
        <v>146212</v>
      </c>
      <c r="BE5" s="58">
        <v>147907</v>
      </c>
      <c r="BF5" s="58">
        <v>150470</v>
      </c>
      <c r="BG5" s="58">
        <v>154176</v>
      </c>
      <c r="BH5" s="58">
        <v>158284</v>
      </c>
      <c r="BI5" s="58">
        <v>161069</v>
      </c>
      <c r="BK5" s="60">
        <v>0.2</v>
      </c>
      <c r="BL5">
        <v>93</v>
      </c>
      <c r="BO5" s="61" t="s">
        <v>87</v>
      </c>
      <c r="BP5" s="62">
        <v>123</v>
      </c>
      <c r="BS5" s="69" t="s">
        <v>105</v>
      </c>
      <c r="BT5" s="70">
        <v>0</v>
      </c>
      <c r="BU5" s="70">
        <v>0</v>
      </c>
      <c r="BV5" s="70">
        <v>0</v>
      </c>
      <c r="BW5" s="70">
        <v>0</v>
      </c>
      <c r="BX5" s="70">
        <v>0</v>
      </c>
      <c r="BY5" s="70">
        <v>0</v>
      </c>
      <c r="BZ5" s="70">
        <v>1391.54224755</v>
      </c>
      <c r="CA5" s="70">
        <v>4321.0286094700014</v>
      </c>
      <c r="CD5" s="47" t="s">
        <v>159</v>
      </c>
      <c r="CE5" s="85">
        <v>136</v>
      </c>
      <c r="CF5" s="85">
        <v>255</v>
      </c>
      <c r="CO5" s="92" t="s">
        <v>80</v>
      </c>
      <c r="CP5" s="110">
        <v>339252</v>
      </c>
      <c r="CQ5" s="110">
        <v>354563</v>
      </c>
      <c r="CR5" s="110">
        <v>409050</v>
      </c>
      <c r="CS5" s="110">
        <v>422584</v>
      </c>
      <c r="CT5" s="110">
        <v>436535</v>
      </c>
      <c r="CU5" s="110">
        <v>446852</v>
      </c>
      <c r="CX5" s="1" t="s">
        <v>176</v>
      </c>
      <c r="CY5" s="93">
        <v>-2018.67329677885</v>
      </c>
      <c r="CZ5" s="93">
        <v>-2327.6310581500802</v>
      </c>
      <c r="DA5" s="93">
        <v>-2747.8252683225696</v>
      </c>
      <c r="DB5" s="93">
        <v>-3036.7301151039446</v>
      </c>
      <c r="DC5" s="93">
        <v>-4623.5330330804909</v>
      </c>
      <c r="DD5" s="93">
        <v>-4884.5657033791204</v>
      </c>
      <c r="DE5" s="93">
        <v>-5181.9479808941678</v>
      </c>
      <c r="DF5" s="93">
        <v>-4427.8496752279589</v>
      </c>
    </row>
    <row r="6" spans="1:111" x14ac:dyDescent="0.35">
      <c r="A6" s="26">
        <v>2</v>
      </c>
      <c r="B6" s="27">
        <v>0</v>
      </c>
      <c r="D6" s="26">
        <v>6.5</v>
      </c>
      <c r="E6" s="27">
        <v>1</v>
      </c>
      <c r="G6" s="27"/>
      <c r="H6" s="32" t="s">
        <v>24</v>
      </c>
      <c r="I6" s="18">
        <v>106</v>
      </c>
      <c r="J6" s="18">
        <v>36</v>
      </c>
      <c r="K6" s="18">
        <v>142</v>
      </c>
      <c r="L6" s="31">
        <v>0.74647887323943662</v>
      </c>
      <c r="M6" s="31">
        <v>0.25352112676056338</v>
      </c>
      <c r="O6" s="37" t="s">
        <v>52</v>
      </c>
      <c r="P6" s="38">
        <v>1710759</v>
      </c>
      <c r="Q6" s="38">
        <v>1854090</v>
      </c>
      <c r="R6" s="38">
        <v>1916212</v>
      </c>
      <c r="S6" s="38">
        <v>2004558</v>
      </c>
      <c r="T6" s="38">
        <v>2056279</v>
      </c>
      <c r="U6" s="38">
        <v>2182670</v>
      </c>
      <c r="V6" s="38">
        <v>1966230</v>
      </c>
      <c r="W6" s="38">
        <v>2083835</v>
      </c>
      <c r="X6" s="38">
        <v>2161633</v>
      </c>
      <c r="Y6" s="38">
        <v>2268967</v>
      </c>
      <c r="Z6" s="38">
        <v>2547373</v>
      </c>
      <c r="AA6" s="38">
        <v>2511196</v>
      </c>
      <c r="AP6" s="48" t="s">
        <v>68</v>
      </c>
      <c r="AQ6" s="49">
        <v>235281929.61000001</v>
      </c>
      <c r="AR6" s="49">
        <v>16329462.92</v>
      </c>
      <c r="AS6" s="49">
        <v>254964459.04000002</v>
      </c>
      <c r="AU6">
        <v>4</v>
      </c>
      <c r="AV6">
        <v>173</v>
      </c>
      <c r="AX6" s="52">
        <v>0.09</v>
      </c>
      <c r="AY6" s="53">
        <v>101</v>
      </c>
      <c r="BA6" s="57" t="s">
        <v>81</v>
      </c>
      <c r="BB6" s="58">
        <v>113483</v>
      </c>
      <c r="BC6" s="58">
        <v>171518</v>
      </c>
      <c r="BD6" s="58">
        <v>176379</v>
      </c>
      <c r="BE6" s="58">
        <v>180477</v>
      </c>
      <c r="BF6" s="58">
        <v>184505</v>
      </c>
      <c r="BG6" s="58">
        <v>220644</v>
      </c>
      <c r="BH6" s="58">
        <v>223072</v>
      </c>
      <c r="BI6" s="58">
        <v>226783</v>
      </c>
      <c r="BK6" s="60">
        <v>0.30000000000000004</v>
      </c>
      <c r="BL6">
        <v>164</v>
      </c>
      <c r="BO6" s="61" t="s">
        <v>89</v>
      </c>
      <c r="BP6" s="62">
        <v>90</v>
      </c>
      <c r="BS6" s="69" t="s">
        <v>106</v>
      </c>
      <c r="BT6" s="70">
        <v>1718.360761068479</v>
      </c>
      <c r="BU6" s="70">
        <v>3065.0555196558043</v>
      </c>
      <c r="BV6" s="70">
        <v>4117.3179684433162</v>
      </c>
      <c r="BW6" s="70">
        <v>4676.6968308992573</v>
      </c>
      <c r="BX6" s="70">
        <v>4518.0311508763061</v>
      </c>
      <c r="BY6" s="70">
        <v>4465.2328946006855</v>
      </c>
      <c r="BZ6" s="70">
        <v>5408.554485169997</v>
      </c>
      <c r="CA6" s="70">
        <v>9333.6020683499919</v>
      </c>
      <c r="CD6" s="47" t="s">
        <v>160</v>
      </c>
      <c r="CE6" s="85">
        <v>148</v>
      </c>
      <c r="CF6" s="85">
        <v>236</v>
      </c>
      <c r="CO6" s="92" t="s">
        <v>81</v>
      </c>
      <c r="CP6" s="110">
        <v>349316</v>
      </c>
      <c r="CQ6" s="110">
        <v>317678</v>
      </c>
      <c r="CR6" s="110">
        <v>298415</v>
      </c>
      <c r="CS6" s="110">
        <v>300386</v>
      </c>
      <c r="CT6" s="110">
        <v>300937</v>
      </c>
      <c r="CU6" s="110">
        <v>294145</v>
      </c>
      <c r="CX6" s="1" t="s">
        <v>177</v>
      </c>
      <c r="CY6" s="93">
        <v>-351.26554223228999</v>
      </c>
      <c r="CZ6" s="93">
        <v>-438.22711305997996</v>
      </c>
      <c r="DA6" s="93">
        <v>-544.77905094231005</v>
      </c>
      <c r="DB6" s="93">
        <v>-674.89323719656966</v>
      </c>
      <c r="DC6" s="93">
        <v>-769.28790190647396</v>
      </c>
      <c r="DD6" s="93">
        <v>-868.88722104140004</v>
      </c>
      <c r="DE6" s="93">
        <v>-1032.8555289238643</v>
      </c>
      <c r="DF6" s="93">
        <v>-1054</v>
      </c>
    </row>
    <row r="7" spans="1:111" x14ac:dyDescent="0.35">
      <c r="A7" s="26">
        <v>2.5</v>
      </c>
      <c r="B7" s="27">
        <v>0</v>
      </c>
      <c r="D7" s="26">
        <v>7</v>
      </c>
      <c r="E7" s="27">
        <v>4</v>
      </c>
      <c r="G7" s="27"/>
      <c r="H7" s="30" t="s">
        <v>23</v>
      </c>
      <c r="I7" s="19">
        <v>74</v>
      </c>
      <c r="J7" s="19">
        <v>29</v>
      </c>
      <c r="K7" s="18">
        <v>103</v>
      </c>
      <c r="L7" s="31">
        <v>0.71844660194174759</v>
      </c>
      <c r="M7" s="31">
        <v>0.28155339805825241</v>
      </c>
      <c r="AP7" s="48" t="s">
        <v>67</v>
      </c>
      <c r="AQ7" s="49">
        <v>127181885329.57001</v>
      </c>
      <c r="AR7" s="49">
        <v>0</v>
      </c>
      <c r="AS7" s="49">
        <v>7197954.5299999993</v>
      </c>
      <c r="AU7">
        <v>5</v>
      </c>
      <c r="AV7">
        <v>126</v>
      </c>
      <c r="AX7" s="52">
        <v>0.12</v>
      </c>
      <c r="AY7" s="53">
        <v>103</v>
      </c>
      <c r="BA7" s="57" t="s">
        <v>83</v>
      </c>
      <c r="BB7" s="58">
        <f>SUM(BB5:BB6)</f>
        <v>252977</v>
      </c>
      <c r="BC7" s="58">
        <f t="shared" ref="BC7:BI7" si="0">SUM(BC5:BC6)</f>
        <v>314623</v>
      </c>
      <c r="BD7" s="58">
        <f t="shared" si="0"/>
        <v>322591</v>
      </c>
      <c r="BE7" s="58">
        <f t="shared" si="0"/>
        <v>328384</v>
      </c>
      <c r="BF7" s="58">
        <f t="shared" si="0"/>
        <v>334975</v>
      </c>
      <c r="BG7" s="58">
        <f t="shared" si="0"/>
        <v>374820</v>
      </c>
      <c r="BH7" s="58">
        <f t="shared" si="0"/>
        <v>381356</v>
      </c>
      <c r="BI7" s="58">
        <f t="shared" si="0"/>
        <v>387852</v>
      </c>
      <c r="BK7" s="60">
        <v>0.4</v>
      </c>
      <c r="BL7">
        <v>157</v>
      </c>
      <c r="BS7" s="69" t="s">
        <v>107</v>
      </c>
      <c r="BT7" s="70">
        <v>40648.004654262208</v>
      </c>
      <c r="BU7" s="70">
        <v>52830.573954452841</v>
      </c>
      <c r="BV7" s="70">
        <v>56807.44644460961</v>
      </c>
      <c r="BW7" s="70">
        <v>66645.552579529525</v>
      </c>
      <c r="BX7" s="70">
        <v>77194.353851277963</v>
      </c>
      <c r="BY7" s="70">
        <v>91511.788975327436</v>
      </c>
      <c r="BZ7" s="70">
        <v>105034.23487117999</v>
      </c>
      <c r="CA7" s="70">
        <v>113122.66752758049</v>
      </c>
      <c r="CD7" s="47" t="s">
        <v>161</v>
      </c>
      <c r="CE7" s="85">
        <v>95</v>
      </c>
      <c r="CF7" s="85">
        <v>207</v>
      </c>
      <c r="CX7" s="1" t="s">
        <v>179</v>
      </c>
      <c r="CY7" s="93"/>
      <c r="CZ7" s="93"/>
      <c r="DA7" s="93"/>
      <c r="DB7" s="93"/>
      <c r="DC7" s="93"/>
      <c r="DD7" s="93"/>
      <c r="DE7" s="93"/>
      <c r="DF7" s="93">
        <v>-74.7</v>
      </c>
    </row>
    <row r="8" spans="1:111" x14ac:dyDescent="0.35">
      <c r="A8" s="26">
        <v>3</v>
      </c>
      <c r="B8" s="27">
        <v>0</v>
      </c>
      <c r="D8" s="26">
        <v>7.5</v>
      </c>
      <c r="E8" s="27">
        <v>4</v>
      </c>
      <c r="G8" s="27"/>
      <c r="H8" s="30" t="s">
        <v>22</v>
      </c>
      <c r="I8" s="19">
        <v>171</v>
      </c>
      <c r="J8" s="19">
        <v>76</v>
      </c>
      <c r="K8" s="18">
        <v>247</v>
      </c>
      <c r="L8" s="31">
        <v>0.69230769230769229</v>
      </c>
      <c r="M8" s="31">
        <v>0.30769230769230771</v>
      </c>
      <c r="AP8" s="48" t="s">
        <v>66</v>
      </c>
      <c r="AQ8" s="49">
        <v>3211040681.6599998</v>
      </c>
      <c r="AR8" s="49">
        <v>752839299.80999994</v>
      </c>
      <c r="AS8" s="49">
        <v>357148628.00000012</v>
      </c>
      <c r="AU8">
        <v>6</v>
      </c>
      <c r="AV8">
        <v>109</v>
      </c>
      <c r="AX8" s="52">
        <v>0.15</v>
      </c>
      <c r="AY8" s="53">
        <v>85</v>
      </c>
      <c r="BA8" s="57" t="s">
        <v>84</v>
      </c>
      <c r="BB8" s="59">
        <f>BB4/BB7</f>
        <v>1.4047680223893872</v>
      </c>
      <c r="BC8" s="59">
        <f t="shared" ref="BC8:BI8" si="1">BC4/BC7</f>
        <v>1.1383179233558893</v>
      </c>
      <c r="BD8" s="59">
        <f t="shared" si="1"/>
        <v>1.1145754221289497</v>
      </c>
      <c r="BE8" s="59">
        <f t="shared" si="1"/>
        <v>1.11224054765153</v>
      </c>
      <c r="BF8" s="59">
        <f t="shared" si="1"/>
        <v>1.1053750279871633</v>
      </c>
      <c r="BG8" s="59">
        <f t="shared" si="1"/>
        <v>0.98305053092150896</v>
      </c>
      <c r="BH8" s="59">
        <f t="shared" si="1"/>
        <v>0.96655356150158911</v>
      </c>
      <c r="BI8" s="59">
        <f t="shared" si="1"/>
        <v>0.98447345894825866</v>
      </c>
      <c r="BK8" s="60">
        <v>0.5</v>
      </c>
      <c r="BL8">
        <v>752</v>
      </c>
      <c r="BS8" s="69" t="s">
        <v>108</v>
      </c>
      <c r="BT8" s="70">
        <v>0</v>
      </c>
      <c r="BU8" s="70">
        <v>0</v>
      </c>
      <c r="BV8" s="70">
        <v>0</v>
      </c>
      <c r="BW8" s="70">
        <v>0</v>
      </c>
      <c r="BX8" s="70">
        <v>0</v>
      </c>
      <c r="BY8" s="70">
        <v>0</v>
      </c>
      <c r="BZ8" s="70">
        <v>131850.44034885999</v>
      </c>
      <c r="CA8" s="70">
        <v>127189.08253334</v>
      </c>
      <c r="CD8" s="47" t="s">
        <v>162</v>
      </c>
      <c r="CE8" s="85">
        <v>98</v>
      </c>
      <c r="CF8" s="85">
        <v>151</v>
      </c>
      <c r="CX8" s="1"/>
      <c r="CY8" s="93">
        <f t="shared" ref="CY8:DE8" si="2">SUM(CY4:CY7)</f>
        <v>-3477.0422233998402</v>
      </c>
      <c r="CZ8" s="93">
        <f t="shared" si="2"/>
        <v>-4017.3288807147701</v>
      </c>
      <c r="DA8" s="93">
        <f t="shared" si="2"/>
        <v>-4408.4869652930802</v>
      </c>
      <c r="DB8" s="93">
        <f t="shared" si="2"/>
        <v>-4920.0520058012935</v>
      </c>
      <c r="DC8" s="93">
        <f t="shared" si="2"/>
        <v>-6636.5069324590349</v>
      </c>
      <c r="DD8" s="93">
        <f t="shared" si="2"/>
        <v>-7117.9556091215809</v>
      </c>
      <c r="DE8" s="93">
        <f t="shared" si="2"/>
        <v>-7413.9302763153428</v>
      </c>
      <c r="DF8" s="93">
        <v>-6777.1496752279591</v>
      </c>
    </row>
    <row r="9" spans="1:111" x14ac:dyDescent="0.35">
      <c r="A9" s="26">
        <v>3.5</v>
      </c>
      <c r="B9" s="27">
        <v>0</v>
      </c>
      <c r="D9" s="26">
        <v>8</v>
      </c>
      <c r="E9" s="27">
        <v>4</v>
      </c>
      <c r="G9" s="27"/>
      <c r="H9" s="30" t="s">
        <v>21</v>
      </c>
      <c r="I9" s="19">
        <v>329</v>
      </c>
      <c r="J9" s="19">
        <v>169</v>
      </c>
      <c r="K9" s="18">
        <v>498</v>
      </c>
      <c r="L9" s="31">
        <v>0.6606425702811245</v>
      </c>
      <c r="M9" s="31">
        <v>0.3393574297188755</v>
      </c>
      <c r="AP9" s="48" t="s">
        <v>65</v>
      </c>
      <c r="AQ9" s="49">
        <v>1293620724.73</v>
      </c>
      <c r="AR9" s="49">
        <v>1971703097.5900002</v>
      </c>
      <c r="AS9" s="49">
        <v>14221010322.450003</v>
      </c>
      <c r="AU9">
        <v>7</v>
      </c>
      <c r="AV9">
        <v>70</v>
      </c>
      <c r="AX9" s="52">
        <v>0.18</v>
      </c>
      <c r="AY9" s="53">
        <v>71</v>
      </c>
      <c r="BK9" s="60">
        <v>0.6</v>
      </c>
      <c r="BL9">
        <v>488</v>
      </c>
      <c r="CD9" s="47" t="s">
        <v>163</v>
      </c>
      <c r="CE9" s="85">
        <v>88</v>
      </c>
      <c r="CF9" s="85">
        <v>116</v>
      </c>
    </row>
    <row r="10" spans="1:111" x14ac:dyDescent="0.35">
      <c r="A10" s="26">
        <v>4</v>
      </c>
      <c r="B10" s="27">
        <v>0</v>
      </c>
      <c r="D10" s="26">
        <v>8.5</v>
      </c>
      <c r="E10" s="27">
        <v>3</v>
      </c>
      <c r="G10" s="27"/>
      <c r="H10" s="32" t="s">
        <v>20</v>
      </c>
      <c r="I10" s="18">
        <v>51</v>
      </c>
      <c r="J10" s="18">
        <v>29</v>
      </c>
      <c r="K10" s="18">
        <v>80</v>
      </c>
      <c r="L10" s="31">
        <v>0.63749999999999996</v>
      </c>
      <c r="M10" s="31">
        <v>0.36250000000000004</v>
      </c>
      <c r="AU10">
        <v>8</v>
      </c>
      <c r="AV10">
        <v>58</v>
      </c>
      <c r="AX10" s="52">
        <v>0.21</v>
      </c>
      <c r="AY10" s="53">
        <v>86</v>
      </c>
      <c r="BK10" s="60">
        <v>0.7</v>
      </c>
      <c r="BL10">
        <v>144</v>
      </c>
      <c r="CD10" s="47" t="s">
        <v>164</v>
      </c>
      <c r="CE10" s="85">
        <v>104</v>
      </c>
      <c r="CF10" s="85">
        <v>76</v>
      </c>
    </row>
    <row r="11" spans="1:111" ht="15" customHeight="1" x14ac:dyDescent="0.35">
      <c r="A11" s="26">
        <v>4.5</v>
      </c>
      <c r="B11" s="27">
        <v>0</v>
      </c>
      <c r="D11" s="26">
        <v>9</v>
      </c>
      <c r="E11" s="27">
        <v>5</v>
      </c>
      <c r="G11" s="27"/>
      <c r="H11" s="30" t="s">
        <v>19</v>
      </c>
      <c r="I11" s="19">
        <v>30</v>
      </c>
      <c r="J11" s="19">
        <v>23</v>
      </c>
      <c r="K11" s="18">
        <v>53</v>
      </c>
      <c r="L11" s="31">
        <v>0.56603773584905659</v>
      </c>
      <c r="M11" s="31">
        <v>0.43396226415094341</v>
      </c>
      <c r="AU11">
        <v>9</v>
      </c>
      <c r="AV11">
        <v>33</v>
      </c>
      <c r="AX11" s="52">
        <v>0.24</v>
      </c>
      <c r="AY11" s="53">
        <v>81</v>
      </c>
      <c r="BK11" s="60">
        <v>0.79999999999999993</v>
      </c>
      <c r="BL11">
        <v>81</v>
      </c>
      <c r="CD11" s="47" t="s">
        <v>165</v>
      </c>
      <c r="CE11" s="85">
        <v>79</v>
      </c>
      <c r="CF11" s="85">
        <v>52</v>
      </c>
    </row>
    <row r="12" spans="1:111" x14ac:dyDescent="0.35">
      <c r="A12" s="26">
        <v>5</v>
      </c>
      <c r="B12" s="27">
        <v>0</v>
      </c>
      <c r="D12" s="26">
        <v>9.5</v>
      </c>
      <c r="E12" s="27">
        <v>6</v>
      </c>
      <c r="G12" s="27"/>
      <c r="H12" s="30" t="s">
        <v>18</v>
      </c>
      <c r="I12" s="19">
        <v>178</v>
      </c>
      <c r="J12" s="19">
        <v>222</v>
      </c>
      <c r="K12" s="18">
        <v>400</v>
      </c>
      <c r="L12" s="31">
        <v>0.44500000000000001</v>
      </c>
      <c r="M12" s="31">
        <v>0.55499999999999994</v>
      </c>
      <c r="AU12">
        <v>10</v>
      </c>
      <c r="AV12">
        <v>24</v>
      </c>
      <c r="AX12" s="52">
        <v>0.27</v>
      </c>
      <c r="AY12" s="53">
        <v>68</v>
      </c>
      <c r="BK12" s="60">
        <v>0.89999999999999991</v>
      </c>
      <c r="BL12">
        <v>6</v>
      </c>
      <c r="CD12" s="47" t="s">
        <v>166</v>
      </c>
      <c r="CE12" s="85">
        <v>56</v>
      </c>
      <c r="CF12" s="85">
        <v>20</v>
      </c>
    </row>
    <row r="13" spans="1:111" ht="15" customHeight="1" x14ac:dyDescent="0.35">
      <c r="A13" s="26">
        <v>5.5</v>
      </c>
      <c r="B13" s="27">
        <v>0</v>
      </c>
      <c r="D13" s="26">
        <v>10</v>
      </c>
      <c r="E13" s="27">
        <v>4</v>
      </c>
      <c r="G13" s="27"/>
      <c r="H13" s="30" t="s">
        <v>17</v>
      </c>
      <c r="I13" s="19">
        <v>35</v>
      </c>
      <c r="J13" s="19">
        <v>44</v>
      </c>
      <c r="K13" s="18">
        <v>79</v>
      </c>
      <c r="L13" s="31">
        <v>0.44303797468354428</v>
      </c>
      <c r="M13" s="31">
        <v>0.55696202531645578</v>
      </c>
      <c r="AU13">
        <v>11</v>
      </c>
      <c r="AV13">
        <v>24</v>
      </c>
      <c r="AX13" s="52">
        <v>0.30000000000000004</v>
      </c>
      <c r="AY13" s="53">
        <v>66</v>
      </c>
      <c r="BK13" s="60">
        <v>0.99999999999999989</v>
      </c>
      <c r="BL13">
        <v>33</v>
      </c>
      <c r="CD13" s="47" t="s">
        <v>167</v>
      </c>
      <c r="CE13" s="85">
        <v>707</v>
      </c>
      <c r="CF13" s="85">
        <v>30</v>
      </c>
    </row>
    <row r="14" spans="1:111" x14ac:dyDescent="0.35">
      <c r="A14" s="26">
        <v>6</v>
      </c>
      <c r="B14" s="27">
        <v>1</v>
      </c>
      <c r="D14" s="26">
        <v>10.5</v>
      </c>
      <c r="E14" s="27">
        <v>4</v>
      </c>
      <c r="G14" s="27"/>
      <c r="H14" s="30" t="s">
        <v>16</v>
      </c>
      <c r="I14" s="19">
        <v>27</v>
      </c>
      <c r="J14" s="19">
        <v>36</v>
      </c>
      <c r="K14" s="18">
        <v>63</v>
      </c>
      <c r="L14" s="31">
        <v>0.42857142857142855</v>
      </c>
      <c r="M14" s="31">
        <v>0.5714285714285714</v>
      </c>
      <c r="AU14">
        <v>12</v>
      </c>
      <c r="AV14">
        <v>11</v>
      </c>
      <c r="AX14" s="52">
        <v>0.33000000000000007</v>
      </c>
      <c r="AY14" s="53">
        <v>78</v>
      </c>
      <c r="CD14" s="47" t="s">
        <v>169</v>
      </c>
      <c r="CE14" s="85">
        <f>2138-SUM(CE3:CE13)</f>
        <v>228</v>
      </c>
      <c r="CF14" s="85">
        <f>2138-SUM(CF3:CF13)</f>
        <v>215</v>
      </c>
      <c r="DG14" s="93"/>
    </row>
    <row r="15" spans="1:111" ht="15" customHeight="1" x14ac:dyDescent="0.35">
      <c r="A15" s="26">
        <v>6.5</v>
      </c>
      <c r="B15" s="27">
        <v>0</v>
      </c>
      <c r="D15" s="26">
        <v>11</v>
      </c>
      <c r="E15" s="27">
        <v>341</v>
      </c>
      <c r="G15" s="27"/>
      <c r="H15" s="30" t="s">
        <v>15</v>
      </c>
      <c r="I15" s="19">
        <v>65</v>
      </c>
      <c r="J15" s="19">
        <v>120</v>
      </c>
      <c r="K15" s="18">
        <v>185</v>
      </c>
      <c r="L15" s="31">
        <v>0.35135135135135137</v>
      </c>
      <c r="M15" s="31">
        <v>0.64864864864864868</v>
      </c>
      <c r="AU15">
        <v>13</v>
      </c>
      <c r="AV15">
        <v>9</v>
      </c>
      <c r="AX15" s="52">
        <v>0.3600000000000001</v>
      </c>
      <c r="AY15" s="53">
        <v>76</v>
      </c>
    </row>
    <row r="16" spans="1:111" ht="15" customHeight="1" x14ac:dyDescent="0.35">
      <c r="A16" s="26">
        <v>7</v>
      </c>
      <c r="B16" s="27">
        <v>3</v>
      </c>
      <c r="D16" s="26">
        <v>11.5</v>
      </c>
      <c r="E16" s="27">
        <v>61</v>
      </c>
      <c r="G16" s="27"/>
      <c r="H16" s="32" t="s">
        <v>14</v>
      </c>
      <c r="I16" s="18">
        <v>221</v>
      </c>
      <c r="J16" s="18">
        <v>425</v>
      </c>
      <c r="K16" s="18">
        <v>646</v>
      </c>
      <c r="L16" s="31">
        <v>0.34210526315789475</v>
      </c>
      <c r="M16" s="31">
        <v>0.65789473684210531</v>
      </c>
      <c r="AU16">
        <v>14</v>
      </c>
      <c r="AV16">
        <v>6</v>
      </c>
      <c r="AX16" s="52">
        <v>0.39000000000000012</v>
      </c>
      <c r="AY16" s="53">
        <v>62</v>
      </c>
    </row>
    <row r="17" spans="1:80" ht="15" customHeight="1" x14ac:dyDescent="0.35">
      <c r="A17" s="26">
        <v>7.5</v>
      </c>
      <c r="B17" s="27">
        <v>0</v>
      </c>
      <c r="D17" s="26">
        <v>12</v>
      </c>
      <c r="E17" s="27">
        <v>142</v>
      </c>
      <c r="G17" s="27"/>
      <c r="H17" s="30" t="s">
        <v>13</v>
      </c>
      <c r="I17" s="19">
        <v>71</v>
      </c>
      <c r="J17" s="19">
        <v>153</v>
      </c>
      <c r="K17" s="18">
        <v>224</v>
      </c>
      <c r="L17" s="31">
        <v>0.3169642857142857</v>
      </c>
      <c r="M17" s="31">
        <v>0.6830357142857143</v>
      </c>
      <c r="AU17">
        <v>15</v>
      </c>
      <c r="AV17">
        <v>5</v>
      </c>
      <c r="AX17" s="52">
        <v>0.42000000000000015</v>
      </c>
      <c r="AY17" s="53">
        <v>60</v>
      </c>
      <c r="CA17" s="87"/>
      <c r="CB17" s="87"/>
    </row>
    <row r="18" spans="1:80" ht="15" customHeight="1" x14ac:dyDescent="0.35">
      <c r="A18" s="26">
        <v>8</v>
      </c>
      <c r="B18" s="27">
        <v>3</v>
      </c>
      <c r="D18" s="26">
        <v>12.5</v>
      </c>
      <c r="E18" s="27">
        <v>74</v>
      </c>
      <c r="G18" s="27"/>
      <c r="H18" s="30" t="s">
        <v>12</v>
      </c>
      <c r="I18" s="19">
        <v>68</v>
      </c>
      <c r="J18" s="19">
        <v>157</v>
      </c>
      <c r="K18" s="18">
        <v>225</v>
      </c>
      <c r="L18" s="31">
        <v>0.30222222222222223</v>
      </c>
      <c r="M18" s="31">
        <v>0.69777777777777783</v>
      </c>
      <c r="AU18">
        <v>16</v>
      </c>
      <c r="AV18">
        <v>5</v>
      </c>
      <c r="AX18" s="52">
        <v>0.45000000000000018</v>
      </c>
      <c r="AY18" s="53">
        <v>60</v>
      </c>
      <c r="CA18" s="87"/>
      <c r="CB18" s="87"/>
    </row>
    <row r="19" spans="1:80" x14ac:dyDescent="0.35">
      <c r="A19" s="26">
        <v>8.5</v>
      </c>
      <c r="B19" s="27">
        <v>0</v>
      </c>
      <c r="D19" s="26">
        <v>13</v>
      </c>
      <c r="E19" s="27">
        <v>176</v>
      </c>
      <c r="G19" s="27"/>
      <c r="H19" s="30" t="s">
        <v>11</v>
      </c>
      <c r="I19" s="19">
        <v>219</v>
      </c>
      <c r="J19" s="19">
        <v>635</v>
      </c>
      <c r="K19" s="18">
        <v>854</v>
      </c>
      <c r="L19" s="31">
        <v>0.25644028103044497</v>
      </c>
      <c r="M19" s="31">
        <v>0.74355971896955508</v>
      </c>
      <c r="AU19">
        <v>17</v>
      </c>
      <c r="AV19">
        <v>2</v>
      </c>
      <c r="AX19" s="52">
        <v>0.4800000000000002</v>
      </c>
      <c r="AY19" s="53">
        <v>65</v>
      </c>
      <c r="CA19" s="87"/>
      <c r="CB19" s="87"/>
    </row>
    <row r="20" spans="1:80" ht="15" x14ac:dyDescent="0.25">
      <c r="A20" s="26">
        <v>9</v>
      </c>
      <c r="B20" s="27">
        <v>0</v>
      </c>
      <c r="D20" s="26">
        <v>13.5</v>
      </c>
      <c r="E20" s="27">
        <v>92</v>
      </c>
      <c r="G20" s="27"/>
      <c r="H20" s="30" t="s">
        <v>10</v>
      </c>
      <c r="I20" s="19">
        <v>70</v>
      </c>
      <c r="J20" s="19">
        <v>226</v>
      </c>
      <c r="K20" s="18">
        <v>296</v>
      </c>
      <c r="L20" s="31">
        <v>0.23648648648648649</v>
      </c>
      <c r="M20" s="31">
        <v>0.76351351351351349</v>
      </c>
      <c r="AU20">
        <v>18</v>
      </c>
      <c r="AV20">
        <v>3</v>
      </c>
      <c r="AX20" s="52">
        <v>0.51000000000000023</v>
      </c>
      <c r="AY20" s="53">
        <v>57</v>
      </c>
      <c r="CA20" s="87"/>
      <c r="CB20" s="87"/>
    </row>
    <row r="21" spans="1:80" ht="15" x14ac:dyDescent="0.25">
      <c r="A21" s="26">
        <v>9.5</v>
      </c>
      <c r="B21" s="27">
        <v>0</v>
      </c>
      <c r="D21" s="26">
        <v>14</v>
      </c>
      <c r="E21" s="27">
        <v>160</v>
      </c>
      <c r="G21" s="27"/>
      <c r="H21" s="30" t="s">
        <v>9</v>
      </c>
      <c r="I21" s="19">
        <v>4</v>
      </c>
      <c r="J21" s="19">
        <v>13</v>
      </c>
      <c r="K21" s="18">
        <v>17</v>
      </c>
      <c r="L21" s="31">
        <v>0.23529411764705882</v>
      </c>
      <c r="M21" s="31">
        <v>0.76470588235294112</v>
      </c>
      <c r="AU21">
        <v>19</v>
      </c>
      <c r="AV21">
        <v>1</v>
      </c>
      <c r="AX21" s="52">
        <v>0.54000000000000026</v>
      </c>
      <c r="AY21" s="53">
        <v>44</v>
      </c>
      <c r="CA21" s="87"/>
      <c r="CB21" s="87"/>
    </row>
    <row r="22" spans="1:80" ht="15" x14ac:dyDescent="0.25">
      <c r="A22" s="26">
        <v>10</v>
      </c>
      <c r="B22" s="27">
        <v>0</v>
      </c>
      <c r="D22" s="26">
        <v>14.5</v>
      </c>
      <c r="E22" s="27">
        <v>92</v>
      </c>
      <c r="G22" s="27"/>
      <c r="H22" s="30" t="s">
        <v>8</v>
      </c>
      <c r="I22" s="19">
        <v>39</v>
      </c>
      <c r="J22" s="19">
        <v>129</v>
      </c>
      <c r="K22" s="18">
        <v>168</v>
      </c>
      <c r="L22" s="31">
        <v>0.23214285714285715</v>
      </c>
      <c r="M22" s="31">
        <v>0.76785714285714279</v>
      </c>
      <c r="AU22">
        <v>20</v>
      </c>
      <c r="AV22">
        <v>2</v>
      </c>
      <c r="AX22" s="52">
        <v>0.57000000000000028</v>
      </c>
      <c r="AY22" s="53">
        <v>31</v>
      </c>
      <c r="CA22" s="87"/>
      <c r="CB22" s="87"/>
    </row>
    <row r="23" spans="1:80" ht="15" x14ac:dyDescent="0.25">
      <c r="A23" s="26">
        <v>10.5</v>
      </c>
      <c r="B23" s="27">
        <v>0</v>
      </c>
      <c r="D23" s="26">
        <v>15</v>
      </c>
      <c r="E23" s="27">
        <v>139</v>
      </c>
      <c r="G23" s="27"/>
      <c r="H23" s="30" t="s">
        <v>7</v>
      </c>
      <c r="I23" s="19">
        <v>47</v>
      </c>
      <c r="J23" s="19">
        <v>171</v>
      </c>
      <c r="K23" s="18">
        <v>218</v>
      </c>
      <c r="L23" s="31">
        <v>0.21559633027522937</v>
      </c>
      <c r="M23" s="31">
        <v>0.7844036697247706</v>
      </c>
      <c r="AU23">
        <v>21</v>
      </c>
      <c r="AV23">
        <v>1</v>
      </c>
      <c r="AX23" s="52">
        <v>0.60000000000000031</v>
      </c>
      <c r="AY23" s="53">
        <v>49</v>
      </c>
      <c r="CA23" s="87"/>
      <c r="CB23" s="87"/>
    </row>
    <row r="24" spans="1:80" x14ac:dyDescent="0.35">
      <c r="A24" s="26">
        <v>11</v>
      </c>
      <c r="B24" s="27">
        <v>2038</v>
      </c>
      <c r="D24" s="26">
        <v>15.5</v>
      </c>
      <c r="E24" s="27">
        <v>84</v>
      </c>
      <c r="G24" s="27"/>
      <c r="H24" s="30" t="s">
        <v>6</v>
      </c>
      <c r="I24" s="19">
        <v>29</v>
      </c>
      <c r="J24" s="19">
        <v>111</v>
      </c>
      <c r="K24" s="18">
        <v>140</v>
      </c>
      <c r="L24" s="31">
        <v>0.20714285714285716</v>
      </c>
      <c r="M24" s="31">
        <v>0.79285714285714282</v>
      </c>
      <c r="AU24">
        <v>22</v>
      </c>
      <c r="AV24">
        <v>2</v>
      </c>
      <c r="AX24" s="52">
        <v>0.63000000000000034</v>
      </c>
      <c r="AY24" s="53">
        <v>29</v>
      </c>
      <c r="CA24" s="87"/>
      <c r="CB24" s="87"/>
    </row>
    <row r="25" spans="1:80" x14ac:dyDescent="0.35">
      <c r="A25" s="26">
        <v>11.5</v>
      </c>
      <c r="B25" s="27">
        <v>14</v>
      </c>
      <c r="D25" s="26">
        <v>16</v>
      </c>
      <c r="E25" s="27">
        <v>103</v>
      </c>
      <c r="G25" s="27"/>
      <c r="H25" s="30" t="s">
        <v>5</v>
      </c>
      <c r="I25" s="19">
        <v>30</v>
      </c>
      <c r="J25" s="19">
        <v>115</v>
      </c>
      <c r="K25" s="18">
        <v>145</v>
      </c>
      <c r="L25" s="31">
        <v>0.20689655172413793</v>
      </c>
      <c r="M25" s="31">
        <v>0.7931034482758621</v>
      </c>
      <c r="AU25">
        <v>29</v>
      </c>
      <c r="AV25">
        <v>1</v>
      </c>
      <c r="AX25" s="52">
        <v>0.66000000000000036</v>
      </c>
      <c r="AY25" s="53">
        <v>29</v>
      </c>
      <c r="CA25" s="87"/>
      <c r="CB25" s="87"/>
    </row>
    <row r="26" spans="1:80" x14ac:dyDescent="0.35">
      <c r="A26" s="26">
        <v>12</v>
      </c>
      <c r="B26" s="27">
        <v>23</v>
      </c>
      <c r="D26" s="26">
        <v>16.5</v>
      </c>
      <c r="E26" s="27">
        <v>69</v>
      </c>
      <c r="G26" s="27"/>
      <c r="H26" s="30" t="s">
        <v>4</v>
      </c>
      <c r="I26" s="19">
        <v>2</v>
      </c>
      <c r="J26" s="19">
        <v>14</v>
      </c>
      <c r="K26" s="18">
        <v>16</v>
      </c>
      <c r="L26" s="31">
        <v>0.125</v>
      </c>
      <c r="M26" s="31">
        <v>0.875</v>
      </c>
      <c r="AU26">
        <v>41</v>
      </c>
      <c r="AV26">
        <v>1</v>
      </c>
      <c r="AX26" s="52">
        <v>0.69000000000000039</v>
      </c>
      <c r="AY26" s="53">
        <v>23</v>
      </c>
      <c r="CA26" s="87"/>
      <c r="CB26" s="87"/>
    </row>
    <row r="27" spans="1:80" x14ac:dyDescent="0.35">
      <c r="A27" s="26">
        <v>12.5</v>
      </c>
      <c r="B27" s="27">
        <v>8</v>
      </c>
      <c r="D27" s="26">
        <v>17</v>
      </c>
      <c r="E27" s="27">
        <v>61</v>
      </c>
      <c r="G27" s="27"/>
      <c r="H27" s="32" t="s">
        <v>3</v>
      </c>
      <c r="I27" s="18">
        <v>37</v>
      </c>
      <c r="J27" s="18">
        <v>381</v>
      </c>
      <c r="K27" s="18">
        <v>418</v>
      </c>
      <c r="L27" s="31">
        <v>8.8516746411483258E-2</v>
      </c>
      <c r="M27" s="31">
        <v>0.91148325358851678</v>
      </c>
      <c r="AX27" s="52">
        <v>0.72000000000000042</v>
      </c>
      <c r="AY27" s="53">
        <v>25</v>
      </c>
    </row>
    <row r="28" spans="1:80" x14ac:dyDescent="0.35">
      <c r="A28" s="26">
        <v>13</v>
      </c>
      <c r="B28" s="27">
        <v>14</v>
      </c>
      <c r="D28" s="26">
        <v>17.5</v>
      </c>
      <c r="E28" s="27">
        <v>58</v>
      </c>
      <c r="G28" s="27"/>
      <c r="H28" s="30" t="s">
        <v>2</v>
      </c>
      <c r="I28" s="19">
        <v>2</v>
      </c>
      <c r="J28" s="19">
        <v>21</v>
      </c>
      <c r="K28" s="18">
        <v>23</v>
      </c>
      <c r="L28" s="31">
        <v>8.6956521739130432E-2</v>
      </c>
      <c r="M28" s="31">
        <v>0.91304347826086962</v>
      </c>
      <c r="AX28" s="52">
        <v>0.75000000000000044</v>
      </c>
      <c r="AY28" s="53">
        <v>31</v>
      </c>
    </row>
    <row r="29" spans="1:80" x14ac:dyDescent="0.35">
      <c r="A29" s="26">
        <v>13.5</v>
      </c>
      <c r="B29" s="27">
        <v>3</v>
      </c>
      <c r="D29" s="26">
        <v>18</v>
      </c>
      <c r="E29" s="27">
        <v>59</v>
      </c>
      <c r="G29" s="27"/>
      <c r="H29" s="32" t="s">
        <v>1</v>
      </c>
      <c r="I29" s="18">
        <v>4</v>
      </c>
      <c r="J29" s="18">
        <v>72</v>
      </c>
      <c r="K29" s="18">
        <v>76</v>
      </c>
      <c r="L29" s="31">
        <v>5.2631578947368418E-2</v>
      </c>
      <c r="M29" s="31">
        <v>0.94736842105263164</v>
      </c>
      <c r="AX29" s="52">
        <v>0.78000000000000047</v>
      </c>
      <c r="AY29" s="53">
        <v>10</v>
      </c>
    </row>
    <row r="30" spans="1:80" x14ac:dyDescent="0.35">
      <c r="A30" s="26">
        <v>14</v>
      </c>
      <c r="B30" s="27">
        <v>21</v>
      </c>
      <c r="D30" s="26">
        <v>18.5</v>
      </c>
      <c r="E30" s="27">
        <v>29</v>
      </c>
      <c r="G30" s="27"/>
      <c r="H30" s="22" t="s">
        <v>0</v>
      </c>
      <c r="I30" s="23">
        <v>2138</v>
      </c>
      <c r="J30" s="23">
        <v>3457</v>
      </c>
      <c r="K30" s="23">
        <v>5595</v>
      </c>
      <c r="L30" s="24">
        <v>0.38212689901697944</v>
      </c>
      <c r="M30" s="24">
        <v>0.61787310098302051</v>
      </c>
      <c r="AX30" s="52">
        <v>0.8100000000000005</v>
      </c>
      <c r="AY30" s="53">
        <v>16</v>
      </c>
    </row>
    <row r="31" spans="1:80" x14ac:dyDescent="0.35">
      <c r="A31" s="26">
        <v>14.5</v>
      </c>
      <c r="B31" s="27">
        <v>0</v>
      </c>
      <c r="D31" s="26">
        <v>19</v>
      </c>
      <c r="E31" s="27">
        <v>44</v>
      </c>
      <c r="G31" s="27"/>
      <c r="AX31" s="52">
        <v>0.84000000000000052</v>
      </c>
      <c r="AY31" s="53">
        <v>19</v>
      </c>
    </row>
    <row r="32" spans="1:80" x14ac:dyDescent="0.35">
      <c r="A32" s="26">
        <v>15</v>
      </c>
      <c r="B32" s="27">
        <v>1</v>
      </c>
      <c r="D32" s="26">
        <v>19.5</v>
      </c>
      <c r="E32" s="27">
        <v>35</v>
      </c>
      <c r="G32" s="27"/>
      <c r="AX32" s="52">
        <v>0.87000000000000055</v>
      </c>
      <c r="AY32" s="53">
        <v>14</v>
      </c>
    </row>
    <row r="33" spans="1:51" x14ac:dyDescent="0.35">
      <c r="A33" s="26">
        <v>15.5</v>
      </c>
      <c r="B33" s="27">
        <v>0</v>
      </c>
      <c r="D33" s="26">
        <v>20</v>
      </c>
      <c r="E33" s="27">
        <v>38</v>
      </c>
      <c r="G33" s="27"/>
      <c r="I33" s="29" t="s">
        <v>29</v>
      </c>
      <c r="J33" s="29" t="s">
        <v>31</v>
      </c>
      <c r="K33" s="29" t="s">
        <v>30</v>
      </c>
      <c r="L33" s="29" t="s">
        <v>29</v>
      </c>
      <c r="M33" s="29" t="s">
        <v>28</v>
      </c>
      <c r="AX33" s="52">
        <v>0.90000000000000058</v>
      </c>
      <c r="AY33" s="53">
        <v>7</v>
      </c>
    </row>
    <row r="34" spans="1:51" x14ac:dyDescent="0.35">
      <c r="A34" s="26">
        <v>16</v>
      </c>
      <c r="B34" s="27">
        <v>0</v>
      </c>
      <c r="D34" s="26">
        <v>20.5</v>
      </c>
      <c r="E34" s="27">
        <v>20</v>
      </c>
      <c r="G34" s="27"/>
      <c r="H34" s="32" t="s">
        <v>229</v>
      </c>
      <c r="AX34" s="52">
        <v>0.9300000000000006</v>
      </c>
      <c r="AY34" s="53">
        <v>8</v>
      </c>
    </row>
    <row r="35" spans="1:51" x14ac:dyDescent="0.35">
      <c r="A35" s="26">
        <v>16.5</v>
      </c>
      <c r="B35" s="27">
        <v>0</v>
      </c>
      <c r="D35" s="26">
        <v>21</v>
      </c>
      <c r="E35" s="27">
        <v>11</v>
      </c>
      <c r="G35" s="27"/>
      <c r="H35" s="32" t="s">
        <v>230</v>
      </c>
      <c r="AX35" s="52">
        <v>0.96000000000000063</v>
      </c>
      <c r="AY35" s="53">
        <v>3</v>
      </c>
    </row>
    <row r="36" spans="1:51" x14ac:dyDescent="0.35">
      <c r="A36" s="26">
        <v>17</v>
      </c>
      <c r="B36" s="27">
        <v>0</v>
      </c>
      <c r="D36" s="26">
        <v>21.5</v>
      </c>
      <c r="E36" s="27">
        <v>19</v>
      </c>
      <c r="G36" s="27"/>
      <c r="H36" s="32" t="s">
        <v>231</v>
      </c>
      <c r="AX36" s="52">
        <v>0.99000000000000066</v>
      </c>
      <c r="AY36" s="53">
        <v>12</v>
      </c>
    </row>
    <row r="37" spans="1:51" x14ac:dyDescent="0.35">
      <c r="A37" s="26">
        <v>17.5</v>
      </c>
      <c r="B37" s="27">
        <v>0</v>
      </c>
      <c r="D37" s="26">
        <v>22</v>
      </c>
      <c r="E37" s="27">
        <v>138</v>
      </c>
      <c r="G37" s="27"/>
      <c r="H37" s="32" t="s">
        <v>232</v>
      </c>
      <c r="AX37" s="52">
        <v>1.0200000000000007</v>
      </c>
      <c r="AY37" s="53">
        <v>4</v>
      </c>
    </row>
    <row r="38" spans="1:51" x14ac:dyDescent="0.35">
      <c r="A38" s="26">
        <v>18</v>
      </c>
      <c r="B38" s="27">
        <v>1</v>
      </c>
      <c r="D38" s="26">
        <v>22.5</v>
      </c>
      <c r="E38" s="27">
        <v>1</v>
      </c>
      <c r="G38" s="27"/>
      <c r="H38" s="109" t="s">
        <v>233</v>
      </c>
      <c r="AX38" s="52">
        <v>1.0500000000000007</v>
      </c>
      <c r="AY38" s="53">
        <v>8</v>
      </c>
    </row>
    <row r="39" spans="1:51" x14ac:dyDescent="0.35">
      <c r="A39" s="26">
        <v>18.5</v>
      </c>
      <c r="B39" s="27">
        <v>0</v>
      </c>
      <c r="D39" s="26">
        <v>23</v>
      </c>
      <c r="E39" s="27">
        <v>3</v>
      </c>
      <c r="G39" s="27"/>
      <c r="AX39" s="52">
        <v>1.0800000000000007</v>
      </c>
      <c r="AY39" s="53">
        <v>3</v>
      </c>
    </row>
    <row r="40" spans="1:51" x14ac:dyDescent="0.35">
      <c r="A40" s="26">
        <v>19</v>
      </c>
      <c r="B40" s="27">
        <v>0</v>
      </c>
      <c r="D40" s="26">
        <v>23.5</v>
      </c>
      <c r="E40" s="27">
        <v>1</v>
      </c>
      <c r="G40" s="27"/>
      <c r="AX40" s="52">
        <v>1.1100000000000008</v>
      </c>
      <c r="AY40" s="53">
        <v>0</v>
      </c>
    </row>
    <row r="41" spans="1:51" x14ac:dyDescent="0.35">
      <c r="A41" s="26">
        <v>19.5</v>
      </c>
      <c r="B41" s="27">
        <v>0</v>
      </c>
      <c r="D41" s="26">
        <v>24</v>
      </c>
      <c r="E41" s="27">
        <v>4</v>
      </c>
      <c r="G41" s="27"/>
      <c r="AX41" s="52">
        <v>1.1400000000000008</v>
      </c>
      <c r="AY41" s="53">
        <v>3</v>
      </c>
    </row>
    <row r="42" spans="1:51" x14ac:dyDescent="0.35">
      <c r="A42" s="26">
        <v>20</v>
      </c>
      <c r="B42" s="27">
        <v>0</v>
      </c>
      <c r="D42" s="26">
        <v>24.5</v>
      </c>
      <c r="E42" s="27">
        <v>0</v>
      </c>
      <c r="G42" s="27"/>
      <c r="AX42" s="52">
        <v>1.1700000000000008</v>
      </c>
      <c r="AY42" s="53">
        <v>0</v>
      </c>
    </row>
    <row r="43" spans="1:51" x14ac:dyDescent="0.35">
      <c r="A43" s="26">
        <v>20.5</v>
      </c>
      <c r="B43" s="27">
        <v>0</v>
      </c>
      <c r="D43" s="26">
        <v>25</v>
      </c>
      <c r="E43" s="27">
        <v>1</v>
      </c>
      <c r="G43" s="27"/>
      <c r="AX43" s="52">
        <v>1.2000000000000008</v>
      </c>
      <c r="AY43" s="53">
        <v>2</v>
      </c>
    </row>
    <row r="44" spans="1:51" x14ac:dyDescent="0.35">
      <c r="A44" s="26">
        <v>21</v>
      </c>
      <c r="B44" s="27">
        <v>0</v>
      </c>
      <c r="D44" s="26">
        <v>25.5</v>
      </c>
      <c r="E44" s="27">
        <v>0</v>
      </c>
      <c r="G44" s="27"/>
      <c r="AX44" s="52">
        <v>1.2300000000000009</v>
      </c>
      <c r="AY44" s="53">
        <v>1</v>
      </c>
    </row>
    <row r="45" spans="1:51" x14ac:dyDescent="0.35">
      <c r="A45" s="26">
        <v>21.5</v>
      </c>
      <c r="B45" s="27">
        <v>0</v>
      </c>
      <c r="D45" s="26">
        <v>26</v>
      </c>
      <c r="E45" s="27">
        <v>3</v>
      </c>
      <c r="G45" s="27"/>
      <c r="AX45" s="52">
        <v>1.2600000000000009</v>
      </c>
      <c r="AY45" s="53">
        <v>0</v>
      </c>
    </row>
    <row r="46" spans="1:51" x14ac:dyDescent="0.35">
      <c r="A46" s="26">
        <v>22</v>
      </c>
      <c r="B46" s="27">
        <v>1</v>
      </c>
      <c r="D46" s="26">
        <v>26.5</v>
      </c>
      <c r="E46" s="27">
        <v>0</v>
      </c>
      <c r="G46" s="27"/>
      <c r="AX46" s="52">
        <v>1.2900000000000009</v>
      </c>
      <c r="AY46" s="53">
        <v>1</v>
      </c>
    </row>
    <row r="47" spans="1:51" x14ac:dyDescent="0.35">
      <c r="A47" s="26">
        <v>22.5</v>
      </c>
      <c r="B47" s="27">
        <v>0</v>
      </c>
      <c r="D47" s="26">
        <v>27</v>
      </c>
      <c r="E47" s="27">
        <v>1</v>
      </c>
      <c r="G47" s="27"/>
      <c r="AX47" s="52">
        <v>1.320000000000001</v>
      </c>
      <c r="AY47" s="53">
        <v>0</v>
      </c>
    </row>
    <row r="48" spans="1:51" x14ac:dyDescent="0.35">
      <c r="A48" s="26">
        <v>23</v>
      </c>
      <c r="B48" s="27">
        <v>0</v>
      </c>
      <c r="D48" s="26">
        <v>27.5</v>
      </c>
      <c r="E48" s="27">
        <v>1</v>
      </c>
      <c r="G48" s="27"/>
      <c r="AX48" s="52">
        <v>1.350000000000001</v>
      </c>
      <c r="AY48" s="53">
        <v>0</v>
      </c>
    </row>
    <row r="49" spans="4:51" x14ac:dyDescent="0.35">
      <c r="D49" s="26">
        <v>28</v>
      </c>
      <c r="E49" s="27">
        <v>5</v>
      </c>
      <c r="G49" s="27"/>
      <c r="AX49" s="52">
        <v>1.380000000000001</v>
      </c>
      <c r="AY49" s="53">
        <v>0</v>
      </c>
    </row>
    <row r="50" spans="4:51" x14ac:dyDescent="0.35">
      <c r="E50" s="27"/>
      <c r="F50" s="28"/>
      <c r="G50" s="28"/>
      <c r="L50"/>
      <c r="M50"/>
      <c r="AV50" s="52">
        <v>1.410000000000001</v>
      </c>
      <c r="AW50" s="53">
        <v>0</v>
      </c>
    </row>
    <row r="51" spans="4:51" x14ac:dyDescent="0.35">
      <c r="E51" s="27"/>
      <c r="F51" s="28"/>
      <c r="G51" s="28"/>
      <c r="L51"/>
      <c r="M51"/>
      <c r="AV51" s="52">
        <v>1.4400000000000011</v>
      </c>
      <c r="AW51" s="53">
        <v>0</v>
      </c>
    </row>
    <row r="52" spans="4:51" x14ac:dyDescent="0.35">
      <c r="E52" s="27"/>
      <c r="F52" s="28"/>
      <c r="G52" s="28"/>
      <c r="L52"/>
      <c r="M52"/>
      <c r="AV52" s="52">
        <v>1.4700000000000011</v>
      </c>
      <c r="AW52" s="53">
        <v>0</v>
      </c>
    </row>
    <row r="53" spans="4:51" x14ac:dyDescent="0.35">
      <c r="E53" s="27"/>
      <c r="F53" s="28"/>
      <c r="G53" s="28"/>
      <c r="L53"/>
      <c r="M53"/>
      <c r="AV53" s="52">
        <v>1.5000000000000011</v>
      </c>
      <c r="AW53" s="53">
        <v>0</v>
      </c>
    </row>
    <row r="54" spans="4:51" x14ac:dyDescent="0.35">
      <c r="E54" s="27"/>
      <c r="F54" s="28"/>
      <c r="G54" s="28"/>
      <c r="L54"/>
      <c r="M54"/>
      <c r="AV54" s="52">
        <v>1.5300000000000011</v>
      </c>
      <c r="AW54" s="53">
        <v>0</v>
      </c>
    </row>
    <row r="55" spans="4:51" x14ac:dyDescent="0.35">
      <c r="E55" s="27"/>
      <c r="F55" s="28"/>
      <c r="G55" s="28"/>
      <c r="L55"/>
      <c r="M55"/>
      <c r="AV55" s="52">
        <v>1.5600000000000012</v>
      </c>
      <c r="AW55" s="53">
        <v>0</v>
      </c>
    </row>
    <row r="56" spans="4:51" x14ac:dyDescent="0.35">
      <c r="E56" s="27"/>
      <c r="F56" s="28"/>
      <c r="G56" s="28"/>
      <c r="L56"/>
      <c r="M56"/>
      <c r="AV56" s="52">
        <v>1.5900000000000012</v>
      </c>
      <c r="AW56" s="53">
        <v>0</v>
      </c>
    </row>
    <row r="57" spans="4:51" x14ac:dyDescent="0.35">
      <c r="E57" s="27"/>
      <c r="F57" s="28"/>
      <c r="G57" s="28"/>
      <c r="L57"/>
      <c r="M57"/>
      <c r="AV57" s="52">
        <v>1.6200000000000012</v>
      </c>
      <c r="AW57" s="53">
        <v>1</v>
      </c>
    </row>
    <row r="58" spans="4:51" x14ac:dyDescent="0.35">
      <c r="E58" s="27"/>
      <c r="F58" s="28"/>
      <c r="G58" s="28"/>
      <c r="L58"/>
      <c r="M58"/>
      <c r="AV58" s="52">
        <v>1.6500000000000012</v>
      </c>
      <c r="AW58" s="53">
        <v>0</v>
      </c>
    </row>
    <row r="59" spans="4:51" x14ac:dyDescent="0.35">
      <c r="E59" s="27"/>
      <c r="F59" s="28"/>
      <c r="G59" s="28"/>
      <c r="L59"/>
      <c r="M59"/>
      <c r="AV59" s="52">
        <v>1.6800000000000013</v>
      </c>
      <c r="AW59" s="53">
        <v>0</v>
      </c>
    </row>
    <row r="60" spans="4:51" x14ac:dyDescent="0.35">
      <c r="E60" s="27"/>
      <c r="F60" s="28"/>
      <c r="G60" s="28"/>
      <c r="L60"/>
      <c r="M60"/>
      <c r="AV60" s="52">
        <v>1.7100000000000013</v>
      </c>
      <c r="AW60" s="53">
        <v>0</v>
      </c>
    </row>
    <row r="61" spans="4:51" x14ac:dyDescent="0.35">
      <c r="E61" s="27"/>
      <c r="F61" s="28"/>
      <c r="G61" s="28"/>
      <c r="L61"/>
      <c r="M61"/>
      <c r="AV61" s="52">
        <v>1.7400000000000013</v>
      </c>
      <c r="AW61" s="53">
        <v>1</v>
      </c>
    </row>
    <row r="62" spans="4:51" x14ac:dyDescent="0.35">
      <c r="E62" s="27"/>
      <c r="F62" s="28"/>
      <c r="G62" s="28"/>
      <c r="L62"/>
      <c r="M62"/>
    </row>
    <row r="63" spans="4:51" x14ac:dyDescent="0.35">
      <c r="E63" s="27"/>
      <c r="F63" s="28"/>
      <c r="G63" s="28"/>
      <c r="L63"/>
      <c r="M63"/>
    </row>
    <row r="64" spans="4:51" x14ac:dyDescent="0.35">
      <c r="E64" s="27"/>
      <c r="F64" s="28"/>
      <c r="G64" s="28"/>
      <c r="L64"/>
      <c r="M64"/>
    </row>
    <row r="65" spans="5:13" x14ac:dyDescent="0.35">
      <c r="E65" s="27"/>
      <c r="F65" s="28"/>
      <c r="G65" s="28"/>
      <c r="L65"/>
      <c r="M65"/>
    </row>
    <row r="66" spans="5:13" x14ac:dyDescent="0.35">
      <c r="E66" s="27"/>
      <c r="F66" s="28"/>
      <c r="G66" s="28"/>
      <c r="L66"/>
      <c r="M66"/>
    </row>
    <row r="67" spans="5:13" x14ac:dyDescent="0.35">
      <c r="E67" s="27"/>
      <c r="F67" s="28"/>
      <c r="G67" s="28"/>
      <c r="L67"/>
      <c r="M67"/>
    </row>
    <row r="68" spans="5:13" x14ac:dyDescent="0.35">
      <c r="E68" s="27"/>
      <c r="F68" s="28"/>
      <c r="G68" s="28"/>
      <c r="L68"/>
      <c r="M68"/>
    </row>
    <row r="69" spans="5:13" x14ac:dyDescent="0.35">
      <c r="E69" s="27"/>
      <c r="F69" s="28"/>
      <c r="G69" s="28"/>
      <c r="L69"/>
      <c r="M69"/>
    </row>
    <row r="70" spans="5:13" x14ac:dyDescent="0.35">
      <c r="E70" s="27"/>
      <c r="F70" s="28"/>
      <c r="G70" s="28"/>
      <c r="L70"/>
      <c r="M70"/>
    </row>
    <row r="71" spans="5:13" x14ac:dyDescent="0.35">
      <c r="E71" s="27"/>
      <c r="F71" s="28"/>
      <c r="G71" s="28"/>
      <c r="L71"/>
      <c r="M71"/>
    </row>
    <row r="72" spans="5:13" x14ac:dyDescent="0.35">
      <c r="E72" s="27"/>
      <c r="F72" s="28"/>
      <c r="G72" s="28"/>
      <c r="L72"/>
      <c r="M72"/>
    </row>
    <row r="73" spans="5:13" x14ac:dyDescent="0.35">
      <c r="E73" s="27"/>
      <c r="F73" s="28"/>
      <c r="G73" s="28"/>
      <c r="L73"/>
      <c r="M73"/>
    </row>
    <row r="74" spans="5:13" x14ac:dyDescent="0.35">
      <c r="E74" s="27"/>
      <c r="F74" s="28"/>
      <c r="G74" s="28"/>
      <c r="L74"/>
      <c r="M74"/>
    </row>
    <row r="75" spans="5:13" x14ac:dyDescent="0.35">
      <c r="E75" s="27"/>
      <c r="F75" s="28"/>
      <c r="G75" s="28"/>
      <c r="L75"/>
      <c r="M75"/>
    </row>
    <row r="76" spans="5:13" x14ac:dyDescent="0.35">
      <c r="E76" s="27"/>
      <c r="F76" s="28"/>
      <c r="G76" s="28"/>
      <c r="L76"/>
      <c r="M76"/>
    </row>
    <row r="77" spans="5:13" x14ac:dyDescent="0.35">
      <c r="E77" s="27"/>
      <c r="F77" s="28"/>
      <c r="G77" s="28"/>
      <c r="L77"/>
      <c r="M77"/>
    </row>
    <row r="78" spans="5:13" x14ac:dyDescent="0.35">
      <c r="E78" s="27"/>
      <c r="F78" s="28"/>
      <c r="G78" s="28"/>
      <c r="L78"/>
      <c r="M78"/>
    </row>
    <row r="79" spans="5:13" x14ac:dyDescent="0.35">
      <c r="E79" s="27"/>
      <c r="F79" s="28"/>
      <c r="G79" s="28"/>
      <c r="L79"/>
      <c r="M79"/>
    </row>
    <row r="80" spans="5:13" x14ac:dyDescent="0.35">
      <c r="E80" s="27"/>
      <c r="F80" s="28"/>
      <c r="G80" s="28"/>
      <c r="L80"/>
      <c r="M80"/>
    </row>
    <row r="81" spans="5:13" x14ac:dyDescent="0.35">
      <c r="E81" s="27"/>
      <c r="F81" s="28"/>
      <c r="G81" s="28"/>
      <c r="L81"/>
      <c r="M81"/>
    </row>
    <row r="82" spans="5:13" x14ac:dyDescent="0.35">
      <c r="G82" s="27"/>
    </row>
    <row r="83" spans="5:13" x14ac:dyDescent="0.35">
      <c r="G83" s="27"/>
    </row>
    <row r="84" spans="5:13" x14ac:dyDescent="0.35">
      <c r="G84" s="27"/>
    </row>
    <row r="85" spans="5:13" x14ac:dyDescent="0.35">
      <c r="G85" s="27"/>
    </row>
    <row r="86" spans="5:13" x14ac:dyDescent="0.35">
      <c r="G86" s="27"/>
    </row>
    <row r="87" spans="5:13" x14ac:dyDescent="0.35">
      <c r="G87" s="27"/>
    </row>
    <row r="88" spans="5:13" x14ac:dyDescent="0.35">
      <c r="G88" s="27"/>
    </row>
    <row r="89" spans="5:13" x14ac:dyDescent="0.35">
      <c r="G89" s="27"/>
    </row>
    <row r="90" spans="5:13" x14ac:dyDescent="0.35">
      <c r="G90" s="27"/>
    </row>
    <row r="91" spans="5:13" x14ac:dyDescent="0.35">
      <c r="G91" s="27"/>
    </row>
    <row r="92" spans="5:13" x14ac:dyDescent="0.35">
      <c r="G92" s="27"/>
    </row>
    <row r="93" spans="5:13" x14ac:dyDescent="0.35">
      <c r="G93" s="27"/>
    </row>
    <row r="94" spans="5:13" x14ac:dyDescent="0.35">
      <c r="G94" s="27"/>
    </row>
    <row r="95" spans="5:13" x14ac:dyDescent="0.35">
      <c r="G95" s="27"/>
    </row>
    <row r="96" spans="5:13" x14ac:dyDescent="0.35">
      <c r="G96" s="27"/>
    </row>
    <row r="97" spans="7:7" x14ac:dyDescent="0.35">
      <c r="G97" s="27"/>
    </row>
    <row r="98" spans="7:7" x14ac:dyDescent="0.35">
      <c r="G98" s="27"/>
    </row>
    <row r="99" spans="7:7" x14ac:dyDescent="0.35">
      <c r="G99" s="27"/>
    </row>
    <row r="100" spans="7:7" x14ac:dyDescent="0.35">
      <c r="G100" s="27"/>
    </row>
    <row r="101" spans="7:7" x14ac:dyDescent="0.35">
      <c r="G101" s="27"/>
    </row>
    <row r="102" spans="7:7" x14ac:dyDescent="0.35">
      <c r="G102" s="27"/>
    </row>
    <row r="103" spans="7:7" x14ac:dyDescent="0.35">
      <c r="G103" s="27"/>
    </row>
    <row r="104" spans="7:7" x14ac:dyDescent="0.35">
      <c r="G104" s="27"/>
    </row>
    <row r="105" spans="7:7" x14ac:dyDescent="0.35">
      <c r="G105" s="27"/>
    </row>
    <row r="106" spans="7:7" x14ac:dyDescent="0.35">
      <c r="G106" s="27"/>
    </row>
    <row r="107" spans="7:7" x14ac:dyDescent="0.35">
      <c r="G107" s="27"/>
    </row>
    <row r="108" spans="7:7" x14ac:dyDescent="0.35">
      <c r="G108" s="27"/>
    </row>
    <row r="109" spans="7:7" x14ac:dyDescent="0.35">
      <c r="G109" s="27"/>
    </row>
    <row r="110" spans="7:7" x14ac:dyDescent="0.35">
      <c r="G110" s="27"/>
    </row>
    <row r="111" spans="7:7" x14ac:dyDescent="0.35">
      <c r="G111" s="27"/>
    </row>
    <row r="112" spans="7:7" x14ac:dyDescent="0.35">
      <c r="G112" s="27"/>
    </row>
    <row r="113" spans="7:7" x14ac:dyDescent="0.35">
      <c r="G113" s="27"/>
    </row>
    <row r="114" spans="7:7" x14ac:dyDescent="0.35">
      <c r="G114" s="27"/>
    </row>
    <row r="115" spans="7:7" x14ac:dyDescent="0.35">
      <c r="G115" s="27"/>
    </row>
    <row r="116" spans="7:7" x14ac:dyDescent="0.35">
      <c r="G116" s="27"/>
    </row>
    <row r="117" spans="7:7" x14ac:dyDescent="0.35">
      <c r="G117" s="27"/>
    </row>
    <row r="118" spans="7:7" x14ac:dyDescent="0.35">
      <c r="G118" s="27"/>
    </row>
    <row r="119" spans="7:7" x14ac:dyDescent="0.35">
      <c r="G119" s="27"/>
    </row>
    <row r="120" spans="7:7" x14ac:dyDescent="0.35">
      <c r="G120" s="27"/>
    </row>
    <row r="121" spans="7:7" x14ac:dyDescent="0.35">
      <c r="G121" s="27"/>
    </row>
    <row r="122" spans="7:7" x14ac:dyDescent="0.35">
      <c r="G122" s="27"/>
    </row>
    <row r="123" spans="7:7" x14ac:dyDescent="0.35">
      <c r="G123" s="27"/>
    </row>
    <row r="124" spans="7:7" x14ac:dyDescent="0.35">
      <c r="G124" s="27"/>
    </row>
    <row r="125" spans="7:7" x14ac:dyDescent="0.35">
      <c r="G125" s="27"/>
    </row>
    <row r="126" spans="7:7" x14ac:dyDescent="0.35">
      <c r="G126" s="27"/>
    </row>
    <row r="127" spans="7:7" x14ac:dyDescent="0.35">
      <c r="G127" s="27"/>
    </row>
    <row r="128" spans="7:7" x14ac:dyDescent="0.35">
      <c r="G128" s="27"/>
    </row>
    <row r="129" spans="7:7" x14ac:dyDescent="0.35">
      <c r="G129" s="27"/>
    </row>
    <row r="130" spans="7:7" x14ac:dyDescent="0.35">
      <c r="G130" s="27"/>
    </row>
    <row r="131" spans="7:7" x14ac:dyDescent="0.35">
      <c r="G131" s="27"/>
    </row>
    <row r="132" spans="7:7" x14ac:dyDescent="0.35">
      <c r="G132" s="27"/>
    </row>
    <row r="133" spans="7:7" x14ac:dyDescent="0.35">
      <c r="G133" s="27"/>
    </row>
    <row r="134" spans="7:7" x14ac:dyDescent="0.35">
      <c r="G134" s="27"/>
    </row>
    <row r="135" spans="7:7" x14ac:dyDescent="0.35">
      <c r="G135" s="27"/>
    </row>
    <row r="136" spans="7:7" x14ac:dyDescent="0.35">
      <c r="G136" s="27"/>
    </row>
    <row r="137" spans="7:7" x14ac:dyDescent="0.35">
      <c r="G137" s="27"/>
    </row>
    <row r="138" spans="7:7" x14ac:dyDescent="0.35">
      <c r="G138" s="27"/>
    </row>
    <row r="139" spans="7:7" x14ac:dyDescent="0.35">
      <c r="G139" s="27"/>
    </row>
    <row r="140" spans="7:7" x14ac:dyDescent="0.35">
      <c r="G140" s="27"/>
    </row>
    <row r="141" spans="7:7" x14ac:dyDescent="0.35">
      <c r="G141" s="27"/>
    </row>
    <row r="142" spans="7:7" x14ac:dyDescent="0.35">
      <c r="G142" s="27"/>
    </row>
    <row r="143" spans="7:7" x14ac:dyDescent="0.35">
      <c r="G143" s="27"/>
    </row>
    <row r="144" spans="7:7" x14ac:dyDescent="0.35">
      <c r="G144" s="27"/>
    </row>
    <row r="145" spans="7:7" x14ac:dyDescent="0.35">
      <c r="G145" s="27"/>
    </row>
    <row r="146" spans="7:7" x14ac:dyDescent="0.35">
      <c r="G146" s="27"/>
    </row>
    <row r="147" spans="7:7" x14ac:dyDescent="0.35">
      <c r="G147" s="27"/>
    </row>
    <row r="148" spans="7:7" x14ac:dyDescent="0.35">
      <c r="G148" s="27"/>
    </row>
    <row r="149" spans="7:7" x14ac:dyDescent="0.35">
      <c r="G149" s="27"/>
    </row>
    <row r="150" spans="7:7" x14ac:dyDescent="0.35">
      <c r="G150" s="27"/>
    </row>
    <row r="151" spans="7:7" x14ac:dyDescent="0.35">
      <c r="G151" s="27"/>
    </row>
    <row r="152" spans="7:7" x14ac:dyDescent="0.35">
      <c r="G152" s="27"/>
    </row>
    <row r="153" spans="7:7" x14ac:dyDescent="0.35">
      <c r="G153" s="27"/>
    </row>
    <row r="154" spans="7:7" x14ac:dyDescent="0.35">
      <c r="G154" s="27"/>
    </row>
    <row r="155" spans="7:7" x14ac:dyDescent="0.35">
      <c r="G155" s="27"/>
    </row>
    <row r="156" spans="7:7" x14ac:dyDescent="0.35">
      <c r="G156" s="27"/>
    </row>
    <row r="157" spans="7:7" x14ac:dyDescent="0.35">
      <c r="G157" s="27"/>
    </row>
    <row r="158" spans="7:7" x14ac:dyDescent="0.35">
      <c r="G158" s="27"/>
    </row>
    <row r="159" spans="7:7" x14ac:dyDescent="0.35">
      <c r="G159" s="27"/>
    </row>
    <row r="160" spans="7:7" x14ac:dyDescent="0.35">
      <c r="G160" s="27"/>
    </row>
    <row r="161" spans="7:7" x14ac:dyDescent="0.35">
      <c r="G161" s="27"/>
    </row>
    <row r="162" spans="7:7" x14ac:dyDescent="0.35">
      <c r="G162" s="27"/>
    </row>
    <row r="163" spans="7:7" x14ac:dyDescent="0.35">
      <c r="G163" s="27"/>
    </row>
    <row r="164" spans="7:7" x14ac:dyDescent="0.35">
      <c r="G164" s="27"/>
    </row>
    <row r="165" spans="7:7" x14ac:dyDescent="0.35">
      <c r="G165" s="27"/>
    </row>
    <row r="166" spans="7:7" x14ac:dyDescent="0.35">
      <c r="G166" s="27"/>
    </row>
    <row r="167" spans="7:7" x14ac:dyDescent="0.35">
      <c r="G167" s="27"/>
    </row>
    <row r="168" spans="7:7" x14ac:dyDescent="0.35">
      <c r="G168" s="27"/>
    </row>
    <row r="169" spans="7:7" x14ac:dyDescent="0.35">
      <c r="G169" s="27"/>
    </row>
    <row r="170" spans="7:7" x14ac:dyDescent="0.35">
      <c r="G170" s="27"/>
    </row>
    <row r="171" spans="7:7" x14ac:dyDescent="0.35">
      <c r="G171" s="27"/>
    </row>
    <row r="172" spans="7:7" x14ac:dyDescent="0.35">
      <c r="G172" s="27"/>
    </row>
    <row r="173" spans="7:7" x14ac:dyDescent="0.35">
      <c r="G173" s="27"/>
    </row>
    <row r="174" spans="7:7" x14ac:dyDescent="0.35">
      <c r="G174" s="27"/>
    </row>
    <row r="175" spans="7:7" x14ac:dyDescent="0.35">
      <c r="G175" s="27"/>
    </row>
    <row r="176" spans="7:7" x14ac:dyDescent="0.35">
      <c r="G176" s="27"/>
    </row>
    <row r="177" spans="7:7" x14ac:dyDescent="0.35">
      <c r="G177" s="27"/>
    </row>
    <row r="178" spans="7:7" x14ac:dyDescent="0.35">
      <c r="G178" s="27"/>
    </row>
    <row r="179" spans="7:7" x14ac:dyDescent="0.35">
      <c r="G179" s="27"/>
    </row>
    <row r="180" spans="7:7" x14ac:dyDescent="0.35">
      <c r="G180" s="27"/>
    </row>
    <row r="181" spans="7:7" x14ac:dyDescent="0.35">
      <c r="G181" s="27"/>
    </row>
    <row r="182" spans="7:7" x14ac:dyDescent="0.35">
      <c r="G182" s="27"/>
    </row>
    <row r="183" spans="7:7" x14ac:dyDescent="0.35">
      <c r="G183" s="27"/>
    </row>
    <row r="184" spans="7:7" x14ac:dyDescent="0.35">
      <c r="G184" s="27"/>
    </row>
    <row r="185" spans="7:7" x14ac:dyDescent="0.35">
      <c r="G185" s="27"/>
    </row>
    <row r="186" spans="7:7" x14ac:dyDescent="0.35">
      <c r="G186" s="27"/>
    </row>
    <row r="187" spans="7:7" x14ac:dyDescent="0.35">
      <c r="G187" s="27"/>
    </row>
    <row r="188" spans="7:7" x14ac:dyDescent="0.35">
      <c r="G188" s="27"/>
    </row>
    <row r="189" spans="7:7" x14ac:dyDescent="0.35">
      <c r="G189" s="27"/>
    </row>
    <row r="190" spans="7:7" x14ac:dyDescent="0.35">
      <c r="G190" s="27"/>
    </row>
    <row r="191" spans="7:7" x14ac:dyDescent="0.35">
      <c r="G191" s="27"/>
    </row>
    <row r="192" spans="7:7" x14ac:dyDescent="0.35">
      <c r="G192" s="27"/>
    </row>
    <row r="193" spans="7:7" x14ac:dyDescent="0.35">
      <c r="G193" s="27"/>
    </row>
    <row r="194" spans="7:7" x14ac:dyDescent="0.35">
      <c r="G194" s="27"/>
    </row>
    <row r="195" spans="7:7" x14ac:dyDescent="0.35">
      <c r="G195" s="27"/>
    </row>
    <row r="196" spans="7:7" x14ac:dyDescent="0.35">
      <c r="G196" s="27"/>
    </row>
    <row r="197" spans="7:7" x14ac:dyDescent="0.35">
      <c r="G197" s="27"/>
    </row>
    <row r="198" spans="7:7" x14ac:dyDescent="0.35">
      <c r="G198" s="27"/>
    </row>
    <row r="199" spans="7:7" x14ac:dyDescent="0.35">
      <c r="G199" s="27"/>
    </row>
    <row r="200" spans="7:7" x14ac:dyDescent="0.35">
      <c r="G200" s="27"/>
    </row>
    <row r="201" spans="7:7" x14ac:dyDescent="0.35">
      <c r="G201" s="27"/>
    </row>
    <row r="202" spans="7:7" x14ac:dyDescent="0.35">
      <c r="G202" s="27"/>
    </row>
    <row r="203" spans="7:7" x14ac:dyDescent="0.35">
      <c r="G203" s="27"/>
    </row>
    <row r="204" spans="7:7" x14ac:dyDescent="0.35">
      <c r="G204" s="27"/>
    </row>
    <row r="205" spans="7:7" x14ac:dyDescent="0.35">
      <c r="G205" s="27"/>
    </row>
    <row r="206" spans="7:7" x14ac:dyDescent="0.35">
      <c r="G206" s="27"/>
    </row>
    <row r="207" spans="7:7" x14ac:dyDescent="0.35">
      <c r="G207" s="27"/>
    </row>
    <row r="208" spans="7:7" x14ac:dyDescent="0.35">
      <c r="G208" s="27"/>
    </row>
    <row r="209" spans="7:7" x14ac:dyDescent="0.35">
      <c r="G209" s="27"/>
    </row>
    <row r="210" spans="7:7" x14ac:dyDescent="0.35">
      <c r="G210" s="27"/>
    </row>
    <row r="211" spans="7:7" x14ac:dyDescent="0.35">
      <c r="G211" s="27"/>
    </row>
    <row r="212" spans="7:7" x14ac:dyDescent="0.35">
      <c r="G212" s="27"/>
    </row>
    <row r="213" spans="7:7" x14ac:dyDescent="0.35">
      <c r="G213" s="27"/>
    </row>
    <row r="214" spans="7:7" x14ac:dyDescent="0.35">
      <c r="G214" s="27"/>
    </row>
    <row r="215" spans="7:7" x14ac:dyDescent="0.35">
      <c r="G215" s="27"/>
    </row>
    <row r="216" spans="7:7" x14ac:dyDescent="0.35">
      <c r="G216" s="27"/>
    </row>
    <row r="217" spans="7:7" x14ac:dyDescent="0.35">
      <c r="G217" s="27"/>
    </row>
    <row r="218" spans="7:7" x14ac:dyDescent="0.35">
      <c r="G218" s="27"/>
    </row>
    <row r="219" spans="7:7" x14ac:dyDescent="0.35">
      <c r="G219" s="27"/>
    </row>
    <row r="220" spans="7:7" x14ac:dyDescent="0.35">
      <c r="G220" s="27"/>
    </row>
    <row r="221" spans="7:7" x14ac:dyDescent="0.35">
      <c r="G221" s="27"/>
    </row>
    <row r="222" spans="7:7" x14ac:dyDescent="0.35">
      <c r="G222" s="27"/>
    </row>
    <row r="223" spans="7:7" x14ac:dyDescent="0.35">
      <c r="G223" s="27"/>
    </row>
    <row r="224" spans="7:7" x14ac:dyDescent="0.35">
      <c r="G224" s="27"/>
    </row>
    <row r="225" spans="7:7" x14ac:dyDescent="0.35">
      <c r="G225" s="27"/>
    </row>
    <row r="226" spans="7:7" x14ac:dyDescent="0.35">
      <c r="G226" s="27"/>
    </row>
    <row r="227" spans="7:7" x14ac:dyDescent="0.35">
      <c r="G227" s="27"/>
    </row>
    <row r="228" spans="7:7" x14ac:dyDescent="0.35">
      <c r="G228" s="27"/>
    </row>
    <row r="229" spans="7:7" x14ac:dyDescent="0.35">
      <c r="G229" s="27"/>
    </row>
    <row r="230" spans="7:7" x14ac:dyDescent="0.35">
      <c r="G230" s="27"/>
    </row>
    <row r="231" spans="7:7" x14ac:dyDescent="0.35">
      <c r="G231" s="27"/>
    </row>
    <row r="232" spans="7:7" x14ac:dyDescent="0.35">
      <c r="G232" s="27"/>
    </row>
    <row r="233" spans="7:7" x14ac:dyDescent="0.35">
      <c r="G233" s="27"/>
    </row>
    <row r="234" spans="7:7" x14ac:dyDescent="0.35">
      <c r="G234" s="27"/>
    </row>
    <row r="235" spans="7:7" x14ac:dyDescent="0.35">
      <c r="G235" s="27"/>
    </row>
    <row r="236" spans="7:7" x14ac:dyDescent="0.35">
      <c r="G236" s="27"/>
    </row>
    <row r="237" spans="7:7" x14ac:dyDescent="0.35">
      <c r="G237" s="27"/>
    </row>
    <row r="238" spans="7:7" x14ac:dyDescent="0.35">
      <c r="G238" s="27"/>
    </row>
    <row r="239" spans="7:7" x14ac:dyDescent="0.35">
      <c r="G239" s="27"/>
    </row>
    <row r="240" spans="7:7" x14ac:dyDescent="0.35">
      <c r="G240" s="27"/>
    </row>
    <row r="241" spans="7:7" x14ac:dyDescent="0.35">
      <c r="G241" s="27"/>
    </row>
    <row r="242" spans="7:7" x14ac:dyDescent="0.35">
      <c r="G242" s="27"/>
    </row>
    <row r="243" spans="7:7" x14ac:dyDescent="0.35">
      <c r="G243" s="27"/>
    </row>
    <row r="244" spans="7:7" x14ac:dyDescent="0.35">
      <c r="G244" s="27"/>
    </row>
    <row r="245" spans="7:7" x14ac:dyDescent="0.35">
      <c r="G245" s="27"/>
    </row>
    <row r="246" spans="7:7" x14ac:dyDescent="0.35">
      <c r="G246" s="27"/>
    </row>
    <row r="247" spans="7:7" x14ac:dyDescent="0.35">
      <c r="G247" s="27"/>
    </row>
    <row r="248" spans="7:7" x14ac:dyDescent="0.35">
      <c r="G248" s="27"/>
    </row>
    <row r="249" spans="7:7" x14ac:dyDescent="0.35">
      <c r="G249" s="27"/>
    </row>
    <row r="250" spans="7:7" x14ac:dyDescent="0.35">
      <c r="G250" s="27"/>
    </row>
    <row r="251" spans="7:7" x14ac:dyDescent="0.35">
      <c r="G251" s="27"/>
    </row>
    <row r="252" spans="7:7" x14ac:dyDescent="0.35">
      <c r="G252" s="27"/>
    </row>
    <row r="253" spans="7:7" x14ac:dyDescent="0.35">
      <c r="G253" s="27"/>
    </row>
    <row r="254" spans="7:7" x14ac:dyDescent="0.35">
      <c r="G254" s="27"/>
    </row>
    <row r="255" spans="7:7" x14ac:dyDescent="0.35">
      <c r="G255" s="27"/>
    </row>
    <row r="256" spans="7:7" x14ac:dyDescent="0.35">
      <c r="G256" s="27"/>
    </row>
    <row r="257" spans="7:7" x14ac:dyDescent="0.35">
      <c r="G257" s="27"/>
    </row>
    <row r="258" spans="7:7" x14ac:dyDescent="0.35">
      <c r="G258" s="27"/>
    </row>
    <row r="259" spans="7:7" x14ac:dyDescent="0.35">
      <c r="G259" s="27"/>
    </row>
    <row r="260" spans="7:7" x14ac:dyDescent="0.35">
      <c r="G260" s="27"/>
    </row>
    <row r="261" spans="7:7" x14ac:dyDescent="0.35">
      <c r="G261" s="27"/>
    </row>
    <row r="262" spans="7:7" x14ac:dyDescent="0.35">
      <c r="G262" s="27"/>
    </row>
    <row r="263" spans="7:7" x14ac:dyDescent="0.35">
      <c r="G263" s="27"/>
    </row>
    <row r="264" spans="7:7" x14ac:dyDescent="0.35">
      <c r="G264" s="27"/>
    </row>
    <row r="265" spans="7:7" x14ac:dyDescent="0.35">
      <c r="G265" s="27"/>
    </row>
    <row r="266" spans="7:7" x14ac:dyDescent="0.35">
      <c r="G266" s="27"/>
    </row>
    <row r="267" spans="7:7" x14ac:dyDescent="0.35">
      <c r="G267" s="27"/>
    </row>
    <row r="268" spans="7:7" x14ac:dyDescent="0.35">
      <c r="G268" s="27"/>
    </row>
    <row r="269" spans="7:7" x14ac:dyDescent="0.35">
      <c r="G269" s="27"/>
    </row>
    <row r="270" spans="7:7" x14ac:dyDescent="0.35">
      <c r="G270" s="27"/>
    </row>
    <row r="271" spans="7:7" x14ac:dyDescent="0.35">
      <c r="G271" s="27"/>
    </row>
    <row r="272" spans="7:7" x14ac:dyDescent="0.35">
      <c r="G272" s="27"/>
    </row>
    <row r="273" spans="7:7" x14ac:dyDescent="0.35">
      <c r="G273" s="27"/>
    </row>
    <row r="274" spans="7:7" x14ac:dyDescent="0.35">
      <c r="G274" s="27"/>
    </row>
    <row r="275" spans="7:7" x14ac:dyDescent="0.35">
      <c r="G275" s="27"/>
    </row>
    <row r="276" spans="7:7" x14ac:dyDescent="0.35">
      <c r="G276" s="27"/>
    </row>
    <row r="277" spans="7:7" x14ac:dyDescent="0.35">
      <c r="G277" s="27"/>
    </row>
    <row r="278" spans="7:7" x14ac:dyDescent="0.35">
      <c r="G278" s="27"/>
    </row>
    <row r="279" spans="7:7" x14ac:dyDescent="0.35">
      <c r="G279" s="27"/>
    </row>
    <row r="280" spans="7:7" x14ac:dyDescent="0.35">
      <c r="G280" s="27"/>
    </row>
    <row r="281" spans="7:7" x14ac:dyDescent="0.35">
      <c r="G281" s="27"/>
    </row>
    <row r="282" spans="7:7" x14ac:dyDescent="0.35">
      <c r="G282" s="27"/>
    </row>
    <row r="283" spans="7:7" x14ac:dyDescent="0.35">
      <c r="G283" s="27"/>
    </row>
    <row r="284" spans="7:7" x14ac:dyDescent="0.35">
      <c r="G284" s="27"/>
    </row>
    <row r="285" spans="7:7" x14ac:dyDescent="0.35">
      <c r="G285" s="27"/>
    </row>
    <row r="286" spans="7:7" x14ac:dyDescent="0.35">
      <c r="G286" s="27"/>
    </row>
    <row r="287" spans="7:7" x14ac:dyDescent="0.35">
      <c r="G287" s="27"/>
    </row>
    <row r="288" spans="7:7" x14ac:dyDescent="0.35">
      <c r="G288" s="27"/>
    </row>
    <row r="289" spans="7:7" x14ac:dyDescent="0.35">
      <c r="G289" s="27"/>
    </row>
    <row r="290" spans="7:7" x14ac:dyDescent="0.35">
      <c r="G290" s="27"/>
    </row>
    <row r="291" spans="7:7" x14ac:dyDescent="0.35">
      <c r="G291" s="27"/>
    </row>
    <row r="292" spans="7:7" x14ac:dyDescent="0.35">
      <c r="G292" s="27"/>
    </row>
    <row r="293" spans="7:7" x14ac:dyDescent="0.35">
      <c r="G293" s="27"/>
    </row>
    <row r="294" spans="7:7" x14ac:dyDescent="0.35">
      <c r="G294" s="27"/>
    </row>
    <row r="295" spans="7:7" x14ac:dyDescent="0.35">
      <c r="G295" s="27"/>
    </row>
    <row r="296" spans="7:7" x14ac:dyDescent="0.35">
      <c r="G296" s="27"/>
    </row>
    <row r="297" spans="7:7" x14ac:dyDescent="0.35">
      <c r="G297" s="27"/>
    </row>
    <row r="298" spans="7:7" x14ac:dyDescent="0.35">
      <c r="G298" s="27"/>
    </row>
    <row r="299" spans="7:7" x14ac:dyDescent="0.35">
      <c r="G299" s="27"/>
    </row>
    <row r="300" spans="7:7" x14ac:dyDescent="0.35">
      <c r="G300" s="27"/>
    </row>
    <row r="301" spans="7:7" x14ac:dyDescent="0.35">
      <c r="G301" s="27"/>
    </row>
    <row r="302" spans="7:7" x14ac:dyDescent="0.35">
      <c r="G302" s="27"/>
    </row>
    <row r="303" spans="7:7" x14ac:dyDescent="0.35">
      <c r="G303" s="27"/>
    </row>
    <row r="304" spans="7:7" x14ac:dyDescent="0.35">
      <c r="G304" s="27"/>
    </row>
    <row r="305" spans="7:7" x14ac:dyDescent="0.35">
      <c r="G305" s="27"/>
    </row>
    <row r="306" spans="7:7" x14ac:dyDescent="0.35">
      <c r="G306" s="27"/>
    </row>
    <row r="307" spans="7:7" x14ac:dyDescent="0.35">
      <c r="G307" s="27"/>
    </row>
    <row r="308" spans="7:7" x14ac:dyDescent="0.35">
      <c r="G308" s="27"/>
    </row>
    <row r="309" spans="7:7" x14ac:dyDescent="0.35">
      <c r="G309" s="27"/>
    </row>
    <row r="310" spans="7:7" x14ac:dyDescent="0.35">
      <c r="G310" s="27"/>
    </row>
    <row r="311" spans="7:7" x14ac:dyDescent="0.35">
      <c r="G311" s="27"/>
    </row>
    <row r="312" spans="7:7" x14ac:dyDescent="0.35">
      <c r="G312" s="27"/>
    </row>
    <row r="313" spans="7:7" x14ac:dyDescent="0.35">
      <c r="G313" s="27"/>
    </row>
    <row r="314" spans="7:7" x14ac:dyDescent="0.35">
      <c r="G314" s="27"/>
    </row>
    <row r="315" spans="7:7" x14ac:dyDescent="0.35">
      <c r="G315" s="27"/>
    </row>
    <row r="316" spans="7:7" x14ac:dyDescent="0.35">
      <c r="G316" s="27"/>
    </row>
    <row r="317" spans="7:7" x14ac:dyDescent="0.35">
      <c r="G317" s="27"/>
    </row>
    <row r="318" spans="7:7" x14ac:dyDescent="0.35">
      <c r="G318" s="27"/>
    </row>
    <row r="319" spans="7:7" x14ac:dyDescent="0.35">
      <c r="G319" s="27"/>
    </row>
    <row r="320" spans="7:7" x14ac:dyDescent="0.35">
      <c r="G320" s="27"/>
    </row>
    <row r="321" spans="7:7" x14ac:dyDescent="0.35">
      <c r="G321" s="27"/>
    </row>
    <row r="322" spans="7:7" x14ac:dyDescent="0.35">
      <c r="G322" s="27"/>
    </row>
    <row r="323" spans="7:7" x14ac:dyDescent="0.35">
      <c r="G323" s="27"/>
    </row>
    <row r="324" spans="7:7" x14ac:dyDescent="0.35">
      <c r="G324" s="27"/>
    </row>
    <row r="325" spans="7:7" x14ac:dyDescent="0.35">
      <c r="G325" s="27"/>
    </row>
    <row r="326" spans="7:7" x14ac:dyDescent="0.35">
      <c r="G326" s="27"/>
    </row>
    <row r="327" spans="7:7" x14ac:dyDescent="0.35">
      <c r="G327" s="27"/>
    </row>
    <row r="328" spans="7:7" x14ac:dyDescent="0.35">
      <c r="G328" s="27"/>
    </row>
    <row r="329" spans="7:7" x14ac:dyDescent="0.35">
      <c r="G329" s="27"/>
    </row>
    <row r="330" spans="7:7" x14ac:dyDescent="0.35">
      <c r="G330" s="27"/>
    </row>
    <row r="331" spans="7:7" x14ac:dyDescent="0.35">
      <c r="G331" s="27"/>
    </row>
    <row r="332" spans="7:7" x14ac:dyDescent="0.35">
      <c r="G332" s="27"/>
    </row>
    <row r="333" spans="7:7" x14ac:dyDescent="0.35">
      <c r="G333" s="27"/>
    </row>
    <row r="334" spans="7:7" x14ac:dyDescent="0.35">
      <c r="G334" s="27"/>
    </row>
    <row r="335" spans="7:7" x14ac:dyDescent="0.35">
      <c r="G335" s="27"/>
    </row>
    <row r="336" spans="7:7" x14ac:dyDescent="0.35">
      <c r="G336" s="27"/>
    </row>
    <row r="337" spans="7:7" x14ac:dyDescent="0.35">
      <c r="G337" s="27"/>
    </row>
    <row r="338" spans="7:7" x14ac:dyDescent="0.35">
      <c r="G338" s="27"/>
    </row>
    <row r="339" spans="7:7" x14ac:dyDescent="0.35">
      <c r="G339" s="27"/>
    </row>
    <row r="340" spans="7:7" x14ac:dyDescent="0.35">
      <c r="G340" s="27"/>
    </row>
    <row r="341" spans="7:7" x14ac:dyDescent="0.35">
      <c r="G341" s="27"/>
    </row>
    <row r="342" spans="7:7" x14ac:dyDescent="0.35">
      <c r="G342" s="27"/>
    </row>
    <row r="343" spans="7:7" x14ac:dyDescent="0.35">
      <c r="G343" s="27"/>
    </row>
    <row r="344" spans="7:7" x14ac:dyDescent="0.35">
      <c r="G344" s="27"/>
    </row>
    <row r="345" spans="7:7" x14ac:dyDescent="0.35">
      <c r="G345" s="27"/>
    </row>
    <row r="346" spans="7:7" x14ac:dyDescent="0.35">
      <c r="G346" s="27"/>
    </row>
    <row r="347" spans="7:7" x14ac:dyDescent="0.35">
      <c r="G347" s="27"/>
    </row>
    <row r="348" spans="7:7" x14ac:dyDescent="0.35">
      <c r="G348" s="27"/>
    </row>
    <row r="349" spans="7:7" x14ac:dyDescent="0.35">
      <c r="G349" s="27"/>
    </row>
    <row r="350" spans="7:7" x14ac:dyDescent="0.35">
      <c r="G350" s="27"/>
    </row>
    <row r="351" spans="7:7" x14ac:dyDescent="0.35">
      <c r="G351" s="27"/>
    </row>
    <row r="352" spans="7:7" x14ac:dyDescent="0.35">
      <c r="G352" s="27"/>
    </row>
    <row r="353" spans="7:7" x14ac:dyDescent="0.35">
      <c r="G353" s="27"/>
    </row>
    <row r="354" spans="7:7" x14ac:dyDescent="0.35">
      <c r="G354" s="27"/>
    </row>
    <row r="355" spans="7:7" x14ac:dyDescent="0.35">
      <c r="G355" s="27"/>
    </row>
    <row r="356" spans="7:7" x14ac:dyDescent="0.35">
      <c r="G356" s="27"/>
    </row>
    <row r="357" spans="7:7" x14ac:dyDescent="0.35">
      <c r="G357" s="27"/>
    </row>
    <row r="358" spans="7:7" x14ac:dyDescent="0.35">
      <c r="G358" s="27"/>
    </row>
    <row r="359" spans="7:7" x14ac:dyDescent="0.35">
      <c r="G359" s="27"/>
    </row>
    <row r="360" spans="7:7" x14ac:dyDescent="0.35">
      <c r="G360" s="27"/>
    </row>
    <row r="361" spans="7:7" x14ac:dyDescent="0.35">
      <c r="G361" s="27"/>
    </row>
    <row r="362" spans="7:7" x14ac:dyDescent="0.35">
      <c r="G362" s="27"/>
    </row>
    <row r="363" spans="7:7" x14ac:dyDescent="0.35">
      <c r="G363" s="27"/>
    </row>
    <row r="364" spans="7:7" x14ac:dyDescent="0.35">
      <c r="G364" s="27"/>
    </row>
    <row r="365" spans="7:7" x14ac:dyDescent="0.35">
      <c r="G365" s="27"/>
    </row>
    <row r="366" spans="7:7" x14ac:dyDescent="0.35">
      <c r="G366" s="27"/>
    </row>
    <row r="367" spans="7:7" x14ac:dyDescent="0.35">
      <c r="G367" s="27"/>
    </row>
    <row r="368" spans="7:7" x14ac:dyDescent="0.35">
      <c r="G368" s="27"/>
    </row>
    <row r="369" spans="7:7" x14ac:dyDescent="0.35">
      <c r="G369" s="27"/>
    </row>
    <row r="370" spans="7:7" x14ac:dyDescent="0.35">
      <c r="G370" s="27"/>
    </row>
    <row r="371" spans="7:7" x14ac:dyDescent="0.35">
      <c r="G371" s="27"/>
    </row>
    <row r="372" spans="7:7" x14ac:dyDescent="0.35">
      <c r="G372" s="27"/>
    </row>
    <row r="373" spans="7:7" x14ac:dyDescent="0.35">
      <c r="G373" s="27"/>
    </row>
    <row r="374" spans="7:7" x14ac:dyDescent="0.35">
      <c r="G374" s="27"/>
    </row>
    <row r="375" spans="7:7" x14ac:dyDescent="0.35">
      <c r="G375" s="27"/>
    </row>
    <row r="376" spans="7:7" x14ac:dyDescent="0.35">
      <c r="G376" s="27"/>
    </row>
    <row r="377" spans="7:7" x14ac:dyDescent="0.35">
      <c r="G377" s="27"/>
    </row>
    <row r="378" spans="7:7" x14ac:dyDescent="0.35">
      <c r="G378" s="27"/>
    </row>
    <row r="379" spans="7:7" x14ac:dyDescent="0.35">
      <c r="G379" s="27"/>
    </row>
    <row r="380" spans="7:7" x14ac:dyDescent="0.35">
      <c r="G380" s="27"/>
    </row>
    <row r="381" spans="7:7" x14ac:dyDescent="0.35">
      <c r="G381" s="27"/>
    </row>
    <row r="382" spans="7:7" x14ac:dyDescent="0.35">
      <c r="G382" s="27"/>
    </row>
    <row r="383" spans="7:7" x14ac:dyDescent="0.35">
      <c r="G383" s="27"/>
    </row>
    <row r="384" spans="7:7" x14ac:dyDescent="0.35">
      <c r="G384" s="27"/>
    </row>
    <row r="385" spans="7:7" x14ac:dyDescent="0.35">
      <c r="G385" s="27"/>
    </row>
    <row r="386" spans="7:7" x14ac:dyDescent="0.35">
      <c r="G386" s="27"/>
    </row>
    <row r="387" spans="7:7" x14ac:dyDescent="0.35">
      <c r="G387" s="27"/>
    </row>
    <row r="388" spans="7:7" x14ac:dyDescent="0.35">
      <c r="G388" s="27"/>
    </row>
    <row r="389" spans="7:7" x14ac:dyDescent="0.35">
      <c r="G389" s="27"/>
    </row>
    <row r="390" spans="7:7" x14ac:dyDescent="0.35">
      <c r="G390" s="27"/>
    </row>
    <row r="391" spans="7:7" x14ac:dyDescent="0.35">
      <c r="G391" s="27"/>
    </row>
    <row r="392" spans="7:7" x14ac:dyDescent="0.35">
      <c r="G392" s="27"/>
    </row>
    <row r="393" spans="7:7" x14ac:dyDescent="0.35">
      <c r="G393" s="27"/>
    </row>
    <row r="394" spans="7:7" x14ac:dyDescent="0.35">
      <c r="G394" s="27"/>
    </row>
    <row r="395" spans="7:7" x14ac:dyDescent="0.35">
      <c r="G395" s="27"/>
    </row>
    <row r="396" spans="7:7" x14ac:dyDescent="0.35">
      <c r="G396" s="27"/>
    </row>
    <row r="397" spans="7:7" x14ac:dyDescent="0.35">
      <c r="G397" s="27"/>
    </row>
    <row r="398" spans="7:7" x14ac:dyDescent="0.35">
      <c r="G398" s="27"/>
    </row>
    <row r="399" spans="7:7" x14ac:dyDescent="0.35">
      <c r="G399" s="27"/>
    </row>
    <row r="400" spans="7:7" x14ac:dyDescent="0.35">
      <c r="G400" s="27"/>
    </row>
    <row r="401" spans="7:7" x14ac:dyDescent="0.35">
      <c r="G401" s="27"/>
    </row>
    <row r="402" spans="7:7" x14ac:dyDescent="0.35">
      <c r="G402" s="27"/>
    </row>
    <row r="403" spans="7:7" x14ac:dyDescent="0.35">
      <c r="G403" s="27"/>
    </row>
    <row r="404" spans="7:7" x14ac:dyDescent="0.35">
      <c r="G404" s="27"/>
    </row>
    <row r="405" spans="7:7" x14ac:dyDescent="0.35">
      <c r="G405" s="27"/>
    </row>
    <row r="406" spans="7:7" x14ac:dyDescent="0.35">
      <c r="G406" s="27"/>
    </row>
    <row r="407" spans="7:7" x14ac:dyDescent="0.35">
      <c r="G407" s="27"/>
    </row>
    <row r="408" spans="7:7" x14ac:dyDescent="0.35">
      <c r="G408" s="27"/>
    </row>
    <row r="409" spans="7:7" x14ac:dyDescent="0.35">
      <c r="G409" s="27"/>
    </row>
    <row r="410" spans="7:7" x14ac:dyDescent="0.35">
      <c r="G410" s="27"/>
    </row>
    <row r="411" spans="7:7" x14ac:dyDescent="0.35">
      <c r="G411" s="27"/>
    </row>
    <row r="412" spans="7:7" x14ac:dyDescent="0.35">
      <c r="G412" s="27"/>
    </row>
    <row r="413" spans="7:7" x14ac:dyDescent="0.35">
      <c r="G413" s="27"/>
    </row>
    <row r="414" spans="7:7" x14ac:dyDescent="0.35">
      <c r="G414" s="27"/>
    </row>
    <row r="415" spans="7:7" x14ac:dyDescent="0.35">
      <c r="G415" s="27"/>
    </row>
    <row r="416" spans="7:7" x14ac:dyDescent="0.35">
      <c r="G416" s="27"/>
    </row>
    <row r="417" spans="7:7" x14ac:dyDescent="0.35">
      <c r="G417" s="27"/>
    </row>
    <row r="418" spans="7:7" x14ac:dyDescent="0.35">
      <c r="G418" s="27"/>
    </row>
    <row r="419" spans="7:7" x14ac:dyDescent="0.35">
      <c r="G419" s="27"/>
    </row>
    <row r="420" spans="7:7" x14ac:dyDescent="0.35">
      <c r="G420" s="27"/>
    </row>
    <row r="421" spans="7:7" x14ac:dyDescent="0.35">
      <c r="G421" s="27"/>
    </row>
    <row r="422" spans="7:7" x14ac:dyDescent="0.35">
      <c r="G422" s="27"/>
    </row>
    <row r="423" spans="7:7" x14ac:dyDescent="0.35">
      <c r="G423" s="27"/>
    </row>
    <row r="424" spans="7:7" x14ac:dyDescent="0.35">
      <c r="G424" s="27"/>
    </row>
    <row r="425" spans="7:7" x14ac:dyDescent="0.35">
      <c r="G425" s="27"/>
    </row>
    <row r="426" spans="7:7" x14ac:dyDescent="0.35">
      <c r="G426" s="27"/>
    </row>
    <row r="427" spans="7:7" x14ac:dyDescent="0.35">
      <c r="G427" s="27"/>
    </row>
    <row r="428" spans="7:7" x14ac:dyDescent="0.35">
      <c r="G428" s="27"/>
    </row>
    <row r="429" spans="7:7" x14ac:dyDescent="0.35">
      <c r="G429" s="27"/>
    </row>
    <row r="430" spans="7:7" x14ac:dyDescent="0.35">
      <c r="G430" s="27"/>
    </row>
    <row r="431" spans="7:7" x14ac:dyDescent="0.35">
      <c r="G431" s="27"/>
    </row>
    <row r="432" spans="7:7" x14ac:dyDescent="0.35">
      <c r="G432" s="27"/>
    </row>
    <row r="433" spans="7:7" x14ac:dyDescent="0.35">
      <c r="G433" s="27"/>
    </row>
    <row r="434" spans="7:7" x14ac:dyDescent="0.35">
      <c r="G434" s="27"/>
    </row>
    <row r="435" spans="7:7" x14ac:dyDescent="0.35">
      <c r="G435" s="27"/>
    </row>
    <row r="436" spans="7:7" x14ac:dyDescent="0.35">
      <c r="G436" s="27"/>
    </row>
    <row r="437" spans="7:7" x14ac:dyDescent="0.35">
      <c r="G437" s="27"/>
    </row>
    <row r="438" spans="7:7" x14ac:dyDescent="0.35">
      <c r="G438" s="27"/>
    </row>
    <row r="439" spans="7:7" x14ac:dyDescent="0.35">
      <c r="G439" s="27"/>
    </row>
    <row r="440" spans="7:7" x14ac:dyDescent="0.35">
      <c r="G440" s="27"/>
    </row>
    <row r="441" spans="7:7" x14ac:dyDescent="0.35">
      <c r="G441" s="27"/>
    </row>
    <row r="442" spans="7:7" x14ac:dyDescent="0.35">
      <c r="G442" s="27"/>
    </row>
    <row r="443" spans="7:7" x14ac:dyDescent="0.35">
      <c r="G443" s="27"/>
    </row>
    <row r="444" spans="7:7" x14ac:dyDescent="0.35">
      <c r="G444" s="27"/>
    </row>
    <row r="445" spans="7:7" x14ac:dyDescent="0.35">
      <c r="G445" s="27"/>
    </row>
    <row r="446" spans="7:7" x14ac:dyDescent="0.35">
      <c r="G446" s="27"/>
    </row>
    <row r="447" spans="7:7" x14ac:dyDescent="0.35">
      <c r="G447" s="27"/>
    </row>
    <row r="448" spans="7:7" x14ac:dyDescent="0.35">
      <c r="G448" s="27"/>
    </row>
    <row r="449" spans="7:7" x14ac:dyDescent="0.35">
      <c r="G449" s="27"/>
    </row>
    <row r="450" spans="7:7" x14ac:dyDescent="0.35">
      <c r="G450" s="27"/>
    </row>
    <row r="451" spans="7:7" x14ac:dyDescent="0.35">
      <c r="G451" s="27"/>
    </row>
    <row r="452" spans="7:7" x14ac:dyDescent="0.35">
      <c r="G452" s="27"/>
    </row>
    <row r="453" spans="7:7" x14ac:dyDescent="0.35">
      <c r="G453" s="27"/>
    </row>
    <row r="454" spans="7:7" x14ac:dyDescent="0.35">
      <c r="G454" s="27"/>
    </row>
    <row r="455" spans="7:7" x14ac:dyDescent="0.35">
      <c r="G455" s="27"/>
    </row>
    <row r="456" spans="7:7" x14ac:dyDescent="0.35">
      <c r="G456" s="27"/>
    </row>
    <row r="457" spans="7:7" x14ac:dyDescent="0.35">
      <c r="G457" s="27"/>
    </row>
    <row r="458" spans="7:7" x14ac:dyDescent="0.35">
      <c r="G458" s="27"/>
    </row>
    <row r="459" spans="7:7" x14ac:dyDescent="0.35">
      <c r="G459" s="27"/>
    </row>
    <row r="460" spans="7:7" x14ac:dyDescent="0.35">
      <c r="G460" s="27"/>
    </row>
    <row r="461" spans="7:7" x14ac:dyDescent="0.35">
      <c r="G461" s="27"/>
    </row>
    <row r="462" spans="7:7" x14ac:dyDescent="0.35">
      <c r="G462" s="27"/>
    </row>
    <row r="463" spans="7:7" x14ac:dyDescent="0.35">
      <c r="G463" s="27"/>
    </row>
    <row r="464" spans="7:7" x14ac:dyDescent="0.35">
      <c r="G464" s="27"/>
    </row>
    <row r="465" spans="7:7" x14ac:dyDescent="0.35">
      <c r="G465" s="27"/>
    </row>
    <row r="466" spans="7:7" x14ac:dyDescent="0.35">
      <c r="G466" s="27"/>
    </row>
    <row r="467" spans="7:7" x14ac:dyDescent="0.35">
      <c r="G467" s="27"/>
    </row>
    <row r="468" spans="7:7" x14ac:dyDescent="0.35">
      <c r="G468" s="27"/>
    </row>
    <row r="469" spans="7:7" x14ac:dyDescent="0.35">
      <c r="G469" s="27"/>
    </row>
    <row r="470" spans="7:7" x14ac:dyDescent="0.35">
      <c r="G470" s="27"/>
    </row>
    <row r="471" spans="7:7" x14ac:dyDescent="0.35">
      <c r="G471" s="27"/>
    </row>
    <row r="472" spans="7:7" x14ac:dyDescent="0.35">
      <c r="G472" s="27"/>
    </row>
    <row r="473" spans="7:7" x14ac:dyDescent="0.35">
      <c r="G473" s="27"/>
    </row>
    <row r="474" spans="7:7" x14ac:dyDescent="0.35">
      <c r="G474" s="27"/>
    </row>
    <row r="475" spans="7:7" x14ac:dyDescent="0.35">
      <c r="G475" s="27"/>
    </row>
    <row r="476" spans="7:7" x14ac:dyDescent="0.35">
      <c r="G476" s="27"/>
    </row>
    <row r="477" spans="7:7" x14ac:dyDescent="0.35">
      <c r="G477" s="27"/>
    </row>
    <row r="478" spans="7:7" x14ac:dyDescent="0.35">
      <c r="G478" s="27"/>
    </row>
    <row r="479" spans="7:7" x14ac:dyDescent="0.35">
      <c r="G479" s="27"/>
    </row>
    <row r="480" spans="7:7" x14ac:dyDescent="0.35">
      <c r="G480" s="27"/>
    </row>
    <row r="481" spans="7:7" x14ac:dyDescent="0.35">
      <c r="G481" s="27"/>
    </row>
    <row r="482" spans="7:7" x14ac:dyDescent="0.35">
      <c r="G482" s="27"/>
    </row>
    <row r="483" spans="7:7" x14ac:dyDescent="0.35">
      <c r="G483" s="27"/>
    </row>
    <row r="484" spans="7:7" x14ac:dyDescent="0.35">
      <c r="G484" s="27"/>
    </row>
    <row r="485" spans="7:7" x14ac:dyDescent="0.35">
      <c r="G485" s="27"/>
    </row>
    <row r="486" spans="7:7" x14ac:dyDescent="0.35">
      <c r="G486" s="27"/>
    </row>
    <row r="487" spans="7:7" x14ac:dyDescent="0.35">
      <c r="G487" s="27"/>
    </row>
    <row r="488" spans="7:7" x14ac:dyDescent="0.35">
      <c r="G488" s="27"/>
    </row>
    <row r="489" spans="7:7" x14ac:dyDescent="0.35">
      <c r="G489" s="27"/>
    </row>
    <row r="490" spans="7:7" x14ac:dyDescent="0.35">
      <c r="G490" s="27"/>
    </row>
    <row r="491" spans="7:7" x14ac:dyDescent="0.35">
      <c r="G491" s="27"/>
    </row>
    <row r="492" spans="7:7" x14ac:dyDescent="0.35">
      <c r="G492" s="27"/>
    </row>
    <row r="493" spans="7:7" x14ac:dyDescent="0.35">
      <c r="G493" s="27"/>
    </row>
    <row r="494" spans="7:7" x14ac:dyDescent="0.35">
      <c r="G494" s="27"/>
    </row>
    <row r="495" spans="7:7" x14ac:dyDescent="0.35">
      <c r="G495" s="27"/>
    </row>
    <row r="496" spans="7:7" x14ac:dyDescent="0.35">
      <c r="G496" s="27"/>
    </row>
    <row r="497" spans="7:7" x14ac:dyDescent="0.35">
      <c r="G497" s="27"/>
    </row>
    <row r="498" spans="7:7" x14ac:dyDescent="0.35">
      <c r="G498" s="27"/>
    </row>
    <row r="499" spans="7:7" x14ac:dyDescent="0.35">
      <c r="G499" s="27"/>
    </row>
    <row r="500" spans="7:7" x14ac:dyDescent="0.35">
      <c r="G500" s="27"/>
    </row>
    <row r="501" spans="7:7" x14ac:dyDescent="0.35">
      <c r="G501" s="27"/>
    </row>
    <row r="502" spans="7:7" x14ac:dyDescent="0.35">
      <c r="G502" s="27"/>
    </row>
    <row r="503" spans="7:7" x14ac:dyDescent="0.35">
      <c r="G503" s="27"/>
    </row>
    <row r="504" spans="7:7" x14ac:dyDescent="0.35">
      <c r="G504" s="27"/>
    </row>
    <row r="505" spans="7:7" x14ac:dyDescent="0.35">
      <c r="G505" s="27"/>
    </row>
    <row r="506" spans="7:7" x14ac:dyDescent="0.35">
      <c r="G506" s="27"/>
    </row>
    <row r="507" spans="7:7" x14ac:dyDescent="0.35">
      <c r="G507" s="27"/>
    </row>
    <row r="508" spans="7:7" x14ac:dyDescent="0.35">
      <c r="G508" s="27"/>
    </row>
    <row r="509" spans="7:7" x14ac:dyDescent="0.35">
      <c r="G509" s="27"/>
    </row>
    <row r="510" spans="7:7" x14ac:dyDescent="0.35">
      <c r="G510" s="27"/>
    </row>
    <row r="511" spans="7:7" x14ac:dyDescent="0.35">
      <c r="G511" s="27"/>
    </row>
    <row r="512" spans="7:7" x14ac:dyDescent="0.35">
      <c r="G512" s="27"/>
    </row>
    <row r="513" spans="7:7" x14ac:dyDescent="0.35">
      <c r="G513" s="27"/>
    </row>
    <row r="514" spans="7:7" x14ac:dyDescent="0.35">
      <c r="G514" s="27"/>
    </row>
    <row r="515" spans="7:7" x14ac:dyDescent="0.35">
      <c r="G515" s="27"/>
    </row>
    <row r="516" spans="7:7" x14ac:dyDescent="0.35">
      <c r="G516" s="27"/>
    </row>
    <row r="517" spans="7:7" x14ac:dyDescent="0.35">
      <c r="G517" s="27"/>
    </row>
    <row r="518" spans="7:7" x14ac:dyDescent="0.35">
      <c r="G518" s="27"/>
    </row>
    <row r="519" spans="7:7" x14ac:dyDescent="0.35">
      <c r="G519" s="27"/>
    </row>
    <row r="520" spans="7:7" x14ac:dyDescent="0.35">
      <c r="G520" s="27"/>
    </row>
    <row r="521" spans="7:7" x14ac:dyDescent="0.35">
      <c r="G521" s="27"/>
    </row>
    <row r="522" spans="7:7" x14ac:dyDescent="0.35">
      <c r="G522" s="27"/>
    </row>
    <row r="523" spans="7:7" x14ac:dyDescent="0.35">
      <c r="G523" s="27"/>
    </row>
    <row r="524" spans="7:7" x14ac:dyDescent="0.35">
      <c r="G524" s="27"/>
    </row>
    <row r="525" spans="7:7" x14ac:dyDescent="0.35">
      <c r="G525" s="27"/>
    </row>
    <row r="526" spans="7:7" x14ac:dyDescent="0.35">
      <c r="G526" s="27"/>
    </row>
    <row r="527" spans="7:7" x14ac:dyDescent="0.35">
      <c r="G527" s="27"/>
    </row>
    <row r="528" spans="7:7" x14ac:dyDescent="0.35">
      <c r="G528" s="27"/>
    </row>
    <row r="529" spans="7:7" x14ac:dyDescent="0.35">
      <c r="G529" s="27"/>
    </row>
    <row r="530" spans="7:7" x14ac:dyDescent="0.35">
      <c r="G530" s="27"/>
    </row>
    <row r="531" spans="7:7" x14ac:dyDescent="0.35">
      <c r="G531" s="27"/>
    </row>
    <row r="532" spans="7:7" x14ac:dyDescent="0.35">
      <c r="G532" s="27"/>
    </row>
    <row r="533" spans="7:7" x14ac:dyDescent="0.35">
      <c r="G533" s="27"/>
    </row>
    <row r="534" spans="7:7" x14ac:dyDescent="0.35">
      <c r="G534" s="27"/>
    </row>
    <row r="535" spans="7:7" x14ac:dyDescent="0.35">
      <c r="G535" s="27"/>
    </row>
    <row r="536" spans="7:7" x14ac:dyDescent="0.35">
      <c r="G536" s="27"/>
    </row>
    <row r="537" spans="7:7" x14ac:dyDescent="0.35">
      <c r="G537" s="27"/>
    </row>
    <row r="538" spans="7:7" x14ac:dyDescent="0.35">
      <c r="G538" s="27"/>
    </row>
    <row r="539" spans="7:7" x14ac:dyDescent="0.35">
      <c r="G539" s="27"/>
    </row>
    <row r="540" spans="7:7" x14ac:dyDescent="0.35">
      <c r="G540" s="27"/>
    </row>
    <row r="541" spans="7:7" x14ac:dyDescent="0.35">
      <c r="G541" s="27"/>
    </row>
    <row r="542" spans="7:7" x14ac:dyDescent="0.35">
      <c r="G542" s="27"/>
    </row>
    <row r="543" spans="7:7" x14ac:dyDescent="0.35">
      <c r="G543" s="27"/>
    </row>
    <row r="544" spans="7:7" x14ac:dyDescent="0.35">
      <c r="G544" s="27"/>
    </row>
    <row r="545" spans="7:7" x14ac:dyDescent="0.35">
      <c r="G545" s="27"/>
    </row>
    <row r="546" spans="7:7" x14ac:dyDescent="0.35">
      <c r="G546" s="27"/>
    </row>
    <row r="547" spans="7:7" x14ac:dyDescent="0.35">
      <c r="G547" s="27"/>
    </row>
    <row r="548" spans="7:7" x14ac:dyDescent="0.35">
      <c r="G548" s="27"/>
    </row>
    <row r="549" spans="7:7" x14ac:dyDescent="0.35">
      <c r="G549" s="27"/>
    </row>
    <row r="550" spans="7:7" x14ac:dyDescent="0.35">
      <c r="G550" s="27"/>
    </row>
    <row r="551" spans="7:7" x14ac:dyDescent="0.35">
      <c r="G551" s="27"/>
    </row>
    <row r="552" spans="7:7" x14ac:dyDescent="0.35">
      <c r="G552" s="27"/>
    </row>
    <row r="553" spans="7:7" x14ac:dyDescent="0.35">
      <c r="G553" s="27"/>
    </row>
    <row r="554" spans="7:7" x14ac:dyDescent="0.35">
      <c r="G554" s="27"/>
    </row>
    <row r="555" spans="7:7" x14ac:dyDescent="0.35">
      <c r="G555" s="27"/>
    </row>
    <row r="556" spans="7:7" x14ac:dyDescent="0.35">
      <c r="G556" s="27"/>
    </row>
    <row r="557" spans="7:7" x14ac:dyDescent="0.35">
      <c r="G557" s="27"/>
    </row>
    <row r="558" spans="7:7" x14ac:dyDescent="0.35">
      <c r="G558" s="27"/>
    </row>
    <row r="559" spans="7:7" x14ac:dyDescent="0.35">
      <c r="G559" s="27"/>
    </row>
    <row r="560" spans="7:7" x14ac:dyDescent="0.35">
      <c r="G560" s="27"/>
    </row>
    <row r="561" spans="7:7" x14ac:dyDescent="0.35">
      <c r="G561" s="27"/>
    </row>
    <row r="562" spans="7:7" x14ac:dyDescent="0.35">
      <c r="G562" s="27"/>
    </row>
    <row r="563" spans="7:7" x14ac:dyDescent="0.35">
      <c r="G563" s="27"/>
    </row>
    <row r="564" spans="7:7" x14ac:dyDescent="0.35">
      <c r="G564" s="27"/>
    </row>
    <row r="565" spans="7:7" x14ac:dyDescent="0.35">
      <c r="G565" s="27"/>
    </row>
    <row r="566" spans="7:7" x14ac:dyDescent="0.35">
      <c r="G566" s="27"/>
    </row>
    <row r="567" spans="7:7" x14ac:dyDescent="0.35">
      <c r="G567" s="27"/>
    </row>
    <row r="568" spans="7:7" x14ac:dyDescent="0.35">
      <c r="G568" s="27"/>
    </row>
    <row r="569" spans="7:7" x14ac:dyDescent="0.35">
      <c r="G569" s="27"/>
    </row>
    <row r="570" spans="7:7" x14ac:dyDescent="0.35">
      <c r="G570" s="27"/>
    </row>
    <row r="571" spans="7:7" x14ac:dyDescent="0.35">
      <c r="G571" s="27"/>
    </row>
    <row r="572" spans="7:7" x14ac:dyDescent="0.35">
      <c r="G572" s="27"/>
    </row>
    <row r="573" spans="7:7" x14ac:dyDescent="0.35">
      <c r="G573" s="27"/>
    </row>
    <row r="574" spans="7:7" x14ac:dyDescent="0.35">
      <c r="G574" s="27"/>
    </row>
    <row r="575" spans="7:7" x14ac:dyDescent="0.35">
      <c r="G575" s="27"/>
    </row>
    <row r="576" spans="7:7" x14ac:dyDescent="0.35">
      <c r="G576" s="27"/>
    </row>
    <row r="577" spans="7:7" x14ac:dyDescent="0.35">
      <c r="G577" s="27"/>
    </row>
    <row r="578" spans="7:7" x14ac:dyDescent="0.35">
      <c r="G578" s="27"/>
    </row>
    <row r="579" spans="7:7" x14ac:dyDescent="0.35">
      <c r="G579" s="27"/>
    </row>
    <row r="580" spans="7:7" x14ac:dyDescent="0.35">
      <c r="G580" s="27"/>
    </row>
    <row r="581" spans="7:7" x14ac:dyDescent="0.35">
      <c r="G581" s="27"/>
    </row>
    <row r="582" spans="7:7" x14ac:dyDescent="0.35">
      <c r="G582" s="27"/>
    </row>
    <row r="583" spans="7:7" x14ac:dyDescent="0.35">
      <c r="G583" s="27"/>
    </row>
    <row r="584" spans="7:7" x14ac:dyDescent="0.35">
      <c r="G584" s="27"/>
    </row>
    <row r="585" spans="7:7" x14ac:dyDescent="0.35">
      <c r="G585" s="27"/>
    </row>
    <row r="586" spans="7:7" x14ac:dyDescent="0.35">
      <c r="G586" s="27"/>
    </row>
    <row r="587" spans="7:7" x14ac:dyDescent="0.35">
      <c r="G587" s="27"/>
    </row>
    <row r="588" spans="7:7" x14ac:dyDescent="0.35">
      <c r="G588" s="27"/>
    </row>
    <row r="589" spans="7:7" x14ac:dyDescent="0.35">
      <c r="G589" s="27"/>
    </row>
    <row r="590" spans="7:7" x14ac:dyDescent="0.35">
      <c r="G590" s="27"/>
    </row>
    <row r="591" spans="7:7" x14ac:dyDescent="0.35">
      <c r="G591" s="27"/>
    </row>
    <row r="592" spans="7:7" x14ac:dyDescent="0.35">
      <c r="G592" s="27"/>
    </row>
    <row r="593" spans="7:7" x14ac:dyDescent="0.35">
      <c r="G593" s="27"/>
    </row>
    <row r="594" spans="7:7" x14ac:dyDescent="0.35">
      <c r="G594" s="27"/>
    </row>
    <row r="595" spans="7:7" x14ac:dyDescent="0.35">
      <c r="G595" s="27"/>
    </row>
    <row r="596" spans="7:7" x14ac:dyDescent="0.35">
      <c r="G596" s="27"/>
    </row>
    <row r="597" spans="7:7" x14ac:dyDescent="0.35">
      <c r="G597" s="27"/>
    </row>
    <row r="598" spans="7:7" x14ac:dyDescent="0.35">
      <c r="G598" s="27"/>
    </row>
    <row r="599" spans="7:7" x14ac:dyDescent="0.35">
      <c r="G599" s="27"/>
    </row>
    <row r="600" spans="7:7" x14ac:dyDescent="0.35">
      <c r="G600" s="27"/>
    </row>
    <row r="601" spans="7:7" x14ac:dyDescent="0.35">
      <c r="G601" s="27"/>
    </row>
    <row r="602" spans="7:7" x14ac:dyDescent="0.35">
      <c r="G602" s="27"/>
    </row>
    <row r="603" spans="7:7" x14ac:dyDescent="0.35">
      <c r="G603" s="27"/>
    </row>
    <row r="604" spans="7:7" x14ac:dyDescent="0.35">
      <c r="G604" s="27"/>
    </row>
    <row r="605" spans="7:7" x14ac:dyDescent="0.35">
      <c r="G605" s="27"/>
    </row>
    <row r="606" spans="7:7" x14ac:dyDescent="0.35">
      <c r="G606" s="27"/>
    </row>
    <row r="607" spans="7:7" x14ac:dyDescent="0.35">
      <c r="G607" s="27"/>
    </row>
    <row r="608" spans="7:7" x14ac:dyDescent="0.35">
      <c r="G608" s="27"/>
    </row>
    <row r="609" spans="7:7" x14ac:dyDescent="0.35">
      <c r="G609" s="27"/>
    </row>
    <row r="610" spans="7:7" x14ac:dyDescent="0.35">
      <c r="G610" s="27"/>
    </row>
    <row r="611" spans="7:7" x14ac:dyDescent="0.35">
      <c r="G611" s="27"/>
    </row>
    <row r="612" spans="7:7" x14ac:dyDescent="0.35">
      <c r="G612" s="27"/>
    </row>
    <row r="613" spans="7:7" x14ac:dyDescent="0.35">
      <c r="G613" s="27"/>
    </row>
    <row r="614" spans="7:7" x14ac:dyDescent="0.35">
      <c r="G614" s="27"/>
    </row>
    <row r="615" spans="7:7" x14ac:dyDescent="0.35">
      <c r="G615" s="27"/>
    </row>
    <row r="616" spans="7:7" x14ac:dyDescent="0.35">
      <c r="G616" s="27"/>
    </row>
    <row r="617" spans="7:7" x14ac:dyDescent="0.35">
      <c r="G617" s="27"/>
    </row>
    <row r="618" spans="7:7" x14ac:dyDescent="0.35">
      <c r="G618" s="27"/>
    </row>
    <row r="619" spans="7:7" x14ac:dyDescent="0.35">
      <c r="G619" s="27"/>
    </row>
    <row r="620" spans="7:7" x14ac:dyDescent="0.35">
      <c r="G620" s="27"/>
    </row>
    <row r="621" spans="7:7" x14ac:dyDescent="0.35">
      <c r="G621" s="27"/>
    </row>
    <row r="622" spans="7:7" x14ac:dyDescent="0.35">
      <c r="G622" s="27"/>
    </row>
    <row r="623" spans="7:7" x14ac:dyDescent="0.35">
      <c r="G623" s="27"/>
    </row>
    <row r="624" spans="7:7" x14ac:dyDescent="0.35">
      <c r="G624" s="27"/>
    </row>
    <row r="625" spans="7:7" x14ac:dyDescent="0.35">
      <c r="G625" s="27"/>
    </row>
    <row r="626" spans="7:7" x14ac:dyDescent="0.35">
      <c r="G626" s="27"/>
    </row>
    <row r="627" spans="7:7" x14ac:dyDescent="0.35">
      <c r="G627" s="27"/>
    </row>
    <row r="628" spans="7:7" x14ac:dyDescent="0.35">
      <c r="G628" s="27"/>
    </row>
    <row r="629" spans="7:7" x14ac:dyDescent="0.35">
      <c r="G629" s="27"/>
    </row>
    <row r="630" spans="7:7" x14ac:dyDescent="0.35">
      <c r="G630" s="27"/>
    </row>
    <row r="631" spans="7:7" x14ac:dyDescent="0.35">
      <c r="G631" s="27"/>
    </row>
    <row r="632" spans="7:7" x14ac:dyDescent="0.35">
      <c r="G632" s="27"/>
    </row>
    <row r="633" spans="7:7" x14ac:dyDescent="0.35">
      <c r="G633" s="27"/>
    </row>
    <row r="634" spans="7:7" x14ac:dyDescent="0.35">
      <c r="G634" s="27"/>
    </row>
    <row r="635" spans="7:7" x14ac:dyDescent="0.35">
      <c r="G635" s="27"/>
    </row>
    <row r="636" spans="7:7" x14ac:dyDescent="0.35">
      <c r="G636" s="27"/>
    </row>
    <row r="637" spans="7:7" x14ac:dyDescent="0.35">
      <c r="G637" s="27"/>
    </row>
    <row r="638" spans="7:7" x14ac:dyDescent="0.35">
      <c r="G638" s="27"/>
    </row>
    <row r="639" spans="7:7" x14ac:dyDescent="0.35">
      <c r="G639" s="27"/>
    </row>
    <row r="640" spans="7:7" x14ac:dyDescent="0.35">
      <c r="G640" s="27"/>
    </row>
    <row r="641" spans="7:7" x14ac:dyDescent="0.35">
      <c r="G641" s="27"/>
    </row>
    <row r="642" spans="7:7" x14ac:dyDescent="0.35">
      <c r="G642" s="27"/>
    </row>
    <row r="643" spans="7:7" x14ac:dyDescent="0.35">
      <c r="G643" s="27"/>
    </row>
    <row r="644" spans="7:7" x14ac:dyDescent="0.35">
      <c r="G644" s="27"/>
    </row>
    <row r="645" spans="7:7" x14ac:dyDescent="0.35">
      <c r="G645" s="27"/>
    </row>
    <row r="646" spans="7:7" x14ac:dyDescent="0.35">
      <c r="G646" s="27"/>
    </row>
    <row r="647" spans="7:7" x14ac:dyDescent="0.35">
      <c r="G647" s="27"/>
    </row>
    <row r="648" spans="7:7" x14ac:dyDescent="0.35">
      <c r="G648" s="27"/>
    </row>
    <row r="649" spans="7:7" x14ac:dyDescent="0.35">
      <c r="G649" s="27"/>
    </row>
    <row r="650" spans="7:7" x14ac:dyDescent="0.35">
      <c r="G650" s="27"/>
    </row>
    <row r="651" spans="7:7" x14ac:dyDescent="0.35">
      <c r="G651" s="27"/>
    </row>
    <row r="652" spans="7:7" x14ac:dyDescent="0.35">
      <c r="G652" s="27"/>
    </row>
    <row r="653" spans="7:7" x14ac:dyDescent="0.35">
      <c r="G653" s="27"/>
    </row>
    <row r="654" spans="7:7" x14ac:dyDescent="0.35">
      <c r="G654" s="27"/>
    </row>
    <row r="655" spans="7:7" x14ac:dyDescent="0.35">
      <c r="G655" s="27"/>
    </row>
    <row r="656" spans="7:7" x14ac:dyDescent="0.35">
      <c r="G656" s="27"/>
    </row>
    <row r="657" spans="7:7" x14ac:dyDescent="0.35">
      <c r="G657" s="27"/>
    </row>
    <row r="658" spans="7:7" x14ac:dyDescent="0.35">
      <c r="G658" s="27"/>
    </row>
    <row r="659" spans="7:7" x14ac:dyDescent="0.35">
      <c r="G659" s="27"/>
    </row>
    <row r="660" spans="7:7" x14ac:dyDescent="0.35">
      <c r="G660" s="27"/>
    </row>
    <row r="661" spans="7:7" x14ac:dyDescent="0.35">
      <c r="G661" s="27"/>
    </row>
    <row r="662" spans="7:7" x14ac:dyDescent="0.35">
      <c r="G662" s="27"/>
    </row>
    <row r="663" spans="7:7" x14ac:dyDescent="0.35">
      <c r="G663" s="27"/>
    </row>
    <row r="664" spans="7:7" x14ac:dyDescent="0.35">
      <c r="G664" s="27"/>
    </row>
    <row r="665" spans="7:7" x14ac:dyDescent="0.35">
      <c r="G665" s="27"/>
    </row>
    <row r="666" spans="7:7" x14ac:dyDescent="0.35">
      <c r="G666" s="27"/>
    </row>
    <row r="667" spans="7:7" x14ac:dyDescent="0.35">
      <c r="G667" s="27"/>
    </row>
    <row r="668" spans="7:7" x14ac:dyDescent="0.35">
      <c r="G668" s="27"/>
    </row>
    <row r="669" spans="7:7" x14ac:dyDescent="0.35">
      <c r="G669" s="27"/>
    </row>
    <row r="670" spans="7:7" x14ac:dyDescent="0.35">
      <c r="G670" s="27"/>
    </row>
    <row r="671" spans="7:7" x14ac:dyDescent="0.35">
      <c r="G671" s="27"/>
    </row>
    <row r="672" spans="7:7" x14ac:dyDescent="0.35">
      <c r="G672" s="27"/>
    </row>
    <row r="673" spans="7:7" x14ac:dyDescent="0.35">
      <c r="G673" s="27"/>
    </row>
    <row r="674" spans="7:7" x14ac:dyDescent="0.35">
      <c r="G674" s="27"/>
    </row>
    <row r="675" spans="7:7" x14ac:dyDescent="0.35">
      <c r="G675" s="27"/>
    </row>
    <row r="676" spans="7:7" x14ac:dyDescent="0.35">
      <c r="G676" s="27"/>
    </row>
    <row r="677" spans="7:7" x14ac:dyDescent="0.35">
      <c r="G677" s="27"/>
    </row>
    <row r="678" spans="7:7" x14ac:dyDescent="0.35">
      <c r="G678" s="27"/>
    </row>
    <row r="679" spans="7:7" x14ac:dyDescent="0.35">
      <c r="G679" s="27"/>
    </row>
    <row r="680" spans="7:7" x14ac:dyDescent="0.35">
      <c r="G680" s="27"/>
    </row>
    <row r="681" spans="7:7" x14ac:dyDescent="0.35">
      <c r="G681" s="27"/>
    </row>
    <row r="682" spans="7:7" x14ac:dyDescent="0.35">
      <c r="G682" s="27"/>
    </row>
    <row r="683" spans="7:7" x14ac:dyDescent="0.35">
      <c r="G683" s="27"/>
    </row>
    <row r="684" spans="7:7" x14ac:dyDescent="0.35">
      <c r="G684" s="27"/>
    </row>
    <row r="685" spans="7:7" x14ac:dyDescent="0.35">
      <c r="G685" s="27"/>
    </row>
    <row r="686" spans="7:7" x14ac:dyDescent="0.35">
      <c r="G686" s="27"/>
    </row>
    <row r="687" spans="7:7" x14ac:dyDescent="0.35">
      <c r="G687" s="27"/>
    </row>
    <row r="688" spans="7:7" x14ac:dyDescent="0.35">
      <c r="G688" s="27"/>
    </row>
    <row r="689" spans="7:7" x14ac:dyDescent="0.35">
      <c r="G689" s="27"/>
    </row>
    <row r="690" spans="7:7" x14ac:dyDescent="0.35">
      <c r="G690" s="27"/>
    </row>
    <row r="691" spans="7:7" x14ac:dyDescent="0.35">
      <c r="G691" s="27"/>
    </row>
    <row r="692" spans="7:7" x14ac:dyDescent="0.35">
      <c r="G692" s="27"/>
    </row>
    <row r="693" spans="7:7" x14ac:dyDescent="0.35">
      <c r="G693" s="27"/>
    </row>
    <row r="694" spans="7:7" x14ac:dyDescent="0.35">
      <c r="G694" s="27"/>
    </row>
    <row r="695" spans="7:7" x14ac:dyDescent="0.35">
      <c r="G695" s="27"/>
    </row>
    <row r="696" spans="7:7" x14ac:dyDescent="0.35">
      <c r="G696" s="27"/>
    </row>
    <row r="697" spans="7:7" x14ac:dyDescent="0.35">
      <c r="G697" s="27"/>
    </row>
    <row r="698" spans="7:7" x14ac:dyDescent="0.35">
      <c r="G698" s="27"/>
    </row>
    <row r="699" spans="7:7" x14ac:dyDescent="0.35">
      <c r="G699" s="27"/>
    </row>
    <row r="700" spans="7:7" x14ac:dyDescent="0.35">
      <c r="G700" s="27"/>
    </row>
    <row r="701" spans="7:7" x14ac:dyDescent="0.35">
      <c r="G701" s="27"/>
    </row>
    <row r="702" spans="7:7" x14ac:dyDescent="0.35">
      <c r="G702" s="27"/>
    </row>
    <row r="703" spans="7:7" x14ac:dyDescent="0.35">
      <c r="G703" s="27"/>
    </row>
    <row r="704" spans="7:7" x14ac:dyDescent="0.35">
      <c r="G704" s="27"/>
    </row>
    <row r="705" spans="7:7" x14ac:dyDescent="0.35">
      <c r="G705" s="27"/>
    </row>
    <row r="706" spans="7:7" x14ac:dyDescent="0.35">
      <c r="G706" s="27"/>
    </row>
    <row r="707" spans="7:7" x14ac:dyDescent="0.35">
      <c r="G707" s="27"/>
    </row>
    <row r="708" spans="7:7" x14ac:dyDescent="0.35">
      <c r="G708" s="27"/>
    </row>
    <row r="709" spans="7:7" x14ac:dyDescent="0.35">
      <c r="G709" s="27"/>
    </row>
    <row r="710" spans="7:7" x14ac:dyDescent="0.35">
      <c r="G710" s="27"/>
    </row>
    <row r="711" spans="7:7" x14ac:dyDescent="0.35">
      <c r="G711" s="27"/>
    </row>
    <row r="712" spans="7:7" x14ac:dyDescent="0.35">
      <c r="G712" s="27"/>
    </row>
    <row r="713" spans="7:7" x14ac:dyDescent="0.35">
      <c r="G713" s="27"/>
    </row>
    <row r="714" spans="7:7" x14ac:dyDescent="0.35">
      <c r="G714" s="27"/>
    </row>
    <row r="715" spans="7:7" x14ac:dyDescent="0.35">
      <c r="G715" s="27"/>
    </row>
    <row r="716" spans="7:7" x14ac:dyDescent="0.35">
      <c r="G716" s="27"/>
    </row>
    <row r="717" spans="7:7" x14ac:dyDescent="0.35">
      <c r="G717" s="27"/>
    </row>
    <row r="718" spans="7:7" x14ac:dyDescent="0.35">
      <c r="G718" s="27"/>
    </row>
    <row r="719" spans="7:7" x14ac:dyDescent="0.35">
      <c r="G719" s="27"/>
    </row>
    <row r="720" spans="7:7" x14ac:dyDescent="0.35">
      <c r="G720" s="27"/>
    </row>
    <row r="721" spans="7:7" x14ac:dyDescent="0.35">
      <c r="G721" s="27"/>
    </row>
    <row r="722" spans="7:7" x14ac:dyDescent="0.35">
      <c r="G722" s="27"/>
    </row>
    <row r="723" spans="7:7" x14ac:dyDescent="0.35">
      <c r="G723" s="27"/>
    </row>
    <row r="724" spans="7:7" x14ac:dyDescent="0.35">
      <c r="G724" s="27"/>
    </row>
    <row r="725" spans="7:7" x14ac:dyDescent="0.35">
      <c r="G725" s="27"/>
    </row>
    <row r="726" spans="7:7" x14ac:dyDescent="0.35">
      <c r="G726" s="27"/>
    </row>
    <row r="727" spans="7:7" x14ac:dyDescent="0.35">
      <c r="G727" s="27"/>
    </row>
    <row r="728" spans="7:7" x14ac:dyDescent="0.35">
      <c r="G728" s="27"/>
    </row>
    <row r="729" spans="7:7" x14ac:dyDescent="0.35">
      <c r="G729" s="27"/>
    </row>
    <row r="730" spans="7:7" x14ac:dyDescent="0.35">
      <c r="G730" s="27"/>
    </row>
    <row r="731" spans="7:7" x14ac:dyDescent="0.35">
      <c r="G731" s="27"/>
    </row>
    <row r="732" spans="7:7" x14ac:dyDescent="0.35">
      <c r="G732" s="27"/>
    </row>
    <row r="733" spans="7:7" x14ac:dyDescent="0.35">
      <c r="G733" s="27"/>
    </row>
    <row r="734" spans="7:7" x14ac:dyDescent="0.35">
      <c r="G734" s="27"/>
    </row>
    <row r="735" spans="7:7" x14ac:dyDescent="0.35">
      <c r="G735" s="27"/>
    </row>
    <row r="736" spans="7:7" x14ac:dyDescent="0.35">
      <c r="G736" s="27"/>
    </row>
    <row r="737" spans="7:7" x14ac:dyDescent="0.35">
      <c r="G737" s="27"/>
    </row>
    <row r="738" spans="7:7" x14ac:dyDescent="0.35">
      <c r="G738" s="27"/>
    </row>
    <row r="739" spans="7:7" x14ac:dyDescent="0.35">
      <c r="G739" s="27"/>
    </row>
    <row r="740" spans="7:7" x14ac:dyDescent="0.35">
      <c r="G740" s="27"/>
    </row>
    <row r="741" spans="7:7" x14ac:dyDescent="0.35">
      <c r="G741" s="27"/>
    </row>
    <row r="742" spans="7:7" x14ac:dyDescent="0.35">
      <c r="G742" s="27"/>
    </row>
    <row r="743" spans="7:7" x14ac:dyDescent="0.35">
      <c r="G743" s="27"/>
    </row>
    <row r="744" spans="7:7" x14ac:dyDescent="0.35">
      <c r="G744" s="27"/>
    </row>
    <row r="745" spans="7:7" x14ac:dyDescent="0.35">
      <c r="G745" s="27"/>
    </row>
    <row r="746" spans="7:7" x14ac:dyDescent="0.35">
      <c r="G746" s="27"/>
    </row>
    <row r="747" spans="7:7" x14ac:dyDescent="0.35">
      <c r="G747" s="27"/>
    </row>
    <row r="748" spans="7:7" x14ac:dyDescent="0.35">
      <c r="G748" s="27"/>
    </row>
    <row r="749" spans="7:7" x14ac:dyDescent="0.35">
      <c r="G749" s="27"/>
    </row>
    <row r="750" spans="7:7" x14ac:dyDescent="0.35">
      <c r="G750" s="27"/>
    </row>
    <row r="751" spans="7:7" x14ac:dyDescent="0.35">
      <c r="G751" s="27"/>
    </row>
    <row r="752" spans="7:7" x14ac:dyDescent="0.35">
      <c r="G752" s="27"/>
    </row>
    <row r="753" spans="7:7" x14ac:dyDescent="0.35">
      <c r="G753" s="27"/>
    </row>
    <row r="754" spans="7:7" x14ac:dyDescent="0.35">
      <c r="G754" s="27"/>
    </row>
    <row r="755" spans="7:7" x14ac:dyDescent="0.35">
      <c r="G755" s="27"/>
    </row>
    <row r="756" spans="7:7" x14ac:dyDescent="0.35">
      <c r="G756" s="27"/>
    </row>
    <row r="757" spans="7:7" x14ac:dyDescent="0.35">
      <c r="G757" s="27"/>
    </row>
    <row r="758" spans="7:7" x14ac:dyDescent="0.35">
      <c r="G758" s="27"/>
    </row>
    <row r="759" spans="7:7" x14ac:dyDescent="0.35">
      <c r="G759" s="27"/>
    </row>
    <row r="760" spans="7:7" x14ac:dyDescent="0.35">
      <c r="G760" s="27"/>
    </row>
    <row r="761" spans="7:7" x14ac:dyDescent="0.35">
      <c r="G761" s="27"/>
    </row>
    <row r="762" spans="7:7" x14ac:dyDescent="0.35">
      <c r="G762" s="27"/>
    </row>
    <row r="763" spans="7:7" x14ac:dyDescent="0.35">
      <c r="G763" s="27"/>
    </row>
    <row r="764" spans="7:7" x14ac:dyDescent="0.35">
      <c r="G764" s="27"/>
    </row>
    <row r="765" spans="7:7" x14ac:dyDescent="0.35">
      <c r="G765" s="27"/>
    </row>
    <row r="766" spans="7:7" x14ac:dyDescent="0.35">
      <c r="G766" s="27"/>
    </row>
    <row r="767" spans="7:7" x14ac:dyDescent="0.35">
      <c r="G767" s="27"/>
    </row>
    <row r="768" spans="7:7" x14ac:dyDescent="0.35">
      <c r="G768" s="27"/>
    </row>
    <row r="769" spans="7:7" x14ac:dyDescent="0.35">
      <c r="G769" s="27"/>
    </row>
    <row r="770" spans="7:7" x14ac:dyDescent="0.35">
      <c r="G770" s="27"/>
    </row>
    <row r="771" spans="7:7" x14ac:dyDescent="0.35">
      <c r="G771" s="27"/>
    </row>
    <row r="772" spans="7:7" x14ac:dyDescent="0.35">
      <c r="G772" s="27"/>
    </row>
    <row r="773" spans="7:7" x14ac:dyDescent="0.35">
      <c r="G773" s="27"/>
    </row>
    <row r="774" spans="7:7" x14ac:dyDescent="0.35">
      <c r="G774" s="27"/>
    </row>
    <row r="775" spans="7:7" x14ac:dyDescent="0.35">
      <c r="G775" s="27"/>
    </row>
    <row r="776" spans="7:7" x14ac:dyDescent="0.35">
      <c r="G776" s="27"/>
    </row>
    <row r="777" spans="7:7" x14ac:dyDescent="0.35">
      <c r="G777" s="27"/>
    </row>
    <row r="778" spans="7:7" x14ac:dyDescent="0.35">
      <c r="G778" s="27"/>
    </row>
    <row r="779" spans="7:7" x14ac:dyDescent="0.35">
      <c r="G779" s="27"/>
    </row>
    <row r="780" spans="7:7" x14ac:dyDescent="0.35">
      <c r="G780" s="27"/>
    </row>
    <row r="781" spans="7:7" x14ac:dyDescent="0.35">
      <c r="G781" s="27"/>
    </row>
    <row r="782" spans="7:7" x14ac:dyDescent="0.35">
      <c r="G782" s="27"/>
    </row>
    <row r="783" spans="7:7" x14ac:dyDescent="0.35">
      <c r="G783" s="27"/>
    </row>
    <row r="784" spans="7:7" x14ac:dyDescent="0.35">
      <c r="G784" s="27"/>
    </row>
    <row r="785" spans="7:7" x14ac:dyDescent="0.35">
      <c r="G785" s="27"/>
    </row>
    <row r="786" spans="7:7" x14ac:dyDescent="0.35">
      <c r="G786" s="27"/>
    </row>
    <row r="787" spans="7:7" x14ac:dyDescent="0.35">
      <c r="G787" s="27"/>
    </row>
    <row r="788" spans="7:7" x14ac:dyDescent="0.35">
      <c r="G788" s="27"/>
    </row>
    <row r="789" spans="7:7" x14ac:dyDescent="0.35">
      <c r="G789" s="27"/>
    </row>
    <row r="790" spans="7:7" x14ac:dyDescent="0.35">
      <c r="G790" s="27"/>
    </row>
    <row r="791" spans="7:7" x14ac:dyDescent="0.35">
      <c r="G791" s="27"/>
    </row>
    <row r="792" spans="7:7" x14ac:dyDescent="0.35">
      <c r="G792" s="27"/>
    </row>
    <row r="793" spans="7:7" x14ac:dyDescent="0.35">
      <c r="G793" s="27"/>
    </row>
    <row r="794" spans="7:7" x14ac:dyDescent="0.35">
      <c r="G794" s="27"/>
    </row>
    <row r="795" spans="7:7" x14ac:dyDescent="0.35">
      <c r="G795" s="27"/>
    </row>
    <row r="796" spans="7:7" x14ac:dyDescent="0.35">
      <c r="G796" s="27"/>
    </row>
    <row r="797" spans="7:7" x14ac:dyDescent="0.35">
      <c r="G797" s="27"/>
    </row>
    <row r="798" spans="7:7" x14ac:dyDescent="0.35">
      <c r="G798" s="27"/>
    </row>
    <row r="799" spans="7:7" x14ac:dyDescent="0.35">
      <c r="G799" s="27"/>
    </row>
    <row r="800" spans="7:7" x14ac:dyDescent="0.35">
      <c r="G800" s="27"/>
    </row>
    <row r="801" spans="7:7" x14ac:dyDescent="0.35">
      <c r="G801" s="27"/>
    </row>
    <row r="802" spans="7:7" x14ac:dyDescent="0.35">
      <c r="G802" s="27"/>
    </row>
    <row r="803" spans="7:7" x14ac:dyDescent="0.35">
      <c r="G803" s="27"/>
    </row>
    <row r="804" spans="7:7" x14ac:dyDescent="0.35">
      <c r="G804" s="27"/>
    </row>
    <row r="805" spans="7:7" x14ac:dyDescent="0.35">
      <c r="G805" s="27"/>
    </row>
    <row r="806" spans="7:7" x14ac:dyDescent="0.35">
      <c r="G806" s="27"/>
    </row>
    <row r="807" spans="7:7" x14ac:dyDescent="0.35">
      <c r="G807" s="27"/>
    </row>
    <row r="808" spans="7:7" x14ac:dyDescent="0.35">
      <c r="G808" s="27"/>
    </row>
    <row r="809" spans="7:7" x14ac:dyDescent="0.35">
      <c r="G809" s="27"/>
    </row>
    <row r="810" spans="7:7" x14ac:dyDescent="0.35">
      <c r="G810" s="27"/>
    </row>
    <row r="811" spans="7:7" x14ac:dyDescent="0.35">
      <c r="G811" s="27"/>
    </row>
    <row r="812" spans="7:7" x14ac:dyDescent="0.35">
      <c r="G812" s="27"/>
    </row>
    <row r="813" spans="7:7" x14ac:dyDescent="0.35">
      <c r="G813" s="27"/>
    </row>
    <row r="814" spans="7:7" x14ac:dyDescent="0.35">
      <c r="G814" s="27"/>
    </row>
    <row r="815" spans="7:7" x14ac:dyDescent="0.35">
      <c r="G815" s="27"/>
    </row>
    <row r="816" spans="7:7" x14ac:dyDescent="0.35">
      <c r="G816" s="27"/>
    </row>
    <row r="817" spans="7:7" x14ac:dyDescent="0.35">
      <c r="G817" s="27"/>
    </row>
    <row r="818" spans="7:7" x14ac:dyDescent="0.35">
      <c r="G818" s="27"/>
    </row>
    <row r="819" spans="7:7" x14ac:dyDescent="0.35">
      <c r="G819" s="27"/>
    </row>
    <row r="820" spans="7:7" x14ac:dyDescent="0.35">
      <c r="G820" s="27"/>
    </row>
    <row r="821" spans="7:7" x14ac:dyDescent="0.35">
      <c r="G821" s="27"/>
    </row>
    <row r="822" spans="7:7" x14ac:dyDescent="0.35">
      <c r="G822" s="27"/>
    </row>
    <row r="823" spans="7:7" x14ac:dyDescent="0.35">
      <c r="G823" s="27"/>
    </row>
    <row r="824" spans="7:7" x14ac:dyDescent="0.35">
      <c r="G824" s="27"/>
    </row>
    <row r="825" spans="7:7" x14ac:dyDescent="0.35">
      <c r="G825" s="27"/>
    </row>
    <row r="826" spans="7:7" x14ac:dyDescent="0.35">
      <c r="G826" s="27"/>
    </row>
    <row r="827" spans="7:7" x14ac:dyDescent="0.35">
      <c r="G827" s="27"/>
    </row>
    <row r="828" spans="7:7" x14ac:dyDescent="0.35">
      <c r="G828" s="27"/>
    </row>
    <row r="829" spans="7:7" x14ac:dyDescent="0.35">
      <c r="G829" s="27"/>
    </row>
    <row r="830" spans="7:7" x14ac:dyDescent="0.35">
      <c r="G830" s="27"/>
    </row>
    <row r="831" spans="7:7" x14ac:dyDescent="0.35">
      <c r="G831" s="27"/>
    </row>
    <row r="832" spans="7:7" x14ac:dyDescent="0.35">
      <c r="G832" s="27"/>
    </row>
    <row r="833" spans="7:7" x14ac:dyDescent="0.35">
      <c r="G833" s="27"/>
    </row>
    <row r="834" spans="7:7" x14ac:dyDescent="0.35">
      <c r="G834" s="27"/>
    </row>
    <row r="835" spans="7:7" x14ac:dyDescent="0.35">
      <c r="G835" s="27"/>
    </row>
    <row r="836" spans="7:7" x14ac:dyDescent="0.35">
      <c r="G836" s="27"/>
    </row>
    <row r="837" spans="7:7" x14ac:dyDescent="0.35">
      <c r="G837" s="27"/>
    </row>
    <row r="838" spans="7:7" x14ac:dyDescent="0.35">
      <c r="G838" s="27"/>
    </row>
    <row r="839" spans="7:7" x14ac:dyDescent="0.35">
      <c r="G839" s="27"/>
    </row>
    <row r="840" spans="7:7" x14ac:dyDescent="0.35">
      <c r="G840" s="27"/>
    </row>
    <row r="841" spans="7:7" x14ac:dyDescent="0.35">
      <c r="G841" s="27"/>
    </row>
    <row r="842" spans="7:7" x14ac:dyDescent="0.35">
      <c r="G842" s="27"/>
    </row>
    <row r="843" spans="7:7" x14ac:dyDescent="0.35">
      <c r="G843" s="27"/>
    </row>
    <row r="844" spans="7:7" x14ac:dyDescent="0.35">
      <c r="G844" s="27"/>
    </row>
    <row r="845" spans="7:7" x14ac:dyDescent="0.35">
      <c r="G845" s="27"/>
    </row>
    <row r="846" spans="7:7" x14ac:dyDescent="0.35">
      <c r="G846" s="27"/>
    </row>
    <row r="847" spans="7:7" x14ac:dyDescent="0.35">
      <c r="G847" s="27"/>
    </row>
    <row r="848" spans="7:7" x14ac:dyDescent="0.35">
      <c r="G848" s="27"/>
    </row>
    <row r="849" spans="7:7" x14ac:dyDescent="0.35">
      <c r="G849" s="27"/>
    </row>
    <row r="850" spans="7:7" x14ac:dyDescent="0.35">
      <c r="G850" s="27"/>
    </row>
    <row r="851" spans="7:7" x14ac:dyDescent="0.35">
      <c r="G851" s="27"/>
    </row>
    <row r="852" spans="7:7" x14ac:dyDescent="0.35">
      <c r="G852" s="27"/>
    </row>
    <row r="853" spans="7:7" x14ac:dyDescent="0.35">
      <c r="G853" s="27"/>
    </row>
    <row r="854" spans="7:7" x14ac:dyDescent="0.35">
      <c r="G854" s="27"/>
    </row>
    <row r="855" spans="7:7" x14ac:dyDescent="0.35">
      <c r="G855" s="27"/>
    </row>
    <row r="856" spans="7:7" x14ac:dyDescent="0.35">
      <c r="G856" s="27"/>
    </row>
    <row r="857" spans="7:7" x14ac:dyDescent="0.35">
      <c r="G857" s="27"/>
    </row>
    <row r="858" spans="7:7" x14ac:dyDescent="0.35">
      <c r="G858" s="27"/>
    </row>
    <row r="859" spans="7:7" x14ac:dyDescent="0.35">
      <c r="G859" s="27"/>
    </row>
    <row r="860" spans="7:7" x14ac:dyDescent="0.35">
      <c r="G860" s="27"/>
    </row>
    <row r="861" spans="7:7" x14ac:dyDescent="0.35">
      <c r="G861" s="27"/>
    </row>
    <row r="862" spans="7:7" x14ac:dyDescent="0.35">
      <c r="G862" s="27"/>
    </row>
    <row r="863" spans="7:7" x14ac:dyDescent="0.35">
      <c r="G863" s="27"/>
    </row>
    <row r="864" spans="7:7" x14ac:dyDescent="0.35">
      <c r="G864" s="27"/>
    </row>
    <row r="865" spans="7:7" x14ac:dyDescent="0.35">
      <c r="G865" s="27"/>
    </row>
    <row r="866" spans="7:7" x14ac:dyDescent="0.35">
      <c r="G866" s="27"/>
    </row>
    <row r="867" spans="7:7" x14ac:dyDescent="0.35">
      <c r="G867" s="27"/>
    </row>
    <row r="868" spans="7:7" x14ac:dyDescent="0.35">
      <c r="G868" s="27"/>
    </row>
    <row r="869" spans="7:7" x14ac:dyDescent="0.35">
      <c r="G869" s="27"/>
    </row>
    <row r="870" spans="7:7" x14ac:dyDescent="0.35">
      <c r="G870" s="27"/>
    </row>
    <row r="871" spans="7:7" x14ac:dyDescent="0.35">
      <c r="G871" s="27"/>
    </row>
    <row r="872" spans="7:7" x14ac:dyDescent="0.35">
      <c r="G872" s="27"/>
    </row>
    <row r="873" spans="7:7" x14ac:dyDescent="0.35">
      <c r="G873" s="27"/>
    </row>
    <row r="874" spans="7:7" x14ac:dyDescent="0.35">
      <c r="G874" s="27"/>
    </row>
    <row r="875" spans="7:7" x14ac:dyDescent="0.35">
      <c r="G875" s="27"/>
    </row>
    <row r="876" spans="7:7" x14ac:dyDescent="0.35">
      <c r="G876" s="27"/>
    </row>
    <row r="877" spans="7:7" x14ac:dyDescent="0.35">
      <c r="G877" s="27"/>
    </row>
    <row r="878" spans="7:7" x14ac:dyDescent="0.35">
      <c r="G878" s="27"/>
    </row>
    <row r="879" spans="7:7" x14ac:dyDescent="0.35">
      <c r="G879" s="27"/>
    </row>
    <row r="880" spans="7:7" x14ac:dyDescent="0.35">
      <c r="G880" s="27"/>
    </row>
    <row r="881" spans="7:7" x14ac:dyDescent="0.35">
      <c r="G881" s="27"/>
    </row>
    <row r="882" spans="7:7" x14ac:dyDescent="0.35">
      <c r="G882" s="27"/>
    </row>
    <row r="883" spans="7:7" x14ac:dyDescent="0.35">
      <c r="G883" s="27"/>
    </row>
    <row r="884" spans="7:7" x14ac:dyDescent="0.35">
      <c r="G884" s="27"/>
    </row>
    <row r="885" spans="7:7" x14ac:dyDescent="0.35">
      <c r="G885" s="27"/>
    </row>
    <row r="886" spans="7:7" x14ac:dyDescent="0.35">
      <c r="G886" s="27"/>
    </row>
    <row r="887" spans="7:7" x14ac:dyDescent="0.35">
      <c r="G887" s="27"/>
    </row>
    <row r="888" spans="7:7" x14ac:dyDescent="0.35">
      <c r="G888" s="27"/>
    </row>
    <row r="889" spans="7:7" x14ac:dyDescent="0.35">
      <c r="G889" s="27"/>
    </row>
    <row r="890" spans="7:7" x14ac:dyDescent="0.35">
      <c r="G890" s="27"/>
    </row>
    <row r="891" spans="7:7" x14ac:dyDescent="0.35">
      <c r="G891" s="27"/>
    </row>
    <row r="892" spans="7:7" x14ac:dyDescent="0.35">
      <c r="G892" s="27"/>
    </row>
    <row r="893" spans="7:7" x14ac:dyDescent="0.35">
      <c r="G893" s="27"/>
    </row>
    <row r="894" spans="7:7" x14ac:dyDescent="0.35">
      <c r="G894" s="27"/>
    </row>
    <row r="895" spans="7:7" x14ac:dyDescent="0.35">
      <c r="G895" s="27"/>
    </row>
    <row r="896" spans="7:7" x14ac:dyDescent="0.35">
      <c r="G896" s="27"/>
    </row>
    <row r="897" spans="7:7" x14ac:dyDescent="0.35">
      <c r="G897" s="27"/>
    </row>
    <row r="898" spans="7:7" x14ac:dyDescent="0.35">
      <c r="G898" s="27"/>
    </row>
    <row r="899" spans="7:7" x14ac:dyDescent="0.35">
      <c r="G899" s="27"/>
    </row>
    <row r="900" spans="7:7" x14ac:dyDescent="0.35">
      <c r="G900" s="27"/>
    </row>
    <row r="901" spans="7:7" x14ac:dyDescent="0.35">
      <c r="G901" s="27"/>
    </row>
    <row r="902" spans="7:7" x14ac:dyDescent="0.35">
      <c r="G902" s="27"/>
    </row>
    <row r="903" spans="7:7" x14ac:dyDescent="0.35">
      <c r="G903" s="27"/>
    </row>
    <row r="904" spans="7:7" x14ac:dyDescent="0.35">
      <c r="G904" s="27"/>
    </row>
    <row r="905" spans="7:7" x14ac:dyDescent="0.35">
      <c r="G905" s="27"/>
    </row>
    <row r="906" spans="7:7" x14ac:dyDescent="0.35">
      <c r="G906" s="27"/>
    </row>
    <row r="907" spans="7:7" x14ac:dyDescent="0.35">
      <c r="G907" s="27"/>
    </row>
    <row r="908" spans="7:7" x14ac:dyDescent="0.35">
      <c r="G908" s="27"/>
    </row>
    <row r="909" spans="7:7" x14ac:dyDescent="0.35">
      <c r="G909" s="27"/>
    </row>
    <row r="910" spans="7:7" x14ac:dyDescent="0.35">
      <c r="G910" s="27"/>
    </row>
    <row r="911" spans="7:7" x14ac:dyDescent="0.35">
      <c r="G911" s="27"/>
    </row>
    <row r="912" spans="7:7" x14ac:dyDescent="0.35">
      <c r="G912" s="27"/>
    </row>
    <row r="913" spans="7:7" x14ac:dyDescent="0.35">
      <c r="G913" s="27"/>
    </row>
    <row r="914" spans="7:7" x14ac:dyDescent="0.35">
      <c r="G914" s="27"/>
    </row>
    <row r="915" spans="7:7" x14ac:dyDescent="0.35">
      <c r="G915" s="27"/>
    </row>
    <row r="916" spans="7:7" x14ac:dyDescent="0.35">
      <c r="G916" s="27"/>
    </row>
    <row r="917" spans="7:7" x14ac:dyDescent="0.35">
      <c r="G917" s="27"/>
    </row>
    <row r="918" spans="7:7" x14ac:dyDescent="0.35">
      <c r="G918" s="27"/>
    </row>
    <row r="919" spans="7:7" x14ac:dyDescent="0.35">
      <c r="G919" s="27"/>
    </row>
    <row r="920" spans="7:7" x14ac:dyDescent="0.35">
      <c r="G920" s="27"/>
    </row>
    <row r="921" spans="7:7" x14ac:dyDescent="0.35">
      <c r="G921" s="27"/>
    </row>
    <row r="922" spans="7:7" x14ac:dyDescent="0.35">
      <c r="G922" s="27"/>
    </row>
    <row r="923" spans="7:7" x14ac:dyDescent="0.35">
      <c r="G923" s="27"/>
    </row>
    <row r="924" spans="7:7" x14ac:dyDescent="0.35">
      <c r="G924" s="27"/>
    </row>
    <row r="925" spans="7:7" x14ac:dyDescent="0.35">
      <c r="G925" s="27"/>
    </row>
    <row r="926" spans="7:7" x14ac:dyDescent="0.35">
      <c r="G926" s="27"/>
    </row>
    <row r="927" spans="7:7" x14ac:dyDescent="0.35">
      <c r="G927" s="27"/>
    </row>
    <row r="928" spans="7:7" x14ac:dyDescent="0.35">
      <c r="G928" s="27"/>
    </row>
    <row r="929" spans="7:7" x14ac:dyDescent="0.35">
      <c r="G929" s="27"/>
    </row>
    <row r="930" spans="7:7" x14ac:dyDescent="0.35">
      <c r="G930" s="27"/>
    </row>
    <row r="931" spans="7:7" x14ac:dyDescent="0.35">
      <c r="G931" s="27"/>
    </row>
    <row r="932" spans="7:7" x14ac:dyDescent="0.35">
      <c r="G932" s="27"/>
    </row>
    <row r="933" spans="7:7" x14ac:dyDescent="0.35">
      <c r="G933" s="27"/>
    </row>
    <row r="934" spans="7:7" x14ac:dyDescent="0.35">
      <c r="G934" s="27"/>
    </row>
    <row r="935" spans="7:7" x14ac:dyDescent="0.35">
      <c r="G935" s="27"/>
    </row>
    <row r="936" spans="7:7" x14ac:dyDescent="0.35">
      <c r="G936" s="27"/>
    </row>
    <row r="937" spans="7:7" x14ac:dyDescent="0.35">
      <c r="G937" s="27"/>
    </row>
    <row r="938" spans="7:7" x14ac:dyDescent="0.35">
      <c r="G938" s="27"/>
    </row>
    <row r="939" spans="7:7" x14ac:dyDescent="0.35">
      <c r="G939" s="27"/>
    </row>
    <row r="940" spans="7:7" x14ac:dyDescent="0.35">
      <c r="G940" s="27"/>
    </row>
    <row r="941" spans="7:7" x14ac:dyDescent="0.35">
      <c r="G941" s="27"/>
    </row>
    <row r="942" spans="7:7" x14ac:dyDescent="0.35">
      <c r="G942" s="27"/>
    </row>
    <row r="943" spans="7:7" x14ac:dyDescent="0.35">
      <c r="G943" s="27"/>
    </row>
    <row r="944" spans="7:7" x14ac:dyDescent="0.35">
      <c r="G944" s="27"/>
    </row>
    <row r="945" spans="7:7" x14ac:dyDescent="0.35">
      <c r="G945" s="27"/>
    </row>
    <row r="946" spans="7:7" x14ac:dyDescent="0.35">
      <c r="G946" s="27"/>
    </row>
    <row r="947" spans="7:7" x14ac:dyDescent="0.35">
      <c r="G947" s="27"/>
    </row>
    <row r="948" spans="7:7" x14ac:dyDescent="0.35">
      <c r="G948" s="27"/>
    </row>
    <row r="949" spans="7:7" x14ac:dyDescent="0.35">
      <c r="G949" s="27"/>
    </row>
    <row r="950" spans="7:7" x14ac:dyDescent="0.35">
      <c r="G950" s="27"/>
    </row>
    <row r="951" spans="7:7" x14ac:dyDescent="0.35">
      <c r="G951" s="27"/>
    </row>
    <row r="952" spans="7:7" x14ac:dyDescent="0.35">
      <c r="G952" s="27"/>
    </row>
    <row r="953" spans="7:7" x14ac:dyDescent="0.35">
      <c r="G953" s="27"/>
    </row>
    <row r="954" spans="7:7" x14ac:dyDescent="0.35">
      <c r="G954" s="27"/>
    </row>
    <row r="955" spans="7:7" x14ac:dyDescent="0.35">
      <c r="G955" s="27"/>
    </row>
    <row r="956" spans="7:7" x14ac:dyDescent="0.35">
      <c r="G956" s="27"/>
    </row>
    <row r="957" spans="7:7" x14ac:dyDescent="0.35">
      <c r="G957" s="27"/>
    </row>
    <row r="958" spans="7:7" x14ac:dyDescent="0.35">
      <c r="G958" s="27"/>
    </row>
    <row r="959" spans="7:7" x14ac:dyDescent="0.35">
      <c r="G959" s="27"/>
    </row>
    <row r="960" spans="7:7" x14ac:dyDescent="0.35">
      <c r="G960" s="27"/>
    </row>
    <row r="961" spans="7:7" x14ac:dyDescent="0.35">
      <c r="G961" s="27"/>
    </row>
    <row r="962" spans="7:7" x14ac:dyDescent="0.35">
      <c r="G962" s="27"/>
    </row>
    <row r="963" spans="7:7" x14ac:dyDescent="0.35">
      <c r="G963" s="27"/>
    </row>
    <row r="964" spans="7:7" x14ac:dyDescent="0.35">
      <c r="G964" s="27"/>
    </row>
    <row r="965" spans="7:7" x14ac:dyDescent="0.35">
      <c r="G965" s="27"/>
    </row>
    <row r="966" spans="7:7" x14ac:dyDescent="0.35">
      <c r="G966" s="27"/>
    </row>
    <row r="967" spans="7:7" x14ac:dyDescent="0.35">
      <c r="G967" s="27"/>
    </row>
    <row r="968" spans="7:7" x14ac:dyDescent="0.35">
      <c r="G968" s="27"/>
    </row>
    <row r="969" spans="7:7" x14ac:dyDescent="0.35">
      <c r="G969" s="27"/>
    </row>
    <row r="970" spans="7:7" x14ac:dyDescent="0.35">
      <c r="G970" s="27"/>
    </row>
    <row r="971" spans="7:7" x14ac:dyDescent="0.35">
      <c r="G971" s="27"/>
    </row>
    <row r="972" spans="7:7" x14ac:dyDescent="0.35">
      <c r="G972" s="27"/>
    </row>
    <row r="973" spans="7:7" x14ac:dyDescent="0.35">
      <c r="G973" s="27"/>
    </row>
    <row r="974" spans="7:7" x14ac:dyDescent="0.35">
      <c r="G974" s="27"/>
    </row>
    <row r="975" spans="7:7" x14ac:dyDescent="0.35">
      <c r="G975" s="27"/>
    </row>
    <row r="976" spans="7:7" x14ac:dyDescent="0.35">
      <c r="G976" s="27"/>
    </row>
    <row r="977" spans="7:7" x14ac:dyDescent="0.35">
      <c r="G977" s="27"/>
    </row>
    <row r="978" spans="7:7" x14ac:dyDescent="0.35">
      <c r="G978" s="27"/>
    </row>
    <row r="979" spans="7:7" x14ac:dyDescent="0.35">
      <c r="G979" s="27"/>
    </row>
    <row r="980" spans="7:7" x14ac:dyDescent="0.35">
      <c r="G980" s="27"/>
    </row>
    <row r="981" spans="7:7" x14ac:dyDescent="0.35">
      <c r="G981" s="27"/>
    </row>
    <row r="982" spans="7:7" x14ac:dyDescent="0.35">
      <c r="G982" s="27"/>
    </row>
    <row r="983" spans="7:7" x14ac:dyDescent="0.35">
      <c r="G983" s="27"/>
    </row>
    <row r="984" spans="7:7" x14ac:dyDescent="0.35">
      <c r="G984" s="27"/>
    </row>
    <row r="985" spans="7:7" x14ac:dyDescent="0.35">
      <c r="G985" s="27"/>
    </row>
    <row r="986" spans="7:7" x14ac:dyDescent="0.35">
      <c r="G986" s="27"/>
    </row>
    <row r="987" spans="7:7" x14ac:dyDescent="0.35">
      <c r="G987" s="27"/>
    </row>
    <row r="988" spans="7:7" x14ac:dyDescent="0.35">
      <c r="G988" s="27"/>
    </row>
    <row r="989" spans="7:7" x14ac:dyDescent="0.35">
      <c r="G989" s="27"/>
    </row>
    <row r="990" spans="7:7" x14ac:dyDescent="0.35">
      <c r="G990" s="27"/>
    </row>
    <row r="991" spans="7:7" x14ac:dyDescent="0.35">
      <c r="G991" s="27"/>
    </row>
    <row r="992" spans="7:7" x14ac:dyDescent="0.35">
      <c r="G992" s="27"/>
    </row>
    <row r="993" spans="7:7" x14ac:dyDescent="0.35">
      <c r="G993" s="27"/>
    </row>
    <row r="994" spans="7:7" x14ac:dyDescent="0.35">
      <c r="G994" s="27"/>
    </row>
    <row r="995" spans="7:7" x14ac:dyDescent="0.35">
      <c r="G995" s="27"/>
    </row>
    <row r="996" spans="7:7" x14ac:dyDescent="0.35">
      <c r="G996" s="27"/>
    </row>
    <row r="997" spans="7:7" x14ac:dyDescent="0.35">
      <c r="G997" s="27"/>
    </row>
    <row r="998" spans="7:7" x14ac:dyDescent="0.35">
      <c r="G998" s="27"/>
    </row>
    <row r="999" spans="7:7" x14ac:dyDescent="0.35">
      <c r="G999" s="27"/>
    </row>
    <row r="1000" spans="7:7" x14ac:dyDescent="0.35">
      <c r="G1000" s="27"/>
    </row>
    <row r="1001" spans="7:7" x14ac:dyDescent="0.35">
      <c r="G1001" s="27"/>
    </row>
    <row r="1002" spans="7:7" x14ac:dyDescent="0.35">
      <c r="G1002" s="27"/>
    </row>
    <row r="1003" spans="7:7" x14ac:dyDescent="0.35">
      <c r="G1003" s="27"/>
    </row>
    <row r="1004" spans="7:7" x14ac:dyDescent="0.35">
      <c r="G1004" s="27"/>
    </row>
    <row r="1005" spans="7:7" x14ac:dyDescent="0.35">
      <c r="G1005" s="27"/>
    </row>
    <row r="1006" spans="7:7" x14ac:dyDescent="0.35">
      <c r="G1006" s="27"/>
    </row>
    <row r="1007" spans="7:7" x14ac:dyDescent="0.35">
      <c r="G1007" s="27"/>
    </row>
    <row r="1008" spans="7:7" x14ac:dyDescent="0.35">
      <c r="G1008" s="27"/>
    </row>
    <row r="1009" spans="7:7" x14ac:dyDescent="0.35">
      <c r="G1009" s="27"/>
    </row>
    <row r="1010" spans="7:7" x14ac:dyDescent="0.35">
      <c r="G1010" s="27"/>
    </row>
    <row r="1011" spans="7:7" x14ac:dyDescent="0.35">
      <c r="G1011" s="27"/>
    </row>
    <row r="1012" spans="7:7" x14ac:dyDescent="0.35">
      <c r="G1012" s="27"/>
    </row>
    <row r="1013" spans="7:7" x14ac:dyDescent="0.35">
      <c r="G1013" s="27"/>
    </row>
    <row r="1014" spans="7:7" x14ac:dyDescent="0.35">
      <c r="G1014" s="27"/>
    </row>
    <row r="1015" spans="7:7" x14ac:dyDescent="0.35">
      <c r="G1015" s="27"/>
    </row>
    <row r="1016" spans="7:7" x14ac:dyDescent="0.35">
      <c r="G1016" s="27"/>
    </row>
    <row r="1017" spans="7:7" x14ac:dyDescent="0.35">
      <c r="G1017" s="27"/>
    </row>
    <row r="1018" spans="7:7" x14ac:dyDescent="0.35">
      <c r="G1018" s="27"/>
    </row>
    <row r="1019" spans="7:7" x14ac:dyDescent="0.35">
      <c r="G1019" s="27"/>
    </row>
    <row r="1020" spans="7:7" x14ac:dyDescent="0.35">
      <c r="G1020" s="27"/>
    </row>
    <row r="1021" spans="7:7" x14ac:dyDescent="0.35">
      <c r="G1021" s="27"/>
    </row>
    <row r="1022" spans="7:7" x14ac:dyDescent="0.35">
      <c r="G1022" s="27"/>
    </row>
    <row r="1023" spans="7:7" x14ac:dyDescent="0.35">
      <c r="G1023" s="27"/>
    </row>
    <row r="1024" spans="7:7" x14ac:dyDescent="0.35">
      <c r="G1024" s="27"/>
    </row>
    <row r="1025" spans="7:7" x14ac:dyDescent="0.35">
      <c r="G1025" s="27"/>
    </row>
    <row r="1026" spans="7:7" x14ac:dyDescent="0.35">
      <c r="G1026" s="27"/>
    </row>
    <row r="1027" spans="7:7" x14ac:dyDescent="0.35">
      <c r="G1027" s="27"/>
    </row>
    <row r="1028" spans="7:7" x14ac:dyDescent="0.35">
      <c r="G1028" s="27"/>
    </row>
    <row r="1029" spans="7:7" x14ac:dyDescent="0.35">
      <c r="G1029" s="27"/>
    </row>
    <row r="1030" spans="7:7" x14ac:dyDescent="0.35">
      <c r="G1030" s="27"/>
    </row>
    <row r="1031" spans="7:7" x14ac:dyDescent="0.35">
      <c r="G1031" s="27"/>
    </row>
    <row r="1032" spans="7:7" x14ac:dyDescent="0.35">
      <c r="G1032" s="27"/>
    </row>
    <row r="1033" spans="7:7" x14ac:dyDescent="0.35">
      <c r="G1033" s="27"/>
    </row>
    <row r="1034" spans="7:7" x14ac:dyDescent="0.35">
      <c r="G1034" s="27"/>
    </row>
    <row r="1035" spans="7:7" x14ac:dyDescent="0.35">
      <c r="G1035" s="27"/>
    </row>
    <row r="1036" spans="7:7" x14ac:dyDescent="0.35">
      <c r="G1036" s="27"/>
    </row>
    <row r="1037" spans="7:7" x14ac:dyDescent="0.35">
      <c r="G1037" s="27"/>
    </row>
    <row r="1038" spans="7:7" x14ac:dyDescent="0.35">
      <c r="G1038" s="27"/>
    </row>
    <row r="1039" spans="7:7" x14ac:dyDescent="0.35">
      <c r="G1039" s="27"/>
    </row>
    <row r="1040" spans="7:7" x14ac:dyDescent="0.35">
      <c r="G1040" s="27"/>
    </row>
    <row r="1041" spans="7:7" x14ac:dyDescent="0.35">
      <c r="G1041" s="27"/>
    </row>
    <row r="1042" spans="7:7" x14ac:dyDescent="0.35">
      <c r="G1042" s="27"/>
    </row>
    <row r="1043" spans="7:7" x14ac:dyDescent="0.35">
      <c r="G1043" s="27"/>
    </row>
    <row r="1044" spans="7:7" x14ac:dyDescent="0.35">
      <c r="G1044" s="27"/>
    </row>
    <row r="1045" spans="7:7" x14ac:dyDescent="0.35">
      <c r="G1045" s="27"/>
    </row>
    <row r="1046" spans="7:7" x14ac:dyDescent="0.35">
      <c r="G1046" s="27"/>
    </row>
    <row r="1047" spans="7:7" x14ac:dyDescent="0.35">
      <c r="G1047" s="27"/>
    </row>
    <row r="1048" spans="7:7" x14ac:dyDescent="0.35">
      <c r="G1048" s="27"/>
    </row>
    <row r="1049" spans="7:7" x14ac:dyDescent="0.35">
      <c r="G1049" s="27"/>
    </row>
    <row r="1050" spans="7:7" x14ac:dyDescent="0.35">
      <c r="G1050" s="27"/>
    </row>
    <row r="1051" spans="7:7" x14ac:dyDescent="0.35">
      <c r="G1051" s="27"/>
    </row>
    <row r="1052" spans="7:7" x14ac:dyDescent="0.35">
      <c r="G1052" s="27"/>
    </row>
    <row r="1053" spans="7:7" x14ac:dyDescent="0.35">
      <c r="G1053" s="27"/>
    </row>
    <row r="1054" spans="7:7" x14ac:dyDescent="0.35">
      <c r="G1054" s="27"/>
    </row>
    <row r="1055" spans="7:7" x14ac:dyDescent="0.35">
      <c r="G1055" s="27"/>
    </row>
    <row r="1056" spans="7:7" x14ac:dyDescent="0.35">
      <c r="G1056" s="27"/>
    </row>
    <row r="1057" spans="7:7" x14ac:dyDescent="0.35">
      <c r="G1057" s="27"/>
    </row>
    <row r="1058" spans="7:7" x14ac:dyDescent="0.35">
      <c r="G1058" s="27"/>
    </row>
    <row r="1059" spans="7:7" x14ac:dyDescent="0.35">
      <c r="G1059" s="27"/>
    </row>
    <row r="1060" spans="7:7" x14ac:dyDescent="0.35">
      <c r="G1060" s="27"/>
    </row>
    <row r="1061" spans="7:7" x14ac:dyDescent="0.35">
      <c r="G1061" s="27"/>
    </row>
    <row r="1062" spans="7:7" x14ac:dyDescent="0.35">
      <c r="G1062" s="27"/>
    </row>
    <row r="1063" spans="7:7" x14ac:dyDescent="0.35">
      <c r="G1063" s="27"/>
    </row>
    <row r="1064" spans="7:7" x14ac:dyDescent="0.35">
      <c r="G1064" s="27"/>
    </row>
    <row r="1065" spans="7:7" x14ac:dyDescent="0.35">
      <c r="G1065" s="27"/>
    </row>
    <row r="1066" spans="7:7" x14ac:dyDescent="0.35">
      <c r="G1066" s="27"/>
    </row>
    <row r="1067" spans="7:7" x14ac:dyDescent="0.35">
      <c r="G1067" s="27"/>
    </row>
    <row r="1068" spans="7:7" x14ac:dyDescent="0.35">
      <c r="G1068" s="27"/>
    </row>
    <row r="1069" spans="7:7" x14ac:dyDescent="0.35">
      <c r="G1069" s="27"/>
    </row>
    <row r="1070" spans="7:7" x14ac:dyDescent="0.35">
      <c r="G1070" s="27"/>
    </row>
    <row r="1071" spans="7:7" x14ac:dyDescent="0.35">
      <c r="G1071" s="27"/>
    </row>
    <row r="1072" spans="7:7" x14ac:dyDescent="0.35">
      <c r="G1072" s="27"/>
    </row>
    <row r="1073" spans="7:7" x14ac:dyDescent="0.35">
      <c r="G1073" s="27"/>
    </row>
    <row r="1074" spans="7:7" x14ac:dyDescent="0.35">
      <c r="G1074" s="27"/>
    </row>
    <row r="1075" spans="7:7" x14ac:dyDescent="0.35">
      <c r="G1075" s="27"/>
    </row>
    <row r="1076" spans="7:7" x14ac:dyDescent="0.35">
      <c r="G1076" s="27"/>
    </row>
    <row r="1077" spans="7:7" x14ac:dyDescent="0.35">
      <c r="G1077" s="27"/>
    </row>
    <row r="1078" spans="7:7" x14ac:dyDescent="0.35">
      <c r="G1078" s="27"/>
    </row>
    <row r="1079" spans="7:7" x14ac:dyDescent="0.35">
      <c r="G1079" s="27"/>
    </row>
    <row r="1080" spans="7:7" x14ac:dyDescent="0.35">
      <c r="G1080" s="27"/>
    </row>
    <row r="1081" spans="7:7" x14ac:dyDescent="0.35">
      <c r="G1081" s="27"/>
    </row>
    <row r="1082" spans="7:7" x14ac:dyDescent="0.35">
      <c r="G1082" s="27"/>
    </row>
    <row r="1083" spans="7:7" x14ac:dyDescent="0.35">
      <c r="G1083" s="27"/>
    </row>
    <row r="1084" spans="7:7" x14ac:dyDescent="0.35">
      <c r="G1084" s="27"/>
    </row>
    <row r="1085" spans="7:7" x14ac:dyDescent="0.35">
      <c r="G1085" s="27"/>
    </row>
    <row r="1086" spans="7:7" x14ac:dyDescent="0.35">
      <c r="G1086" s="27"/>
    </row>
    <row r="1087" spans="7:7" x14ac:dyDescent="0.35">
      <c r="G1087" s="27"/>
    </row>
    <row r="1088" spans="7:7" x14ac:dyDescent="0.35">
      <c r="G1088" s="27"/>
    </row>
    <row r="1089" spans="7:7" x14ac:dyDescent="0.35">
      <c r="G1089" s="27"/>
    </row>
    <row r="1090" spans="7:7" x14ac:dyDescent="0.35">
      <c r="G1090" s="27"/>
    </row>
    <row r="1091" spans="7:7" x14ac:dyDescent="0.35">
      <c r="G1091" s="27"/>
    </row>
    <row r="1092" spans="7:7" x14ac:dyDescent="0.35">
      <c r="G1092" s="27"/>
    </row>
    <row r="1093" spans="7:7" x14ac:dyDescent="0.35">
      <c r="G1093" s="27"/>
    </row>
    <row r="1094" spans="7:7" x14ac:dyDescent="0.35">
      <c r="G1094" s="27"/>
    </row>
    <row r="1095" spans="7:7" x14ac:dyDescent="0.35">
      <c r="G1095" s="27"/>
    </row>
    <row r="1096" spans="7:7" x14ac:dyDescent="0.35">
      <c r="G1096" s="27"/>
    </row>
    <row r="1097" spans="7:7" x14ac:dyDescent="0.35">
      <c r="G1097" s="27"/>
    </row>
    <row r="1098" spans="7:7" x14ac:dyDescent="0.35">
      <c r="G1098" s="27"/>
    </row>
    <row r="1099" spans="7:7" x14ac:dyDescent="0.35">
      <c r="G1099" s="27"/>
    </row>
    <row r="1100" spans="7:7" x14ac:dyDescent="0.35">
      <c r="G1100" s="27"/>
    </row>
    <row r="1101" spans="7:7" x14ac:dyDescent="0.35">
      <c r="G1101" s="27"/>
    </row>
    <row r="1102" spans="7:7" x14ac:dyDescent="0.35">
      <c r="G1102" s="27"/>
    </row>
    <row r="1103" spans="7:7" x14ac:dyDescent="0.35">
      <c r="G1103" s="27"/>
    </row>
    <row r="1104" spans="7:7" x14ac:dyDescent="0.35">
      <c r="G1104" s="27"/>
    </row>
    <row r="1105" spans="7:7" x14ac:dyDescent="0.35">
      <c r="G1105" s="27"/>
    </row>
    <row r="1106" spans="7:7" x14ac:dyDescent="0.35">
      <c r="G1106" s="27"/>
    </row>
    <row r="1107" spans="7:7" x14ac:dyDescent="0.35">
      <c r="G1107" s="27"/>
    </row>
    <row r="1108" spans="7:7" x14ac:dyDescent="0.35">
      <c r="G1108" s="27"/>
    </row>
    <row r="1109" spans="7:7" x14ac:dyDescent="0.35">
      <c r="G1109" s="27"/>
    </row>
    <row r="1110" spans="7:7" x14ac:dyDescent="0.35">
      <c r="G1110" s="27"/>
    </row>
    <row r="1111" spans="7:7" x14ac:dyDescent="0.35">
      <c r="G1111" s="27"/>
    </row>
    <row r="1112" spans="7:7" x14ac:dyDescent="0.35">
      <c r="G1112" s="27"/>
    </row>
    <row r="1113" spans="7:7" x14ac:dyDescent="0.35">
      <c r="G1113" s="27"/>
    </row>
    <row r="1114" spans="7:7" x14ac:dyDescent="0.35">
      <c r="G1114" s="27"/>
    </row>
    <row r="1115" spans="7:7" x14ac:dyDescent="0.35">
      <c r="G1115" s="27"/>
    </row>
    <row r="1116" spans="7:7" x14ac:dyDescent="0.35">
      <c r="G1116" s="27"/>
    </row>
    <row r="1117" spans="7:7" x14ac:dyDescent="0.35">
      <c r="G1117" s="27"/>
    </row>
    <row r="1118" spans="7:7" x14ac:dyDescent="0.35">
      <c r="G1118" s="27"/>
    </row>
    <row r="1119" spans="7:7" x14ac:dyDescent="0.35">
      <c r="G1119" s="27"/>
    </row>
    <row r="1120" spans="7:7" x14ac:dyDescent="0.35">
      <c r="G1120" s="27"/>
    </row>
    <row r="1121" spans="7:7" x14ac:dyDescent="0.35">
      <c r="G1121" s="27"/>
    </row>
    <row r="1122" spans="7:7" x14ac:dyDescent="0.35">
      <c r="G1122" s="27"/>
    </row>
    <row r="1123" spans="7:7" x14ac:dyDescent="0.35">
      <c r="G1123" s="27"/>
    </row>
    <row r="1124" spans="7:7" x14ac:dyDescent="0.35">
      <c r="G1124" s="27"/>
    </row>
    <row r="1125" spans="7:7" x14ac:dyDescent="0.35">
      <c r="G1125" s="27"/>
    </row>
    <row r="1126" spans="7:7" x14ac:dyDescent="0.35">
      <c r="G1126" s="27"/>
    </row>
    <row r="1127" spans="7:7" x14ac:dyDescent="0.35">
      <c r="G1127" s="27"/>
    </row>
    <row r="1128" spans="7:7" x14ac:dyDescent="0.35">
      <c r="G1128" s="27"/>
    </row>
    <row r="1129" spans="7:7" x14ac:dyDescent="0.35">
      <c r="G1129" s="27"/>
    </row>
    <row r="1130" spans="7:7" x14ac:dyDescent="0.35">
      <c r="G1130" s="27"/>
    </row>
    <row r="1131" spans="7:7" x14ac:dyDescent="0.35">
      <c r="G1131" s="27"/>
    </row>
    <row r="1132" spans="7:7" x14ac:dyDescent="0.35">
      <c r="G1132" s="27"/>
    </row>
    <row r="1133" spans="7:7" x14ac:dyDescent="0.35">
      <c r="G1133" s="27"/>
    </row>
    <row r="1134" spans="7:7" x14ac:dyDescent="0.35">
      <c r="G1134" s="27"/>
    </row>
    <row r="1135" spans="7:7" x14ac:dyDescent="0.35">
      <c r="G1135" s="27"/>
    </row>
    <row r="1136" spans="7:7" x14ac:dyDescent="0.35">
      <c r="G1136" s="27"/>
    </row>
    <row r="1137" spans="7:7" x14ac:dyDescent="0.35">
      <c r="G1137" s="27"/>
    </row>
    <row r="1138" spans="7:7" x14ac:dyDescent="0.35">
      <c r="G1138" s="27"/>
    </row>
    <row r="1139" spans="7:7" x14ac:dyDescent="0.35">
      <c r="G1139" s="27"/>
    </row>
    <row r="1140" spans="7:7" x14ac:dyDescent="0.35">
      <c r="G1140" s="27"/>
    </row>
    <row r="1141" spans="7:7" x14ac:dyDescent="0.35">
      <c r="G1141" s="27"/>
    </row>
    <row r="1142" spans="7:7" x14ac:dyDescent="0.35">
      <c r="G1142" s="27"/>
    </row>
    <row r="1143" spans="7:7" x14ac:dyDescent="0.35">
      <c r="G1143" s="27"/>
    </row>
    <row r="1144" spans="7:7" x14ac:dyDescent="0.35">
      <c r="G1144" s="27"/>
    </row>
    <row r="1145" spans="7:7" x14ac:dyDescent="0.35">
      <c r="G1145" s="27"/>
    </row>
    <row r="1146" spans="7:7" x14ac:dyDescent="0.35">
      <c r="G1146" s="27"/>
    </row>
    <row r="1147" spans="7:7" x14ac:dyDescent="0.35">
      <c r="G1147" s="27"/>
    </row>
    <row r="1148" spans="7:7" x14ac:dyDescent="0.35">
      <c r="G1148" s="27"/>
    </row>
    <row r="1149" spans="7:7" x14ac:dyDescent="0.35">
      <c r="G1149" s="27"/>
    </row>
    <row r="1150" spans="7:7" x14ac:dyDescent="0.35">
      <c r="G1150" s="27"/>
    </row>
    <row r="1151" spans="7:7" x14ac:dyDescent="0.35">
      <c r="G1151" s="27"/>
    </row>
    <row r="1152" spans="7:7" x14ac:dyDescent="0.35">
      <c r="G1152" s="27"/>
    </row>
    <row r="1153" spans="7:7" x14ac:dyDescent="0.35">
      <c r="G1153" s="27"/>
    </row>
    <row r="1154" spans="7:7" x14ac:dyDescent="0.35">
      <c r="G1154" s="27"/>
    </row>
    <row r="1155" spans="7:7" x14ac:dyDescent="0.35">
      <c r="G1155" s="27"/>
    </row>
    <row r="1156" spans="7:7" x14ac:dyDescent="0.35">
      <c r="G1156" s="27"/>
    </row>
    <row r="1157" spans="7:7" x14ac:dyDescent="0.35">
      <c r="G1157" s="27"/>
    </row>
    <row r="1158" spans="7:7" x14ac:dyDescent="0.35">
      <c r="G1158" s="27"/>
    </row>
    <row r="1159" spans="7:7" x14ac:dyDescent="0.35">
      <c r="G1159" s="27"/>
    </row>
    <row r="1160" spans="7:7" x14ac:dyDescent="0.35">
      <c r="G1160" s="27"/>
    </row>
    <row r="1161" spans="7:7" x14ac:dyDescent="0.35">
      <c r="G1161" s="27"/>
    </row>
    <row r="1162" spans="7:7" x14ac:dyDescent="0.35">
      <c r="G1162" s="27"/>
    </row>
    <row r="1163" spans="7:7" x14ac:dyDescent="0.35">
      <c r="G1163" s="27"/>
    </row>
    <row r="1164" spans="7:7" x14ac:dyDescent="0.35">
      <c r="G1164" s="27"/>
    </row>
    <row r="1165" spans="7:7" x14ac:dyDescent="0.35">
      <c r="G1165" s="27"/>
    </row>
    <row r="1166" spans="7:7" x14ac:dyDescent="0.35">
      <c r="G1166" s="27"/>
    </row>
    <row r="1167" spans="7:7" x14ac:dyDescent="0.35">
      <c r="G1167" s="27"/>
    </row>
    <row r="1168" spans="7:7" x14ac:dyDescent="0.35">
      <c r="G1168" s="27"/>
    </row>
    <row r="1169" spans="7:7" x14ac:dyDescent="0.35">
      <c r="G1169" s="27"/>
    </row>
    <row r="1170" spans="7:7" x14ac:dyDescent="0.35">
      <c r="G1170" s="27"/>
    </row>
    <row r="1171" spans="7:7" x14ac:dyDescent="0.35">
      <c r="G1171" s="27"/>
    </row>
    <row r="1172" spans="7:7" x14ac:dyDescent="0.35">
      <c r="G1172" s="27"/>
    </row>
    <row r="1173" spans="7:7" x14ac:dyDescent="0.35">
      <c r="G1173" s="27"/>
    </row>
    <row r="1174" spans="7:7" x14ac:dyDescent="0.35">
      <c r="G1174" s="27"/>
    </row>
    <row r="1175" spans="7:7" x14ac:dyDescent="0.35">
      <c r="G1175" s="27"/>
    </row>
    <row r="1176" spans="7:7" x14ac:dyDescent="0.35">
      <c r="G1176" s="27"/>
    </row>
    <row r="1177" spans="7:7" x14ac:dyDescent="0.35">
      <c r="G1177" s="27"/>
    </row>
    <row r="1178" spans="7:7" x14ac:dyDescent="0.35">
      <c r="G1178" s="27"/>
    </row>
    <row r="1179" spans="7:7" x14ac:dyDescent="0.35">
      <c r="G1179" s="27"/>
    </row>
    <row r="1180" spans="7:7" x14ac:dyDescent="0.35">
      <c r="G1180" s="27"/>
    </row>
    <row r="1181" spans="7:7" x14ac:dyDescent="0.35">
      <c r="G1181" s="27"/>
    </row>
    <row r="1182" spans="7:7" x14ac:dyDescent="0.35">
      <c r="G1182" s="27"/>
    </row>
    <row r="1183" spans="7:7" x14ac:dyDescent="0.35">
      <c r="G1183" s="27"/>
    </row>
    <row r="1184" spans="7:7" x14ac:dyDescent="0.35">
      <c r="G1184" s="27"/>
    </row>
    <row r="1185" spans="7:7" x14ac:dyDescent="0.35">
      <c r="G1185" s="27"/>
    </row>
    <row r="1186" spans="7:7" x14ac:dyDescent="0.35">
      <c r="G1186" s="27"/>
    </row>
    <row r="1187" spans="7:7" x14ac:dyDescent="0.35">
      <c r="G1187" s="27"/>
    </row>
    <row r="1188" spans="7:7" x14ac:dyDescent="0.35">
      <c r="G1188" s="27"/>
    </row>
    <row r="1189" spans="7:7" x14ac:dyDescent="0.35">
      <c r="G1189" s="27"/>
    </row>
    <row r="1190" spans="7:7" x14ac:dyDescent="0.35">
      <c r="G1190" s="27"/>
    </row>
    <row r="1191" spans="7:7" x14ac:dyDescent="0.35">
      <c r="G1191" s="27"/>
    </row>
    <row r="1192" spans="7:7" x14ac:dyDescent="0.35">
      <c r="G1192" s="27"/>
    </row>
    <row r="1193" spans="7:7" x14ac:dyDescent="0.35">
      <c r="G1193" s="27"/>
    </row>
    <row r="1194" spans="7:7" x14ac:dyDescent="0.35">
      <c r="G1194" s="27"/>
    </row>
    <row r="1195" spans="7:7" x14ac:dyDescent="0.35">
      <c r="G1195" s="27"/>
    </row>
    <row r="1196" spans="7:7" x14ac:dyDescent="0.35">
      <c r="G1196" s="27"/>
    </row>
    <row r="1197" spans="7:7" x14ac:dyDescent="0.35">
      <c r="G1197" s="27"/>
    </row>
    <row r="1198" spans="7:7" x14ac:dyDescent="0.35">
      <c r="G1198" s="27"/>
    </row>
    <row r="1199" spans="7:7" x14ac:dyDescent="0.35">
      <c r="G1199" s="27"/>
    </row>
    <row r="1200" spans="7:7" x14ac:dyDescent="0.35">
      <c r="G1200" s="27"/>
    </row>
    <row r="1201" spans="7:7" x14ac:dyDescent="0.35">
      <c r="G1201" s="27"/>
    </row>
    <row r="1202" spans="7:7" x14ac:dyDescent="0.35">
      <c r="G1202" s="27"/>
    </row>
    <row r="1203" spans="7:7" x14ac:dyDescent="0.35">
      <c r="G1203" s="27"/>
    </row>
    <row r="1204" spans="7:7" x14ac:dyDescent="0.35">
      <c r="G1204" s="27"/>
    </row>
    <row r="1205" spans="7:7" x14ac:dyDescent="0.35">
      <c r="G1205" s="27"/>
    </row>
    <row r="1206" spans="7:7" x14ac:dyDescent="0.35">
      <c r="G1206" s="27"/>
    </row>
    <row r="1207" spans="7:7" x14ac:dyDescent="0.35">
      <c r="G1207" s="27"/>
    </row>
    <row r="1208" spans="7:7" x14ac:dyDescent="0.35">
      <c r="G1208" s="27"/>
    </row>
    <row r="1209" spans="7:7" x14ac:dyDescent="0.35">
      <c r="G1209" s="27"/>
    </row>
    <row r="1210" spans="7:7" x14ac:dyDescent="0.35">
      <c r="G1210" s="27"/>
    </row>
    <row r="1211" spans="7:7" x14ac:dyDescent="0.35">
      <c r="G1211" s="27"/>
    </row>
    <row r="1212" spans="7:7" x14ac:dyDescent="0.35">
      <c r="G1212" s="27"/>
    </row>
    <row r="1213" spans="7:7" x14ac:dyDescent="0.35">
      <c r="G1213" s="27"/>
    </row>
    <row r="1214" spans="7:7" x14ac:dyDescent="0.35">
      <c r="G1214" s="27"/>
    </row>
    <row r="1215" spans="7:7" x14ac:dyDescent="0.35">
      <c r="G1215" s="27"/>
    </row>
    <row r="1216" spans="7:7" x14ac:dyDescent="0.35">
      <c r="G1216" s="27"/>
    </row>
    <row r="1217" spans="7:7" x14ac:dyDescent="0.35">
      <c r="G1217" s="27"/>
    </row>
    <row r="1218" spans="7:7" x14ac:dyDescent="0.35">
      <c r="G1218" s="27"/>
    </row>
    <row r="1219" spans="7:7" x14ac:dyDescent="0.35">
      <c r="G1219" s="27"/>
    </row>
    <row r="1220" spans="7:7" x14ac:dyDescent="0.35">
      <c r="G1220" s="27"/>
    </row>
    <row r="1221" spans="7:7" x14ac:dyDescent="0.35">
      <c r="G1221" s="27"/>
    </row>
    <row r="1222" spans="7:7" x14ac:dyDescent="0.35">
      <c r="G1222" s="27"/>
    </row>
    <row r="1223" spans="7:7" x14ac:dyDescent="0.35">
      <c r="G1223" s="27"/>
    </row>
    <row r="1224" spans="7:7" x14ac:dyDescent="0.35">
      <c r="G1224" s="27"/>
    </row>
    <row r="1225" spans="7:7" x14ac:dyDescent="0.35">
      <c r="G1225" s="27"/>
    </row>
    <row r="1226" spans="7:7" x14ac:dyDescent="0.35">
      <c r="G1226" s="27"/>
    </row>
    <row r="1227" spans="7:7" x14ac:dyDescent="0.35">
      <c r="G1227" s="27"/>
    </row>
    <row r="1228" spans="7:7" x14ac:dyDescent="0.35">
      <c r="G1228" s="27"/>
    </row>
    <row r="1229" spans="7:7" x14ac:dyDescent="0.35">
      <c r="G1229" s="27"/>
    </row>
    <row r="1230" spans="7:7" x14ac:dyDescent="0.35">
      <c r="G1230" s="27"/>
    </row>
    <row r="1231" spans="7:7" x14ac:dyDescent="0.35">
      <c r="G1231" s="27"/>
    </row>
    <row r="1232" spans="7:7" x14ac:dyDescent="0.35">
      <c r="G1232" s="27"/>
    </row>
    <row r="1233" spans="7:7" x14ac:dyDescent="0.35">
      <c r="G1233" s="27"/>
    </row>
    <row r="1234" spans="7:7" x14ac:dyDescent="0.35">
      <c r="G1234" s="27"/>
    </row>
    <row r="1235" spans="7:7" x14ac:dyDescent="0.35">
      <c r="G1235" s="27"/>
    </row>
    <row r="1236" spans="7:7" x14ac:dyDescent="0.35">
      <c r="G1236" s="27"/>
    </row>
    <row r="1237" spans="7:7" x14ac:dyDescent="0.35">
      <c r="G1237" s="27"/>
    </row>
    <row r="1238" spans="7:7" x14ac:dyDescent="0.35">
      <c r="G1238" s="27"/>
    </row>
    <row r="1239" spans="7:7" x14ac:dyDescent="0.35">
      <c r="G1239" s="27"/>
    </row>
    <row r="1240" spans="7:7" x14ac:dyDescent="0.35">
      <c r="G1240" s="27"/>
    </row>
    <row r="1241" spans="7:7" x14ac:dyDescent="0.35">
      <c r="G1241" s="27"/>
    </row>
    <row r="1242" spans="7:7" x14ac:dyDescent="0.35">
      <c r="G1242" s="27"/>
    </row>
    <row r="1243" spans="7:7" x14ac:dyDescent="0.35">
      <c r="G1243" s="27"/>
    </row>
    <row r="1244" spans="7:7" x14ac:dyDescent="0.35">
      <c r="G1244" s="27"/>
    </row>
    <row r="1245" spans="7:7" x14ac:dyDescent="0.35">
      <c r="G1245" s="27"/>
    </row>
    <row r="1246" spans="7:7" x14ac:dyDescent="0.35">
      <c r="G1246" s="27"/>
    </row>
    <row r="1247" spans="7:7" x14ac:dyDescent="0.35">
      <c r="G1247" s="27"/>
    </row>
    <row r="1248" spans="7:7" x14ac:dyDescent="0.35">
      <c r="G1248" s="27"/>
    </row>
    <row r="1249" spans="7:7" x14ac:dyDescent="0.35">
      <c r="G1249" s="27"/>
    </row>
    <row r="1250" spans="7:7" x14ac:dyDescent="0.35">
      <c r="G1250" s="27"/>
    </row>
    <row r="1251" spans="7:7" x14ac:dyDescent="0.35">
      <c r="G1251" s="27"/>
    </row>
    <row r="1252" spans="7:7" x14ac:dyDescent="0.35">
      <c r="G1252" s="27"/>
    </row>
    <row r="1253" spans="7:7" x14ac:dyDescent="0.35">
      <c r="G1253" s="27"/>
    </row>
    <row r="1254" spans="7:7" x14ac:dyDescent="0.35">
      <c r="G1254" s="27"/>
    </row>
    <row r="1255" spans="7:7" x14ac:dyDescent="0.35">
      <c r="G1255" s="27"/>
    </row>
    <row r="1256" spans="7:7" x14ac:dyDescent="0.35">
      <c r="G1256" s="27"/>
    </row>
    <row r="1257" spans="7:7" x14ac:dyDescent="0.35">
      <c r="G1257" s="27"/>
    </row>
    <row r="1258" spans="7:7" x14ac:dyDescent="0.35">
      <c r="G1258" s="27"/>
    </row>
    <row r="1259" spans="7:7" x14ac:dyDescent="0.35">
      <c r="G1259" s="27"/>
    </row>
    <row r="1260" spans="7:7" x14ac:dyDescent="0.35">
      <c r="G1260" s="27"/>
    </row>
    <row r="1261" spans="7:7" x14ac:dyDescent="0.35">
      <c r="G1261" s="27"/>
    </row>
    <row r="1262" spans="7:7" x14ac:dyDescent="0.35">
      <c r="G1262" s="27"/>
    </row>
    <row r="1263" spans="7:7" x14ac:dyDescent="0.35">
      <c r="G1263" s="27"/>
    </row>
    <row r="1264" spans="7:7" x14ac:dyDescent="0.35">
      <c r="G1264" s="27"/>
    </row>
    <row r="1265" spans="7:7" x14ac:dyDescent="0.35">
      <c r="G1265" s="27"/>
    </row>
    <row r="1266" spans="7:7" x14ac:dyDescent="0.35">
      <c r="G1266" s="27"/>
    </row>
    <row r="1267" spans="7:7" x14ac:dyDescent="0.35">
      <c r="G1267" s="27"/>
    </row>
    <row r="1268" spans="7:7" x14ac:dyDescent="0.35">
      <c r="G1268" s="27"/>
    </row>
    <row r="1269" spans="7:7" x14ac:dyDescent="0.35">
      <c r="G1269" s="27"/>
    </row>
    <row r="1270" spans="7:7" x14ac:dyDescent="0.35">
      <c r="G1270" s="27"/>
    </row>
    <row r="1271" spans="7:7" x14ac:dyDescent="0.35">
      <c r="G1271" s="27"/>
    </row>
    <row r="1272" spans="7:7" x14ac:dyDescent="0.35">
      <c r="G1272" s="27"/>
    </row>
    <row r="1273" spans="7:7" x14ac:dyDescent="0.35">
      <c r="G1273" s="27"/>
    </row>
    <row r="1274" spans="7:7" x14ac:dyDescent="0.35">
      <c r="G1274" s="27"/>
    </row>
    <row r="1275" spans="7:7" x14ac:dyDescent="0.35">
      <c r="G1275" s="27"/>
    </row>
    <row r="1276" spans="7:7" x14ac:dyDescent="0.35">
      <c r="G1276" s="27"/>
    </row>
    <row r="1277" spans="7:7" x14ac:dyDescent="0.35">
      <c r="G1277" s="27"/>
    </row>
    <row r="1278" spans="7:7" x14ac:dyDescent="0.35">
      <c r="G1278" s="27"/>
    </row>
    <row r="1279" spans="7:7" x14ac:dyDescent="0.35">
      <c r="G1279" s="27"/>
    </row>
    <row r="1280" spans="7:7" x14ac:dyDescent="0.35">
      <c r="G1280" s="27"/>
    </row>
    <row r="1281" spans="7:7" x14ac:dyDescent="0.35">
      <c r="G1281" s="27"/>
    </row>
    <row r="1282" spans="7:7" x14ac:dyDescent="0.35">
      <c r="G1282" s="27"/>
    </row>
    <row r="1283" spans="7:7" x14ac:dyDescent="0.35">
      <c r="G1283" s="27"/>
    </row>
    <row r="1284" spans="7:7" x14ac:dyDescent="0.35">
      <c r="G1284" s="27"/>
    </row>
    <row r="1285" spans="7:7" x14ac:dyDescent="0.35">
      <c r="G1285" s="27"/>
    </row>
    <row r="1286" spans="7:7" x14ac:dyDescent="0.35">
      <c r="G1286" s="27"/>
    </row>
    <row r="1287" spans="7:7" x14ac:dyDescent="0.35">
      <c r="G1287" s="27"/>
    </row>
    <row r="1288" spans="7:7" x14ac:dyDescent="0.35">
      <c r="G1288" s="27"/>
    </row>
    <row r="1289" spans="7:7" x14ac:dyDescent="0.35">
      <c r="G1289" s="27"/>
    </row>
    <row r="1290" spans="7:7" x14ac:dyDescent="0.35">
      <c r="G1290" s="27"/>
    </row>
    <row r="1291" spans="7:7" x14ac:dyDescent="0.35">
      <c r="G1291" s="27"/>
    </row>
    <row r="1292" spans="7:7" x14ac:dyDescent="0.35">
      <c r="G1292" s="27"/>
    </row>
    <row r="1293" spans="7:7" x14ac:dyDescent="0.35">
      <c r="G1293" s="27"/>
    </row>
    <row r="1294" spans="7:7" x14ac:dyDescent="0.35">
      <c r="G1294" s="27"/>
    </row>
    <row r="1295" spans="7:7" x14ac:dyDescent="0.35">
      <c r="G1295" s="27"/>
    </row>
    <row r="1296" spans="7:7" x14ac:dyDescent="0.35">
      <c r="G1296" s="27"/>
    </row>
    <row r="1297" spans="7:7" x14ac:dyDescent="0.35">
      <c r="G1297" s="27"/>
    </row>
    <row r="1298" spans="7:7" x14ac:dyDescent="0.35">
      <c r="G1298" s="27"/>
    </row>
    <row r="1299" spans="7:7" x14ac:dyDescent="0.35">
      <c r="G1299" s="27"/>
    </row>
    <row r="1300" spans="7:7" x14ac:dyDescent="0.35">
      <c r="G1300" s="27"/>
    </row>
    <row r="1301" spans="7:7" x14ac:dyDescent="0.35">
      <c r="G1301" s="27"/>
    </row>
    <row r="1302" spans="7:7" x14ac:dyDescent="0.35">
      <c r="G1302" s="27"/>
    </row>
    <row r="1303" spans="7:7" x14ac:dyDescent="0.35">
      <c r="G1303" s="27"/>
    </row>
    <row r="1304" spans="7:7" x14ac:dyDescent="0.35">
      <c r="G1304" s="27"/>
    </row>
    <row r="1305" spans="7:7" x14ac:dyDescent="0.35">
      <c r="G1305" s="27"/>
    </row>
    <row r="1306" spans="7:7" x14ac:dyDescent="0.35">
      <c r="G1306" s="27"/>
    </row>
    <row r="1307" spans="7:7" x14ac:dyDescent="0.35">
      <c r="G1307" s="27"/>
    </row>
    <row r="1308" spans="7:7" x14ac:dyDescent="0.35">
      <c r="G1308" s="27"/>
    </row>
    <row r="1309" spans="7:7" x14ac:dyDescent="0.35">
      <c r="G1309" s="27"/>
    </row>
    <row r="1310" spans="7:7" x14ac:dyDescent="0.35">
      <c r="G1310" s="27"/>
    </row>
    <row r="1311" spans="7:7" x14ac:dyDescent="0.35">
      <c r="G1311" s="27"/>
    </row>
    <row r="1312" spans="7:7" x14ac:dyDescent="0.35">
      <c r="G1312" s="27"/>
    </row>
    <row r="1313" spans="7:7" x14ac:dyDescent="0.35">
      <c r="G1313" s="27"/>
    </row>
    <row r="1314" spans="7:7" x14ac:dyDescent="0.35">
      <c r="G1314" s="27"/>
    </row>
    <row r="1315" spans="7:7" x14ac:dyDescent="0.35">
      <c r="G1315" s="27"/>
    </row>
    <row r="1316" spans="7:7" x14ac:dyDescent="0.35">
      <c r="G1316" s="27"/>
    </row>
    <row r="1317" spans="7:7" x14ac:dyDescent="0.35">
      <c r="G1317" s="27"/>
    </row>
    <row r="1318" spans="7:7" x14ac:dyDescent="0.35">
      <c r="G1318" s="27"/>
    </row>
    <row r="1319" spans="7:7" x14ac:dyDescent="0.35">
      <c r="G1319" s="27"/>
    </row>
    <row r="1320" spans="7:7" x14ac:dyDescent="0.35">
      <c r="G1320" s="27"/>
    </row>
    <row r="1321" spans="7:7" x14ac:dyDescent="0.35">
      <c r="G1321" s="27"/>
    </row>
    <row r="1322" spans="7:7" x14ac:dyDescent="0.35">
      <c r="G1322" s="27"/>
    </row>
    <row r="1323" spans="7:7" x14ac:dyDescent="0.35">
      <c r="G1323" s="27"/>
    </row>
    <row r="1324" spans="7:7" x14ac:dyDescent="0.35">
      <c r="G1324" s="27"/>
    </row>
    <row r="1325" spans="7:7" x14ac:dyDescent="0.35">
      <c r="G1325" s="27"/>
    </row>
    <row r="1326" spans="7:7" x14ac:dyDescent="0.35">
      <c r="G1326" s="27"/>
    </row>
    <row r="1327" spans="7:7" x14ac:dyDescent="0.35">
      <c r="G1327" s="27"/>
    </row>
    <row r="1328" spans="7:7" x14ac:dyDescent="0.35">
      <c r="G1328" s="27"/>
    </row>
    <row r="1329" spans="7:7" x14ac:dyDescent="0.35">
      <c r="G1329" s="27"/>
    </row>
    <row r="1330" spans="7:7" x14ac:dyDescent="0.35">
      <c r="G1330" s="27"/>
    </row>
    <row r="1331" spans="7:7" x14ac:dyDescent="0.35">
      <c r="G1331" s="27"/>
    </row>
    <row r="1332" spans="7:7" x14ac:dyDescent="0.35">
      <c r="G1332" s="27"/>
    </row>
    <row r="1333" spans="7:7" x14ac:dyDescent="0.35">
      <c r="G1333" s="27"/>
    </row>
    <row r="1334" spans="7:7" x14ac:dyDescent="0.35">
      <c r="G1334" s="27"/>
    </row>
    <row r="1335" spans="7:7" x14ac:dyDescent="0.35">
      <c r="G1335" s="27"/>
    </row>
    <row r="1336" spans="7:7" x14ac:dyDescent="0.35">
      <c r="G1336" s="27"/>
    </row>
    <row r="1337" spans="7:7" x14ac:dyDescent="0.35">
      <c r="G1337" s="27"/>
    </row>
    <row r="1338" spans="7:7" x14ac:dyDescent="0.35">
      <c r="G1338" s="27"/>
    </row>
    <row r="1339" spans="7:7" x14ac:dyDescent="0.35">
      <c r="G1339" s="27"/>
    </row>
    <row r="1340" spans="7:7" x14ac:dyDescent="0.35">
      <c r="G1340" s="27"/>
    </row>
    <row r="1341" spans="7:7" x14ac:dyDescent="0.35">
      <c r="G1341" s="27"/>
    </row>
    <row r="1342" spans="7:7" x14ac:dyDescent="0.35">
      <c r="G1342" s="27"/>
    </row>
    <row r="1343" spans="7:7" x14ac:dyDescent="0.35">
      <c r="G1343" s="27"/>
    </row>
    <row r="1344" spans="7:7" x14ac:dyDescent="0.35">
      <c r="G1344" s="27"/>
    </row>
    <row r="1345" spans="7:7" x14ac:dyDescent="0.35">
      <c r="G1345" s="27"/>
    </row>
    <row r="1346" spans="7:7" x14ac:dyDescent="0.35">
      <c r="G1346" s="27"/>
    </row>
    <row r="1347" spans="7:7" x14ac:dyDescent="0.35">
      <c r="G1347" s="27"/>
    </row>
    <row r="1348" spans="7:7" x14ac:dyDescent="0.35">
      <c r="G1348" s="27"/>
    </row>
    <row r="1349" spans="7:7" x14ac:dyDescent="0.35">
      <c r="G1349" s="27"/>
    </row>
    <row r="1350" spans="7:7" x14ac:dyDescent="0.35">
      <c r="G1350" s="27"/>
    </row>
    <row r="1351" spans="7:7" x14ac:dyDescent="0.35">
      <c r="G1351" s="27"/>
    </row>
    <row r="1352" spans="7:7" x14ac:dyDescent="0.35">
      <c r="G1352" s="27"/>
    </row>
    <row r="1353" spans="7:7" x14ac:dyDescent="0.35">
      <c r="G1353" s="27"/>
    </row>
    <row r="1354" spans="7:7" x14ac:dyDescent="0.35">
      <c r="G1354" s="27"/>
    </row>
    <row r="1355" spans="7:7" x14ac:dyDescent="0.35">
      <c r="G1355" s="27"/>
    </row>
    <row r="1356" spans="7:7" x14ac:dyDescent="0.35">
      <c r="G1356" s="27"/>
    </row>
    <row r="1357" spans="7:7" x14ac:dyDescent="0.35">
      <c r="G1357" s="27"/>
    </row>
    <row r="1358" spans="7:7" x14ac:dyDescent="0.35">
      <c r="G1358" s="27"/>
    </row>
    <row r="1359" spans="7:7" x14ac:dyDescent="0.35">
      <c r="G1359" s="27"/>
    </row>
    <row r="1360" spans="7:7" x14ac:dyDescent="0.35">
      <c r="G1360" s="27"/>
    </row>
    <row r="1361" spans="7:7" x14ac:dyDescent="0.35">
      <c r="G1361" s="27"/>
    </row>
    <row r="1362" spans="7:7" x14ac:dyDescent="0.35">
      <c r="G1362" s="27"/>
    </row>
    <row r="1363" spans="7:7" x14ac:dyDescent="0.35">
      <c r="G1363" s="27"/>
    </row>
    <row r="1364" spans="7:7" x14ac:dyDescent="0.35">
      <c r="G1364" s="27"/>
    </row>
    <row r="1365" spans="7:7" x14ac:dyDescent="0.35">
      <c r="G1365" s="27"/>
    </row>
    <row r="1366" spans="7:7" x14ac:dyDescent="0.35">
      <c r="G1366" s="27"/>
    </row>
    <row r="1367" spans="7:7" x14ac:dyDescent="0.35">
      <c r="G1367" s="27"/>
    </row>
    <row r="1368" spans="7:7" x14ac:dyDescent="0.35">
      <c r="G1368" s="27"/>
    </row>
    <row r="1369" spans="7:7" x14ac:dyDescent="0.35">
      <c r="G1369" s="27"/>
    </row>
    <row r="1370" spans="7:7" x14ac:dyDescent="0.35">
      <c r="G1370" s="27"/>
    </row>
    <row r="1371" spans="7:7" x14ac:dyDescent="0.35">
      <c r="G1371" s="27"/>
    </row>
    <row r="1372" spans="7:7" x14ac:dyDescent="0.35">
      <c r="G1372" s="27"/>
    </row>
    <row r="1373" spans="7:7" x14ac:dyDescent="0.35">
      <c r="G1373" s="27"/>
    </row>
    <row r="1374" spans="7:7" x14ac:dyDescent="0.35">
      <c r="G1374" s="27"/>
    </row>
    <row r="1375" spans="7:7" x14ac:dyDescent="0.35">
      <c r="G1375" s="27"/>
    </row>
    <row r="1376" spans="7:7" x14ac:dyDescent="0.35">
      <c r="G1376" s="27"/>
    </row>
    <row r="1377" spans="7:7" x14ac:dyDescent="0.35">
      <c r="G1377" s="27"/>
    </row>
    <row r="1378" spans="7:7" x14ac:dyDescent="0.35">
      <c r="G1378" s="27"/>
    </row>
    <row r="1379" spans="7:7" x14ac:dyDescent="0.35">
      <c r="G1379" s="27"/>
    </row>
    <row r="1380" spans="7:7" x14ac:dyDescent="0.35">
      <c r="G1380" s="27"/>
    </row>
    <row r="1381" spans="7:7" x14ac:dyDescent="0.35">
      <c r="G1381" s="27"/>
    </row>
    <row r="1382" spans="7:7" x14ac:dyDescent="0.35">
      <c r="G1382" s="27"/>
    </row>
    <row r="1383" spans="7:7" x14ac:dyDescent="0.35">
      <c r="G1383" s="27"/>
    </row>
    <row r="1384" spans="7:7" x14ac:dyDescent="0.35">
      <c r="G1384" s="27"/>
    </row>
    <row r="1385" spans="7:7" x14ac:dyDescent="0.35">
      <c r="G1385" s="27"/>
    </row>
    <row r="1386" spans="7:7" x14ac:dyDescent="0.35">
      <c r="G1386" s="27"/>
    </row>
    <row r="1387" spans="7:7" x14ac:dyDescent="0.35">
      <c r="G1387" s="27"/>
    </row>
    <row r="1388" spans="7:7" x14ac:dyDescent="0.35">
      <c r="G1388" s="27"/>
    </row>
    <row r="1389" spans="7:7" x14ac:dyDescent="0.35">
      <c r="G1389" s="27"/>
    </row>
    <row r="1390" spans="7:7" x14ac:dyDescent="0.35">
      <c r="G1390" s="27"/>
    </row>
    <row r="1391" spans="7:7" x14ac:dyDescent="0.35">
      <c r="G1391" s="27"/>
    </row>
    <row r="1392" spans="7:7" x14ac:dyDescent="0.35">
      <c r="G1392" s="27"/>
    </row>
    <row r="1393" spans="7:7" x14ac:dyDescent="0.35">
      <c r="G1393" s="27"/>
    </row>
    <row r="1394" spans="7:7" x14ac:dyDescent="0.35">
      <c r="G1394" s="27"/>
    </row>
    <row r="1395" spans="7:7" x14ac:dyDescent="0.35">
      <c r="G1395" s="27"/>
    </row>
    <row r="1396" spans="7:7" x14ac:dyDescent="0.35">
      <c r="G1396" s="27"/>
    </row>
    <row r="1397" spans="7:7" x14ac:dyDescent="0.35">
      <c r="G1397" s="27"/>
    </row>
    <row r="1398" spans="7:7" x14ac:dyDescent="0.35">
      <c r="G1398" s="27"/>
    </row>
    <row r="1399" spans="7:7" x14ac:dyDescent="0.35">
      <c r="G1399" s="27"/>
    </row>
    <row r="1400" spans="7:7" x14ac:dyDescent="0.35">
      <c r="G1400" s="27"/>
    </row>
    <row r="1401" spans="7:7" x14ac:dyDescent="0.35">
      <c r="G1401" s="27"/>
    </row>
    <row r="1402" spans="7:7" x14ac:dyDescent="0.35">
      <c r="G1402" s="27"/>
    </row>
    <row r="1403" spans="7:7" x14ac:dyDescent="0.35">
      <c r="G1403" s="27"/>
    </row>
    <row r="1404" spans="7:7" x14ac:dyDescent="0.35">
      <c r="G1404" s="27"/>
    </row>
    <row r="1405" spans="7:7" x14ac:dyDescent="0.35">
      <c r="G1405" s="27"/>
    </row>
    <row r="1406" spans="7:7" x14ac:dyDescent="0.35">
      <c r="G1406" s="27"/>
    </row>
    <row r="1407" spans="7:7" x14ac:dyDescent="0.35">
      <c r="G1407" s="27"/>
    </row>
    <row r="1408" spans="7:7" x14ac:dyDescent="0.35">
      <c r="G1408" s="27"/>
    </row>
    <row r="1409" spans="7:7" x14ac:dyDescent="0.35">
      <c r="G1409" s="27"/>
    </row>
    <row r="1410" spans="7:7" x14ac:dyDescent="0.35">
      <c r="G1410" s="27"/>
    </row>
    <row r="1411" spans="7:7" x14ac:dyDescent="0.35">
      <c r="G1411" s="27"/>
    </row>
    <row r="1412" spans="7:7" x14ac:dyDescent="0.35">
      <c r="G1412" s="27"/>
    </row>
    <row r="1413" spans="7:7" x14ac:dyDescent="0.35">
      <c r="G1413" s="27"/>
    </row>
    <row r="1414" spans="7:7" x14ac:dyDescent="0.35">
      <c r="G1414" s="27"/>
    </row>
    <row r="1415" spans="7:7" x14ac:dyDescent="0.35">
      <c r="G1415" s="27"/>
    </row>
    <row r="1416" spans="7:7" x14ac:dyDescent="0.35">
      <c r="G1416" s="27"/>
    </row>
    <row r="1417" spans="7:7" x14ac:dyDescent="0.35">
      <c r="G1417" s="27"/>
    </row>
    <row r="1418" spans="7:7" x14ac:dyDescent="0.35">
      <c r="G1418" s="27"/>
    </row>
    <row r="1419" spans="7:7" x14ac:dyDescent="0.35">
      <c r="G1419" s="27"/>
    </row>
    <row r="1420" spans="7:7" x14ac:dyDescent="0.35">
      <c r="G1420" s="27"/>
    </row>
    <row r="1421" spans="7:7" x14ac:dyDescent="0.35">
      <c r="G1421" s="27"/>
    </row>
    <row r="1422" spans="7:7" x14ac:dyDescent="0.35">
      <c r="G1422" s="27"/>
    </row>
    <row r="1423" spans="7:7" x14ac:dyDescent="0.35">
      <c r="G1423" s="27"/>
    </row>
    <row r="1424" spans="7:7" x14ac:dyDescent="0.35">
      <c r="G1424" s="27"/>
    </row>
    <row r="1425" spans="7:7" x14ac:dyDescent="0.35">
      <c r="G1425" s="27"/>
    </row>
    <row r="1426" spans="7:7" x14ac:dyDescent="0.35">
      <c r="G1426" s="27"/>
    </row>
    <row r="1427" spans="7:7" x14ac:dyDescent="0.35">
      <c r="G1427" s="27"/>
    </row>
    <row r="1428" spans="7:7" x14ac:dyDescent="0.35">
      <c r="G1428" s="27"/>
    </row>
    <row r="1429" spans="7:7" x14ac:dyDescent="0.35">
      <c r="G1429" s="27"/>
    </row>
    <row r="1430" spans="7:7" x14ac:dyDescent="0.35">
      <c r="G1430" s="27"/>
    </row>
    <row r="1431" spans="7:7" x14ac:dyDescent="0.35">
      <c r="G1431" s="27"/>
    </row>
    <row r="1432" spans="7:7" x14ac:dyDescent="0.35">
      <c r="G1432" s="27"/>
    </row>
    <row r="1433" spans="7:7" x14ac:dyDescent="0.35">
      <c r="G1433" s="27"/>
    </row>
    <row r="1434" spans="7:7" x14ac:dyDescent="0.35">
      <c r="G1434" s="27"/>
    </row>
    <row r="1435" spans="7:7" x14ac:dyDescent="0.35">
      <c r="G1435" s="27"/>
    </row>
    <row r="1436" spans="7:7" x14ac:dyDescent="0.35">
      <c r="G1436" s="27"/>
    </row>
    <row r="1437" spans="7:7" x14ac:dyDescent="0.35">
      <c r="G1437" s="27"/>
    </row>
    <row r="1438" spans="7:7" x14ac:dyDescent="0.35">
      <c r="G1438" s="27"/>
    </row>
    <row r="1439" spans="7:7" x14ac:dyDescent="0.35">
      <c r="G1439" s="27"/>
    </row>
    <row r="1440" spans="7:7" x14ac:dyDescent="0.35">
      <c r="G1440" s="27"/>
    </row>
    <row r="1441" spans="7:7" x14ac:dyDescent="0.35">
      <c r="G1441" s="27"/>
    </row>
    <row r="1442" spans="7:7" x14ac:dyDescent="0.35">
      <c r="G1442" s="27"/>
    </row>
    <row r="1443" spans="7:7" x14ac:dyDescent="0.35">
      <c r="G1443" s="27"/>
    </row>
    <row r="1444" spans="7:7" x14ac:dyDescent="0.35">
      <c r="G1444" s="27"/>
    </row>
    <row r="1445" spans="7:7" x14ac:dyDescent="0.35">
      <c r="G1445" s="27"/>
    </row>
    <row r="1446" spans="7:7" x14ac:dyDescent="0.35">
      <c r="G1446" s="27"/>
    </row>
    <row r="1447" spans="7:7" x14ac:dyDescent="0.35">
      <c r="G1447" s="27"/>
    </row>
    <row r="1448" spans="7:7" x14ac:dyDescent="0.35">
      <c r="G1448" s="27"/>
    </row>
    <row r="1449" spans="7:7" x14ac:dyDescent="0.35">
      <c r="G1449" s="27"/>
    </row>
    <row r="1450" spans="7:7" x14ac:dyDescent="0.35">
      <c r="G1450" s="27"/>
    </row>
    <row r="1451" spans="7:7" x14ac:dyDescent="0.35">
      <c r="G1451" s="27"/>
    </row>
    <row r="1452" spans="7:7" x14ac:dyDescent="0.35">
      <c r="G1452" s="27"/>
    </row>
    <row r="1453" spans="7:7" x14ac:dyDescent="0.35">
      <c r="G1453" s="27"/>
    </row>
    <row r="1454" spans="7:7" x14ac:dyDescent="0.35">
      <c r="G1454" s="27"/>
    </row>
    <row r="1455" spans="7:7" x14ac:dyDescent="0.35">
      <c r="G1455" s="27"/>
    </row>
    <row r="1456" spans="7:7" x14ac:dyDescent="0.35">
      <c r="G1456" s="27"/>
    </row>
    <row r="1457" spans="7:7" x14ac:dyDescent="0.35">
      <c r="G1457" s="27"/>
    </row>
    <row r="1458" spans="7:7" x14ac:dyDescent="0.35">
      <c r="G1458" s="27"/>
    </row>
    <row r="1459" spans="7:7" x14ac:dyDescent="0.35">
      <c r="G1459" s="27"/>
    </row>
    <row r="1460" spans="7:7" x14ac:dyDescent="0.35">
      <c r="G1460" s="27"/>
    </row>
    <row r="1461" spans="7:7" x14ac:dyDescent="0.35">
      <c r="G1461" s="27"/>
    </row>
    <row r="1462" spans="7:7" x14ac:dyDescent="0.35">
      <c r="G1462" s="27"/>
    </row>
    <row r="1463" spans="7:7" x14ac:dyDescent="0.35">
      <c r="G1463" s="27"/>
    </row>
    <row r="1464" spans="7:7" x14ac:dyDescent="0.35">
      <c r="G1464" s="27"/>
    </row>
    <row r="1465" spans="7:7" x14ac:dyDescent="0.35">
      <c r="G1465" s="27"/>
    </row>
    <row r="1466" spans="7:7" x14ac:dyDescent="0.35">
      <c r="G1466" s="27"/>
    </row>
    <row r="1467" spans="7:7" x14ac:dyDescent="0.35">
      <c r="G1467" s="27"/>
    </row>
    <row r="1468" spans="7:7" x14ac:dyDescent="0.35">
      <c r="G1468" s="27"/>
    </row>
    <row r="1469" spans="7:7" x14ac:dyDescent="0.35">
      <c r="G1469" s="27"/>
    </row>
    <row r="1470" spans="7:7" x14ac:dyDescent="0.35">
      <c r="G1470" s="27"/>
    </row>
    <row r="1471" spans="7:7" x14ac:dyDescent="0.35">
      <c r="G1471" s="27"/>
    </row>
    <row r="1472" spans="7:7" x14ac:dyDescent="0.35">
      <c r="G1472" s="27"/>
    </row>
    <row r="1473" spans="7:7" x14ac:dyDescent="0.35">
      <c r="G1473" s="27"/>
    </row>
    <row r="1474" spans="7:7" x14ac:dyDescent="0.35">
      <c r="G1474" s="27"/>
    </row>
    <row r="1475" spans="7:7" x14ac:dyDescent="0.35">
      <c r="G1475" s="27"/>
    </row>
    <row r="1476" spans="7:7" x14ac:dyDescent="0.35">
      <c r="G1476" s="27"/>
    </row>
    <row r="1477" spans="7:7" x14ac:dyDescent="0.35">
      <c r="G1477" s="27"/>
    </row>
    <row r="1478" spans="7:7" x14ac:dyDescent="0.35">
      <c r="G1478" s="27"/>
    </row>
    <row r="1479" spans="7:7" x14ac:dyDescent="0.35">
      <c r="G1479" s="27"/>
    </row>
    <row r="1480" spans="7:7" x14ac:dyDescent="0.35">
      <c r="G1480" s="27"/>
    </row>
    <row r="1481" spans="7:7" x14ac:dyDescent="0.35">
      <c r="G1481" s="27"/>
    </row>
    <row r="1482" spans="7:7" x14ac:dyDescent="0.35">
      <c r="G1482" s="27"/>
    </row>
    <row r="1483" spans="7:7" x14ac:dyDescent="0.35">
      <c r="G1483" s="27"/>
    </row>
    <row r="1484" spans="7:7" x14ac:dyDescent="0.35">
      <c r="G1484" s="27"/>
    </row>
    <row r="1485" spans="7:7" x14ac:dyDescent="0.35">
      <c r="G1485" s="27"/>
    </row>
    <row r="1486" spans="7:7" x14ac:dyDescent="0.35">
      <c r="G1486" s="27"/>
    </row>
    <row r="1487" spans="7:7" x14ac:dyDescent="0.35">
      <c r="G1487" s="27"/>
    </row>
    <row r="1488" spans="7:7" x14ac:dyDescent="0.35">
      <c r="G1488" s="27"/>
    </row>
    <row r="1489" spans="7:7" x14ac:dyDescent="0.35">
      <c r="G1489" s="27"/>
    </row>
    <row r="1490" spans="7:7" x14ac:dyDescent="0.35">
      <c r="G1490" s="27"/>
    </row>
    <row r="1491" spans="7:7" x14ac:dyDescent="0.35">
      <c r="G1491" s="27"/>
    </row>
    <row r="1492" spans="7:7" x14ac:dyDescent="0.35">
      <c r="G1492" s="27"/>
    </row>
    <row r="1493" spans="7:7" x14ac:dyDescent="0.35">
      <c r="G1493" s="27"/>
    </row>
    <row r="1494" spans="7:7" x14ac:dyDescent="0.35">
      <c r="G1494" s="27"/>
    </row>
    <row r="1495" spans="7:7" x14ac:dyDescent="0.35">
      <c r="G1495" s="27"/>
    </row>
    <row r="1496" spans="7:7" x14ac:dyDescent="0.35">
      <c r="G1496" s="27"/>
    </row>
    <row r="1497" spans="7:7" x14ac:dyDescent="0.35">
      <c r="G1497" s="27"/>
    </row>
    <row r="1498" spans="7:7" x14ac:dyDescent="0.35">
      <c r="G1498" s="27"/>
    </row>
    <row r="1499" spans="7:7" x14ac:dyDescent="0.35">
      <c r="G1499" s="27"/>
    </row>
    <row r="1500" spans="7:7" x14ac:dyDescent="0.35">
      <c r="G1500" s="27"/>
    </row>
    <row r="1501" spans="7:7" x14ac:dyDescent="0.35">
      <c r="G1501" s="27"/>
    </row>
    <row r="1502" spans="7:7" x14ac:dyDescent="0.35">
      <c r="G1502" s="27"/>
    </row>
    <row r="1503" spans="7:7" x14ac:dyDescent="0.35">
      <c r="G1503" s="27"/>
    </row>
    <row r="1504" spans="7:7" x14ac:dyDescent="0.35">
      <c r="G1504" s="27"/>
    </row>
    <row r="1505" spans="7:7" x14ac:dyDescent="0.35">
      <c r="G1505" s="27"/>
    </row>
    <row r="1506" spans="7:7" x14ac:dyDescent="0.35">
      <c r="G1506" s="27"/>
    </row>
    <row r="1507" spans="7:7" x14ac:dyDescent="0.35">
      <c r="G1507" s="27"/>
    </row>
    <row r="1508" spans="7:7" x14ac:dyDescent="0.35">
      <c r="G1508" s="27"/>
    </row>
    <row r="1509" spans="7:7" x14ac:dyDescent="0.35">
      <c r="G1509" s="27"/>
    </row>
    <row r="1510" spans="7:7" x14ac:dyDescent="0.35">
      <c r="G1510" s="27"/>
    </row>
    <row r="1511" spans="7:7" x14ac:dyDescent="0.35">
      <c r="G1511" s="27"/>
    </row>
    <row r="1512" spans="7:7" x14ac:dyDescent="0.35">
      <c r="G1512" s="27"/>
    </row>
    <row r="1513" spans="7:7" x14ac:dyDescent="0.35">
      <c r="G1513" s="27"/>
    </row>
    <row r="1514" spans="7:7" x14ac:dyDescent="0.35">
      <c r="G1514" s="27"/>
    </row>
    <row r="1515" spans="7:7" x14ac:dyDescent="0.35">
      <c r="G1515" s="27"/>
    </row>
    <row r="1516" spans="7:7" x14ac:dyDescent="0.35">
      <c r="G1516" s="27"/>
    </row>
    <row r="1517" spans="7:7" x14ac:dyDescent="0.35">
      <c r="G1517" s="27"/>
    </row>
    <row r="1518" spans="7:7" x14ac:dyDescent="0.35">
      <c r="G1518" s="27"/>
    </row>
    <row r="1519" spans="7:7" x14ac:dyDescent="0.35">
      <c r="G1519" s="27"/>
    </row>
    <row r="1520" spans="7:7" x14ac:dyDescent="0.35">
      <c r="G1520" s="27"/>
    </row>
    <row r="1521" spans="7:7" x14ac:dyDescent="0.35">
      <c r="G1521" s="27"/>
    </row>
    <row r="1522" spans="7:7" x14ac:dyDescent="0.35">
      <c r="G1522" s="27"/>
    </row>
    <row r="1523" spans="7:7" x14ac:dyDescent="0.35">
      <c r="G1523" s="27"/>
    </row>
    <row r="1524" spans="7:7" x14ac:dyDescent="0.35">
      <c r="G1524" s="27"/>
    </row>
    <row r="1525" spans="7:7" x14ac:dyDescent="0.35">
      <c r="G1525" s="27"/>
    </row>
    <row r="1526" spans="7:7" x14ac:dyDescent="0.35">
      <c r="G1526" s="27"/>
    </row>
    <row r="1527" spans="7:7" x14ac:dyDescent="0.35">
      <c r="G1527" s="27"/>
    </row>
    <row r="1528" spans="7:7" x14ac:dyDescent="0.35">
      <c r="G1528" s="27"/>
    </row>
    <row r="1529" spans="7:7" x14ac:dyDescent="0.35">
      <c r="G1529" s="27"/>
    </row>
    <row r="1530" spans="7:7" x14ac:dyDescent="0.35">
      <c r="G1530" s="27"/>
    </row>
    <row r="1531" spans="7:7" x14ac:dyDescent="0.35">
      <c r="G1531" s="27"/>
    </row>
    <row r="1532" spans="7:7" x14ac:dyDescent="0.35">
      <c r="G1532" s="27"/>
    </row>
    <row r="1533" spans="7:7" x14ac:dyDescent="0.35">
      <c r="G1533" s="27"/>
    </row>
    <row r="1534" spans="7:7" x14ac:dyDescent="0.35">
      <c r="G1534" s="27"/>
    </row>
    <row r="1535" spans="7:7" x14ac:dyDescent="0.35">
      <c r="G1535" s="27"/>
    </row>
    <row r="1536" spans="7:7" x14ac:dyDescent="0.35">
      <c r="G1536" s="27"/>
    </row>
    <row r="1537" spans="7:7" x14ac:dyDescent="0.35">
      <c r="G1537" s="27"/>
    </row>
    <row r="1538" spans="7:7" x14ac:dyDescent="0.35">
      <c r="G1538" s="27"/>
    </row>
    <row r="1539" spans="7:7" x14ac:dyDescent="0.35">
      <c r="G1539" s="27"/>
    </row>
    <row r="1540" spans="7:7" x14ac:dyDescent="0.35">
      <c r="G1540" s="27"/>
    </row>
    <row r="1541" spans="7:7" x14ac:dyDescent="0.35">
      <c r="G1541" s="27"/>
    </row>
    <row r="1542" spans="7:7" x14ac:dyDescent="0.35">
      <c r="G1542" s="27"/>
    </row>
    <row r="1543" spans="7:7" x14ac:dyDescent="0.35">
      <c r="G1543" s="27"/>
    </row>
    <row r="1544" spans="7:7" x14ac:dyDescent="0.35">
      <c r="G1544" s="27"/>
    </row>
    <row r="1545" spans="7:7" x14ac:dyDescent="0.35">
      <c r="G1545" s="27"/>
    </row>
    <row r="1546" spans="7:7" x14ac:dyDescent="0.35">
      <c r="G1546" s="27"/>
    </row>
    <row r="1547" spans="7:7" x14ac:dyDescent="0.35">
      <c r="G1547" s="27"/>
    </row>
    <row r="1548" spans="7:7" x14ac:dyDescent="0.35">
      <c r="G1548" s="27"/>
    </row>
    <row r="1549" spans="7:7" x14ac:dyDescent="0.35">
      <c r="G1549" s="27"/>
    </row>
    <row r="1550" spans="7:7" x14ac:dyDescent="0.35">
      <c r="G1550" s="27"/>
    </row>
    <row r="1551" spans="7:7" x14ac:dyDescent="0.35">
      <c r="G1551" s="27"/>
    </row>
    <row r="1552" spans="7:7" x14ac:dyDescent="0.35">
      <c r="G1552" s="27"/>
    </row>
    <row r="1553" spans="7:7" x14ac:dyDescent="0.35">
      <c r="G1553" s="27"/>
    </row>
    <row r="1554" spans="7:7" x14ac:dyDescent="0.35">
      <c r="G1554" s="27"/>
    </row>
    <row r="1555" spans="7:7" x14ac:dyDescent="0.35">
      <c r="G1555" s="27"/>
    </row>
    <row r="1556" spans="7:7" x14ac:dyDescent="0.35">
      <c r="G1556" s="27"/>
    </row>
    <row r="1557" spans="7:7" x14ac:dyDescent="0.35">
      <c r="G1557" s="27"/>
    </row>
    <row r="1558" spans="7:7" x14ac:dyDescent="0.35">
      <c r="G1558" s="27"/>
    </row>
    <row r="1559" spans="7:7" x14ac:dyDescent="0.35">
      <c r="G1559" s="27"/>
    </row>
    <row r="1560" spans="7:7" x14ac:dyDescent="0.35">
      <c r="G1560" s="27"/>
    </row>
    <row r="1561" spans="7:7" x14ac:dyDescent="0.35">
      <c r="G1561" s="27"/>
    </row>
    <row r="1562" spans="7:7" x14ac:dyDescent="0.35">
      <c r="G1562" s="27"/>
    </row>
    <row r="1563" spans="7:7" x14ac:dyDescent="0.35">
      <c r="G1563" s="27"/>
    </row>
    <row r="1564" spans="7:7" x14ac:dyDescent="0.35">
      <c r="G1564" s="27"/>
    </row>
    <row r="1565" spans="7:7" x14ac:dyDescent="0.35">
      <c r="G1565" s="27"/>
    </row>
    <row r="1566" spans="7:7" x14ac:dyDescent="0.35">
      <c r="G1566" s="27"/>
    </row>
    <row r="1567" spans="7:7" x14ac:dyDescent="0.35">
      <c r="G1567" s="27"/>
    </row>
    <row r="1568" spans="7:7" x14ac:dyDescent="0.35">
      <c r="G1568" s="27"/>
    </row>
    <row r="1569" spans="7:7" x14ac:dyDescent="0.35">
      <c r="G1569" s="27"/>
    </row>
    <row r="1570" spans="7:7" x14ac:dyDescent="0.35">
      <c r="G1570" s="27"/>
    </row>
    <row r="1571" spans="7:7" x14ac:dyDescent="0.35">
      <c r="G1571" s="27"/>
    </row>
    <row r="1572" spans="7:7" x14ac:dyDescent="0.35">
      <c r="G1572" s="27"/>
    </row>
    <row r="1573" spans="7:7" x14ac:dyDescent="0.35">
      <c r="G1573" s="27"/>
    </row>
    <row r="1574" spans="7:7" x14ac:dyDescent="0.35">
      <c r="G1574" s="27"/>
    </row>
    <row r="1575" spans="7:7" x14ac:dyDescent="0.35">
      <c r="G1575" s="27"/>
    </row>
    <row r="1576" spans="7:7" x14ac:dyDescent="0.35">
      <c r="G1576" s="27"/>
    </row>
    <row r="1577" spans="7:7" x14ac:dyDescent="0.35">
      <c r="G1577" s="27"/>
    </row>
    <row r="1578" spans="7:7" x14ac:dyDescent="0.35">
      <c r="G1578" s="27"/>
    </row>
    <row r="1579" spans="7:7" x14ac:dyDescent="0.35">
      <c r="G1579" s="27"/>
    </row>
    <row r="1580" spans="7:7" x14ac:dyDescent="0.35">
      <c r="G1580" s="27"/>
    </row>
    <row r="1581" spans="7:7" x14ac:dyDescent="0.35">
      <c r="G1581" s="27"/>
    </row>
    <row r="1582" spans="7:7" x14ac:dyDescent="0.35">
      <c r="G1582" s="27"/>
    </row>
    <row r="1583" spans="7:7" x14ac:dyDescent="0.35">
      <c r="G1583" s="27"/>
    </row>
    <row r="1584" spans="7:7" x14ac:dyDescent="0.35">
      <c r="G1584" s="27"/>
    </row>
    <row r="1585" spans="7:7" x14ac:dyDescent="0.35">
      <c r="G1585" s="27"/>
    </row>
    <row r="1586" spans="7:7" x14ac:dyDescent="0.35">
      <c r="G1586" s="27"/>
    </row>
    <row r="1587" spans="7:7" x14ac:dyDescent="0.35">
      <c r="G1587" s="27"/>
    </row>
    <row r="1588" spans="7:7" x14ac:dyDescent="0.35">
      <c r="G1588" s="27"/>
    </row>
    <row r="1589" spans="7:7" x14ac:dyDescent="0.35">
      <c r="G1589" s="27"/>
    </row>
    <row r="1590" spans="7:7" x14ac:dyDescent="0.35">
      <c r="G1590" s="27"/>
    </row>
    <row r="1591" spans="7:7" x14ac:dyDescent="0.35">
      <c r="G1591" s="27"/>
    </row>
    <row r="1592" spans="7:7" x14ac:dyDescent="0.35">
      <c r="G1592" s="27"/>
    </row>
    <row r="1593" spans="7:7" x14ac:dyDescent="0.35">
      <c r="G1593" s="27"/>
    </row>
    <row r="1594" spans="7:7" x14ac:dyDescent="0.35">
      <c r="G1594" s="27"/>
    </row>
    <row r="1595" spans="7:7" x14ac:dyDescent="0.35">
      <c r="G1595" s="27"/>
    </row>
    <row r="1596" spans="7:7" x14ac:dyDescent="0.35">
      <c r="G1596" s="27"/>
    </row>
    <row r="1597" spans="7:7" x14ac:dyDescent="0.35">
      <c r="G1597" s="27"/>
    </row>
    <row r="1598" spans="7:7" x14ac:dyDescent="0.35">
      <c r="G1598" s="27"/>
    </row>
    <row r="1599" spans="7:7" x14ac:dyDescent="0.35">
      <c r="G1599" s="27"/>
    </row>
    <row r="1600" spans="7:7" x14ac:dyDescent="0.35">
      <c r="G1600" s="27"/>
    </row>
    <row r="1601" spans="7:7" x14ac:dyDescent="0.35">
      <c r="G1601" s="27"/>
    </row>
    <row r="1602" spans="7:7" x14ac:dyDescent="0.35">
      <c r="G1602" s="27"/>
    </row>
    <row r="1603" spans="7:7" x14ac:dyDescent="0.35">
      <c r="G1603" s="27"/>
    </row>
    <row r="1604" spans="7:7" x14ac:dyDescent="0.35">
      <c r="G1604" s="27"/>
    </row>
    <row r="1605" spans="7:7" x14ac:dyDescent="0.35">
      <c r="G1605" s="27"/>
    </row>
    <row r="1606" spans="7:7" x14ac:dyDescent="0.35">
      <c r="G1606" s="27"/>
    </row>
    <row r="1607" spans="7:7" x14ac:dyDescent="0.35">
      <c r="G1607" s="27"/>
    </row>
    <row r="1608" spans="7:7" x14ac:dyDescent="0.35">
      <c r="G1608" s="27"/>
    </row>
    <row r="1609" spans="7:7" x14ac:dyDescent="0.35">
      <c r="G1609" s="27"/>
    </row>
    <row r="1610" spans="7:7" x14ac:dyDescent="0.35">
      <c r="G1610" s="27"/>
    </row>
    <row r="1611" spans="7:7" x14ac:dyDescent="0.35">
      <c r="G1611" s="27"/>
    </row>
    <row r="1612" spans="7:7" x14ac:dyDescent="0.35">
      <c r="G1612" s="27"/>
    </row>
    <row r="1613" spans="7:7" x14ac:dyDescent="0.35">
      <c r="G1613" s="27"/>
    </row>
    <row r="1614" spans="7:7" x14ac:dyDescent="0.35">
      <c r="G1614" s="27"/>
    </row>
    <row r="1615" spans="7:7" x14ac:dyDescent="0.35">
      <c r="G1615" s="27"/>
    </row>
    <row r="1616" spans="7:7" x14ac:dyDescent="0.35">
      <c r="G1616" s="27"/>
    </row>
    <row r="1617" spans="7:7" x14ac:dyDescent="0.35">
      <c r="G1617" s="27"/>
    </row>
    <row r="1618" spans="7:7" x14ac:dyDescent="0.35">
      <c r="G1618" s="27"/>
    </row>
    <row r="1619" spans="7:7" x14ac:dyDescent="0.35">
      <c r="G1619" s="27"/>
    </row>
    <row r="1620" spans="7:7" x14ac:dyDescent="0.35">
      <c r="G1620" s="27"/>
    </row>
    <row r="1621" spans="7:7" x14ac:dyDescent="0.35">
      <c r="G1621" s="27"/>
    </row>
    <row r="1622" spans="7:7" x14ac:dyDescent="0.35">
      <c r="G1622" s="27"/>
    </row>
    <row r="1623" spans="7:7" x14ac:dyDescent="0.35">
      <c r="G1623" s="27"/>
    </row>
    <row r="1624" spans="7:7" x14ac:dyDescent="0.35">
      <c r="G1624" s="27"/>
    </row>
    <row r="1625" spans="7:7" x14ac:dyDescent="0.35">
      <c r="G1625" s="27"/>
    </row>
    <row r="1626" spans="7:7" x14ac:dyDescent="0.35">
      <c r="G1626" s="27"/>
    </row>
    <row r="1627" spans="7:7" x14ac:dyDescent="0.35">
      <c r="G1627" s="27"/>
    </row>
    <row r="1628" spans="7:7" x14ac:dyDescent="0.35">
      <c r="G1628" s="27"/>
    </row>
    <row r="1629" spans="7:7" x14ac:dyDescent="0.35">
      <c r="G1629" s="27"/>
    </row>
    <row r="1630" spans="7:7" x14ac:dyDescent="0.35">
      <c r="G1630" s="27"/>
    </row>
    <row r="1631" spans="7:7" x14ac:dyDescent="0.35">
      <c r="G1631" s="27"/>
    </row>
    <row r="1632" spans="7:7" x14ac:dyDescent="0.35">
      <c r="G1632" s="27"/>
    </row>
    <row r="1633" spans="7:7" x14ac:dyDescent="0.35">
      <c r="G1633" s="27"/>
    </row>
    <row r="1634" spans="7:7" x14ac:dyDescent="0.35">
      <c r="G1634" s="27"/>
    </row>
    <row r="1635" spans="7:7" x14ac:dyDescent="0.35">
      <c r="G1635" s="27"/>
    </row>
    <row r="1636" spans="7:7" x14ac:dyDescent="0.35">
      <c r="G1636" s="27"/>
    </row>
    <row r="1637" spans="7:7" x14ac:dyDescent="0.35">
      <c r="G1637" s="27"/>
    </row>
    <row r="1638" spans="7:7" x14ac:dyDescent="0.35">
      <c r="G1638" s="27"/>
    </row>
    <row r="1639" spans="7:7" x14ac:dyDescent="0.35">
      <c r="G1639" s="27"/>
    </row>
    <row r="1640" spans="7:7" x14ac:dyDescent="0.35">
      <c r="G1640" s="27"/>
    </row>
    <row r="1641" spans="7:7" x14ac:dyDescent="0.35">
      <c r="G1641" s="27"/>
    </row>
    <row r="1642" spans="7:7" x14ac:dyDescent="0.35">
      <c r="G1642" s="27"/>
    </row>
    <row r="1643" spans="7:7" x14ac:dyDescent="0.35">
      <c r="G1643" s="27"/>
    </row>
    <row r="1644" spans="7:7" x14ac:dyDescent="0.35">
      <c r="G1644" s="27"/>
    </row>
    <row r="1645" spans="7:7" x14ac:dyDescent="0.35">
      <c r="G1645" s="27"/>
    </row>
    <row r="1646" spans="7:7" x14ac:dyDescent="0.35">
      <c r="G1646" s="27"/>
    </row>
    <row r="1647" spans="7:7" x14ac:dyDescent="0.35">
      <c r="G1647" s="27"/>
    </row>
    <row r="1648" spans="7:7" x14ac:dyDescent="0.35">
      <c r="G1648" s="27"/>
    </row>
    <row r="1649" spans="7:7" x14ac:dyDescent="0.35">
      <c r="G1649" s="27"/>
    </row>
    <row r="1650" spans="7:7" x14ac:dyDescent="0.35">
      <c r="G1650" s="27"/>
    </row>
    <row r="1651" spans="7:7" x14ac:dyDescent="0.35">
      <c r="G1651" s="27"/>
    </row>
    <row r="1652" spans="7:7" x14ac:dyDescent="0.35">
      <c r="G1652" s="27"/>
    </row>
    <row r="1653" spans="7:7" x14ac:dyDescent="0.35">
      <c r="G1653" s="27"/>
    </row>
    <row r="1654" spans="7:7" x14ac:dyDescent="0.35">
      <c r="G1654" s="27"/>
    </row>
    <row r="1655" spans="7:7" x14ac:dyDescent="0.35">
      <c r="G1655" s="27"/>
    </row>
    <row r="1656" spans="7:7" x14ac:dyDescent="0.35">
      <c r="G1656" s="27"/>
    </row>
    <row r="1657" spans="7:7" x14ac:dyDescent="0.35">
      <c r="G1657" s="27"/>
    </row>
    <row r="1658" spans="7:7" x14ac:dyDescent="0.35">
      <c r="G1658" s="27"/>
    </row>
    <row r="1659" spans="7:7" x14ac:dyDescent="0.35">
      <c r="G1659" s="27"/>
    </row>
    <row r="1660" spans="7:7" x14ac:dyDescent="0.35">
      <c r="G1660" s="27"/>
    </row>
    <row r="1661" spans="7:7" x14ac:dyDescent="0.35">
      <c r="G1661" s="27"/>
    </row>
    <row r="1662" spans="7:7" x14ac:dyDescent="0.35">
      <c r="G1662" s="27"/>
    </row>
    <row r="1663" spans="7:7" x14ac:dyDescent="0.35">
      <c r="G1663" s="27"/>
    </row>
    <row r="1664" spans="7:7" x14ac:dyDescent="0.35">
      <c r="G1664" s="27"/>
    </row>
    <row r="1665" spans="7:7" x14ac:dyDescent="0.35">
      <c r="G1665" s="27"/>
    </row>
    <row r="1666" spans="7:7" x14ac:dyDescent="0.35">
      <c r="G1666" s="27"/>
    </row>
    <row r="1667" spans="7:7" x14ac:dyDescent="0.35">
      <c r="G1667" s="27"/>
    </row>
    <row r="1668" spans="7:7" x14ac:dyDescent="0.35">
      <c r="G1668" s="27"/>
    </row>
    <row r="1669" spans="7:7" x14ac:dyDescent="0.35">
      <c r="G1669" s="27"/>
    </row>
    <row r="1670" spans="7:7" x14ac:dyDescent="0.35">
      <c r="G1670" s="27"/>
    </row>
    <row r="1671" spans="7:7" x14ac:dyDescent="0.35">
      <c r="G1671" s="27"/>
    </row>
    <row r="1672" spans="7:7" x14ac:dyDescent="0.35">
      <c r="G1672" s="27"/>
    </row>
    <row r="1673" spans="7:7" x14ac:dyDescent="0.35">
      <c r="G1673" s="27"/>
    </row>
    <row r="1674" spans="7:7" x14ac:dyDescent="0.35">
      <c r="G1674" s="27"/>
    </row>
    <row r="1675" spans="7:7" x14ac:dyDescent="0.35">
      <c r="G1675" s="27"/>
    </row>
    <row r="1676" spans="7:7" x14ac:dyDescent="0.35">
      <c r="G1676" s="27"/>
    </row>
    <row r="1677" spans="7:7" x14ac:dyDescent="0.35">
      <c r="G1677" s="27"/>
    </row>
    <row r="1678" spans="7:7" x14ac:dyDescent="0.35">
      <c r="G1678" s="27"/>
    </row>
    <row r="1679" spans="7:7" x14ac:dyDescent="0.35">
      <c r="G1679" s="27"/>
    </row>
    <row r="1680" spans="7:7" x14ac:dyDescent="0.35">
      <c r="G1680" s="27"/>
    </row>
    <row r="1681" spans="7:7" x14ac:dyDescent="0.35">
      <c r="G1681" s="27"/>
    </row>
    <row r="1682" spans="7:7" x14ac:dyDescent="0.35">
      <c r="G1682" s="27"/>
    </row>
    <row r="1683" spans="7:7" x14ac:dyDescent="0.35">
      <c r="G1683" s="27"/>
    </row>
    <row r="1684" spans="7:7" x14ac:dyDescent="0.35">
      <c r="G1684" s="27"/>
    </row>
    <row r="1685" spans="7:7" x14ac:dyDescent="0.35">
      <c r="G1685" s="27"/>
    </row>
    <row r="1686" spans="7:7" x14ac:dyDescent="0.35">
      <c r="G1686" s="27"/>
    </row>
    <row r="1687" spans="7:7" x14ac:dyDescent="0.35">
      <c r="G1687" s="27"/>
    </row>
    <row r="1688" spans="7:7" x14ac:dyDescent="0.35">
      <c r="G1688" s="27"/>
    </row>
    <row r="1689" spans="7:7" x14ac:dyDescent="0.35">
      <c r="G1689" s="27"/>
    </row>
    <row r="1690" spans="7:7" x14ac:dyDescent="0.35">
      <c r="G1690" s="27"/>
    </row>
    <row r="1691" spans="7:7" x14ac:dyDescent="0.35">
      <c r="G1691" s="27"/>
    </row>
    <row r="1692" spans="7:7" x14ac:dyDescent="0.35">
      <c r="G1692" s="27"/>
    </row>
    <row r="1693" spans="7:7" x14ac:dyDescent="0.35">
      <c r="G1693" s="27"/>
    </row>
    <row r="1694" spans="7:7" x14ac:dyDescent="0.35">
      <c r="G1694" s="27"/>
    </row>
    <row r="1695" spans="7:7" x14ac:dyDescent="0.35">
      <c r="G1695" s="27"/>
    </row>
    <row r="1696" spans="7:7" x14ac:dyDescent="0.35">
      <c r="G1696" s="27"/>
    </row>
    <row r="1697" spans="7:7" x14ac:dyDescent="0.35">
      <c r="G1697" s="27"/>
    </row>
    <row r="1698" spans="7:7" x14ac:dyDescent="0.35">
      <c r="G1698" s="27"/>
    </row>
    <row r="1699" spans="7:7" x14ac:dyDescent="0.35">
      <c r="G1699" s="27"/>
    </row>
    <row r="1700" spans="7:7" x14ac:dyDescent="0.35">
      <c r="G1700" s="27"/>
    </row>
    <row r="1701" spans="7:7" x14ac:dyDescent="0.35">
      <c r="G1701" s="27"/>
    </row>
    <row r="1702" spans="7:7" x14ac:dyDescent="0.35">
      <c r="G1702" s="27"/>
    </row>
    <row r="1703" spans="7:7" x14ac:dyDescent="0.35">
      <c r="G1703" s="27"/>
    </row>
    <row r="1704" spans="7:7" x14ac:dyDescent="0.35">
      <c r="G1704" s="27"/>
    </row>
    <row r="1705" spans="7:7" x14ac:dyDescent="0.35">
      <c r="G1705" s="27"/>
    </row>
    <row r="1706" spans="7:7" x14ac:dyDescent="0.35">
      <c r="G1706" s="27"/>
    </row>
    <row r="1707" spans="7:7" x14ac:dyDescent="0.35">
      <c r="G1707" s="27"/>
    </row>
    <row r="1708" spans="7:7" x14ac:dyDescent="0.35">
      <c r="G1708" s="27"/>
    </row>
    <row r="1709" spans="7:7" x14ac:dyDescent="0.35">
      <c r="G1709" s="27"/>
    </row>
    <row r="1710" spans="7:7" x14ac:dyDescent="0.35">
      <c r="G1710" s="27"/>
    </row>
    <row r="1711" spans="7:7" x14ac:dyDescent="0.35">
      <c r="G1711" s="27"/>
    </row>
    <row r="1712" spans="7:7" x14ac:dyDescent="0.35">
      <c r="G1712" s="27"/>
    </row>
    <row r="1713" spans="7:7" x14ac:dyDescent="0.35">
      <c r="G1713" s="27"/>
    </row>
    <row r="1714" spans="7:7" x14ac:dyDescent="0.35">
      <c r="G1714" s="27"/>
    </row>
    <row r="1715" spans="7:7" x14ac:dyDescent="0.35">
      <c r="G1715" s="27"/>
    </row>
    <row r="1716" spans="7:7" x14ac:dyDescent="0.35">
      <c r="G1716" s="27"/>
    </row>
    <row r="1717" spans="7:7" x14ac:dyDescent="0.35">
      <c r="G1717" s="27"/>
    </row>
    <row r="1718" spans="7:7" x14ac:dyDescent="0.35">
      <c r="G1718" s="27"/>
    </row>
    <row r="1719" spans="7:7" x14ac:dyDescent="0.35">
      <c r="G1719" s="27"/>
    </row>
    <row r="1720" spans="7:7" x14ac:dyDescent="0.35">
      <c r="G1720" s="27"/>
    </row>
    <row r="1721" spans="7:7" x14ac:dyDescent="0.35">
      <c r="G1721" s="27"/>
    </row>
    <row r="1722" spans="7:7" x14ac:dyDescent="0.35">
      <c r="G1722" s="27"/>
    </row>
    <row r="1723" spans="7:7" x14ac:dyDescent="0.35">
      <c r="G1723" s="27"/>
    </row>
    <row r="1724" spans="7:7" x14ac:dyDescent="0.35">
      <c r="G1724" s="27"/>
    </row>
    <row r="1725" spans="7:7" x14ac:dyDescent="0.35">
      <c r="G1725" s="27"/>
    </row>
    <row r="1726" spans="7:7" x14ac:dyDescent="0.35">
      <c r="G1726" s="27"/>
    </row>
    <row r="1727" spans="7:7" x14ac:dyDescent="0.35">
      <c r="G1727" s="27"/>
    </row>
    <row r="1728" spans="7:7" x14ac:dyDescent="0.35">
      <c r="G1728" s="27"/>
    </row>
    <row r="1729" spans="7:7" x14ac:dyDescent="0.35">
      <c r="G1729" s="27"/>
    </row>
    <row r="1730" spans="7:7" x14ac:dyDescent="0.35">
      <c r="G1730" s="27"/>
    </row>
    <row r="1731" spans="7:7" x14ac:dyDescent="0.35">
      <c r="G1731" s="27"/>
    </row>
    <row r="1732" spans="7:7" x14ac:dyDescent="0.35">
      <c r="G1732" s="27"/>
    </row>
    <row r="1733" spans="7:7" x14ac:dyDescent="0.35">
      <c r="G1733" s="27"/>
    </row>
    <row r="1734" spans="7:7" x14ac:dyDescent="0.35">
      <c r="G1734" s="27"/>
    </row>
    <row r="1735" spans="7:7" x14ac:dyDescent="0.35">
      <c r="G1735" s="27"/>
    </row>
    <row r="1736" spans="7:7" x14ac:dyDescent="0.35">
      <c r="G1736" s="27"/>
    </row>
    <row r="1737" spans="7:7" x14ac:dyDescent="0.35">
      <c r="G1737" s="27"/>
    </row>
    <row r="1738" spans="7:7" x14ac:dyDescent="0.35">
      <c r="G1738" s="27"/>
    </row>
    <row r="1739" spans="7:7" x14ac:dyDescent="0.35">
      <c r="G1739" s="27"/>
    </row>
    <row r="1740" spans="7:7" x14ac:dyDescent="0.35">
      <c r="G1740" s="27"/>
    </row>
    <row r="1741" spans="7:7" x14ac:dyDescent="0.35">
      <c r="G1741" s="27"/>
    </row>
    <row r="1742" spans="7:7" x14ac:dyDescent="0.35">
      <c r="G1742" s="27"/>
    </row>
    <row r="1743" spans="7:7" x14ac:dyDescent="0.35">
      <c r="G1743" s="27"/>
    </row>
    <row r="1744" spans="7:7" x14ac:dyDescent="0.35">
      <c r="G1744" s="27"/>
    </row>
    <row r="1745" spans="7:7" x14ac:dyDescent="0.35">
      <c r="G1745" s="27"/>
    </row>
    <row r="1746" spans="7:7" x14ac:dyDescent="0.35">
      <c r="G1746" s="27"/>
    </row>
    <row r="1747" spans="7:7" x14ac:dyDescent="0.35">
      <c r="G1747" s="27"/>
    </row>
    <row r="1748" spans="7:7" x14ac:dyDescent="0.35">
      <c r="G1748" s="27"/>
    </row>
    <row r="1749" spans="7:7" x14ac:dyDescent="0.35">
      <c r="G1749" s="27"/>
    </row>
    <row r="1750" spans="7:7" x14ac:dyDescent="0.35">
      <c r="G1750" s="27"/>
    </row>
    <row r="1751" spans="7:7" x14ac:dyDescent="0.35">
      <c r="G1751" s="27"/>
    </row>
    <row r="1752" spans="7:7" x14ac:dyDescent="0.35">
      <c r="G1752" s="27"/>
    </row>
    <row r="1753" spans="7:7" x14ac:dyDescent="0.35">
      <c r="G1753" s="27"/>
    </row>
    <row r="1754" spans="7:7" x14ac:dyDescent="0.35">
      <c r="G1754" s="27"/>
    </row>
    <row r="1755" spans="7:7" x14ac:dyDescent="0.35">
      <c r="G1755" s="27"/>
    </row>
    <row r="1756" spans="7:7" x14ac:dyDescent="0.35">
      <c r="G1756" s="27"/>
    </row>
    <row r="1757" spans="7:7" x14ac:dyDescent="0.35">
      <c r="G1757" s="27"/>
    </row>
    <row r="1758" spans="7:7" x14ac:dyDescent="0.35">
      <c r="G1758" s="27"/>
    </row>
    <row r="1759" spans="7:7" x14ac:dyDescent="0.35">
      <c r="G1759" s="27"/>
    </row>
    <row r="1760" spans="7:7" x14ac:dyDescent="0.35">
      <c r="G1760" s="27"/>
    </row>
    <row r="1761" spans="7:7" x14ac:dyDescent="0.35">
      <c r="G1761" s="27"/>
    </row>
    <row r="1762" spans="7:7" x14ac:dyDescent="0.35">
      <c r="G1762" s="27"/>
    </row>
    <row r="1763" spans="7:7" x14ac:dyDescent="0.35">
      <c r="G1763" s="27"/>
    </row>
    <row r="1764" spans="7:7" x14ac:dyDescent="0.35">
      <c r="G1764" s="27"/>
    </row>
    <row r="1765" spans="7:7" x14ac:dyDescent="0.35">
      <c r="G1765" s="27"/>
    </row>
    <row r="1766" spans="7:7" x14ac:dyDescent="0.35">
      <c r="G1766" s="27"/>
    </row>
    <row r="1767" spans="7:7" x14ac:dyDescent="0.35">
      <c r="G1767" s="27"/>
    </row>
    <row r="1768" spans="7:7" x14ac:dyDescent="0.35">
      <c r="G1768" s="27"/>
    </row>
    <row r="1769" spans="7:7" x14ac:dyDescent="0.35">
      <c r="G1769" s="27"/>
    </row>
    <row r="1770" spans="7:7" x14ac:dyDescent="0.35">
      <c r="G1770" s="27"/>
    </row>
    <row r="1771" spans="7:7" x14ac:dyDescent="0.35">
      <c r="G1771" s="27"/>
    </row>
    <row r="1772" spans="7:7" x14ac:dyDescent="0.35">
      <c r="G1772" s="27"/>
    </row>
    <row r="1773" spans="7:7" x14ac:dyDescent="0.35">
      <c r="G1773" s="27"/>
    </row>
    <row r="1774" spans="7:7" x14ac:dyDescent="0.35">
      <c r="G1774" s="27"/>
    </row>
    <row r="1775" spans="7:7" x14ac:dyDescent="0.35">
      <c r="G1775" s="27"/>
    </row>
    <row r="1776" spans="7:7" x14ac:dyDescent="0.35">
      <c r="G1776" s="27"/>
    </row>
    <row r="1777" spans="7:7" x14ac:dyDescent="0.35">
      <c r="G1777" s="27"/>
    </row>
    <row r="1778" spans="7:7" x14ac:dyDescent="0.35">
      <c r="G1778" s="27"/>
    </row>
    <row r="1779" spans="7:7" x14ac:dyDescent="0.35">
      <c r="G1779" s="27"/>
    </row>
    <row r="1780" spans="7:7" x14ac:dyDescent="0.35">
      <c r="G1780" s="27"/>
    </row>
    <row r="1781" spans="7:7" x14ac:dyDescent="0.35">
      <c r="G1781" s="27"/>
    </row>
    <row r="1782" spans="7:7" x14ac:dyDescent="0.35">
      <c r="G1782" s="27"/>
    </row>
    <row r="1783" spans="7:7" x14ac:dyDescent="0.35">
      <c r="G1783" s="27"/>
    </row>
    <row r="1784" spans="7:7" x14ac:dyDescent="0.35">
      <c r="G1784" s="27"/>
    </row>
    <row r="1785" spans="7:7" x14ac:dyDescent="0.35">
      <c r="G1785" s="27"/>
    </row>
    <row r="1786" spans="7:7" x14ac:dyDescent="0.35">
      <c r="G1786" s="27"/>
    </row>
    <row r="1787" spans="7:7" x14ac:dyDescent="0.35">
      <c r="G1787" s="27"/>
    </row>
    <row r="1788" spans="7:7" x14ac:dyDescent="0.35">
      <c r="G1788" s="27"/>
    </row>
    <row r="1789" spans="7:7" x14ac:dyDescent="0.35">
      <c r="G1789" s="27"/>
    </row>
    <row r="1790" spans="7:7" x14ac:dyDescent="0.35">
      <c r="G1790" s="27"/>
    </row>
    <row r="1791" spans="7:7" x14ac:dyDescent="0.35">
      <c r="G1791" s="27"/>
    </row>
    <row r="1792" spans="7:7" x14ac:dyDescent="0.35">
      <c r="G1792" s="27"/>
    </row>
    <row r="1793" spans="7:7" x14ac:dyDescent="0.35">
      <c r="G1793" s="27"/>
    </row>
    <row r="1794" spans="7:7" x14ac:dyDescent="0.35">
      <c r="G1794" s="27"/>
    </row>
    <row r="1795" spans="7:7" x14ac:dyDescent="0.35">
      <c r="G1795" s="27"/>
    </row>
    <row r="1796" spans="7:7" x14ac:dyDescent="0.35">
      <c r="G1796" s="27"/>
    </row>
    <row r="1797" spans="7:7" x14ac:dyDescent="0.35">
      <c r="G1797" s="27"/>
    </row>
    <row r="1798" spans="7:7" x14ac:dyDescent="0.35">
      <c r="G1798" s="27"/>
    </row>
    <row r="1799" spans="7:7" x14ac:dyDescent="0.35">
      <c r="G1799" s="27"/>
    </row>
    <row r="1800" spans="7:7" x14ac:dyDescent="0.35">
      <c r="G1800" s="27"/>
    </row>
    <row r="1801" spans="7:7" x14ac:dyDescent="0.35">
      <c r="G1801" s="27"/>
    </row>
    <row r="1802" spans="7:7" x14ac:dyDescent="0.35">
      <c r="G1802" s="27"/>
    </row>
    <row r="1803" spans="7:7" x14ac:dyDescent="0.35">
      <c r="G1803" s="27"/>
    </row>
    <row r="1804" spans="7:7" x14ac:dyDescent="0.35">
      <c r="G1804" s="27"/>
    </row>
    <row r="1805" spans="7:7" x14ac:dyDescent="0.35">
      <c r="G1805" s="27"/>
    </row>
    <row r="1806" spans="7:7" x14ac:dyDescent="0.35">
      <c r="G1806" s="27"/>
    </row>
    <row r="1807" spans="7:7" x14ac:dyDescent="0.35">
      <c r="G1807" s="27"/>
    </row>
    <row r="1808" spans="7:7" x14ac:dyDescent="0.35">
      <c r="G1808" s="27"/>
    </row>
    <row r="1809" spans="7:7" x14ac:dyDescent="0.35">
      <c r="G1809" s="27"/>
    </row>
    <row r="1810" spans="7:7" x14ac:dyDescent="0.35">
      <c r="G1810" s="27"/>
    </row>
    <row r="1811" spans="7:7" x14ac:dyDescent="0.35">
      <c r="G1811" s="27"/>
    </row>
    <row r="1812" spans="7:7" x14ac:dyDescent="0.35">
      <c r="G1812" s="27"/>
    </row>
    <row r="1813" spans="7:7" x14ac:dyDescent="0.35">
      <c r="G1813" s="27"/>
    </row>
    <row r="1814" spans="7:7" x14ac:dyDescent="0.35">
      <c r="G1814" s="27"/>
    </row>
    <row r="1815" spans="7:7" x14ac:dyDescent="0.35">
      <c r="G1815" s="27"/>
    </row>
    <row r="1816" spans="7:7" x14ac:dyDescent="0.35">
      <c r="G1816" s="27"/>
    </row>
    <row r="1817" spans="7:7" x14ac:dyDescent="0.35">
      <c r="G1817" s="27"/>
    </row>
    <row r="1818" spans="7:7" x14ac:dyDescent="0.35">
      <c r="G1818" s="27"/>
    </row>
    <row r="1819" spans="7:7" x14ac:dyDescent="0.35">
      <c r="G1819" s="27"/>
    </row>
    <row r="1820" spans="7:7" x14ac:dyDescent="0.35">
      <c r="G1820" s="27"/>
    </row>
    <row r="1821" spans="7:7" x14ac:dyDescent="0.35">
      <c r="G1821" s="27"/>
    </row>
    <row r="1822" spans="7:7" x14ac:dyDescent="0.35">
      <c r="G1822" s="27"/>
    </row>
    <row r="1823" spans="7:7" x14ac:dyDescent="0.35">
      <c r="G1823" s="27"/>
    </row>
    <row r="1824" spans="7:7" x14ac:dyDescent="0.35">
      <c r="G1824" s="27"/>
    </row>
    <row r="1825" spans="7:7" x14ac:dyDescent="0.35">
      <c r="G1825" s="27"/>
    </row>
    <row r="1826" spans="7:7" x14ac:dyDescent="0.35">
      <c r="G1826" s="27"/>
    </row>
    <row r="1827" spans="7:7" x14ac:dyDescent="0.35">
      <c r="G1827" s="27"/>
    </row>
    <row r="1828" spans="7:7" x14ac:dyDescent="0.35">
      <c r="G1828" s="27"/>
    </row>
    <row r="1829" spans="7:7" x14ac:dyDescent="0.35">
      <c r="G1829" s="27"/>
    </row>
    <row r="1830" spans="7:7" x14ac:dyDescent="0.35">
      <c r="G1830" s="27"/>
    </row>
    <row r="1831" spans="7:7" x14ac:dyDescent="0.35">
      <c r="G1831" s="27"/>
    </row>
    <row r="1832" spans="7:7" x14ac:dyDescent="0.35">
      <c r="G1832" s="27"/>
    </row>
    <row r="1833" spans="7:7" x14ac:dyDescent="0.35">
      <c r="G1833" s="27"/>
    </row>
    <row r="1834" spans="7:7" x14ac:dyDescent="0.35">
      <c r="G1834" s="27"/>
    </row>
    <row r="1835" spans="7:7" x14ac:dyDescent="0.35">
      <c r="G1835" s="27"/>
    </row>
    <row r="1836" spans="7:7" x14ac:dyDescent="0.35">
      <c r="G1836" s="27"/>
    </row>
    <row r="1837" spans="7:7" x14ac:dyDescent="0.35">
      <c r="G1837" s="27"/>
    </row>
    <row r="1838" spans="7:7" x14ac:dyDescent="0.35">
      <c r="G1838" s="27"/>
    </row>
    <row r="1839" spans="7:7" x14ac:dyDescent="0.35">
      <c r="G1839" s="27"/>
    </row>
    <row r="1840" spans="7:7" x14ac:dyDescent="0.35">
      <c r="G1840" s="27"/>
    </row>
    <row r="1841" spans="7:7" x14ac:dyDescent="0.35">
      <c r="G1841" s="27"/>
    </row>
    <row r="1842" spans="7:7" x14ac:dyDescent="0.35">
      <c r="G1842" s="27"/>
    </row>
    <row r="1843" spans="7:7" x14ac:dyDescent="0.35">
      <c r="G1843" s="27"/>
    </row>
    <row r="1844" spans="7:7" x14ac:dyDescent="0.35">
      <c r="G1844" s="27"/>
    </row>
    <row r="1845" spans="7:7" x14ac:dyDescent="0.35">
      <c r="G1845" s="27"/>
    </row>
    <row r="1846" spans="7:7" x14ac:dyDescent="0.35">
      <c r="G1846" s="27"/>
    </row>
    <row r="1847" spans="7:7" x14ac:dyDescent="0.35">
      <c r="G1847" s="27"/>
    </row>
    <row r="1848" spans="7:7" x14ac:dyDescent="0.35">
      <c r="G1848" s="27"/>
    </row>
    <row r="1849" spans="7:7" x14ac:dyDescent="0.35">
      <c r="G1849" s="27"/>
    </row>
    <row r="1850" spans="7:7" x14ac:dyDescent="0.35">
      <c r="G1850" s="27"/>
    </row>
    <row r="1851" spans="7:7" x14ac:dyDescent="0.35">
      <c r="G1851" s="27"/>
    </row>
    <row r="1852" spans="7:7" x14ac:dyDescent="0.35">
      <c r="G1852" s="27"/>
    </row>
    <row r="1853" spans="7:7" x14ac:dyDescent="0.35">
      <c r="G1853" s="27"/>
    </row>
    <row r="1854" spans="7:7" x14ac:dyDescent="0.35">
      <c r="G1854" s="27"/>
    </row>
    <row r="1855" spans="7:7" x14ac:dyDescent="0.35">
      <c r="G1855" s="27"/>
    </row>
    <row r="1856" spans="7:7" x14ac:dyDescent="0.35">
      <c r="G1856" s="27"/>
    </row>
    <row r="1857" spans="7:7" x14ac:dyDescent="0.35">
      <c r="G1857" s="27"/>
    </row>
    <row r="1858" spans="7:7" x14ac:dyDescent="0.35">
      <c r="G1858" s="27"/>
    </row>
    <row r="1859" spans="7:7" x14ac:dyDescent="0.35">
      <c r="G1859" s="27"/>
    </row>
    <row r="1860" spans="7:7" x14ac:dyDescent="0.35">
      <c r="G1860" s="27"/>
    </row>
    <row r="1861" spans="7:7" x14ac:dyDescent="0.35">
      <c r="G1861" s="27"/>
    </row>
    <row r="1862" spans="7:7" x14ac:dyDescent="0.35">
      <c r="G1862" s="27"/>
    </row>
    <row r="1863" spans="7:7" x14ac:dyDescent="0.35">
      <c r="G1863" s="27"/>
    </row>
    <row r="1864" spans="7:7" x14ac:dyDescent="0.35">
      <c r="G1864" s="27"/>
    </row>
    <row r="1865" spans="7:7" x14ac:dyDescent="0.35">
      <c r="G1865" s="27"/>
    </row>
    <row r="1866" spans="7:7" x14ac:dyDescent="0.35">
      <c r="G1866" s="27"/>
    </row>
    <row r="1867" spans="7:7" x14ac:dyDescent="0.35">
      <c r="G1867" s="27"/>
    </row>
    <row r="1868" spans="7:7" x14ac:dyDescent="0.35">
      <c r="G1868" s="27"/>
    </row>
    <row r="1869" spans="7:7" x14ac:dyDescent="0.35">
      <c r="G1869" s="27"/>
    </row>
    <row r="1870" spans="7:7" x14ac:dyDescent="0.35">
      <c r="G1870" s="27"/>
    </row>
    <row r="1871" spans="7:7" x14ac:dyDescent="0.35">
      <c r="G1871" s="27"/>
    </row>
    <row r="1872" spans="7:7" x14ac:dyDescent="0.35">
      <c r="G1872" s="27"/>
    </row>
    <row r="1873" spans="7:7" x14ac:dyDescent="0.35">
      <c r="G1873" s="27"/>
    </row>
    <row r="1874" spans="7:7" x14ac:dyDescent="0.35">
      <c r="G1874" s="27"/>
    </row>
    <row r="1875" spans="7:7" x14ac:dyDescent="0.35">
      <c r="G1875" s="27"/>
    </row>
    <row r="1876" spans="7:7" x14ac:dyDescent="0.35">
      <c r="G1876" s="27"/>
    </row>
    <row r="1877" spans="7:7" x14ac:dyDescent="0.35">
      <c r="G1877" s="27"/>
    </row>
    <row r="1878" spans="7:7" x14ac:dyDescent="0.35">
      <c r="G1878" s="27"/>
    </row>
    <row r="1879" spans="7:7" x14ac:dyDescent="0.35">
      <c r="G1879" s="27"/>
    </row>
    <row r="1880" spans="7:7" x14ac:dyDescent="0.35">
      <c r="G1880" s="27"/>
    </row>
    <row r="1881" spans="7:7" x14ac:dyDescent="0.35">
      <c r="G1881" s="27"/>
    </row>
    <row r="1882" spans="7:7" x14ac:dyDescent="0.35">
      <c r="G1882" s="27"/>
    </row>
    <row r="1883" spans="7:7" x14ac:dyDescent="0.35">
      <c r="G1883" s="27"/>
    </row>
    <row r="1884" spans="7:7" x14ac:dyDescent="0.35">
      <c r="G1884" s="27"/>
    </row>
    <row r="1885" spans="7:7" x14ac:dyDescent="0.35">
      <c r="G1885" s="27"/>
    </row>
    <row r="1886" spans="7:7" x14ac:dyDescent="0.35">
      <c r="G1886" s="27"/>
    </row>
    <row r="1887" spans="7:7" x14ac:dyDescent="0.35">
      <c r="G1887" s="27"/>
    </row>
    <row r="1888" spans="7:7" x14ac:dyDescent="0.35">
      <c r="G1888" s="27"/>
    </row>
    <row r="1889" spans="7:7" x14ac:dyDescent="0.35">
      <c r="G1889" s="27"/>
    </row>
    <row r="1890" spans="7:7" x14ac:dyDescent="0.35">
      <c r="G1890" s="27"/>
    </row>
    <row r="1891" spans="7:7" x14ac:dyDescent="0.35">
      <c r="G1891" s="27"/>
    </row>
    <row r="1892" spans="7:7" x14ac:dyDescent="0.35">
      <c r="G1892" s="27"/>
    </row>
    <row r="1893" spans="7:7" x14ac:dyDescent="0.35">
      <c r="G1893" s="27"/>
    </row>
    <row r="1894" spans="7:7" x14ac:dyDescent="0.35">
      <c r="G1894" s="27"/>
    </row>
    <row r="1895" spans="7:7" x14ac:dyDescent="0.35">
      <c r="G1895" s="27"/>
    </row>
    <row r="1896" spans="7:7" x14ac:dyDescent="0.35">
      <c r="G1896" s="27"/>
    </row>
    <row r="1897" spans="7:7" x14ac:dyDescent="0.35">
      <c r="G1897" s="27"/>
    </row>
    <row r="1898" spans="7:7" x14ac:dyDescent="0.35">
      <c r="G1898" s="27"/>
    </row>
    <row r="1899" spans="7:7" x14ac:dyDescent="0.35">
      <c r="G1899" s="27"/>
    </row>
    <row r="1900" spans="7:7" x14ac:dyDescent="0.35">
      <c r="G1900" s="27"/>
    </row>
    <row r="1901" spans="7:7" x14ac:dyDescent="0.35">
      <c r="G1901" s="27"/>
    </row>
    <row r="1902" spans="7:7" x14ac:dyDescent="0.35">
      <c r="G1902" s="27"/>
    </row>
    <row r="1903" spans="7:7" x14ac:dyDescent="0.35">
      <c r="G1903" s="27"/>
    </row>
    <row r="1904" spans="7:7" x14ac:dyDescent="0.35">
      <c r="G1904" s="27"/>
    </row>
    <row r="1905" spans="7:7" x14ac:dyDescent="0.35">
      <c r="G1905" s="27"/>
    </row>
    <row r="1906" spans="7:7" x14ac:dyDescent="0.35">
      <c r="G1906" s="27"/>
    </row>
    <row r="1907" spans="7:7" x14ac:dyDescent="0.35">
      <c r="G1907" s="27"/>
    </row>
    <row r="1908" spans="7:7" x14ac:dyDescent="0.35">
      <c r="G1908" s="27"/>
    </row>
    <row r="1909" spans="7:7" x14ac:dyDescent="0.35">
      <c r="G1909" s="27"/>
    </row>
    <row r="1910" spans="7:7" x14ac:dyDescent="0.35">
      <c r="G1910" s="27"/>
    </row>
    <row r="1911" spans="7:7" x14ac:dyDescent="0.35">
      <c r="G1911" s="27"/>
    </row>
    <row r="1912" spans="7:7" x14ac:dyDescent="0.35">
      <c r="G1912" s="27"/>
    </row>
    <row r="1913" spans="7:7" x14ac:dyDescent="0.35">
      <c r="G1913" s="27"/>
    </row>
    <row r="1914" spans="7:7" x14ac:dyDescent="0.35">
      <c r="G1914" s="27"/>
    </row>
    <row r="1915" spans="7:7" x14ac:dyDescent="0.35">
      <c r="G1915" s="27"/>
    </row>
    <row r="1916" spans="7:7" x14ac:dyDescent="0.35">
      <c r="G1916" s="27"/>
    </row>
    <row r="1917" spans="7:7" x14ac:dyDescent="0.35">
      <c r="G1917" s="27"/>
    </row>
    <row r="1918" spans="7:7" x14ac:dyDescent="0.35">
      <c r="G1918" s="27"/>
    </row>
    <row r="1919" spans="7:7" x14ac:dyDescent="0.35">
      <c r="G1919" s="27"/>
    </row>
    <row r="1920" spans="7:7" x14ac:dyDescent="0.35">
      <c r="G1920" s="27"/>
    </row>
    <row r="1921" spans="7:7" x14ac:dyDescent="0.35">
      <c r="G1921" s="27"/>
    </row>
    <row r="1922" spans="7:7" x14ac:dyDescent="0.35">
      <c r="G1922" s="27"/>
    </row>
    <row r="1923" spans="7:7" x14ac:dyDescent="0.35">
      <c r="G1923" s="27"/>
    </row>
    <row r="1924" spans="7:7" x14ac:dyDescent="0.35">
      <c r="G1924" s="27"/>
    </row>
    <row r="1925" spans="7:7" x14ac:dyDescent="0.35">
      <c r="G1925" s="27"/>
    </row>
    <row r="1926" spans="7:7" x14ac:dyDescent="0.35">
      <c r="G1926" s="27"/>
    </row>
    <row r="1927" spans="7:7" x14ac:dyDescent="0.35">
      <c r="G1927" s="27"/>
    </row>
    <row r="1928" spans="7:7" x14ac:dyDescent="0.35">
      <c r="G1928" s="27"/>
    </row>
    <row r="1929" spans="7:7" x14ac:dyDescent="0.35">
      <c r="G1929" s="27"/>
    </row>
    <row r="1930" spans="7:7" x14ac:dyDescent="0.35">
      <c r="G1930" s="27"/>
    </row>
    <row r="1931" spans="7:7" x14ac:dyDescent="0.35">
      <c r="G1931" s="27"/>
    </row>
    <row r="1932" spans="7:7" x14ac:dyDescent="0.35">
      <c r="G1932" s="27"/>
    </row>
    <row r="1933" spans="7:7" x14ac:dyDescent="0.35">
      <c r="G1933" s="27"/>
    </row>
    <row r="1934" spans="7:7" x14ac:dyDescent="0.35">
      <c r="G1934" s="27"/>
    </row>
    <row r="1935" spans="7:7" x14ac:dyDescent="0.35">
      <c r="G1935" s="27"/>
    </row>
    <row r="1936" spans="7:7" x14ac:dyDescent="0.35">
      <c r="G1936" s="27"/>
    </row>
    <row r="1937" spans="7:7" x14ac:dyDescent="0.35">
      <c r="G1937" s="27"/>
    </row>
    <row r="1938" spans="7:7" x14ac:dyDescent="0.35">
      <c r="G1938" s="27"/>
    </row>
    <row r="1939" spans="7:7" x14ac:dyDescent="0.35">
      <c r="G1939" s="27"/>
    </row>
    <row r="1940" spans="7:7" x14ac:dyDescent="0.35">
      <c r="G1940" s="27"/>
    </row>
    <row r="1941" spans="7:7" x14ac:dyDescent="0.35">
      <c r="G1941" s="27"/>
    </row>
    <row r="1942" spans="7:7" x14ac:dyDescent="0.35">
      <c r="G1942" s="27"/>
    </row>
    <row r="1943" spans="7:7" x14ac:dyDescent="0.35">
      <c r="G1943" s="27"/>
    </row>
    <row r="1944" spans="7:7" x14ac:dyDescent="0.35">
      <c r="G1944" s="27"/>
    </row>
    <row r="1945" spans="7:7" x14ac:dyDescent="0.35">
      <c r="G1945" s="27"/>
    </row>
    <row r="1946" spans="7:7" x14ac:dyDescent="0.35">
      <c r="G1946" s="27"/>
    </row>
    <row r="1947" spans="7:7" x14ac:dyDescent="0.35">
      <c r="G1947" s="27"/>
    </row>
    <row r="1948" spans="7:7" x14ac:dyDescent="0.35">
      <c r="G1948" s="27"/>
    </row>
    <row r="1949" spans="7:7" x14ac:dyDescent="0.35">
      <c r="G1949" s="27"/>
    </row>
    <row r="1950" spans="7:7" x14ac:dyDescent="0.35">
      <c r="G1950" s="27"/>
    </row>
    <row r="1951" spans="7:7" x14ac:dyDescent="0.35">
      <c r="G1951" s="27"/>
    </row>
    <row r="1952" spans="7:7" x14ac:dyDescent="0.35">
      <c r="G1952" s="27"/>
    </row>
    <row r="1953" spans="7:7" x14ac:dyDescent="0.35">
      <c r="G1953" s="27"/>
    </row>
    <row r="1954" spans="7:7" x14ac:dyDescent="0.35">
      <c r="G1954" s="27"/>
    </row>
    <row r="1955" spans="7:7" x14ac:dyDescent="0.35">
      <c r="G1955" s="27"/>
    </row>
    <row r="1956" spans="7:7" x14ac:dyDescent="0.35">
      <c r="G1956" s="27"/>
    </row>
    <row r="1957" spans="7:7" x14ac:dyDescent="0.35">
      <c r="G1957" s="27"/>
    </row>
    <row r="1958" spans="7:7" x14ac:dyDescent="0.35">
      <c r="G1958" s="27"/>
    </row>
    <row r="1959" spans="7:7" x14ac:dyDescent="0.35">
      <c r="G1959" s="27"/>
    </row>
    <row r="1960" spans="7:7" x14ac:dyDescent="0.35">
      <c r="G1960" s="27"/>
    </row>
    <row r="1961" spans="7:7" x14ac:dyDescent="0.35">
      <c r="G1961" s="27"/>
    </row>
    <row r="1962" spans="7:7" x14ac:dyDescent="0.35">
      <c r="G1962" s="27"/>
    </row>
    <row r="1963" spans="7:7" x14ac:dyDescent="0.35">
      <c r="G1963" s="27"/>
    </row>
    <row r="1964" spans="7:7" x14ac:dyDescent="0.35">
      <c r="G1964" s="27"/>
    </row>
    <row r="1965" spans="7:7" x14ac:dyDescent="0.35">
      <c r="G1965" s="27"/>
    </row>
    <row r="1966" spans="7:7" x14ac:dyDescent="0.35">
      <c r="G1966" s="27"/>
    </row>
    <row r="1967" spans="7:7" x14ac:dyDescent="0.35">
      <c r="G1967" s="27"/>
    </row>
    <row r="1968" spans="7:7" x14ac:dyDescent="0.35">
      <c r="G1968" s="27"/>
    </row>
    <row r="1969" spans="7:7" x14ac:dyDescent="0.35">
      <c r="G1969" s="27"/>
    </row>
    <row r="1970" spans="7:7" x14ac:dyDescent="0.35">
      <c r="G1970" s="27"/>
    </row>
    <row r="1971" spans="7:7" x14ac:dyDescent="0.35">
      <c r="G1971" s="27"/>
    </row>
    <row r="1972" spans="7:7" x14ac:dyDescent="0.35">
      <c r="G1972" s="27"/>
    </row>
    <row r="1973" spans="7:7" x14ac:dyDescent="0.35">
      <c r="G1973" s="27"/>
    </row>
    <row r="1974" spans="7:7" x14ac:dyDescent="0.35">
      <c r="G1974" s="27"/>
    </row>
    <row r="1975" spans="7:7" x14ac:dyDescent="0.35">
      <c r="G1975" s="27"/>
    </row>
    <row r="1976" spans="7:7" x14ac:dyDescent="0.35">
      <c r="G1976" s="27"/>
    </row>
    <row r="1977" spans="7:7" x14ac:dyDescent="0.35">
      <c r="G1977" s="27"/>
    </row>
    <row r="1978" spans="7:7" x14ac:dyDescent="0.35">
      <c r="G1978" s="27"/>
    </row>
    <row r="1979" spans="7:7" x14ac:dyDescent="0.35">
      <c r="G1979" s="27"/>
    </row>
    <row r="1980" spans="7:7" x14ac:dyDescent="0.35">
      <c r="G1980" s="27"/>
    </row>
    <row r="1981" spans="7:7" x14ac:dyDescent="0.35">
      <c r="G1981" s="27"/>
    </row>
    <row r="1982" spans="7:7" x14ac:dyDescent="0.35">
      <c r="G1982" s="27"/>
    </row>
    <row r="1983" spans="7:7" x14ac:dyDescent="0.35">
      <c r="G1983" s="27"/>
    </row>
    <row r="1984" spans="7:7" x14ac:dyDescent="0.35">
      <c r="G1984" s="27"/>
    </row>
    <row r="1985" spans="7:7" x14ac:dyDescent="0.35">
      <c r="G1985" s="27"/>
    </row>
    <row r="1986" spans="7:7" x14ac:dyDescent="0.35">
      <c r="G1986" s="27"/>
    </row>
    <row r="1987" spans="7:7" x14ac:dyDescent="0.35">
      <c r="G1987" s="27"/>
    </row>
    <row r="1988" spans="7:7" x14ac:dyDescent="0.35">
      <c r="G1988" s="27"/>
    </row>
    <row r="1989" spans="7:7" x14ac:dyDescent="0.35">
      <c r="G1989" s="27"/>
    </row>
    <row r="1990" spans="7:7" x14ac:dyDescent="0.35">
      <c r="G1990" s="27"/>
    </row>
    <row r="1991" spans="7:7" x14ac:dyDescent="0.35">
      <c r="G1991" s="27"/>
    </row>
    <row r="1992" spans="7:7" x14ac:dyDescent="0.35">
      <c r="G1992" s="27"/>
    </row>
    <row r="1993" spans="7:7" x14ac:dyDescent="0.35">
      <c r="G1993" s="27"/>
    </row>
    <row r="1994" spans="7:7" x14ac:dyDescent="0.35">
      <c r="G1994" s="27"/>
    </row>
    <row r="1995" spans="7:7" x14ac:dyDescent="0.35">
      <c r="G1995" s="27"/>
    </row>
    <row r="1996" spans="7:7" x14ac:dyDescent="0.35">
      <c r="G1996" s="27"/>
    </row>
    <row r="1997" spans="7:7" x14ac:dyDescent="0.35">
      <c r="G1997" s="27"/>
    </row>
    <row r="1998" spans="7:7" x14ac:dyDescent="0.35">
      <c r="G1998" s="27"/>
    </row>
    <row r="1999" spans="7:7" x14ac:dyDescent="0.35">
      <c r="G1999" s="27"/>
    </row>
    <row r="2000" spans="7:7" x14ac:dyDescent="0.35">
      <c r="G2000" s="27"/>
    </row>
    <row r="2001" spans="7:7" x14ac:dyDescent="0.35">
      <c r="G2001" s="27"/>
    </row>
    <row r="2002" spans="7:7" x14ac:dyDescent="0.35">
      <c r="G2002" s="27"/>
    </row>
    <row r="2003" spans="7:7" x14ac:dyDescent="0.35">
      <c r="G2003" s="27"/>
    </row>
    <row r="2004" spans="7:7" x14ac:dyDescent="0.35">
      <c r="G2004" s="27"/>
    </row>
    <row r="2005" spans="7:7" x14ac:dyDescent="0.35">
      <c r="G2005" s="27"/>
    </row>
    <row r="2006" spans="7:7" x14ac:dyDescent="0.35">
      <c r="G2006" s="27"/>
    </row>
    <row r="2007" spans="7:7" x14ac:dyDescent="0.35">
      <c r="G2007" s="27"/>
    </row>
    <row r="2008" spans="7:7" x14ac:dyDescent="0.35">
      <c r="G2008" s="27"/>
    </row>
    <row r="2009" spans="7:7" x14ac:dyDescent="0.35">
      <c r="G2009" s="27"/>
    </row>
    <row r="2010" spans="7:7" x14ac:dyDescent="0.35">
      <c r="G2010" s="27"/>
    </row>
    <row r="2011" spans="7:7" x14ac:dyDescent="0.35">
      <c r="G2011" s="27"/>
    </row>
    <row r="2012" spans="7:7" x14ac:dyDescent="0.35">
      <c r="G2012" s="27"/>
    </row>
    <row r="2013" spans="7:7" x14ac:dyDescent="0.35">
      <c r="G2013" s="27"/>
    </row>
    <row r="2014" spans="7:7" x14ac:dyDescent="0.35">
      <c r="G2014" s="27"/>
    </row>
    <row r="2015" spans="7:7" x14ac:dyDescent="0.35">
      <c r="G2015" s="27"/>
    </row>
    <row r="2016" spans="7:7" x14ac:dyDescent="0.35">
      <c r="G2016" s="27"/>
    </row>
    <row r="2017" spans="7:7" x14ac:dyDescent="0.35">
      <c r="G2017" s="27"/>
    </row>
    <row r="2018" spans="7:7" x14ac:dyDescent="0.35">
      <c r="G2018" s="27"/>
    </row>
    <row r="2019" spans="7:7" x14ac:dyDescent="0.35">
      <c r="G2019" s="27"/>
    </row>
    <row r="2020" spans="7:7" x14ac:dyDescent="0.35">
      <c r="G2020" s="27"/>
    </row>
    <row r="2021" spans="7:7" x14ac:dyDescent="0.35">
      <c r="G2021" s="27"/>
    </row>
    <row r="2022" spans="7:7" x14ac:dyDescent="0.35">
      <c r="G2022" s="27"/>
    </row>
    <row r="2023" spans="7:7" x14ac:dyDescent="0.35">
      <c r="G2023" s="27"/>
    </row>
    <row r="2024" spans="7:7" x14ac:dyDescent="0.35">
      <c r="G2024" s="27"/>
    </row>
    <row r="2025" spans="7:7" x14ac:dyDescent="0.35">
      <c r="G2025" s="27"/>
    </row>
    <row r="2026" spans="7:7" x14ac:dyDescent="0.35">
      <c r="G2026" s="27"/>
    </row>
    <row r="2027" spans="7:7" x14ac:dyDescent="0.35">
      <c r="G2027" s="27"/>
    </row>
    <row r="2028" spans="7:7" x14ac:dyDescent="0.35">
      <c r="G2028" s="27"/>
    </row>
    <row r="2029" spans="7:7" x14ac:dyDescent="0.35">
      <c r="G2029" s="27"/>
    </row>
    <row r="2030" spans="7:7" x14ac:dyDescent="0.35">
      <c r="G2030" s="27"/>
    </row>
    <row r="2031" spans="7:7" x14ac:dyDescent="0.35">
      <c r="G2031" s="27"/>
    </row>
    <row r="2032" spans="7:7" x14ac:dyDescent="0.35">
      <c r="G2032" s="27"/>
    </row>
    <row r="2033" spans="7:7" x14ac:dyDescent="0.35">
      <c r="G2033" s="27"/>
    </row>
    <row r="2034" spans="7:7" x14ac:dyDescent="0.35">
      <c r="G2034" s="27"/>
    </row>
    <row r="2035" spans="7:7" x14ac:dyDescent="0.35">
      <c r="G2035" s="27"/>
    </row>
    <row r="2036" spans="7:7" x14ac:dyDescent="0.35">
      <c r="G2036" s="27"/>
    </row>
    <row r="2037" spans="7:7" x14ac:dyDescent="0.35">
      <c r="G2037" s="27"/>
    </row>
    <row r="2038" spans="7:7" x14ac:dyDescent="0.35">
      <c r="G2038" s="27"/>
    </row>
    <row r="2039" spans="7:7" x14ac:dyDescent="0.35">
      <c r="G2039" s="27"/>
    </row>
    <row r="2040" spans="7:7" x14ac:dyDescent="0.35">
      <c r="G2040" s="27"/>
    </row>
    <row r="2041" spans="7:7" x14ac:dyDescent="0.35">
      <c r="G2041" s="27"/>
    </row>
    <row r="2042" spans="7:7" x14ac:dyDescent="0.35">
      <c r="G2042" s="27"/>
    </row>
    <row r="2043" spans="7:7" x14ac:dyDescent="0.35">
      <c r="G2043" s="27"/>
    </row>
    <row r="2044" spans="7:7" x14ac:dyDescent="0.35">
      <c r="G2044" s="27"/>
    </row>
    <row r="2045" spans="7:7" x14ac:dyDescent="0.35">
      <c r="G2045" s="27"/>
    </row>
    <row r="2046" spans="7:7" x14ac:dyDescent="0.35">
      <c r="G2046" s="27"/>
    </row>
    <row r="2047" spans="7:7" x14ac:dyDescent="0.35">
      <c r="G2047" s="27"/>
    </row>
    <row r="2048" spans="7:7" x14ac:dyDescent="0.35">
      <c r="G2048" s="27"/>
    </row>
    <row r="2049" spans="7:7" x14ac:dyDescent="0.35">
      <c r="G2049" s="27"/>
    </row>
    <row r="2050" spans="7:7" x14ac:dyDescent="0.35">
      <c r="G2050" s="27"/>
    </row>
    <row r="2051" spans="7:7" x14ac:dyDescent="0.35">
      <c r="G2051" s="27"/>
    </row>
    <row r="2052" spans="7:7" x14ac:dyDescent="0.35">
      <c r="G2052" s="27"/>
    </row>
    <row r="2053" spans="7:7" x14ac:dyDescent="0.35">
      <c r="G2053" s="27"/>
    </row>
    <row r="2054" spans="7:7" x14ac:dyDescent="0.35">
      <c r="G2054" s="27"/>
    </row>
    <row r="2055" spans="7:7" x14ac:dyDescent="0.35">
      <c r="G2055" s="27"/>
    </row>
    <row r="2056" spans="7:7" x14ac:dyDescent="0.35">
      <c r="G2056" s="27"/>
    </row>
    <row r="2057" spans="7:7" x14ac:dyDescent="0.35">
      <c r="G2057" s="27"/>
    </row>
    <row r="2058" spans="7:7" x14ac:dyDescent="0.35">
      <c r="G2058" s="27"/>
    </row>
    <row r="2059" spans="7:7" x14ac:dyDescent="0.35">
      <c r="G2059" s="27"/>
    </row>
    <row r="2060" spans="7:7" x14ac:dyDescent="0.35">
      <c r="G2060" s="27"/>
    </row>
    <row r="2061" spans="7:7" x14ac:dyDescent="0.35">
      <c r="G2061" s="27"/>
    </row>
    <row r="2062" spans="7:7" x14ac:dyDescent="0.35">
      <c r="G2062" s="27"/>
    </row>
    <row r="2063" spans="7:7" x14ac:dyDescent="0.35">
      <c r="G2063" s="27"/>
    </row>
    <row r="2064" spans="7:7" x14ac:dyDescent="0.35">
      <c r="G2064" s="27"/>
    </row>
    <row r="2065" spans="7:7" x14ac:dyDescent="0.35">
      <c r="G2065" s="27"/>
    </row>
    <row r="2066" spans="7:7" x14ac:dyDescent="0.35">
      <c r="G2066" s="27"/>
    </row>
    <row r="2067" spans="7:7" x14ac:dyDescent="0.35">
      <c r="G2067" s="27"/>
    </row>
    <row r="2068" spans="7:7" x14ac:dyDescent="0.35">
      <c r="G2068" s="27"/>
    </row>
    <row r="2069" spans="7:7" x14ac:dyDescent="0.35">
      <c r="G2069" s="27"/>
    </row>
    <row r="2070" spans="7:7" x14ac:dyDescent="0.35">
      <c r="G2070" s="27"/>
    </row>
    <row r="2071" spans="7:7" x14ac:dyDescent="0.35">
      <c r="G2071" s="27"/>
    </row>
    <row r="2072" spans="7:7" x14ac:dyDescent="0.35">
      <c r="G2072" s="27"/>
    </row>
    <row r="2073" spans="7:7" x14ac:dyDescent="0.35">
      <c r="G2073" s="27"/>
    </row>
    <row r="2074" spans="7:7" x14ac:dyDescent="0.35">
      <c r="G2074" s="27"/>
    </row>
    <row r="2075" spans="7:7" x14ac:dyDescent="0.35">
      <c r="G2075" s="27"/>
    </row>
    <row r="2076" spans="7:7" x14ac:dyDescent="0.35">
      <c r="G2076" s="27"/>
    </row>
    <row r="2077" spans="7:7" x14ac:dyDescent="0.35">
      <c r="G2077" s="27"/>
    </row>
    <row r="2078" spans="7:7" x14ac:dyDescent="0.35">
      <c r="G2078" s="27"/>
    </row>
    <row r="2079" spans="7:7" x14ac:dyDescent="0.35">
      <c r="G2079" s="27"/>
    </row>
    <row r="2080" spans="7:7" x14ac:dyDescent="0.35">
      <c r="G2080" s="27"/>
    </row>
    <row r="2081" spans="7:7" x14ac:dyDescent="0.35">
      <c r="G2081" s="27"/>
    </row>
    <row r="2082" spans="7:7" x14ac:dyDescent="0.35">
      <c r="G2082" s="27"/>
    </row>
    <row r="2083" spans="7:7" x14ac:dyDescent="0.35">
      <c r="G2083" s="27"/>
    </row>
    <row r="2084" spans="7:7" x14ac:dyDescent="0.35">
      <c r="G2084" s="27"/>
    </row>
    <row r="2085" spans="7:7" x14ac:dyDescent="0.35">
      <c r="G2085" s="27"/>
    </row>
    <row r="2086" spans="7:7" x14ac:dyDescent="0.35">
      <c r="G2086" s="27"/>
    </row>
    <row r="2087" spans="7:7" x14ac:dyDescent="0.35">
      <c r="G2087" s="27"/>
    </row>
    <row r="2088" spans="7:7" x14ac:dyDescent="0.35">
      <c r="G2088" s="27"/>
    </row>
    <row r="2089" spans="7:7" x14ac:dyDescent="0.35">
      <c r="G2089" s="27"/>
    </row>
    <row r="2090" spans="7:7" x14ac:dyDescent="0.35">
      <c r="G2090" s="27"/>
    </row>
    <row r="2091" spans="7:7" x14ac:dyDescent="0.35">
      <c r="G2091" s="27"/>
    </row>
    <row r="2092" spans="7:7" x14ac:dyDescent="0.35">
      <c r="G2092" s="27"/>
    </row>
    <row r="2093" spans="7:7" x14ac:dyDescent="0.35">
      <c r="G2093" s="27"/>
    </row>
    <row r="2094" spans="7:7" x14ac:dyDescent="0.35">
      <c r="G2094" s="27"/>
    </row>
    <row r="2095" spans="7:7" x14ac:dyDescent="0.35">
      <c r="G2095" s="27"/>
    </row>
    <row r="2096" spans="7:7" x14ac:dyDescent="0.35">
      <c r="G2096" s="27"/>
    </row>
    <row r="2097" spans="7:7" x14ac:dyDescent="0.35">
      <c r="G2097" s="27"/>
    </row>
    <row r="2098" spans="7:7" x14ac:dyDescent="0.35">
      <c r="G2098" s="27"/>
    </row>
    <row r="2099" spans="7:7" x14ac:dyDescent="0.35">
      <c r="G2099" s="27"/>
    </row>
    <row r="2100" spans="7:7" x14ac:dyDescent="0.35">
      <c r="G2100" s="27"/>
    </row>
    <row r="2101" spans="7:7" x14ac:dyDescent="0.35">
      <c r="G2101" s="27"/>
    </row>
    <row r="2102" spans="7:7" x14ac:dyDescent="0.35">
      <c r="G2102" s="27"/>
    </row>
    <row r="2103" spans="7:7" x14ac:dyDescent="0.35">
      <c r="G2103" s="27"/>
    </row>
    <row r="2104" spans="7:7" x14ac:dyDescent="0.35">
      <c r="G2104" s="27"/>
    </row>
    <row r="2105" spans="7:7" x14ac:dyDescent="0.35">
      <c r="G2105" s="27"/>
    </row>
    <row r="2106" spans="7:7" x14ac:dyDescent="0.35">
      <c r="G2106" s="27"/>
    </row>
    <row r="2107" spans="7:7" x14ac:dyDescent="0.35">
      <c r="G2107" s="27"/>
    </row>
    <row r="2108" spans="7:7" x14ac:dyDescent="0.35">
      <c r="G2108" s="27"/>
    </row>
    <row r="2109" spans="7:7" x14ac:dyDescent="0.35">
      <c r="G2109" s="27"/>
    </row>
    <row r="2110" spans="7:7" x14ac:dyDescent="0.35">
      <c r="G2110" s="27"/>
    </row>
    <row r="2111" spans="7:7" x14ac:dyDescent="0.35">
      <c r="G2111" s="27"/>
    </row>
    <row r="2112" spans="7:7" x14ac:dyDescent="0.35">
      <c r="G2112" s="27"/>
    </row>
    <row r="2113" spans="7:7" x14ac:dyDescent="0.35">
      <c r="G2113" s="27"/>
    </row>
    <row r="2114" spans="7:7" x14ac:dyDescent="0.35">
      <c r="G2114" s="27"/>
    </row>
    <row r="2115" spans="7:7" x14ac:dyDescent="0.35">
      <c r="G2115" s="27"/>
    </row>
    <row r="2116" spans="7:7" x14ac:dyDescent="0.35">
      <c r="G2116" s="27"/>
    </row>
    <row r="2117" spans="7:7" x14ac:dyDescent="0.35">
      <c r="G2117" s="27"/>
    </row>
    <row r="2118" spans="7:7" x14ac:dyDescent="0.35">
      <c r="G2118" s="27"/>
    </row>
    <row r="2119" spans="7:7" x14ac:dyDescent="0.35">
      <c r="G2119" s="27"/>
    </row>
    <row r="2120" spans="7:7" x14ac:dyDescent="0.35">
      <c r="G2120" s="27"/>
    </row>
    <row r="2121" spans="7:7" x14ac:dyDescent="0.35">
      <c r="G2121" s="27"/>
    </row>
    <row r="2122" spans="7:7" x14ac:dyDescent="0.35">
      <c r="G2122" s="27"/>
    </row>
    <row r="2123" spans="7:7" x14ac:dyDescent="0.35">
      <c r="G2123" s="27"/>
    </row>
    <row r="2124" spans="7:7" x14ac:dyDescent="0.35">
      <c r="G2124" s="27"/>
    </row>
    <row r="2125" spans="7:7" x14ac:dyDescent="0.35">
      <c r="G2125" s="27"/>
    </row>
    <row r="2126" spans="7:7" x14ac:dyDescent="0.35">
      <c r="G2126" s="27"/>
    </row>
    <row r="2127" spans="7:7" x14ac:dyDescent="0.35">
      <c r="G2127" s="27"/>
    </row>
    <row r="2128" spans="7:7" x14ac:dyDescent="0.35">
      <c r="G2128" s="27"/>
    </row>
    <row r="2129" spans="7:7" x14ac:dyDescent="0.35">
      <c r="G2129" s="27"/>
    </row>
    <row r="2130" spans="7:7" x14ac:dyDescent="0.35">
      <c r="G2130" s="27"/>
    </row>
    <row r="2131" spans="7:7" x14ac:dyDescent="0.35">
      <c r="G2131" s="27"/>
    </row>
    <row r="2132" spans="7:7" x14ac:dyDescent="0.35">
      <c r="G2132" s="27"/>
    </row>
    <row r="2133" spans="7:7" x14ac:dyDescent="0.35">
      <c r="G2133" s="27"/>
    </row>
    <row r="2134" spans="7:7" x14ac:dyDescent="0.35">
      <c r="G2134" s="27"/>
    </row>
    <row r="2135" spans="7:7" x14ac:dyDescent="0.35">
      <c r="G2135" s="27"/>
    </row>
    <row r="2136" spans="7:7" x14ac:dyDescent="0.35">
      <c r="G2136" s="27"/>
    </row>
    <row r="2137" spans="7:7" x14ac:dyDescent="0.35">
      <c r="G2137" s="27"/>
    </row>
    <row r="2138" spans="7:7" x14ac:dyDescent="0.35">
      <c r="G2138" s="27"/>
    </row>
    <row r="2139" spans="7:7" x14ac:dyDescent="0.35">
      <c r="G2139" s="27"/>
    </row>
    <row r="2140" spans="7:7" x14ac:dyDescent="0.35">
      <c r="G2140" s="27"/>
    </row>
  </sheetData>
  <sortState ref="BM3:BN6">
    <sortCondition descending="1" ref="BN3"/>
  </sortState>
  <mergeCells count="8">
    <mergeCell ref="A2:B2"/>
    <mergeCell ref="D2:E2"/>
    <mergeCell ref="AC2:AN2"/>
    <mergeCell ref="O2:AA2"/>
    <mergeCell ref="CX2:DF2"/>
    <mergeCell ref="CO2:CU2"/>
    <mergeCell ref="CH2:CL2"/>
    <mergeCell ref="BA2:BI2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M33"/>
  <sheetViews>
    <sheetView workbookViewId="0">
      <selection activeCell="J21" sqref="J21"/>
    </sheetView>
  </sheetViews>
  <sheetFormatPr defaultColWidth="9.1796875" defaultRowHeight="10.5" x14ac:dyDescent="0.25"/>
  <cols>
    <col min="1" max="1" width="8.7265625" style="2" customWidth="1"/>
    <col min="2" max="6" width="8.7265625" style="1" customWidth="1"/>
    <col min="7" max="16384" width="9.1796875" style="1"/>
  </cols>
  <sheetData>
    <row r="1" spans="1:6" x14ac:dyDescent="0.25">
      <c r="A1" s="16" t="s">
        <v>95</v>
      </c>
    </row>
    <row r="2" spans="1:6" ht="3" customHeight="1" x14ac:dyDescent="0.2">
      <c r="A2" s="16"/>
    </row>
    <row r="3" spans="1:6" s="14" customFormat="1" ht="11.25" x14ac:dyDescent="0.25">
      <c r="A3" s="15" t="s">
        <v>32</v>
      </c>
      <c r="B3" s="15" t="s">
        <v>29</v>
      </c>
      <c r="C3" s="15" t="s">
        <v>31</v>
      </c>
      <c r="D3" s="15" t="s">
        <v>30</v>
      </c>
      <c r="E3" s="15" t="s">
        <v>29</v>
      </c>
      <c r="F3" s="15" t="s">
        <v>28</v>
      </c>
    </row>
    <row r="4" spans="1:6" s="13" customFormat="1" ht="11.25" x14ac:dyDescent="0.2">
      <c r="A4" s="12" t="s">
        <v>2</v>
      </c>
      <c r="B4" s="11">
        <v>1</v>
      </c>
      <c r="C4" s="11">
        <v>21</v>
      </c>
      <c r="D4" s="8">
        <f>SUM(B4:C4)</f>
        <v>22</v>
      </c>
      <c r="E4" s="7">
        <f>B4/D4</f>
        <v>4.5454545454545456E-2</v>
      </c>
      <c r="F4" s="7">
        <f>1-E4</f>
        <v>0.95454545454545459</v>
      </c>
    </row>
    <row r="5" spans="1:6" s="13" customFormat="1" ht="11.25" x14ac:dyDescent="0.2">
      <c r="A5" s="12" t="s">
        <v>23</v>
      </c>
      <c r="B5" s="11">
        <v>73</v>
      </c>
      <c r="C5" s="11">
        <v>29</v>
      </c>
      <c r="D5" s="8">
        <f t="shared" ref="D5:D31" si="0">SUM(B5:C5)</f>
        <v>102</v>
      </c>
      <c r="E5" s="7">
        <f t="shared" ref="E5:E30" si="1">B5/D5</f>
        <v>0.71568627450980393</v>
      </c>
      <c r="F5" s="7">
        <f t="shared" ref="F5:F30" si="2">1-E5</f>
        <v>0.28431372549019607</v>
      </c>
    </row>
    <row r="6" spans="1:6" s="13" customFormat="1" ht="11.25" x14ac:dyDescent="0.2">
      <c r="A6" s="12" t="s">
        <v>16</v>
      </c>
      <c r="B6" s="11">
        <v>26</v>
      </c>
      <c r="C6" s="11">
        <v>36</v>
      </c>
      <c r="D6" s="8">
        <f t="shared" si="0"/>
        <v>62</v>
      </c>
      <c r="E6" s="7">
        <f t="shared" si="1"/>
        <v>0.41935483870967744</v>
      </c>
      <c r="F6" s="7">
        <f t="shared" si="2"/>
        <v>0.58064516129032251</v>
      </c>
    </row>
    <row r="7" spans="1:6" s="13" customFormat="1" ht="11.25" x14ac:dyDescent="0.2">
      <c r="A7" s="12" t="s">
        <v>9</v>
      </c>
      <c r="B7" s="11">
        <v>3</v>
      </c>
      <c r="C7" s="11">
        <v>13</v>
      </c>
      <c r="D7" s="8">
        <f t="shared" si="0"/>
        <v>16</v>
      </c>
      <c r="E7" s="7">
        <f t="shared" si="1"/>
        <v>0.1875</v>
      </c>
      <c r="F7" s="7">
        <f t="shared" si="2"/>
        <v>0.8125</v>
      </c>
    </row>
    <row r="8" spans="1:6" s="13" customFormat="1" ht="11.25" x14ac:dyDescent="0.2">
      <c r="A8" s="9" t="s">
        <v>3</v>
      </c>
      <c r="B8" s="8">
        <v>36</v>
      </c>
      <c r="C8" s="8">
        <v>381</v>
      </c>
      <c r="D8" s="8">
        <f t="shared" si="0"/>
        <v>417</v>
      </c>
      <c r="E8" s="7">
        <f t="shared" si="1"/>
        <v>8.6330935251798566E-2</v>
      </c>
      <c r="F8" s="7">
        <f t="shared" si="2"/>
        <v>0.91366906474820142</v>
      </c>
    </row>
    <row r="9" spans="1:6" s="13" customFormat="1" ht="11.25" x14ac:dyDescent="0.2">
      <c r="A9" s="12" t="s">
        <v>15</v>
      </c>
      <c r="B9" s="11">
        <v>64</v>
      </c>
      <c r="C9" s="11">
        <v>120</v>
      </c>
      <c r="D9" s="8">
        <f t="shared" si="0"/>
        <v>184</v>
      </c>
      <c r="E9" s="7">
        <f t="shared" si="1"/>
        <v>0.34782608695652173</v>
      </c>
      <c r="F9" s="7">
        <f t="shared" si="2"/>
        <v>0.65217391304347827</v>
      </c>
    </row>
    <row r="10" spans="1:6" ht="11.25" x14ac:dyDescent="0.2">
      <c r="A10" s="12" t="s">
        <v>27</v>
      </c>
      <c r="B10" s="11">
        <v>0</v>
      </c>
      <c r="C10" s="11">
        <v>0</v>
      </c>
      <c r="D10" s="8">
        <f t="shared" si="0"/>
        <v>0</v>
      </c>
      <c r="E10" s="7"/>
      <c r="F10" s="7"/>
    </row>
    <row r="11" spans="1:6" ht="11.25" x14ac:dyDescent="0.2">
      <c r="A11" s="12" t="s">
        <v>17</v>
      </c>
      <c r="B11" s="11">
        <v>34</v>
      </c>
      <c r="C11" s="11">
        <v>44</v>
      </c>
      <c r="D11" s="8">
        <f t="shared" si="0"/>
        <v>78</v>
      </c>
      <c r="E11" s="7">
        <f t="shared" si="1"/>
        <v>0.4358974358974359</v>
      </c>
      <c r="F11" s="7">
        <f t="shared" si="2"/>
        <v>0.5641025641025641</v>
      </c>
    </row>
    <row r="12" spans="1:6" ht="11.25" x14ac:dyDescent="0.2">
      <c r="A12" s="12" t="s">
        <v>22</v>
      </c>
      <c r="B12" s="11">
        <v>170</v>
      </c>
      <c r="C12" s="11">
        <v>76</v>
      </c>
      <c r="D12" s="8">
        <f t="shared" si="0"/>
        <v>246</v>
      </c>
      <c r="E12" s="7">
        <f t="shared" si="1"/>
        <v>0.69105691056910568</v>
      </c>
      <c r="F12" s="7">
        <f t="shared" si="2"/>
        <v>0.30894308943089432</v>
      </c>
    </row>
    <row r="13" spans="1:6" ht="11.25" x14ac:dyDescent="0.2">
      <c r="A13" s="12" t="s">
        <v>7</v>
      </c>
      <c r="B13" s="11">
        <v>46</v>
      </c>
      <c r="C13" s="11">
        <v>171</v>
      </c>
      <c r="D13" s="8">
        <f t="shared" si="0"/>
        <v>217</v>
      </c>
      <c r="E13" s="7">
        <f t="shared" si="1"/>
        <v>0.2119815668202765</v>
      </c>
      <c r="F13" s="7">
        <f t="shared" si="2"/>
        <v>0.78801843317972353</v>
      </c>
    </row>
    <row r="14" spans="1:6" ht="11.25" x14ac:dyDescent="0.2">
      <c r="A14" s="12" t="s">
        <v>11</v>
      </c>
      <c r="B14" s="11">
        <v>218</v>
      </c>
      <c r="C14" s="11">
        <v>635</v>
      </c>
      <c r="D14" s="8">
        <f t="shared" si="0"/>
        <v>853</v>
      </c>
      <c r="E14" s="7">
        <f t="shared" si="1"/>
        <v>0.25556858147713951</v>
      </c>
      <c r="F14" s="7">
        <f t="shared" si="2"/>
        <v>0.74443141852286043</v>
      </c>
    </row>
    <row r="15" spans="1:6" ht="11.25" x14ac:dyDescent="0.2">
      <c r="A15" s="9" t="s">
        <v>20</v>
      </c>
      <c r="B15" s="8">
        <v>50</v>
      </c>
      <c r="C15" s="8">
        <v>29</v>
      </c>
      <c r="D15" s="8">
        <f t="shared" si="0"/>
        <v>79</v>
      </c>
      <c r="E15" s="7">
        <f t="shared" si="1"/>
        <v>0.63291139240506333</v>
      </c>
      <c r="F15" s="7">
        <f t="shared" si="2"/>
        <v>0.36708860759493667</v>
      </c>
    </row>
    <row r="16" spans="1:6" ht="11.25" x14ac:dyDescent="0.2">
      <c r="A16" s="9" t="s">
        <v>24</v>
      </c>
      <c r="B16" s="8">
        <v>105</v>
      </c>
      <c r="C16" s="8">
        <v>36</v>
      </c>
      <c r="D16" s="8">
        <f t="shared" si="0"/>
        <v>141</v>
      </c>
      <c r="E16" s="7">
        <f t="shared" si="1"/>
        <v>0.74468085106382975</v>
      </c>
      <c r="F16" s="7">
        <f t="shared" si="2"/>
        <v>0.25531914893617025</v>
      </c>
    </row>
    <row r="17" spans="1:13" ht="11.25" x14ac:dyDescent="0.2">
      <c r="A17" s="12" t="s">
        <v>5</v>
      </c>
      <c r="B17" s="11">
        <v>29</v>
      </c>
      <c r="C17" s="11">
        <v>115</v>
      </c>
      <c r="D17" s="8">
        <f t="shared" si="0"/>
        <v>144</v>
      </c>
      <c r="E17" s="7">
        <f t="shared" si="1"/>
        <v>0.2013888888888889</v>
      </c>
      <c r="F17" s="7">
        <f t="shared" si="2"/>
        <v>0.79861111111111116</v>
      </c>
    </row>
    <row r="18" spans="1:13" ht="11.25" x14ac:dyDescent="0.2">
      <c r="A18" s="12" t="s">
        <v>13</v>
      </c>
      <c r="B18" s="11">
        <v>70</v>
      </c>
      <c r="C18" s="11">
        <v>153</v>
      </c>
      <c r="D18" s="8">
        <f t="shared" si="0"/>
        <v>223</v>
      </c>
      <c r="E18" s="7">
        <f t="shared" si="1"/>
        <v>0.31390134529147984</v>
      </c>
      <c r="F18" s="7">
        <f t="shared" si="2"/>
        <v>0.68609865470852016</v>
      </c>
    </row>
    <row r="19" spans="1:13" ht="11.25" x14ac:dyDescent="0.2">
      <c r="A19" s="12" t="s">
        <v>25</v>
      </c>
      <c r="B19" s="11">
        <v>148</v>
      </c>
      <c r="C19" s="11">
        <v>36</v>
      </c>
      <c r="D19" s="8">
        <f t="shared" si="0"/>
        <v>184</v>
      </c>
      <c r="E19" s="7">
        <f t="shared" si="1"/>
        <v>0.80434782608695654</v>
      </c>
      <c r="F19" s="7">
        <f t="shared" si="2"/>
        <v>0.19565217391304346</v>
      </c>
    </row>
    <row r="20" spans="1:13" ht="11.25" x14ac:dyDescent="0.2">
      <c r="A20" s="12" t="s">
        <v>12</v>
      </c>
      <c r="B20" s="11">
        <v>67</v>
      </c>
      <c r="C20" s="11">
        <v>157</v>
      </c>
      <c r="D20" s="8">
        <f t="shared" si="0"/>
        <v>224</v>
      </c>
      <c r="E20" s="7">
        <f t="shared" si="1"/>
        <v>0.29910714285714285</v>
      </c>
      <c r="F20" s="7">
        <f t="shared" si="2"/>
        <v>0.70089285714285721</v>
      </c>
    </row>
    <row r="21" spans="1:13" ht="11.25" x14ac:dyDescent="0.2">
      <c r="A21" s="12" t="s">
        <v>18</v>
      </c>
      <c r="B21" s="11">
        <v>177</v>
      </c>
      <c r="C21" s="11">
        <v>222</v>
      </c>
      <c r="D21" s="8">
        <f t="shared" si="0"/>
        <v>399</v>
      </c>
      <c r="E21" s="7">
        <f t="shared" si="1"/>
        <v>0.44360902255639095</v>
      </c>
      <c r="F21" s="7">
        <f t="shared" si="2"/>
        <v>0.5563909774436091</v>
      </c>
    </row>
    <row r="22" spans="1:13" ht="11.25" x14ac:dyDescent="0.2">
      <c r="A22" s="9" t="s">
        <v>26</v>
      </c>
      <c r="B22" s="8">
        <v>78</v>
      </c>
      <c r="C22" s="8">
        <v>14</v>
      </c>
      <c r="D22" s="8">
        <f t="shared" si="0"/>
        <v>92</v>
      </c>
      <c r="E22" s="7">
        <f t="shared" si="1"/>
        <v>0.84782608695652173</v>
      </c>
      <c r="F22" s="7">
        <f t="shared" si="2"/>
        <v>0.15217391304347827</v>
      </c>
    </row>
    <row r="23" spans="1:13" x14ac:dyDescent="0.25">
      <c r="A23" s="12" t="s">
        <v>8</v>
      </c>
      <c r="B23" s="11">
        <v>38</v>
      </c>
      <c r="C23" s="11">
        <v>129</v>
      </c>
      <c r="D23" s="8">
        <f t="shared" si="0"/>
        <v>167</v>
      </c>
      <c r="E23" s="7">
        <f t="shared" si="1"/>
        <v>0.22754491017964071</v>
      </c>
      <c r="F23" s="7">
        <f t="shared" si="2"/>
        <v>0.77245508982035926</v>
      </c>
    </row>
    <row r="24" spans="1:13" x14ac:dyDescent="0.25">
      <c r="A24" s="12" t="s">
        <v>19</v>
      </c>
      <c r="B24" s="11">
        <v>29</v>
      </c>
      <c r="C24" s="11">
        <v>23</v>
      </c>
      <c r="D24" s="8">
        <f t="shared" si="0"/>
        <v>52</v>
      </c>
      <c r="E24" s="7">
        <f t="shared" si="1"/>
        <v>0.55769230769230771</v>
      </c>
      <c r="F24" s="7">
        <f t="shared" si="2"/>
        <v>0.44230769230769229</v>
      </c>
    </row>
    <row r="25" spans="1:13" x14ac:dyDescent="0.25">
      <c r="A25" s="12" t="s">
        <v>4</v>
      </c>
      <c r="B25" s="11">
        <v>1</v>
      </c>
      <c r="C25" s="11">
        <v>14</v>
      </c>
      <c r="D25" s="8">
        <f t="shared" si="0"/>
        <v>15</v>
      </c>
      <c r="E25" s="7">
        <f t="shared" si="1"/>
        <v>6.6666666666666666E-2</v>
      </c>
      <c r="F25" s="7">
        <f t="shared" si="2"/>
        <v>0.93333333333333335</v>
      </c>
    </row>
    <row r="26" spans="1:13" x14ac:dyDescent="0.25">
      <c r="A26" s="12" t="s">
        <v>21</v>
      </c>
      <c r="B26" s="11">
        <v>328</v>
      </c>
      <c r="C26" s="11">
        <v>169</v>
      </c>
      <c r="D26" s="8">
        <f t="shared" si="0"/>
        <v>497</v>
      </c>
      <c r="E26" s="7">
        <f t="shared" si="1"/>
        <v>0.65995975855130784</v>
      </c>
      <c r="F26" s="7">
        <f t="shared" si="2"/>
        <v>0.34004024144869216</v>
      </c>
    </row>
    <row r="27" spans="1:13" x14ac:dyDescent="0.25">
      <c r="A27" s="12" t="s">
        <v>10</v>
      </c>
      <c r="B27" s="11">
        <v>69</v>
      </c>
      <c r="C27" s="11">
        <v>226</v>
      </c>
      <c r="D27" s="8">
        <f t="shared" si="0"/>
        <v>295</v>
      </c>
      <c r="E27" s="7">
        <f t="shared" si="1"/>
        <v>0.23389830508474577</v>
      </c>
      <c r="F27" s="7">
        <f t="shared" si="2"/>
        <v>0.76610169491525426</v>
      </c>
    </row>
    <row r="28" spans="1:13" x14ac:dyDescent="0.25">
      <c r="A28" s="9" t="s">
        <v>1</v>
      </c>
      <c r="B28" s="8">
        <v>3</v>
      </c>
      <c r="C28" s="8">
        <v>72</v>
      </c>
      <c r="D28" s="8">
        <f t="shared" si="0"/>
        <v>75</v>
      </c>
      <c r="E28" s="7">
        <f t="shared" si="1"/>
        <v>0.04</v>
      </c>
      <c r="F28" s="7">
        <f t="shared" si="2"/>
        <v>0.96</v>
      </c>
      <c r="J28" s="1">
        <v>1</v>
      </c>
    </row>
    <row r="29" spans="1:13" x14ac:dyDescent="0.25">
      <c r="A29" s="25" t="s">
        <v>14</v>
      </c>
      <c r="B29" s="10">
        <v>220</v>
      </c>
      <c r="C29" s="10">
        <v>425</v>
      </c>
      <c r="D29" s="8">
        <f t="shared" si="0"/>
        <v>645</v>
      </c>
      <c r="E29" s="7">
        <f t="shared" si="1"/>
        <v>0.34108527131782945</v>
      </c>
      <c r="F29" s="7">
        <f t="shared" si="2"/>
        <v>0.6589147286821706</v>
      </c>
    </row>
    <row r="30" spans="1:13" x14ac:dyDescent="0.25">
      <c r="A30" s="12" t="s">
        <v>6</v>
      </c>
      <c r="B30" s="11">
        <v>28</v>
      </c>
      <c r="C30" s="11">
        <v>111</v>
      </c>
      <c r="D30" s="8">
        <f t="shared" si="0"/>
        <v>139</v>
      </c>
      <c r="E30" s="7">
        <f t="shared" si="1"/>
        <v>0.20143884892086331</v>
      </c>
      <c r="F30" s="7">
        <f t="shared" si="2"/>
        <v>0.79856115107913672</v>
      </c>
    </row>
    <row r="31" spans="1:13" s="3" customFormat="1" x14ac:dyDescent="0.25">
      <c r="A31" s="6" t="s">
        <v>0</v>
      </c>
      <c r="B31" s="5">
        <f>SUM(B4:B30)</f>
        <v>2111</v>
      </c>
      <c r="C31" s="5">
        <v>3457</v>
      </c>
      <c r="D31" s="8">
        <f t="shared" si="0"/>
        <v>5568</v>
      </c>
      <c r="E31" s="4">
        <f>AVERAGE(E4:E30)</f>
        <v>0.38510445385253617</v>
      </c>
      <c r="F31" s="4">
        <f>AVERAGE(F4:F30)</f>
        <v>0.61489554614746378</v>
      </c>
    </row>
    <row r="32" spans="1:13" x14ac:dyDescent="0.2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</row>
    <row r="33" spans="1:1" s="13" customFormat="1" x14ac:dyDescent="0.25">
      <c r="A33" s="27" t="s">
        <v>54</v>
      </c>
    </row>
  </sheetData>
  <sortState ref="J4:O30">
    <sortCondition descending="1" ref="N4:N30"/>
  </sortState>
  <pageMargins left="0.511811024" right="0.511811024" top="0.78740157499999996" bottom="0.78740157499999996" header="0.31496062000000002" footer="0.31496062000000002"/>
  <pageSetup orientation="portrait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04C98792-DD09-4840-B0DF-D2E0F20E0848}">
            <x14:iconSet iconSet="5Boxes">
              <x14:cfvo type="percent">
                <xm:f>0</xm:f>
              </x14:cfvo>
              <x14:cfvo type="percent">
                <xm:f>20</xm:f>
              </x14:cfvo>
              <x14:cfvo type="percent">
                <xm:f>40</xm:f>
              </x14:cfvo>
              <x14:cfvo type="percent">
                <xm:f>60</xm:f>
              </x14:cfvo>
              <x14:cfvo type="percent">
                <xm:f>80</xm:f>
              </x14:cfvo>
            </x14:iconSet>
          </x14:cfRule>
          <xm:sqref>E4:E30</xm:sqref>
        </x14:conditionalFormatting>
        <x14:conditionalFormatting xmlns:xm="http://schemas.microsoft.com/office/excel/2006/main">
          <x14:cfRule type="iconSet" priority="1" id="{BCF13D3F-6C7F-4BEE-80B8-442E395A0517}">
            <x14:iconSet iconSet="5Boxes">
              <x14:cfvo type="percent">
                <xm:f>0</xm:f>
              </x14:cfvo>
              <x14:cfvo type="percent">
                <xm:f>20</xm:f>
              </x14:cfvo>
              <x14:cfvo type="percent">
                <xm:f>40</xm:f>
              </x14:cfvo>
              <x14:cfvo type="percent">
                <xm:f>60</xm:f>
              </x14:cfvo>
              <x14:cfvo type="percent">
                <xm:f>80</xm:f>
              </x14:cfvo>
            </x14:iconSet>
          </x14:cfRule>
          <xm:sqref>F4:F30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M13"/>
  <sheetViews>
    <sheetView workbookViewId="0">
      <selection activeCell="A22" sqref="A22"/>
    </sheetView>
  </sheetViews>
  <sheetFormatPr defaultColWidth="9.1796875" defaultRowHeight="10.5" x14ac:dyDescent="0.25"/>
  <cols>
    <col min="1" max="1" width="20.26953125" style="1" customWidth="1"/>
    <col min="2" max="3" width="9.1796875" style="1"/>
    <col min="4" max="4" width="10.1796875" style="1" bestFit="1" customWidth="1"/>
    <col min="5" max="16384" width="9.1796875" style="1"/>
  </cols>
  <sheetData>
    <row r="1" spans="1:13" x14ac:dyDescent="0.25">
      <c r="A1" s="16" t="s">
        <v>219</v>
      </c>
    </row>
    <row r="2" spans="1:13" ht="3" customHeight="1" x14ac:dyDescent="0.2">
      <c r="A2" s="16"/>
    </row>
    <row r="3" spans="1:13" x14ac:dyDescent="0.25">
      <c r="A3" s="1" t="s">
        <v>49</v>
      </c>
      <c r="B3" s="2" t="s">
        <v>45</v>
      </c>
      <c r="C3" s="2" t="s">
        <v>44</v>
      </c>
      <c r="D3" s="2" t="s">
        <v>43</v>
      </c>
      <c r="E3" s="2" t="s">
        <v>42</v>
      </c>
      <c r="F3" s="2" t="s">
        <v>41</v>
      </c>
      <c r="G3" s="2" t="s">
        <v>40</v>
      </c>
      <c r="H3" s="2" t="s">
        <v>39</v>
      </c>
      <c r="I3" s="2" t="s">
        <v>38</v>
      </c>
      <c r="J3" s="2" t="s">
        <v>37</v>
      </c>
      <c r="K3" s="2" t="s">
        <v>36</v>
      </c>
      <c r="L3" s="2" t="s">
        <v>35</v>
      </c>
      <c r="M3" s="2" t="s">
        <v>222</v>
      </c>
    </row>
    <row r="4" spans="1:13" ht="11.25" x14ac:dyDescent="0.2">
      <c r="A4" s="1" t="s">
        <v>50</v>
      </c>
      <c r="B4" s="13">
        <v>4925479</v>
      </c>
      <c r="C4" s="13">
        <v>4524639</v>
      </c>
      <c r="D4" s="13">
        <v>4804299</v>
      </c>
      <c r="E4" s="13">
        <v>4878119</v>
      </c>
      <c r="F4" s="13">
        <v>4710403</v>
      </c>
      <c r="G4" s="13">
        <v>4521002</v>
      </c>
      <c r="H4" s="13">
        <v>4462492</v>
      </c>
      <c r="I4" s="13">
        <v>4467991</v>
      </c>
      <c r="J4" s="13">
        <v>4583821</v>
      </c>
      <c r="K4" s="13">
        <v>4915545</v>
      </c>
      <c r="L4" s="13">
        <v>4630308</v>
      </c>
      <c r="M4" s="13">
        <v>4902174</v>
      </c>
    </row>
    <row r="5" spans="1:13" ht="11.25" x14ac:dyDescent="0.2">
      <c r="A5" s="1" t="s">
        <v>51</v>
      </c>
      <c r="B5" s="13">
        <v>750242</v>
      </c>
      <c r="C5" s="13">
        <v>812876</v>
      </c>
      <c r="D5" s="13">
        <v>832184</v>
      </c>
      <c r="E5" s="13">
        <v>837899</v>
      </c>
      <c r="F5" s="13">
        <v>826520</v>
      </c>
      <c r="G5" s="13">
        <v>804744</v>
      </c>
      <c r="H5" s="13">
        <v>835070</v>
      </c>
      <c r="I5" s="13">
        <v>868841</v>
      </c>
      <c r="J5" s="13">
        <v>874691</v>
      </c>
      <c r="K5" s="13">
        <v>974365</v>
      </c>
      <c r="L5" s="13">
        <v>933844</v>
      </c>
      <c r="M5" s="13">
        <v>936318</v>
      </c>
    </row>
    <row r="6" spans="1:13" x14ac:dyDescent="0.25">
      <c r="A6" s="1" t="s">
        <v>52</v>
      </c>
      <c r="B6" s="13">
        <v>1710759</v>
      </c>
      <c r="C6" s="13">
        <v>1854090</v>
      </c>
      <c r="D6" s="13">
        <v>1916212</v>
      </c>
      <c r="E6" s="13">
        <v>2004558</v>
      </c>
      <c r="F6" s="13">
        <v>2056279</v>
      </c>
      <c r="G6" s="13">
        <v>2182670</v>
      </c>
      <c r="H6" s="13">
        <v>1966230</v>
      </c>
      <c r="I6" s="13">
        <v>2083835</v>
      </c>
      <c r="J6" s="13">
        <v>2161633</v>
      </c>
      <c r="K6" s="13">
        <v>2268967</v>
      </c>
      <c r="L6" s="13">
        <v>2547373</v>
      </c>
      <c r="M6" s="13">
        <v>2511196</v>
      </c>
    </row>
    <row r="7" spans="1:13" ht="11.25" x14ac:dyDescent="0.2">
      <c r="A7" s="1" t="s">
        <v>30</v>
      </c>
      <c r="B7" s="13">
        <f t="shared" ref="B7:M7" si="0">SUM(B4:B6)</f>
        <v>7386480</v>
      </c>
      <c r="C7" s="13">
        <f t="shared" si="0"/>
        <v>7191605</v>
      </c>
      <c r="D7" s="13">
        <f t="shared" si="0"/>
        <v>7552695</v>
      </c>
      <c r="E7" s="13">
        <f t="shared" si="0"/>
        <v>7720576</v>
      </c>
      <c r="F7" s="13">
        <f t="shared" si="0"/>
        <v>7593202</v>
      </c>
      <c r="G7" s="13">
        <f t="shared" si="0"/>
        <v>7508416</v>
      </c>
      <c r="H7" s="13">
        <f t="shared" si="0"/>
        <v>7263792</v>
      </c>
      <c r="I7" s="13">
        <f t="shared" si="0"/>
        <v>7420667</v>
      </c>
      <c r="J7" s="13">
        <f t="shared" si="0"/>
        <v>7620145</v>
      </c>
      <c r="K7" s="13">
        <f t="shared" si="0"/>
        <v>8158877</v>
      </c>
      <c r="L7" s="13">
        <f t="shared" si="0"/>
        <v>8111525</v>
      </c>
      <c r="M7" s="13">
        <f t="shared" si="0"/>
        <v>8349688</v>
      </c>
    </row>
    <row r="8" spans="1:13" ht="11.25" x14ac:dyDescent="0.2">
      <c r="A8" s="16"/>
    </row>
    <row r="9" spans="1:13" s="13" customFormat="1" x14ac:dyDescent="0.25">
      <c r="A9" s="27" t="s">
        <v>54</v>
      </c>
    </row>
    <row r="10" spans="1:13" s="13" customFormat="1" ht="22.5" customHeight="1" x14ac:dyDescent="0.25">
      <c r="A10" s="111" t="s">
        <v>53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</row>
    <row r="11" spans="1:13" s="13" customFormat="1" x14ac:dyDescent="0.25">
      <c r="A11" s="13" t="s">
        <v>223</v>
      </c>
    </row>
    <row r="12" spans="1:13" s="13" customFormat="1" ht="11.25" x14ac:dyDescent="0.2"/>
    <row r="13" spans="1:13" s="13" customFormat="1" ht="11.25" x14ac:dyDescent="0.2"/>
  </sheetData>
  <mergeCells count="1">
    <mergeCell ref="A10:M10"/>
  </mergeCells>
  <pageMargins left="0.511811024" right="0.511811024" top="0.78740157499999996" bottom="0.78740157499999996" header="0.31496062000000002" footer="0.31496062000000002"/>
  <pageSetup orientation="portrait" verticalDpi="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K12"/>
  <sheetViews>
    <sheetView workbookViewId="0">
      <selection activeCell="I25" sqref="I25"/>
    </sheetView>
  </sheetViews>
  <sheetFormatPr defaultColWidth="9.1796875" defaultRowHeight="10.5" x14ac:dyDescent="0.25"/>
  <cols>
    <col min="1" max="1" width="10.7265625" style="2" customWidth="1"/>
    <col min="2" max="2" width="12.453125" style="1" customWidth="1"/>
    <col min="3" max="5" width="10.7265625" style="1" customWidth="1"/>
    <col min="6" max="6" width="9.1796875" style="1"/>
    <col min="7" max="7" width="10.7265625" style="1" customWidth="1"/>
    <col min="8" max="8" width="13" style="1" customWidth="1"/>
    <col min="9" max="11" width="10.7265625" style="1" customWidth="1"/>
    <col min="12" max="16384" width="9.1796875" style="1"/>
  </cols>
  <sheetData>
    <row r="1" spans="1:11" x14ac:dyDescent="0.25">
      <c r="A1" s="63" t="s">
        <v>93</v>
      </c>
      <c r="B1" s="63" t="s">
        <v>220</v>
      </c>
      <c r="C1" s="63" t="s">
        <v>80</v>
      </c>
      <c r="D1" s="63" t="s">
        <v>81</v>
      </c>
      <c r="E1" s="63" t="s">
        <v>30</v>
      </c>
      <c r="G1" s="63" t="s">
        <v>94</v>
      </c>
      <c r="H1" s="63" t="s">
        <v>220</v>
      </c>
      <c r="I1" s="63" t="s">
        <v>80</v>
      </c>
      <c r="J1" s="63" t="s">
        <v>81</v>
      </c>
      <c r="K1" s="63" t="s">
        <v>30</v>
      </c>
    </row>
    <row r="2" spans="1:11" ht="11.25" x14ac:dyDescent="0.2">
      <c r="A2" s="47">
        <v>1</v>
      </c>
      <c r="B2" s="38">
        <v>1984232</v>
      </c>
      <c r="C2" s="38">
        <v>1594526</v>
      </c>
      <c r="D2" s="38">
        <v>454616</v>
      </c>
      <c r="E2" s="38">
        <f>SUM(B2:D2)</f>
        <v>4033374</v>
      </c>
      <c r="G2" s="47" t="s">
        <v>55</v>
      </c>
      <c r="H2" s="38">
        <v>471382</v>
      </c>
      <c r="I2" s="38">
        <v>195255</v>
      </c>
      <c r="J2" s="38">
        <v>42001</v>
      </c>
      <c r="K2" s="38">
        <f>SUM(H2:J2)</f>
        <v>708638</v>
      </c>
    </row>
    <row r="3" spans="1:11" ht="11.25" x14ac:dyDescent="0.2">
      <c r="A3" s="47">
        <v>2</v>
      </c>
      <c r="B3" s="38">
        <v>581473</v>
      </c>
      <c r="C3" s="38">
        <v>281632</v>
      </c>
      <c r="D3" s="38">
        <v>73213</v>
      </c>
      <c r="E3" s="38">
        <f t="shared" ref="E3:E10" si="0">SUM(B3:D3)</f>
        <v>936318</v>
      </c>
      <c r="G3" s="47" t="s">
        <v>56</v>
      </c>
      <c r="H3" s="38">
        <v>414321</v>
      </c>
      <c r="I3" s="38">
        <v>104119</v>
      </c>
      <c r="J3" s="38">
        <v>27814</v>
      </c>
      <c r="K3" s="38">
        <f t="shared" ref="K3:K7" si="1">SUM(H3:J3)</f>
        <v>546254</v>
      </c>
    </row>
    <row r="4" spans="1:11" ht="11.25" x14ac:dyDescent="0.2">
      <c r="A4" s="47">
        <v>3</v>
      </c>
      <c r="B4" s="38">
        <v>579362</v>
      </c>
      <c r="C4" s="38">
        <v>180097</v>
      </c>
      <c r="D4" s="38">
        <v>43613</v>
      </c>
      <c r="E4" s="38">
        <f t="shared" si="0"/>
        <v>803072</v>
      </c>
      <c r="G4" s="47" t="s">
        <v>57</v>
      </c>
      <c r="H4" s="38">
        <v>985981</v>
      </c>
      <c r="I4" s="38">
        <v>513136</v>
      </c>
      <c r="J4" s="38">
        <v>122445</v>
      </c>
      <c r="K4" s="38">
        <f t="shared" si="1"/>
        <v>1621562</v>
      </c>
    </row>
    <row r="5" spans="1:11" ht="11.25" x14ac:dyDescent="0.2">
      <c r="A5" s="47">
        <v>4</v>
      </c>
      <c r="B5" s="38">
        <v>448438</v>
      </c>
      <c r="C5" s="38">
        <v>93779</v>
      </c>
      <c r="D5" s="38">
        <v>21159</v>
      </c>
      <c r="E5" s="38">
        <f t="shared" si="0"/>
        <v>563376</v>
      </c>
      <c r="G5" s="47" t="s">
        <v>58</v>
      </c>
      <c r="H5" s="38">
        <v>756745</v>
      </c>
      <c r="I5" s="38">
        <v>413322</v>
      </c>
      <c r="J5" s="38">
        <v>137886</v>
      </c>
      <c r="K5" s="38">
        <f t="shared" si="1"/>
        <v>1307953</v>
      </c>
    </row>
    <row r="6" spans="1:11" ht="11.25" x14ac:dyDescent="0.2">
      <c r="A6" s="47">
        <v>5</v>
      </c>
      <c r="B6" s="38">
        <v>355988</v>
      </c>
      <c r="C6" s="38">
        <v>73745</v>
      </c>
      <c r="D6" s="38">
        <v>17186</v>
      </c>
      <c r="E6" s="38">
        <f t="shared" si="0"/>
        <v>446919</v>
      </c>
      <c r="G6" s="47" t="s">
        <v>1</v>
      </c>
      <c r="H6" s="38">
        <v>1877758</v>
      </c>
      <c r="I6" s="38">
        <v>1113661</v>
      </c>
      <c r="J6" s="38">
        <v>305062</v>
      </c>
      <c r="K6" s="38">
        <f t="shared" si="1"/>
        <v>3296481</v>
      </c>
    </row>
    <row r="7" spans="1:11" ht="11.25" x14ac:dyDescent="0.2">
      <c r="A7" s="47">
        <v>6</v>
      </c>
      <c r="B7" s="38">
        <v>275745</v>
      </c>
      <c r="C7" s="38">
        <v>62940</v>
      </c>
      <c r="D7" s="38">
        <v>13616</v>
      </c>
      <c r="E7" s="38">
        <f t="shared" si="0"/>
        <v>352301</v>
      </c>
      <c r="G7" s="47" t="s">
        <v>0</v>
      </c>
      <c r="H7" s="38">
        <v>4506187</v>
      </c>
      <c r="I7" s="38">
        <v>2339493</v>
      </c>
      <c r="J7" s="38">
        <v>635208</v>
      </c>
      <c r="K7" s="38">
        <f t="shared" si="1"/>
        <v>7480888</v>
      </c>
    </row>
    <row r="8" spans="1:11" ht="11.25" x14ac:dyDescent="0.2">
      <c r="A8" s="47">
        <v>7</v>
      </c>
      <c r="B8" s="38">
        <v>176317</v>
      </c>
      <c r="C8" s="38">
        <v>37577</v>
      </c>
      <c r="D8" s="38">
        <v>8445</v>
      </c>
      <c r="E8" s="38">
        <f t="shared" si="0"/>
        <v>222339</v>
      </c>
    </row>
    <row r="9" spans="1:11" ht="11.25" x14ac:dyDescent="0.2">
      <c r="A9" s="47">
        <v>8</v>
      </c>
      <c r="B9" s="38">
        <v>104632</v>
      </c>
      <c r="C9" s="38">
        <v>15197</v>
      </c>
      <c r="D9" s="38">
        <v>3360</v>
      </c>
      <c r="E9" s="38">
        <f t="shared" si="0"/>
        <v>123189</v>
      </c>
    </row>
    <row r="10" spans="1:11" ht="11.25" x14ac:dyDescent="0.2">
      <c r="A10" s="47" t="s">
        <v>0</v>
      </c>
      <c r="B10" s="38">
        <v>4506187</v>
      </c>
      <c r="C10" s="38">
        <v>2339493</v>
      </c>
      <c r="D10" s="38">
        <v>635208</v>
      </c>
      <c r="E10" s="38">
        <f t="shared" si="0"/>
        <v>7480888</v>
      </c>
    </row>
    <row r="12" spans="1:11" s="13" customFormat="1" x14ac:dyDescent="0.25">
      <c r="A12" s="27" t="s">
        <v>54</v>
      </c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I14"/>
  <sheetViews>
    <sheetView view="pageBreakPreview" zoomScale="60" zoomScaleNormal="100" workbookViewId="0">
      <selection activeCell="A2" sqref="A2"/>
    </sheetView>
  </sheetViews>
  <sheetFormatPr defaultRowHeight="14.5" x14ac:dyDescent="0.35"/>
  <cols>
    <col min="2" max="9" width="10.7265625" customWidth="1"/>
  </cols>
  <sheetData>
    <row r="1" spans="1:9" x14ac:dyDescent="0.35">
      <c r="A1" s="1" t="s">
        <v>97</v>
      </c>
      <c r="B1" s="1"/>
      <c r="C1" s="1"/>
      <c r="D1" s="1"/>
      <c r="E1" s="1"/>
      <c r="F1" s="1"/>
      <c r="G1" s="1"/>
      <c r="H1" s="1"/>
      <c r="I1" s="1"/>
    </row>
    <row r="2" spans="1:9" ht="7" customHeight="1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ht="13" customHeight="1" x14ac:dyDescent="0.35">
      <c r="A3" s="15" t="s">
        <v>33</v>
      </c>
      <c r="B3" s="15" t="s">
        <v>29</v>
      </c>
      <c r="C3" s="15" t="s">
        <v>55</v>
      </c>
      <c r="D3" s="15" t="s">
        <v>56</v>
      </c>
      <c r="E3" s="15" t="s">
        <v>57</v>
      </c>
      <c r="F3" s="15" t="s">
        <v>58</v>
      </c>
      <c r="G3" s="15" t="s">
        <v>1</v>
      </c>
      <c r="H3" s="15" t="s">
        <v>30</v>
      </c>
      <c r="I3" s="15" t="s">
        <v>59</v>
      </c>
    </row>
    <row r="4" spans="1:9" ht="13" customHeight="1" x14ac:dyDescent="0.25">
      <c r="A4" s="33">
        <v>1</v>
      </c>
      <c r="B4" s="34">
        <v>27</v>
      </c>
      <c r="C4" s="34">
        <v>443228</v>
      </c>
      <c r="D4" s="34">
        <v>416396</v>
      </c>
      <c r="E4" s="34">
        <v>1144335</v>
      </c>
      <c r="F4" s="35">
        <v>784037</v>
      </c>
      <c r="G4" s="35">
        <v>2114178</v>
      </c>
      <c r="H4" s="35">
        <v>4902174</v>
      </c>
      <c r="I4" s="36">
        <v>0.58710864405951457</v>
      </c>
    </row>
    <row r="5" spans="1:9" ht="13" customHeight="1" x14ac:dyDescent="0.25">
      <c r="A5" s="33">
        <v>2</v>
      </c>
      <c r="B5" s="34">
        <v>26</v>
      </c>
      <c r="C5" s="34">
        <v>75675</v>
      </c>
      <c r="D5" s="34">
        <v>90855</v>
      </c>
      <c r="E5" s="34">
        <v>201769</v>
      </c>
      <c r="F5" s="35">
        <v>85936</v>
      </c>
      <c r="G5" s="35">
        <v>482083</v>
      </c>
      <c r="H5" s="35">
        <v>936318</v>
      </c>
      <c r="I5" s="36">
        <v>0.1121380822852303</v>
      </c>
    </row>
    <row r="6" spans="1:9" ht="13" customHeight="1" x14ac:dyDescent="0.25">
      <c r="A6" s="33">
        <v>3</v>
      </c>
      <c r="B6" s="34">
        <v>90</v>
      </c>
      <c r="C6" s="34">
        <v>27984</v>
      </c>
      <c r="D6" s="34">
        <v>12015</v>
      </c>
      <c r="E6" s="34">
        <v>72079</v>
      </c>
      <c r="F6" s="35">
        <v>135553</v>
      </c>
      <c r="G6" s="35">
        <v>555441</v>
      </c>
      <c r="H6" s="35">
        <v>803072</v>
      </c>
      <c r="I6" s="36">
        <v>9.6179881212327928E-2</v>
      </c>
    </row>
    <row r="7" spans="1:9" ht="13" customHeight="1" x14ac:dyDescent="0.25">
      <c r="A7" s="33">
        <v>4</v>
      </c>
      <c r="B7" s="34">
        <v>178</v>
      </c>
      <c r="C7" s="34">
        <v>44328</v>
      </c>
      <c r="D7" s="34">
        <v>31602</v>
      </c>
      <c r="E7" s="34">
        <v>82999</v>
      </c>
      <c r="F7" s="35">
        <v>149965</v>
      </c>
      <c r="G7" s="35">
        <v>254482</v>
      </c>
      <c r="H7" s="35">
        <v>563376</v>
      </c>
      <c r="I7" s="36">
        <v>6.7472700776364344E-2</v>
      </c>
    </row>
    <row r="8" spans="1:9" ht="13" customHeight="1" x14ac:dyDescent="0.25">
      <c r="A8" s="33">
        <v>5</v>
      </c>
      <c r="B8" s="34">
        <v>304</v>
      </c>
      <c r="C8" s="34">
        <v>55268</v>
      </c>
      <c r="D8" s="34">
        <v>25132</v>
      </c>
      <c r="E8" s="34">
        <v>126010</v>
      </c>
      <c r="F8" s="35">
        <v>95925</v>
      </c>
      <c r="G8" s="35">
        <v>144584</v>
      </c>
      <c r="H8" s="35">
        <v>446919</v>
      </c>
      <c r="I8" s="36">
        <v>5.3525233517707486E-2</v>
      </c>
    </row>
    <row r="9" spans="1:9" ht="13" customHeight="1" x14ac:dyDescent="0.25">
      <c r="A9" s="33">
        <v>6</v>
      </c>
      <c r="B9" s="34">
        <v>492</v>
      </c>
      <c r="C9" s="34">
        <v>62339</v>
      </c>
      <c r="D9" s="34">
        <v>11390</v>
      </c>
      <c r="E9" s="34">
        <v>103316</v>
      </c>
      <c r="F9" s="35">
        <v>90329</v>
      </c>
      <c r="G9" s="35">
        <v>84927</v>
      </c>
      <c r="H9" s="35">
        <v>352301</v>
      </c>
      <c r="I9" s="36">
        <v>4.2193313091459225E-2</v>
      </c>
    </row>
    <row r="10" spans="1:9" ht="13" customHeight="1" x14ac:dyDescent="0.25">
      <c r="A10" s="33">
        <v>7</v>
      </c>
      <c r="B10" s="34">
        <v>797</v>
      </c>
      <c r="C10" s="34">
        <v>47297</v>
      </c>
      <c r="D10" s="34">
        <v>6533</v>
      </c>
      <c r="E10" s="34">
        <v>39829</v>
      </c>
      <c r="F10" s="35">
        <v>79687</v>
      </c>
      <c r="G10" s="35">
        <v>48993</v>
      </c>
      <c r="H10" s="35">
        <v>222339</v>
      </c>
      <c r="I10" s="36">
        <v>2.6628420127793997E-2</v>
      </c>
    </row>
    <row r="11" spans="1:9" ht="13" customHeight="1" x14ac:dyDescent="0.25">
      <c r="A11" s="33" t="s">
        <v>60</v>
      </c>
      <c r="B11" s="34">
        <v>224</v>
      </c>
      <c r="C11" s="34">
        <v>4084</v>
      </c>
      <c r="D11" s="34">
        <v>19554</v>
      </c>
      <c r="E11" s="34">
        <v>69553</v>
      </c>
      <c r="F11" s="35">
        <v>9358</v>
      </c>
      <c r="G11" s="35">
        <v>20640</v>
      </c>
      <c r="H11" s="35">
        <v>123189</v>
      </c>
      <c r="I11" s="36">
        <v>1.475372492960216E-2</v>
      </c>
    </row>
    <row r="12" spans="1:9" ht="13" customHeight="1" x14ac:dyDescent="0.25">
      <c r="A12" s="9" t="s">
        <v>30</v>
      </c>
      <c r="B12" s="35">
        <v>2138</v>
      </c>
      <c r="C12" s="35">
        <v>760203</v>
      </c>
      <c r="D12" s="35">
        <v>613477</v>
      </c>
      <c r="E12" s="35">
        <v>1839890</v>
      </c>
      <c r="F12" s="35">
        <v>1430790</v>
      </c>
      <c r="G12" s="35">
        <v>3705328</v>
      </c>
      <c r="H12" s="35">
        <v>8349688</v>
      </c>
      <c r="I12" s="36">
        <v>1</v>
      </c>
    </row>
    <row r="14" spans="1:9" s="13" customFormat="1" ht="10.5" x14ac:dyDescent="0.25">
      <c r="A14" s="27" t="s">
        <v>54</v>
      </c>
    </row>
  </sheetData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G14"/>
  <sheetViews>
    <sheetView workbookViewId="0">
      <selection activeCell="G29" sqref="G29"/>
    </sheetView>
  </sheetViews>
  <sheetFormatPr defaultRowHeight="14.5" x14ac:dyDescent="0.35"/>
  <cols>
    <col min="2" max="7" width="10.7265625" customWidth="1"/>
  </cols>
  <sheetData>
    <row r="1" spans="1:7" x14ac:dyDescent="0.35">
      <c r="A1" s="1" t="s">
        <v>170</v>
      </c>
      <c r="B1" s="1"/>
      <c r="C1" s="1"/>
      <c r="D1" s="1"/>
      <c r="E1" s="1"/>
      <c r="F1" s="1"/>
      <c r="G1" s="1"/>
    </row>
    <row r="2" spans="1:7" ht="7" customHeight="1" x14ac:dyDescent="0.25">
      <c r="A2" s="1"/>
      <c r="B2" s="1"/>
      <c r="C2" s="1"/>
      <c r="D2" s="1"/>
      <c r="E2" s="1"/>
      <c r="F2" s="1"/>
      <c r="G2" s="1"/>
    </row>
    <row r="3" spans="1:7" ht="13" customHeight="1" x14ac:dyDescent="0.25">
      <c r="A3" s="88" t="s">
        <v>33</v>
      </c>
      <c r="B3" s="88" t="s">
        <v>55</v>
      </c>
      <c r="C3" s="88" t="s">
        <v>56</v>
      </c>
      <c r="D3" s="88" t="s">
        <v>57</v>
      </c>
      <c r="E3" s="88" t="s">
        <v>58</v>
      </c>
      <c r="F3" s="88" t="s">
        <v>1</v>
      </c>
      <c r="G3" s="88" t="s">
        <v>30</v>
      </c>
    </row>
    <row r="4" spans="1:7" ht="13" customHeight="1" x14ac:dyDescent="0.25">
      <c r="A4" s="33">
        <v>1</v>
      </c>
      <c r="B4" s="89">
        <v>8243.9690288307065</v>
      </c>
      <c r="C4" s="89">
        <v>5342.1885115864125</v>
      </c>
      <c r="D4" s="89">
        <v>8207.7970463461006</v>
      </c>
      <c r="E4" s="90">
        <v>6212.0137669558726</v>
      </c>
      <c r="F4" s="90">
        <v>9031.8502376123888</v>
      </c>
      <c r="G4" s="90">
        <v>7370.5485690688838</v>
      </c>
    </row>
    <row r="5" spans="1:7" ht="13" customHeight="1" x14ac:dyDescent="0.25">
      <c r="A5" s="33">
        <v>2</v>
      </c>
      <c r="B5" s="89">
        <v>7847.3010277281983</v>
      </c>
      <c r="C5" s="89">
        <v>4765.547284448674</v>
      </c>
      <c r="D5" s="89">
        <v>6148.9834386934463</v>
      </c>
      <c r="E5" s="90">
        <v>5772.1899998326044</v>
      </c>
      <c r="F5" s="90">
        <v>6067.2435104633905</v>
      </c>
      <c r="G5" s="90">
        <v>5916.4280409199118</v>
      </c>
    </row>
    <row r="6" spans="1:7" ht="13" customHeight="1" x14ac:dyDescent="0.25">
      <c r="A6" s="33">
        <v>3</v>
      </c>
      <c r="B6" s="89">
        <v>4546.8040110425745</v>
      </c>
      <c r="C6" s="89">
        <v>2333.5640374007567</v>
      </c>
      <c r="D6" s="89">
        <v>3685.3469620577716</v>
      </c>
      <c r="E6" s="90">
        <v>3910.2124346063556</v>
      </c>
      <c r="F6" s="90">
        <v>4988.5807249888139</v>
      </c>
      <c r="G6" s="90">
        <v>4570.9336585561523</v>
      </c>
    </row>
    <row r="7" spans="1:7" ht="13" customHeight="1" x14ac:dyDescent="0.25">
      <c r="A7" s="33">
        <v>4</v>
      </c>
      <c r="B7" s="89">
        <v>3259.5307273514595</v>
      </c>
      <c r="C7" s="89">
        <v>3051.5473294854582</v>
      </c>
      <c r="D7" s="89">
        <v>3353.0051154546391</v>
      </c>
      <c r="E7" s="90">
        <v>3689.1233812866271</v>
      </c>
      <c r="F7" s="90">
        <v>3919.2595521574181</v>
      </c>
      <c r="G7" s="90">
        <v>3671.3686662536766</v>
      </c>
    </row>
    <row r="8" spans="1:7" ht="13" customHeight="1" x14ac:dyDescent="0.25">
      <c r="A8" s="33">
        <v>5</v>
      </c>
      <c r="B8" s="89">
        <v>3420.5998109992975</v>
      </c>
      <c r="C8" s="89">
        <v>2991.9759508319653</v>
      </c>
      <c r="D8" s="89">
        <v>2633.3423409123188</v>
      </c>
      <c r="E8" s="90">
        <v>3677.9747964494445</v>
      </c>
      <c r="F8" s="90">
        <v>3092.2012693227248</v>
      </c>
      <c r="G8" s="90">
        <v>3122.0927704012079</v>
      </c>
    </row>
    <row r="9" spans="1:7" ht="13" customHeight="1" x14ac:dyDescent="0.25">
      <c r="A9" s="33">
        <v>6</v>
      </c>
      <c r="B9" s="89">
        <v>2855.3751197792935</v>
      </c>
      <c r="C9" s="89">
        <v>2255.8017358956304</v>
      </c>
      <c r="D9" s="89">
        <v>2491.857318134817</v>
      </c>
      <c r="E9" s="90">
        <v>3166.7135884082481</v>
      </c>
      <c r="F9" s="90">
        <v>2911.1006313362004</v>
      </c>
      <c r="G9" s="90">
        <v>2820.0951797607577</v>
      </c>
    </row>
    <row r="10" spans="1:7" ht="13" customHeight="1" x14ac:dyDescent="0.25">
      <c r="A10" s="33">
        <v>7</v>
      </c>
      <c r="B10" s="89">
        <v>2312.7451731873398</v>
      </c>
      <c r="C10" s="89">
        <v>1854.0964470062099</v>
      </c>
      <c r="D10" s="89">
        <v>2375.5285638443838</v>
      </c>
      <c r="E10" s="90">
        <v>2847.6657438083707</v>
      </c>
      <c r="F10" s="90">
        <v>2671.0169453052486</v>
      </c>
      <c r="G10" s="90">
        <v>2594.3426309243632</v>
      </c>
    </row>
    <row r="11" spans="1:7" ht="13" customHeight="1" x14ac:dyDescent="0.25">
      <c r="A11" s="33" t="s">
        <v>60</v>
      </c>
      <c r="B11" s="89">
        <v>2182.3684164920155</v>
      </c>
      <c r="C11" s="89">
        <v>2679.7553341631574</v>
      </c>
      <c r="D11" s="89">
        <v>2580.1469887551311</v>
      </c>
      <c r="E11" s="90">
        <v>3518.3793814945793</v>
      </c>
      <c r="F11" s="90">
        <v>3018.3655411333057</v>
      </c>
      <c r="G11" s="90">
        <v>2682.2534337233378</v>
      </c>
    </row>
    <row r="12" spans="1:7" ht="13" customHeight="1" x14ac:dyDescent="0.25">
      <c r="A12" s="9" t="s">
        <v>30</v>
      </c>
      <c r="B12" s="90">
        <v>2774.1881262294601</v>
      </c>
      <c r="C12" s="90">
        <v>2838.5185809487093</v>
      </c>
      <c r="D12" s="90">
        <v>2745.1336866078577</v>
      </c>
      <c r="E12" s="90">
        <v>3148.1330421241305</v>
      </c>
      <c r="F12" s="90">
        <v>3312.2343305823356</v>
      </c>
      <c r="G12" s="90">
        <v>3017.9513008630911</v>
      </c>
    </row>
    <row r="14" spans="1:7" s="13" customFormat="1" ht="10.5" x14ac:dyDescent="0.25">
      <c r="A14" s="27" t="s">
        <v>54</v>
      </c>
    </row>
  </sheetData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G14"/>
  <sheetViews>
    <sheetView workbookViewId="0">
      <selection activeCell="G29" sqref="G29"/>
    </sheetView>
  </sheetViews>
  <sheetFormatPr defaultRowHeight="14.5" x14ac:dyDescent="0.35"/>
  <cols>
    <col min="2" max="7" width="10.7265625" customWidth="1"/>
  </cols>
  <sheetData>
    <row r="1" spans="1:7" x14ac:dyDescent="0.35">
      <c r="A1" s="1" t="s">
        <v>171</v>
      </c>
      <c r="B1" s="1"/>
      <c r="C1" s="1"/>
      <c r="D1" s="1"/>
      <c r="E1" s="1"/>
      <c r="F1" s="1"/>
      <c r="G1" s="1"/>
    </row>
    <row r="2" spans="1:7" ht="7" customHeight="1" x14ac:dyDescent="0.25">
      <c r="A2" s="1"/>
      <c r="B2" s="1"/>
      <c r="C2" s="1"/>
      <c r="D2" s="1"/>
      <c r="E2" s="1"/>
      <c r="F2" s="1"/>
      <c r="G2" s="1"/>
    </row>
    <row r="3" spans="1:7" ht="13" customHeight="1" x14ac:dyDescent="0.25">
      <c r="A3" s="88" t="s">
        <v>33</v>
      </c>
      <c r="B3" s="88" t="s">
        <v>55</v>
      </c>
      <c r="C3" s="88" t="s">
        <v>56</v>
      </c>
      <c r="D3" s="88" t="s">
        <v>57</v>
      </c>
      <c r="E3" s="88" t="s">
        <v>58</v>
      </c>
      <c r="F3" s="88" t="s">
        <v>1</v>
      </c>
      <c r="G3" s="88" t="s">
        <v>30</v>
      </c>
    </row>
    <row r="4" spans="1:7" ht="13" customHeight="1" x14ac:dyDescent="0.25">
      <c r="A4" s="33">
        <v>1</v>
      </c>
      <c r="B4" s="89">
        <v>7865.4415520371949</v>
      </c>
      <c r="C4" s="89">
        <v>6351.5877883424337</v>
      </c>
      <c r="D4" s="89">
        <v>5872.8871965032513</v>
      </c>
      <c r="E4" s="90">
        <v>5898.6755519355575</v>
      </c>
      <c r="F4" s="90">
        <v>7170.8523477468061</v>
      </c>
      <c r="G4" s="90">
        <v>6487.3445015507032</v>
      </c>
    </row>
    <row r="5" spans="1:7" ht="13" customHeight="1" x14ac:dyDescent="0.25">
      <c r="A5" s="33">
        <v>2</v>
      </c>
      <c r="B5" s="89">
        <v>8582.4345368781196</v>
      </c>
      <c r="C5" s="89">
        <v>4695.1495279635901</v>
      </c>
      <c r="D5" s="89">
        <v>5571.7455159545734</v>
      </c>
      <c r="E5" s="90">
        <v>6571.7433715251527</v>
      </c>
      <c r="F5" s="90">
        <v>6892.2375278811041</v>
      </c>
      <c r="G5" s="90">
        <v>6001.6630836950208</v>
      </c>
    </row>
    <row r="6" spans="1:7" ht="13" customHeight="1" x14ac:dyDescent="0.25">
      <c r="A6" s="33">
        <v>3</v>
      </c>
      <c r="B6" s="89">
        <v>3175.7438612060596</v>
      </c>
      <c r="C6" s="89">
        <v>3011.2733519258595</v>
      </c>
      <c r="D6" s="89">
        <v>3062.2996720970764</v>
      </c>
      <c r="E6" s="90">
        <v>4080.8060276215415</v>
      </c>
      <c r="F6" s="90">
        <v>4804.7327263217958</v>
      </c>
      <c r="G6" s="90">
        <v>4358.860078697011</v>
      </c>
    </row>
    <row r="7" spans="1:7" ht="13" customHeight="1" x14ac:dyDescent="0.25">
      <c r="A7" s="33">
        <v>4</v>
      </c>
      <c r="B7" s="89">
        <v>4380.2066541591012</v>
      </c>
      <c r="C7" s="89">
        <v>5660.9067123299674</v>
      </c>
      <c r="D7" s="89">
        <v>2975.4266493258442</v>
      </c>
      <c r="E7" s="90">
        <v>3634.3232144696522</v>
      </c>
      <c r="F7" s="90">
        <v>4412.5485660455897</v>
      </c>
      <c r="G7" s="90">
        <v>4057.3308144015614</v>
      </c>
    </row>
    <row r="8" spans="1:7" ht="13" customHeight="1" x14ac:dyDescent="0.25">
      <c r="A8" s="33">
        <v>5</v>
      </c>
      <c r="B8" s="89">
        <v>2630.8029537947837</v>
      </c>
      <c r="C8" s="89">
        <v>1508.9937983983343</v>
      </c>
      <c r="D8" s="89">
        <v>2283.0531016701129</v>
      </c>
      <c r="E8" s="90">
        <v>5240.3046182972448</v>
      </c>
      <c r="F8" s="90">
        <v>3084.3718440166317</v>
      </c>
      <c r="G8" s="90">
        <v>3174.6283530924065</v>
      </c>
    </row>
    <row r="9" spans="1:7" ht="13" customHeight="1" x14ac:dyDescent="0.25">
      <c r="A9" s="33">
        <v>6</v>
      </c>
      <c r="B9" s="89">
        <v>2557.4615906371869</v>
      </c>
      <c r="C9" s="89">
        <v>1394.2549874763254</v>
      </c>
      <c r="D9" s="89">
        <v>2046.0179726338272</v>
      </c>
      <c r="E9" s="90">
        <v>2852.7801879695367</v>
      </c>
      <c r="F9" s="90">
        <v>3679.6408815137906</v>
      </c>
      <c r="G9" s="90">
        <v>2711.1491295526998</v>
      </c>
    </row>
    <row r="10" spans="1:7" ht="13" customHeight="1" x14ac:dyDescent="0.25">
      <c r="A10" s="33">
        <v>7</v>
      </c>
      <c r="B10" s="89">
        <v>1809.0581871384586</v>
      </c>
      <c r="C10" s="89">
        <v>1363.7925400089223</v>
      </c>
      <c r="D10" s="89">
        <v>2133.4114775106791</v>
      </c>
      <c r="E10" s="90">
        <v>2462.8922058269559</v>
      </c>
      <c r="F10" s="90">
        <v>2216.6016356183654</v>
      </c>
      <c r="G10" s="90">
        <v>2189.4931969216073</v>
      </c>
    </row>
    <row r="11" spans="1:7" ht="13" customHeight="1" x14ac:dyDescent="0.25">
      <c r="A11" s="33" t="s">
        <v>60</v>
      </c>
      <c r="B11" s="89">
        <v>599.46510953663767</v>
      </c>
      <c r="C11" s="89">
        <v>795.74916551701142</v>
      </c>
      <c r="D11" s="89">
        <v>1339.5434110405722</v>
      </c>
      <c r="E11" s="90">
        <v>1689.1683533042847</v>
      </c>
      <c r="F11" s="90">
        <v>1736.746072799481</v>
      </c>
      <c r="G11" s="90">
        <v>1281.5083704411297</v>
      </c>
    </row>
    <row r="12" spans="1:7" ht="13" customHeight="1" x14ac:dyDescent="0.25">
      <c r="A12" s="9" t="s">
        <v>30</v>
      </c>
      <c r="B12" s="90">
        <v>2342.8618308015525</v>
      </c>
      <c r="C12" s="90">
        <v>2284.0112168809092</v>
      </c>
      <c r="D12" s="90">
        <v>2196.1111849463778</v>
      </c>
      <c r="E12" s="90">
        <v>3025.9283526798631</v>
      </c>
      <c r="F12" s="90">
        <v>3350.5416801586935</v>
      </c>
      <c r="G12" s="90">
        <v>2762.9207030100897</v>
      </c>
    </row>
    <row r="14" spans="1:7" s="13" customFormat="1" ht="10.5" x14ac:dyDescent="0.25">
      <c r="A14" s="27" t="s">
        <v>54</v>
      </c>
    </row>
  </sheetData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G14"/>
  <sheetViews>
    <sheetView workbookViewId="0">
      <selection activeCell="A14" sqref="A14:XFD14"/>
    </sheetView>
  </sheetViews>
  <sheetFormatPr defaultRowHeight="14.5" x14ac:dyDescent="0.35"/>
  <cols>
    <col min="2" max="7" width="10.7265625" customWidth="1"/>
  </cols>
  <sheetData>
    <row r="1" spans="1:7" x14ac:dyDescent="0.35">
      <c r="A1" s="1" t="s">
        <v>172</v>
      </c>
      <c r="B1" s="1"/>
      <c r="C1" s="1"/>
      <c r="D1" s="1"/>
      <c r="E1" s="1"/>
      <c r="F1" s="1"/>
      <c r="G1" s="1"/>
    </row>
    <row r="2" spans="1:7" ht="7" customHeight="1" x14ac:dyDescent="0.25">
      <c r="A2" s="1"/>
      <c r="B2" s="1"/>
      <c r="C2" s="1"/>
      <c r="D2" s="1"/>
      <c r="E2" s="1"/>
      <c r="F2" s="1"/>
      <c r="G2" s="1"/>
    </row>
    <row r="3" spans="1:7" ht="13" customHeight="1" x14ac:dyDescent="0.25">
      <c r="A3" s="88" t="s">
        <v>33</v>
      </c>
      <c r="B3" s="88" t="s">
        <v>55</v>
      </c>
      <c r="C3" s="88" t="s">
        <v>56</v>
      </c>
      <c r="D3" s="88" t="s">
        <v>57</v>
      </c>
      <c r="E3" s="88" t="s">
        <v>58</v>
      </c>
      <c r="F3" s="88" t="s">
        <v>1</v>
      </c>
      <c r="G3" s="88" t="s">
        <v>30</v>
      </c>
    </row>
    <row r="4" spans="1:7" ht="13" customHeight="1" x14ac:dyDescent="0.25">
      <c r="A4" s="33">
        <v>1</v>
      </c>
      <c r="B4" s="89">
        <v>6275.488155869969</v>
      </c>
      <c r="C4" s="89">
        <v>3657.7868648087756</v>
      </c>
      <c r="D4" s="89">
        <v>5843.0047157205445</v>
      </c>
      <c r="E4" s="90">
        <v>4700.9369412968672</v>
      </c>
      <c r="F4" s="90">
        <v>5991.8352472256411</v>
      </c>
      <c r="G4" s="90">
        <v>5235.6909233859033</v>
      </c>
    </row>
    <row r="5" spans="1:7" ht="13" customHeight="1" x14ac:dyDescent="0.25">
      <c r="A5" s="33">
        <v>2</v>
      </c>
      <c r="B5" s="89">
        <v>4837.832917217559</v>
      </c>
      <c r="C5" s="89">
        <v>2731.7643142364941</v>
      </c>
      <c r="D5" s="89">
        <v>3265.6523097942418</v>
      </c>
      <c r="E5" s="90">
        <v>3669.4161221671384</v>
      </c>
      <c r="F5" s="90">
        <v>3519.2418117269094</v>
      </c>
      <c r="G5" s="90">
        <v>3388.9205904948221</v>
      </c>
    </row>
    <row r="6" spans="1:7" ht="13" customHeight="1" x14ac:dyDescent="0.25">
      <c r="A6" s="33">
        <v>3</v>
      </c>
      <c r="B6" s="89">
        <v>1889.4687540335267</v>
      </c>
      <c r="C6" s="89">
        <v>1449.7063810087516</v>
      </c>
      <c r="D6" s="89">
        <v>1848.5485139180585</v>
      </c>
      <c r="E6" s="90">
        <v>2659.1824378286187</v>
      </c>
      <c r="F6" s="90">
        <v>3090.2874442677366</v>
      </c>
      <c r="G6" s="90">
        <v>2776.8414418467582</v>
      </c>
    </row>
    <row r="7" spans="1:7" ht="13" customHeight="1" x14ac:dyDescent="0.25">
      <c r="A7" s="33">
        <v>4</v>
      </c>
      <c r="B7" s="89">
        <v>2472.0621802897876</v>
      </c>
      <c r="C7" s="89">
        <v>1450.1070423309006</v>
      </c>
      <c r="D7" s="89">
        <v>1747.9832803091138</v>
      </c>
      <c r="E7" s="90">
        <v>2139.7397813724087</v>
      </c>
      <c r="F7" s="90">
        <v>9787.2119351549791</v>
      </c>
      <c r="G7" s="90">
        <v>5545.5389309288357</v>
      </c>
    </row>
    <row r="8" spans="1:7" ht="13" customHeight="1" x14ac:dyDescent="0.25">
      <c r="A8" s="33">
        <v>5</v>
      </c>
      <c r="B8" s="89">
        <v>1493.3699419598797</v>
      </c>
      <c r="C8" s="89">
        <v>946.9598362703515</v>
      </c>
      <c r="D8" s="89">
        <v>4713.9884205642747</v>
      </c>
      <c r="E8" s="90">
        <v>2102.852452797194</v>
      </c>
      <c r="F8" s="90">
        <v>2143.4675897588472</v>
      </c>
      <c r="G8" s="90">
        <v>2720.3227236708481</v>
      </c>
    </row>
    <row r="9" spans="1:7" ht="13" customHeight="1" x14ac:dyDescent="0.25">
      <c r="A9" s="33">
        <v>6</v>
      </c>
      <c r="B9" s="89">
        <v>1231.4537214836282</v>
      </c>
      <c r="C9" s="89">
        <v>934.96014151657573</v>
      </c>
      <c r="D9" s="89">
        <v>1244.1507157280068</v>
      </c>
      <c r="E9" s="90">
        <v>1835.2833590118</v>
      </c>
      <c r="F9" s="90">
        <v>1650.6746676636722</v>
      </c>
      <c r="G9" s="90">
        <v>1477.6547845212085</v>
      </c>
    </row>
    <row r="10" spans="1:7" ht="13" customHeight="1" x14ac:dyDescent="0.25">
      <c r="A10" s="33">
        <v>7</v>
      </c>
      <c r="B10" s="89">
        <v>1192.7980441855996</v>
      </c>
      <c r="C10" s="89">
        <v>944.40807607543979</v>
      </c>
      <c r="D10" s="89">
        <v>1096.4081647494938</v>
      </c>
      <c r="E10" s="90">
        <v>1671.2325799368855</v>
      </c>
      <c r="F10" s="90">
        <v>1692.1845468347451</v>
      </c>
      <c r="G10" s="90">
        <v>1462.5395486735499</v>
      </c>
    </row>
    <row r="11" spans="1:7" ht="13" customHeight="1" x14ac:dyDescent="0.25">
      <c r="A11" s="33" t="s">
        <v>60</v>
      </c>
      <c r="B11" s="89">
        <v>466.76285804473304</v>
      </c>
      <c r="C11" s="89">
        <v>492.32780178433779</v>
      </c>
      <c r="D11" s="89">
        <v>812.75787257015111</v>
      </c>
      <c r="E11" s="90">
        <v>1381.2464309845705</v>
      </c>
      <c r="F11" s="90">
        <v>1179.6390679246288</v>
      </c>
      <c r="G11" s="90">
        <v>820.85888119156618</v>
      </c>
    </row>
    <row r="12" spans="1:7" ht="13" customHeight="1" x14ac:dyDescent="0.25">
      <c r="A12" s="9" t="s">
        <v>30</v>
      </c>
      <c r="B12" s="90">
        <v>1380.6925854848967</v>
      </c>
      <c r="C12" s="90">
        <v>1213.2961770040604</v>
      </c>
      <c r="D12" s="90">
        <v>1897.7168609539206</v>
      </c>
      <c r="E12" s="90">
        <v>1839.9913794459899</v>
      </c>
      <c r="F12" s="90">
        <v>3151.7487973687603</v>
      </c>
      <c r="G12" s="90">
        <v>2096.4694340834485</v>
      </c>
    </row>
    <row r="14" spans="1:7" s="13" customFormat="1" ht="10.5" x14ac:dyDescent="0.25">
      <c r="A14" s="27" t="s">
        <v>54</v>
      </c>
    </row>
  </sheetData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E11"/>
  <sheetViews>
    <sheetView workbookViewId="0">
      <selection activeCell="G9" sqref="G9"/>
    </sheetView>
  </sheetViews>
  <sheetFormatPr defaultRowHeight="14.5" x14ac:dyDescent="0.35"/>
  <cols>
    <col min="1" max="1" width="14.453125" bestFit="1" customWidth="1"/>
    <col min="2" max="5" width="12.7265625" customWidth="1"/>
  </cols>
  <sheetData>
    <row r="1" spans="1:5" x14ac:dyDescent="0.35">
      <c r="A1" s="99" t="s">
        <v>202</v>
      </c>
    </row>
    <row r="2" spans="1:5" ht="7" customHeight="1" x14ac:dyDescent="0.25">
      <c r="A2" s="16"/>
    </row>
    <row r="3" spans="1:5" s="98" customFormat="1" ht="15" x14ac:dyDescent="0.25">
      <c r="A3" s="96" t="s">
        <v>93</v>
      </c>
      <c r="B3" s="96" t="s">
        <v>92</v>
      </c>
      <c r="C3" s="96" t="s">
        <v>80</v>
      </c>
      <c r="D3" s="96" t="s">
        <v>81</v>
      </c>
      <c r="E3" s="96" t="s">
        <v>30</v>
      </c>
    </row>
    <row r="4" spans="1:5" ht="15" x14ac:dyDescent="0.25">
      <c r="A4" s="65" t="s">
        <v>101</v>
      </c>
      <c r="B4" s="38">
        <v>1984232</v>
      </c>
      <c r="C4" s="38">
        <v>1594526</v>
      </c>
      <c r="D4" s="38">
        <v>454616</v>
      </c>
      <c r="E4" s="38">
        <f>SUM(B4:D4)</f>
        <v>4033374</v>
      </c>
    </row>
    <row r="5" spans="1:5" ht="15" x14ac:dyDescent="0.25">
      <c r="A5" s="65" t="s">
        <v>51</v>
      </c>
      <c r="B5" s="38">
        <v>581473</v>
      </c>
      <c r="C5" s="38">
        <v>281632</v>
      </c>
      <c r="D5" s="38">
        <v>73213</v>
      </c>
      <c r="E5" s="38">
        <f t="shared" ref="E5:E8" si="0">SUM(B5:D5)</f>
        <v>936318</v>
      </c>
    </row>
    <row r="6" spans="1:5" x14ac:dyDescent="0.35">
      <c r="A6" s="65" t="s">
        <v>52</v>
      </c>
      <c r="B6" s="38">
        <v>1940482</v>
      </c>
      <c r="C6" s="38">
        <v>463335</v>
      </c>
      <c r="D6" s="38">
        <v>107379</v>
      </c>
      <c r="E6" s="38">
        <f t="shared" si="0"/>
        <v>2511196</v>
      </c>
    </row>
    <row r="7" spans="1:5" x14ac:dyDescent="0.35">
      <c r="A7" s="65" t="s">
        <v>178</v>
      </c>
      <c r="B7" s="64">
        <v>688778</v>
      </c>
      <c r="C7" s="64">
        <v>446852</v>
      </c>
      <c r="D7" s="64">
        <v>294145</v>
      </c>
      <c r="E7" s="38">
        <f t="shared" si="0"/>
        <v>1429775</v>
      </c>
    </row>
    <row r="8" spans="1:5" ht="15" x14ac:dyDescent="0.25">
      <c r="A8" s="65" t="s">
        <v>179</v>
      </c>
      <c r="B8" s="64">
        <v>30541</v>
      </c>
      <c r="C8" s="64">
        <v>7376</v>
      </c>
      <c r="D8" s="64">
        <v>7632</v>
      </c>
      <c r="E8" s="38">
        <f t="shared" si="0"/>
        <v>45549</v>
      </c>
    </row>
    <row r="9" spans="1:5" ht="15" x14ac:dyDescent="0.25">
      <c r="A9" s="65" t="s">
        <v>30</v>
      </c>
      <c r="B9" s="64">
        <f>SUM(B4:B8)</f>
        <v>5225506</v>
      </c>
      <c r="C9" s="64">
        <f>SUM(C4:C8)</f>
        <v>2793721</v>
      </c>
      <c r="D9" s="64">
        <f>SUM(D4:D8)</f>
        <v>936985</v>
      </c>
      <c r="E9" s="38">
        <f>SUM(E4:E8)</f>
        <v>8956212</v>
      </c>
    </row>
    <row r="11" spans="1:5" s="13" customFormat="1" ht="10.5" x14ac:dyDescent="0.25">
      <c r="A11" s="27" t="s">
        <v>102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16</vt:i4>
      </vt:variant>
      <vt:variant>
        <vt:lpstr>Gráficos</vt:lpstr>
      </vt:variant>
      <vt:variant>
        <vt:i4>15</vt:i4>
      </vt:variant>
    </vt:vector>
  </HeadingPairs>
  <TitlesOfParts>
    <vt:vector size="31" baseType="lpstr">
      <vt:lpstr>T Número de Entes</vt:lpstr>
      <vt:lpstr>T Totais por Regime</vt:lpstr>
      <vt:lpstr>T Segurados</vt:lpstr>
      <vt:lpstr>T Segurados Civis por Tipo</vt:lpstr>
      <vt:lpstr>T  Seg Civ e Mil Região e Grupo</vt:lpstr>
      <vt:lpstr>T Média Rem Servidores Civis</vt:lpstr>
      <vt:lpstr>T Média Rem Aposentados Civis</vt:lpstr>
      <vt:lpstr>T Média Rem Pensionistas Civis</vt:lpstr>
      <vt:lpstr>T Total de Segurados</vt:lpstr>
      <vt:lpstr>T Res Atuarial</vt:lpstr>
      <vt:lpstr>T Segurados vs Populaç</vt:lpstr>
      <vt:lpstr>T Ativos vs Inativos</vt:lpstr>
      <vt:lpstr>T Resultado Financeiro</vt:lpstr>
      <vt:lpstr>T Segurados FCDF</vt:lpstr>
      <vt:lpstr>T Investimentos</vt:lpstr>
      <vt:lpstr>BASE DE DADOS DOS GRÁFICOS</vt:lpstr>
      <vt:lpstr>G RPPS por UF</vt:lpstr>
      <vt:lpstr>G Cobertura Previdenciária</vt:lpstr>
      <vt:lpstr>G Alíquota Beneficiá</vt:lpstr>
      <vt:lpstr>G Alíquota Patronal</vt:lpstr>
      <vt:lpstr>G Distribuição de Seg</vt:lpstr>
      <vt:lpstr>G Evolução Invest Seg</vt:lpstr>
      <vt:lpstr>G Investimento por Tip</vt:lpstr>
      <vt:lpstr>G Quantidade de Parcel</vt:lpstr>
      <vt:lpstr>G Evolução Militares</vt:lpstr>
      <vt:lpstr>G Relação Ativo Inativ</vt:lpstr>
      <vt:lpstr>G Reprensentatividade </vt:lpstr>
      <vt:lpstr>G Natureza Jurídica</vt:lpstr>
      <vt:lpstr>G Evolução da Despesa</vt:lpstr>
      <vt:lpstr>G Evolução Segurados União</vt:lpstr>
      <vt:lpstr>Gráf Evolução do Resultado Atu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Santos de Oliveira - SEC_PREV</dc:creator>
  <cp:lastModifiedBy>Clara Daliane Silva da Costa - SPREV</cp:lastModifiedBy>
  <dcterms:created xsi:type="dcterms:W3CDTF">2019-07-15T18:18:28Z</dcterms:created>
  <dcterms:modified xsi:type="dcterms:W3CDTF">2019-10-16T17:53:48Z</dcterms:modified>
</cp:coreProperties>
</file>