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9440" windowHeight="9405"/>
  </bookViews>
  <sheets>
    <sheet name="Plan2" sheetId="3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46" i="3" l="1"/>
  <c r="H46" i="3"/>
  <c r="F46" i="3"/>
  <c r="D46" i="3"/>
  <c r="D45" i="3"/>
  <c r="C46" i="3" l="1"/>
  <c r="C44" i="3" l="1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6" i="3"/>
  <c r="C19" i="3"/>
  <c r="C18" i="3"/>
  <c r="C17" i="3"/>
  <c r="C15" i="3"/>
  <c r="C14" i="3"/>
  <c r="C13" i="3"/>
  <c r="C12" i="3"/>
  <c r="C11" i="3"/>
  <c r="C10" i="3"/>
  <c r="C9" i="3"/>
  <c r="C8" i="3"/>
  <c r="C7" i="3"/>
  <c r="D9" i="3" l="1"/>
  <c r="D13" i="3"/>
  <c r="F8" i="3"/>
  <c r="F10" i="3"/>
  <c r="F12" i="3"/>
  <c r="F14" i="3"/>
  <c r="D6" i="3"/>
  <c r="H23" i="3"/>
  <c r="H24" i="3"/>
  <c r="H27" i="3"/>
  <c r="H28" i="3"/>
  <c r="H31" i="3"/>
  <c r="H32" i="3"/>
  <c r="H35" i="3"/>
  <c r="H36" i="3"/>
  <c r="H39" i="3"/>
  <c r="H40" i="3"/>
  <c r="H43" i="3"/>
  <c r="H44" i="3"/>
  <c r="J24" i="3"/>
  <c r="J28" i="3"/>
  <c r="J32" i="3"/>
  <c r="J36" i="3"/>
  <c r="J40" i="3"/>
  <c r="J44" i="3"/>
  <c r="H19" i="3"/>
  <c r="H17" i="3"/>
  <c r="J43" i="3"/>
  <c r="J42" i="3"/>
  <c r="H41" i="3"/>
  <c r="J39" i="3"/>
  <c r="J38" i="3"/>
  <c r="H37" i="3"/>
  <c r="J35" i="3"/>
  <c r="J34" i="3"/>
  <c r="H33" i="3"/>
  <c r="J31" i="3"/>
  <c r="J30" i="3"/>
  <c r="H29" i="3"/>
  <c r="J27" i="3"/>
  <c r="J26" i="3"/>
  <c r="H25" i="3"/>
  <c r="J23" i="3"/>
  <c r="J22" i="3"/>
  <c r="J21" i="3"/>
  <c r="H18" i="3"/>
  <c r="D15" i="3"/>
  <c r="D14" i="3"/>
  <c r="F13" i="3"/>
  <c r="D12" i="3"/>
  <c r="D11" i="3"/>
  <c r="D10" i="3"/>
  <c r="F9" i="3"/>
  <c r="D8" i="3"/>
  <c r="D7" i="3"/>
  <c r="F6" i="3"/>
  <c r="H21" i="3" l="1"/>
  <c r="J41" i="3"/>
  <c r="J37" i="3"/>
  <c r="J33" i="3"/>
  <c r="J29" i="3"/>
  <c r="J25" i="3"/>
  <c r="F15" i="3"/>
  <c r="F11" i="3"/>
  <c r="F7" i="3"/>
  <c r="H42" i="3"/>
  <c r="H38" i="3"/>
  <c r="H34" i="3"/>
  <c r="H30" i="3"/>
  <c r="H26" i="3"/>
  <c r="H22" i="3"/>
  <c r="F45" i="3" l="1"/>
  <c r="J45" i="3"/>
  <c r="C45" i="3" l="1"/>
  <c r="H45" i="3"/>
  <c r="J47" i="3"/>
  <c r="F47" i="3"/>
  <c r="D47" i="3"/>
  <c r="H47" i="3" l="1"/>
  <c r="C47" i="3"/>
</calcChain>
</file>

<file path=xl/sharedStrings.xml><?xml version="1.0" encoding="utf-8"?>
<sst xmlns="http://schemas.openxmlformats.org/spreadsheetml/2006/main" count="169" uniqueCount="90">
  <si>
    <t>ITEM</t>
  </si>
  <si>
    <r>
      <t xml:space="preserve">PROPRIETÁRIO: </t>
    </r>
    <r>
      <rPr>
        <sz val="12"/>
        <rFont val="Arial"/>
        <family val="2"/>
      </rPr>
      <t>DEPARTAMENTO DE POLÍCIA FEDERAL</t>
    </r>
  </si>
  <si>
    <t>DISCRIMINAÇÃO DOS SERVIÇOS</t>
  </si>
  <si>
    <t>TOTAL</t>
  </si>
  <si>
    <t>1</t>
  </si>
  <si>
    <t>ESTUDOS PRELIMINARES E ANTEPROJETO</t>
  </si>
  <si>
    <t>1.1</t>
  </si>
  <si>
    <t>1.2</t>
  </si>
  <si>
    <t>1.3</t>
  </si>
  <si>
    <t>1.4</t>
  </si>
  <si>
    <t>Estudo preliminar e anteprojeto de fundações e estruturas</t>
  </si>
  <si>
    <t>1.5</t>
  </si>
  <si>
    <t>Estudo preliminar e anteprojeto de instalações hidrossanitárias</t>
  </si>
  <si>
    <t>1.6</t>
  </si>
  <si>
    <t>1.7</t>
  </si>
  <si>
    <t>Estudo preliminar e anteprojeto de instalações de prevenção e combate a incêndio</t>
  </si>
  <si>
    <t>2</t>
  </si>
  <si>
    <t>APROVAÇÃO DOS PROJETOS (PROJETOS LEGAIS)</t>
  </si>
  <si>
    <t>2.1</t>
  </si>
  <si>
    <t>Aprovação de projetos de arquitetura</t>
  </si>
  <si>
    <t>2.2</t>
  </si>
  <si>
    <t>Aprovação de projetos elétricos</t>
  </si>
  <si>
    <t>2.3</t>
  </si>
  <si>
    <t>Aprovação de projetos de prevenção e combate a incêndio</t>
  </si>
  <si>
    <t>PROJETOS EXECUTIVOS E DOCUMENTAÇÃO TÉCNICA</t>
  </si>
  <si>
    <t>3.1</t>
  </si>
  <si>
    <t>3.2</t>
  </si>
  <si>
    <t>3.3</t>
  </si>
  <si>
    <t>3.4</t>
  </si>
  <si>
    <t>3.5</t>
  </si>
  <si>
    <t>3.6</t>
  </si>
  <si>
    <t>Projeto executivo de fundações</t>
  </si>
  <si>
    <t>3.7</t>
  </si>
  <si>
    <t>Projeto executivo de estruturas</t>
  </si>
  <si>
    <t>3.8</t>
  </si>
  <si>
    <t>3.9</t>
  </si>
  <si>
    <t>3.10</t>
  </si>
  <si>
    <t>3.11</t>
  </si>
  <si>
    <t>3.12</t>
  </si>
  <si>
    <t>Projeto executivo do sistema de proteção contra descargas atmosféricas</t>
  </si>
  <si>
    <t>Projeto executivo de proteção e combate a incêndio</t>
  </si>
  <si>
    <t>Caderno de encargos, especificações e normas técnicas</t>
  </si>
  <si>
    <t>Memorial descritivo e memória de cálculo</t>
  </si>
  <si>
    <t>Levantamento de quantidades (incluindo movimentação de terra)</t>
  </si>
  <si>
    <t>Total</t>
  </si>
  <si>
    <t>Total Geral</t>
  </si>
  <si>
    <t>CRONOGRAMA FÍSICO-FINANCEIRO</t>
  </si>
  <si>
    <t>-</t>
  </si>
  <si>
    <t>Sondagem e Levantamento Topográfico Planialtimétrico Cadastral</t>
  </si>
  <si>
    <t>Estudo preliminar e anteprojeto de arquitetura</t>
  </si>
  <si>
    <t>Estudo preliminar e anteprojeto de paisagismo e urbanização</t>
  </si>
  <si>
    <t>Estudo preliminar e anteprojeto de instalações elétricas, incluindo automação e subestação</t>
  </si>
  <si>
    <t>Estudo preliminar e anteprojeto de instalações redes de dados, comunicação (voz) e vídeo, Controle de acesso e Sonorização</t>
  </si>
  <si>
    <t>Estudo preliminar e anteprojeto de instalações mecânicas de climatização, ventilação e exaustão (condicionamento de ar) e transporte vertical</t>
  </si>
  <si>
    <t>Estudo preliminar e anteprojeto de lançamento de infra-estrutura de CFTV</t>
  </si>
  <si>
    <t>1.8</t>
  </si>
  <si>
    <t>1.9</t>
  </si>
  <si>
    <t>1.10</t>
  </si>
  <si>
    <t>Projeto executivo de arquitetura, incluindo leiaute</t>
  </si>
  <si>
    <t>Projeto executivo de impermeabilização</t>
  </si>
  <si>
    <t>Projeto executivo de cobertura</t>
  </si>
  <si>
    <t>Projeto executivo de urbanização e paisagismo</t>
  </si>
  <si>
    <t>Projeto executivo de comunicação visual</t>
  </si>
  <si>
    <t>Projeto executivo de terraplanagem</t>
  </si>
  <si>
    <t>Projeto executivo de instalações hidrossanitárias (água fria e quentes)</t>
  </si>
  <si>
    <t>Projeto executivo de instalações hidrossanitárias (esgoto sanitário)</t>
  </si>
  <si>
    <t>Projeto executivo de instalações hidrossanitárias (águas pluviais)</t>
  </si>
  <si>
    <t>Projeto executivo de instalações hidrossanitárias (bombas de recalque)</t>
  </si>
  <si>
    <t>Projeto executivo de instalações elétricas, incluindo automação e subestação</t>
  </si>
  <si>
    <t>Projeto executivo de instalações elétricas estabilizadas</t>
  </si>
  <si>
    <t>Projeto executivo de instalações de redes de dados, comunicação (voz) e vídeo (cabeamento estruturado), controle de acesso e Sonorização</t>
  </si>
  <si>
    <t>Projeto executivo de climatização, ventilação e exaustão (condicionamento de ar) e transporte vertical</t>
  </si>
  <si>
    <t>Projeto executivo de instalações de CFTV</t>
  </si>
  <si>
    <t>Projeto executivo de rede de sonorização</t>
  </si>
  <si>
    <t>Cronograma físico (PERT/COM e GANTT) e físico-financeiro detalhado e planilha orçamentária sintética e analítica com composições de preços unitários, encargos sociais e cálculo de BDI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</si>
  <si>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</si>
  <si>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</si>
  <si>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</si>
  <si>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</si>
  <si>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</si>
  <si>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</si>
  <si>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</si>
  <si>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</si>
  <si>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</si>
  <si>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</si>
  <si>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</si>
  <si>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</si>
  <si>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r>
      <t xml:space="preserve">SERVIÇO: </t>
    </r>
    <r>
      <rPr>
        <sz val="12"/>
        <rFont val="Arial"/>
        <family val="2"/>
      </rPr>
      <t>PROJETOS DE REFORMA E AMPLIAÇÃO DA DELEGACIA DE NAVIRAÍ-MS</t>
    </r>
  </si>
  <si>
    <t>BDI                                                                                                   24,45%</t>
  </si>
  <si>
    <t>45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</si>
</sst>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49" fontId="3" fillId="3" borderId="3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vertical="center" wrapText="1"/>
    </xf>
    <xf numFmtId="0" fontId="3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49" fontId="5" fillId="3" borderId="3" xfId="0" applyNumberFormat="1" applyFont="1" applyFill="1" applyBorder="1" applyAlignment="1">
      <alignment horizontal="center" vertical="top"/>
    </xf>
    <xf numFmtId="49" fontId="5" fillId="3" borderId="7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wrapText="1"/>
    </xf>
    <xf numFmtId="4" fontId="7" fillId="3" borderId="5" xfId="2" applyNumberFormat="1" applyFont="1" applyFill="1" applyBorder="1" applyAlignment="1">
      <alignment horizontal="right"/>
    </xf>
    <xf numFmtId="49" fontId="3" fillId="0" borderId="18" xfId="0" applyNumberFormat="1" applyFont="1" applyFill="1" applyBorder="1" applyAlignment="1">
      <alignment horizontal="center" vertical="top"/>
    </xf>
    <xf numFmtId="0" fontId="3" fillId="0" borderId="19" xfId="0" applyFont="1" applyFill="1" applyBorder="1" applyAlignment="1">
      <alignment horizontal="center" wrapText="1"/>
    </xf>
    <xf numFmtId="164" fontId="3" fillId="0" borderId="20" xfId="2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 vertical="top"/>
    </xf>
    <xf numFmtId="0" fontId="3" fillId="0" borderId="22" xfId="0" applyFont="1" applyBorder="1" applyAlignment="1">
      <alignment vertical="center"/>
    </xf>
    <xf numFmtId="164" fontId="3" fillId="0" borderId="10" xfId="2" applyFont="1" applyFill="1" applyBorder="1" applyAlignment="1">
      <alignment horizontal="center"/>
    </xf>
    <xf numFmtId="0" fontId="3" fillId="3" borderId="5" xfId="0" applyFont="1" applyFill="1" applyBorder="1" applyAlignment="1">
      <alignment horizontal="left" vertical="center"/>
    </xf>
    <xf numFmtId="4" fontId="7" fillId="3" borderId="26" xfId="2" applyNumberFormat="1" applyFont="1" applyFill="1" applyBorder="1" applyAlignment="1">
      <alignment horizontal="right"/>
    </xf>
    <xf numFmtId="4" fontId="3" fillId="3" borderId="24" xfId="2" applyNumberFormat="1" applyFont="1" applyFill="1" applyBorder="1" applyAlignment="1">
      <alignment horizontal="right"/>
    </xf>
    <xf numFmtId="0" fontId="3" fillId="3" borderId="1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22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2" fontId="3" fillId="0" borderId="8" xfId="0" applyNumberFormat="1" applyFont="1" applyBorder="1" applyAlignment="1">
      <alignment horizontal="left" vertical="top" wrapText="1"/>
    </xf>
    <xf numFmtId="2" fontId="3" fillId="0" borderId="12" xfId="0" applyNumberFormat="1" applyFont="1" applyBorder="1" applyAlignment="1">
      <alignment horizontal="left" vertical="top" wrapText="1"/>
    </xf>
    <xf numFmtId="2" fontId="3" fillId="0" borderId="9" xfId="0" applyNumberFormat="1" applyFont="1" applyBorder="1" applyAlignment="1">
      <alignment horizontal="left" vertical="top" wrapText="1"/>
    </xf>
    <xf numFmtId="2" fontId="3" fillId="0" borderId="15" xfId="0" applyNumberFormat="1" applyFont="1" applyBorder="1" applyAlignment="1">
      <alignment horizontal="left" vertical="top" wrapText="1"/>
    </xf>
    <xf numFmtId="2" fontId="3" fillId="0" borderId="16" xfId="0" applyNumberFormat="1" applyFont="1" applyBorder="1" applyAlignment="1">
      <alignment horizontal="left" vertical="top" wrapText="1"/>
    </xf>
    <xf numFmtId="2" fontId="3" fillId="0" borderId="17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5">
    <cellStyle name="Normal" xfId="0" builtinId="0"/>
    <cellStyle name="Normal 2" xfId="3"/>
    <cellStyle name="Normal 5" xfId="1"/>
    <cellStyle name="Porcentagem 2" xfId="4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VANIRA&#205;%20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. GERAL"/>
      <sheetName val="HON__CEFR "/>
      <sheetName val="HON__CEFC"/>
    </sheetNames>
    <sheetDataSet>
      <sheetData sheetId="0">
        <row r="8">
          <cell r="F8">
            <v>0</v>
          </cell>
          <cell r="G8">
            <v>3081.5918000000001</v>
          </cell>
        </row>
        <row r="9">
          <cell r="G9">
            <v>5377.6786900000006</v>
          </cell>
        </row>
        <row r="10">
          <cell r="G10">
            <v>1720.8571808000002</v>
          </cell>
        </row>
        <row r="11">
          <cell r="G11">
            <v>518.09901420000006</v>
          </cell>
        </row>
        <row r="12">
          <cell r="G12">
            <v>714.84953904000008</v>
          </cell>
        </row>
        <row r="13">
          <cell r="G13">
            <v>1677.0162940800001</v>
          </cell>
        </row>
        <row r="14">
          <cell r="G14">
            <v>419.25407352000002</v>
          </cell>
        </row>
        <row r="15">
          <cell r="G15">
            <v>894.28857840000001</v>
          </cell>
        </row>
        <row r="16">
          <cell r="G16">
            <v>714.84953904000008</v>
          </cell>
        </row>
        <row r="17">
          <cell r="G17">
            <v>419.25407352000002</v>
          </cell>
        </row>
        <row r="23">
          <cell r="G23">
            <v>3226.6072140000006</v>
          </cell>
        </row>
        <row r="24">
          <cell r="G24">
            <v>1257.7622205600001</v>
          </cell>
        </row>
        <row r="25">
          <cell r="G25">
            <v>714.84953904000008</v>
          </cell>
        </row>
        <row r="30">
          <cell r="G30">
            <v>5485.2322638000005</v>
          </cell>
        </row>
        <row r="31">
          <cell r="G31">
            <v>860.42859040000008</v>
          </cell>
        </row>
        <row r="32">
          <cell r="G32">
            <v>860.42859040000008</v>
          </cell>
        </row>
        <row r="33">
          <cell r="G33">
            <v>1290.6428856000002</v>
          </cell>
        </row>
        <row r="34">
          <cell r="G34">
            <v>1613.3036070000001</v>
          </cell>
        </row>
        <row r="35">
          <cell r="G35">
            <v>1075.5357380000003</v>
          </cell>
        </row>
        <row r="36">
          <cell r="G36">
            <v>1036.1980284000001</v>
          </cell>
        </row>
        <row r="37">
          <cell r="G37">
            <v>1899.6963854000001</v>
          </cell>
        </row>
        <row r="38">
          <cell r="G38">
            <v>714.84953904000008</v>
          </cell>
        </row>
        <row r="39">
          <cell r="G39">
            <v>714.84953904000008</v>
          </cell>
        </row>
        <row r="40">
          <cell r="G40">
            <v>476.56635936000009</v>
          </cell>
        </row>
        <row r="41">
          <cell r="G41">
            <v>238.28317968000005</v>
          </cell>
        </row>
        <row r="42">
          <cell r="G42">
            <v>1677.0162940800001</v>
          </cell>
        </row>
        <row r="43">
          <cell r="G43">
            <v>838.50814704000004</v>
          </cell>
        </row>
        <row r="44">
          <cell r="G44">
            <v>419.25407352000002</v>
          </cell>
        </row>
        <row r="45">
          <cell r="G45">
            <v>838.50814704000004</v>
          </cell>
        </row>
        <row r="46">
          <cell r="G46">
            <v>1341.4328676</v>
          </cell>
        </row>
        <row r="47">
          <cell r="G47">
            <v>476.56635936000009</v>
          </cell>
        </row>
        <row r="48">
          <cell r="G48">
            <v>503.10488822399998</v>
          </cell>
        </row>
        <row r="49">
          <cell r="G49">
            <v>335.403258816</v>
          </cell>
        </row>
        <row r="50">
          <cell r="G50">
            <v>1079.2883855999999</v>
          </cell>
        </row>
        <row r="51">
          <cell r="G51">
            <v>1079.2883855999999</v>
          </cell>
        </row>
        <row r="52">
          <cell r="G52">
            <v>359.76279520000003</v>
          </cell>
        </row>
        <row r="53">
          <cell r="G53">
            <v>1079.2883855999999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workbookViewId="0">
      <selection activeCell="N15" sqref="N15"/>
    </sheetView>
  </sheetViews>
  <sheetFormatPr defaultRowHeight="15" x14ac:dyDescent="0.25"/>
  <cols>
    <col min="1" max="1" width="6.7109375" bestFit="1" customWidth="1"/>
    <col min="2" max="2" width="93.85546875" bestFit="1" customWidth="1"/>
    <col min="3" max="3" width="12.7109375" bestFit="1" customWidth="1"/>
    <col min="4" max="11" width="5.7109375" customWidth="1"/>
  </cols>
  <sheetData>
    <row r="1" spans="1:11" ht="15" customHeight="1" thickBot="1" x14ac:dyDescent="0.3">
      <c r="A1" s="21" t="s">
        <v>46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15.75" customHeight="1" thickBot="1" x14ac:dyDescent="0.3">
      <c r="A2" s="36" t="s">
        <v>87</v>
      </c>
      <c r="B2" s="37"/>
      <c r="C2" s="38"/>
      <c r="D2" s="24"/>
      <c r="E2" s="24"/>
      <c r="F2" s="24"/>
      <c r="G2" s="24"/>
      <c r="H2" s="24"/>
      <c r="I2" s="24"/>
      <c r="J2" s="24"/>
      <c r="K2" s="24"/>
    </row>
    <row r="3" spans="1:11" ht="15.75" customHeight="1" thickBot="1" x14ac:dyDescent="0.3">
      <c r="A3" s="39" t="s">
        <v>1</v>
      </c>
      <c r="B3" s="40"/>
      <c r="C3" s="41"/>
      <c r="D3" s="42" t="s">
        <v>89</v>
      </c>
      <c r="E3" s="43"/>
      <c r="F3" s="42" t="s">
        <v>89</v>
      </c>
      <c r="G3" s="43"/>
      <c r="H3" s="42" t="s">
        <v>89</v>
      </c>
      <c r="I3" s="43"/>
      <c r="J3" s="42" t="s">
        <v>89</v>
      </c>
      <c r="K3" s="43"/>
    </row>
    <row r="4" spans="1:11" ht="16.5" thickBot="1" x14ac:dyDescent="0.3">
      <c r="A4" s="11" t="s">
        <v>0</v>
      </c>
      <c r="B4" s="12" t="s">
        <v>2</v>
      </c>
      <c r="C4" s="13" t="s">
        <v>3</v>
      </c>
      <c r="D4" s="44"/>
      <c r="E4" s="45"/>
      <c r="F4" s="44"/>
      <c r="G4" s="45"/>
      <c r="H4" s="44"/>
      <c r="I4" s="45"/>
      <c r="J4" s="44"/>
      <c r="K4" s="45"/>
    </row>
    <row r="5" spans="1:11" ht="15.75" x14ac:dyDescent="0.25">
      <c r="A5" s="14" t="s">
        <v>4</v>
      </c>
      <c r="B5" s="15" t="s">
        <v>5</v>
      </c>
      <c r="C5" s="16"/>
      <c r="D5" s="27"/>
      <c r="E5" s="27"/>
      <c r="F5" s="27"/>
      <c r="G5" s="27"/>
      <c r="H5" s="27"/>
      <c r="I5" s="27"/>
      <c r="J5" s="27"/>
      <c r="K5" s="46"/>
    </row>
    <row r="6" spans="1:11" ht="15.75" x14ac:dyDescent="0.25">
      <c r="A6" s="1" t="s">
        <v>6</v>
      </c>
      <c r="B6" s="6" t="s">
        <v>48</v>
      </c>
      <c r="C6" s="10">
        <f>'[1]PLAN. GERAL'!G8</f>
        <v>3081.5918000000001</v>
      </c>
      <c r="D6" s="28">
        <f>C6/2</f>
        <v>1540.7959000000001</v>
      </c>
      <c r="E6" s="32"/>
      <c r="F6" s="28">
        <f>C6/2</f>
        <v>1540.7959000000001</v>
      </c>
      <c r="G6" s="32"/>
      <c r="H6" s="32" t="s">
        <v>47</v>
      </c>
      <c r="I6" s="32"/>
      <c r="J6" s="32" t="s">
        <v>47</v>
      </c>
      <c r="K6" s="29"/>
    </row>
    <row r="7" spans="1:11" ht="15.75" x14ac:dyDescent="0.25">
      <c r="A7" s="1" t="s">
        <v>7</v>
      </c>
      <c r="B7" s="6" t="s">
        <v>49</v>
      </c>
      <c r="C7" s="10">
        <f>'[1]PLAN. GERAL'!G9</f>
        <v>5377.6786900000006</v>
      </c>
      <c r="D7" s="28">
        <f t="shared" ref="D7:D15" si="0">C7/2</f>
        <v>2688.8393450000003</v>
      </c>
      <c r="E7" s="32"/>
      <c r="F7" s="28">
        <f t="shared" ref="F7:F15" si="1">C7/2</f>
        <v>2688.8393450000003</v>
      </c>
      <c r="G7" s="32"/>
      <c r="H7" s="32" t="s">
        <v>47</v>
      </c>
      <c r="I7" s="32"/>
      <c r="J7" s="28" t="s">
        <v>47</v>
      </c>
      <c r="K7" s="29"/>
    </row>
    <row r="8" spans="1:11" ht="15.75" x14ac:dyDescent="0.25">
      <c r="A8" s="1" t="s">
        <v>8</v>
      </c>
      <c r="B8" s="6" t="s">
        <v>50</v>
      </c>
      <c r="C8" s="10">
        <f>'[1]PLAN. GERAL'!G10</f>
        <v>1720.8571808000002</v>
      </c>
      <c r="D8" s="28">
        <f t="shared" si="0"/>
        <v>860.42859040000008</v>
      </c>
      <c r="E8" s="32"/>
      <c r="F8" s="28">
        <f t="shared" si="1"/>
        <v>860.42859040000008</v>
      </c>
      <c r="G8" s="32"/>
      <c r="H8" s="32" t="s">
        <v>47</v>
      </c>
      <c r="I8" s="32"/>
      <c r="J8" s="28" t="s">
        <v>47</v>
      </c>
      <c r="K8" s="29"/>
    </row>
    <row r="9" spans="1:11" ht="15.75" x14ac:dyDescent="0.25">
      <c r="A9" s="1" t="s">
        <v>9</v>
      </c>
      <c r="B9" s="6" t="s">
        <v>10</v>
      </c>
      <c r="C9" s="10">
        <f>'[1]PLAN. GERAL'!G11</f>
        <v>518.09901420000006</v>
      </c>
      <c r="D9" s="28">
        <f t="shared" si="0"/>
        <v>259.04950710000003</v>
      </c>
      <c r="E9" s="32"/>
      <c r="F9" s="28">
        <f t="shared" si="1"/>
        <v>259.04950710000003</v>
      </c>
      <c r="G9" s="32"/>
      <c r="H9" s="32" t="s">
        <v>47</v>
      </c>
      <c r="I9" s="32"/>
      <c r="J9" s="28" t="s">
        <v>47</v>
      </c>
      <c r="K9" s="29"/>
    </row>
    <row r="10" spans="1:11" ht="15.75" x14ac:dyDescent="0.25">
      <c r="A10" s="1" t="s">
        <v>11</v>
      </c>
      <c r="B10" s="6" t="s">
        <v>12</v>
      </c>
      <c r="C10" s="10">
        <f>'[1]PLAN. GERAL'!G12</f>
        <v>714.84953904000008</v>
      </c>
      <c r="D10" s="28">
        <f t="shared" si="0"/>
        <v>357.42476952000004</v>
      </c>
      <c r="E10" s="32"/>
      <c r="F10" s="28">
        <f t="shared" si="1"/>
        <v>357.42476952000004</v>
      </c>
      <c r="G10" s="32"/>
      <c r="H10" s="32" t="s">
        <v>47</v>
      </c>
      <c r="I10" s="32"/>
      <c r="J10" s="28" t="s">
        <v>47</v>
      </c>
      <c r="K10" s="29"/>
    </row>
    <row r="11" spans="1:11" ht="30" x14ac:dyDescent="0.25">
      <c r="A11" s="1" t="s">
        <v>13</v>
      </c>
      <c r="B11" s="6" t="s">
        <v>51</v>
      </c>
      <c r="C11" s="10">
        <f>'[1]PLAN. GERAL'!G13</f>
        <v>1677.0162940800001</v>
      </c>
      <c r="D11" s="28">
        <f t="shared" si="0"/>
        <v>838.50814704000004</v>
      </c>
      <c r="E11" s="32"/>
      <c r="F11" s="28">
        <f t="shared" si="1"/>
        <v>838.50814704000004</v>
      </c>
      <c r="G11" s="32"/>
      <c r="H11" s="32" t="s">
        <v>47</v>
      </c>
      <c r="I11" s="32"/>
      <c r="J11" s="28" t="s">
        <v>47</v>
      </c>
      <c r="K11" s="29"/>
    </row>
    <row r="12" spans="1:11" ht="30" x14ac:dyDescent="0.25">
      <c r="A12" s="1" t="s">
        <v>14</v>
      </c>
      <c r="B12" s="6" t="s">
        <v>52</v>
      </c>
      <c r="C12" s="10">
        <f>'[1]PLAN. GERAL'!G14</f>
        <v>419.25407352000002</v>
      </c>
      <c r="D12" s="28">
        <f t="shared" si="0"/>
        <v>209.62703676000001</v>
      </c>
      <c r="E12" s="32"/>
      <c r="F12" s="28">
        <f t="shared" si="1"/>
        <v>209.62703676000001</v>
      </c>
      <c r="G12" s="32"/>
      <c r="H12" s="32" t="s">
        <v>47</v>
      </c>
      <c r="I12" s="32"/>
      <c r="J12" s="28" t="s">
        <v>47</v>
      </c>
      <c r="K12" s="29"/>
    </row>
    <row r="13" spans="1:11" ht="30.75" x14ac:dyDescent="0.25">
      <c r="A13" s="1" t="s">
        <v>55</v>
      </c>
      <c r="B13" s="9" t="s">
        <v>53</v>
      </c>
      <c r="C13" s="10">
        <f>'[1]PLAN. GERAL'!G15</f>
        <v>894.28857840000001</v>
      </c>
      <c r="D13" s="28">
        <f t="shared" si="0"/>
        <v>447.1442892</v>
      </c>
      <c r="E13" s="32"/>
      <c r="F13" s="28">
        <f t="shared" si="1"/>
        <v>447.1442892</v>
      </c>
      <c r="G13" s="32"/>
      <c r="H13" s="32" t="s">
        <v>47</v>
      </c>
      <c r="I13" s="32"/>
      <c r="J13" s="28" t="s">
        <v>47</v>
      </c>
      <c r="K13" s="29"/>
    </row>
    <row r="14" spans="1:11" ht="15.75" x14ac:dyDescent="0.25">
      <c r="A14" s="1" t="s">
        <v>56</v>
      </c>
      <c r="B14" s="6" t="s">
        <v>15</v>
      </c>
      <c r="C14" s="10">
        <f>'[1]PLAN. GERAL'!G16</f>
        <v>714.84953904000008</v>
      </c>
      <c r="D14" s="28">
        <f t="shared" si="0"/>
        <v>357.42476952000004</v>
      </c>
      <c r="E14" s="32"/>
      <c r="F14" s="28">
        <f t="shared" si="1"/>
        <v>357.42476952000004</v>
      </c>
      <c r="G14" s="32"/>
      <c r="H14" s="32" t="s">
        <v>47</v>
      </c>
      <c r="I14" s="32"/>
      <c r="J14" s="28" t="s">
        <v>47</v>
      </c>
      <c r="K14" s="29"/>
    </row>
    <row r="15" spans="1:11" ht="15.75" x14ac:dyDescent="0.25">
      <c r="A15" s="1" t="s">
        <v>57</v>
      </c>
      <c r="B15" s="6" t="s">
        <v>54</v>
      </c>
      <c r="C15" s="10">
        <f>'[1]PLAN. GERAL'!G17</f>
        <v>419.25407352000002</v>
      </c>
      <c r="D15" s="28">
        <f t="shared" si="0"/>
        <v>209.62703676000001</v>
      </c>
      <c r="E15" s="32"/>
      <c r="F15" s="28">
        <f t="shared" si="1"/>
        <v>209.62703676000001</v>
      </c>
      <c r="G15" s="32"/>
      <c r="H15" s="32" t="s">
        <v>47</v>
      </c>
      <c r="I15" s="32"/>
      <c r="J15" s="28" t="s">
        <v>47</v>
      </c>
      <c r="K15" s="29"/>
    </row>
    <row r="16" spans="1:11" ht="15.75" x14ac:dyDescent="0.25">
      <c r="A16" s="3" t="s">
        <v>16</v>
      </c>
      <c r="B16" s="4" t="s">
        <v>17</v>
      </c>
      <c r="C16" s="10"/>
      <c r="D16" s="28"/>
      <c r="E16" s="32"/>
      <c r="F16" s="32"/>
      <c r="G16" s="32"/>
      <c r="H16" s="32"/>
      <c r="I16" s="32"/>
      <c r="J16" s="32"/>
      <c r="K16" s="29"/>
    </row>
    <row r="17" spans="1:11" ht="15.75" x14ac:dyDescent="0.25">
      <c r="A17" s="1" t="s">
        <v>18</v>
      </c>
      <c r="B17" s="2" t="s">
        <v>19</v>
      </c>
      <c r="C17" s="10">
        <f>'[1]PLAN. GERAL'!G23</f>
        <v>3226.6072140000006</v>
      </c>
      <c r="D17" s="28" t="s">
        <v>47</v>
      </c>
      <c r="E17" s="32"/>
      <c r="F17" s="32" t="s">
        <v>47</v>
      </c>
      <c r="G17" s="32"/>
      <c r="H17" s="28">
        <f>C17</f>
        <v>3226.6072140000006</v>
      </c>
      <c r="I17" s="32"/>
      <c r="J17" s="32" t="s">
        <v>47</v>
      </c>
      <c r="K17" s="29"/>
    </row>
    <row r="18" spans="1:11" ht="15.75" x14ac:dyDescent="0.25">
      <c r="A18" s="1" t="s">
        <v>20</v>
      </c>
      <c r="B18" s="2" t="s">
        <v>21</v>
      </c>
      <c r="C18" s="10">
        <f>'[1]PLAN. GERAL'!G24</f>
        <v>1257.7622205600001</v>
      </c>
      <c r="D18" s="28" t="s">
        <v>47</v>
      </c>
      <c r="E18" s="32"/>
      <c r="F18" s="32" t="s">
        <v>47</v>
      </c>
      <c r="G18" s="32"/>
      <c r="H18" s="28">
        <f t="shared" ref="H18:H19" si="2">C18</f>
        <v>1257.7622205600001</v>
      </c>
      <c r="I18" s="32"/>
      <c r="J18" s="32" t="s">
        <v>47</v>
      </c>
      <c r="K18" s="29"/>
    </row>
    <row r="19" spans="1:11" ht="15.75" x14ac:dyDescent="0.25">
      <c r="A19" s="1" t="s">
        <v>22</v>
      </c>
      <c r="B19" s="2" t="s">
        <v>23</v>
      </c>
      <c r="C19" s="10">
        <f>'[1]PLAN. GERAL'!G25</f>
        <v>714.84953904000008</v>
      </c>
      <c r="D19" s="28" t="s">
        <v>47</v>
      </c>
      <c r="E19" s="32"/>
      <c r="F19" s="32" t="s">
        <v>47</v>
      </c>
      <c r="G19" s="32"/>
      <c r="H19" s="28">
        <f t="shared" si="2"/>
        <v>714.84953904000008</v>
      </c>
      <c r="I19" s="32"/>
      <c r="J19" s="32" t="s">
        <v>47</v>
      </c>
      <c r="K19" s="29"/>
    </row>
    <row r="20" spans="1:11" ht="15.75" x14ac:dyDescent="0.25">
      <c r="A20" s="5">
        <v>3</v>
      </c>
      <c r="B20" s="4" t="s">
        <v>24</v>
      </c>
      <c r="C20" s="10"/>
      <c r="D20" s="28"/>
      <c r="E20" s="32"/>
      <c r="F20" s="32"/>
      <c r="G20" s="32"/>
      <c r="H20" s="32"/>
      <c r="I20" s="32"/>
      <c r="J20" s="32"/>
      <c r="K20" s="29"/>
    </row>
    <row r="21" spans="1:11" ht="15.75" x14ac:dyDescent="0.25">
      <c r="A21" s="1" t="s">
        <v>25</v>
      </c>
      <c r="B21" s="6" t="s">
        <v>58</v>
      </c>
      <c r="C21" s="10">
        <f>'[1]PLAN. GERAL'!G30</f>
        <v>5485.2322638000005</v>
      </c>
      <c r="D21" s="28" t="s">
        <v>47</v>
      </c>
      <c r="E21" s="32"/>
      <c r="F21" s="32" t="s">
        <v>47</v>
      </c>
      <c r="G21" s="32"/>
      <c r="H21" s="28">
        <f>C21/2</f>
        <v>2742.6161319000003</v>
      </c>
      <c r="I21" s="32"/>
      <c r="J21" s="28">
        <f>C21/2</f>
        <v>2742.6161319000003</v>
      </c>
      <c r="K21" s="29"/>
    </row>
    <row r="22" spans="1:11" ht="15.75" x14ac:dyDescent="0.25">
      <c r="A22" s="1" t="s">
        <v>26</v>
      </c>
      <c r="B22" s="6" t="s">
        <v>59</v>
      </c>
      <c r="C22" s="10">
        <f>'[1]PLAN. GERAL'!G31</f>
        <v>860.42859040000008</v>
      </c>
      <c r="D22" s="28" t="s">
        <v>47</v>
      </c>
      <c r="E22" s="32"/>
      <c r="F22" s="32" t="s">
        <v>47</v>
      </c>
      <c r="G22" s="32"/>
      <c r="H22" s="28">
        <f t="shared" ref="H22:H44" si="3">C22/2</f>
        <v>430.21429520000004</v>
      </c>
      <c r="I22" s="32"/>
      <c r="J22" s="28">
        <f t="shared" ref="J22:J44" si="4">C22/2</f>
        <v>430.21429520000004</v>
      </c>
      <c r="K22" s="29"/>
    </row>
    <row r="23" spans="1:11" ht="15.75" x14ac:dyDescent="0.25">
      <c r="A23" s="1" t="s">
        <v>27</v>
      </c>
      <c r="B23" s="6" t="s">
        <v>60</v>
      </c>
      <c r="C23" s="10">
        <f>'[1]PLAN. GERAL'!G32</f>
        <v>860.42859040000008</v>
      </c>
      <c r="D23" s="28" t="s">
        <v>47</v>
      </c>
      <c r="E23" s="32"/>
      <c r="F23" s="32" t="s">
        <v>47</v>
      </c>
      <c r="G23" s="32"/>
      <c r="H23" s="28">
        <f t="shared" si="3"/>
        <v>430.21429520000004</v>
      </c>
      <c r="I23" s="32"/>
      <c r="J23" s="28">
        <f t="shared" si="4"/>
        <v>430.21429520000004</v>
      </c>
      <c r="K23" s="29"/>
    </row>
    <row r="24" spans="1:11" ht="15.75" x14ac:dyDescent="0.25">
      <c r="A24" s="1" t="s">
        <v>28</v>
      </c>
      <c r="B24" s="6" t="s">
        <v>61</v>
      </c>
      <c r="C24" s="10">
        <f>'[1]PLAN. GERAL'!G33</f>
        <v>1290.6428856000002</v>
      </c>
      <c r="D24" s="28" t="s">
        <v>47</v>
      </c>
      <c r="E24" s="32"/>
      <c r="F24" s="32" t="s">
        <v>47</v>
      </c>
      <c r="G24" s="32"/>
      <c r="H24" s="28">
        <f t="shared" si="3"/>
        <v>645.32144280000011</v>
      </c>
      <c r="I24" s="32"/>
      <c r="J24" s="28">
        <f t="shared" si="4"/>
        <v>645.32144280000011</v>
      </c>
      <c r="K24" s="29"/>
    </row>
    <row r="25" spans="1:11" ht="15.75" x14ac:dyDescent="0.25">
      <c r="A25" s="1" t="s">
        <v>29</v>
      </c>
      <c r="B25" s="6" t="s">
        <v>62</v>
      </c>
      <c r="C25" s="10">
        <f>'[1]PLAN. GERAL'!G34</f>
        <v>1613.3036070000001</v>
      </c>
      <c r="D25" s="28" t="s">
        <v>47</v>
      </c>
      <c r="E25" s="32"/>
      <c r="F25" s="32" t="s">
        <v>47</v>
      </c>
      <c r="G25" s="32"/>
      <c r="H25" s="28">
        <f t="shared" si="3"/>
        <v>806.65180350000003</v>
      </c>
      <c r="I25" s="32"/>
      <c r="J25" s="28">
        <f t="shared" si="4"/>
        <v>806.65180350000003</v>
      </c>
      <c r="K25" s="29"/>
    </row>
    <row r="26" spans="1:11" ht="15.75" x14ac:dyDescent="0.25">
      <c r="A26" s="1" t="s">
        <v>30</v>
      </c>
      <c r="B26" s="6" t="s">
        <v>63</v>
      </c>
      <c r="C26" s="10">
        <f>'[1]PLAN. GERAL'!G35</f>
        <v>1075.5357380000003</v>
      </c>
      <c r="D26" s="28" t="s">
        <v>47</v>
      </c>
      <c r="E26" s="32"/>
      <c r="F26" s="32" t="s">
        <v>47</v>
      </c>
      <c r="G26" s="32"/>
      <c r="H26" s="28">
        <f t="shared" si="3"/>
        <v>537.76786900000013</v>
      </c>
      <c r="I26" s="32"/>
      <c r="J26" s="28">
        <f t="shared" si="4"/>
        <v>537.76786900000013</v>
      </c>
      <c r="K26" s="29"/>
    </row>
    <row r="27" spans="1:11" ht="15.75" x14ac:dyDescent="0.25">
      <c r="A27" s="1" t="s">
        <v>32</v>
      </c>
      <c r="B27" s="6" t="s">
        <v>31</v>
      </c>
      <c r="C27" s="10">
        <f>'[1]PLAN. GERAL'!G36</f>
        <v>1036.1980284000001</v>
      </c>
      <c r="D27" s="28" t="s">
        <v>47</v>
      </c>
      <c r="E27" s="32"/>
      <c r="F27" s="32" t="s">
        <v>47</v>
      </c>
      <c r="G27" s="32"/>
      <c r="H27" s="28">
        <f t="shared" si="3"/>
        <v>518.09901420000006</v>
      </c>
      <c r="I27" s="32"/>
      <c r="J27" s="28">
        <f t="shared" si="4"/>
        <v>518.09901420000006</v>
      </c>
      <c r="K27" s="29"/>
    </row>
    <row r="28" spans="1:11" ht="15.75" x14ac:dyDescent="0.25">
      <c r="A28" s="1" t="s">
        <v>34</v>
      </c>
      <c r="B28" s="6" t="s">
        <v>33</v>
      </c>
      <c r="C28" s="10">
        <f>'[1]PLAN. GERAL'!G37</f>
        <v>1899.6963854000001</v>
      </c>
      <c r="D28" s="28" t="s">
        <v>47</v>
      </c>
      <c r="E28" s="32"/>
      <c r="F28" s="32" t="s">
        <v>47</v>
      </c>
      <c r="G28" s="32"/>
      <c r="H28" s="28">
        <f t="shared" si="3"/>
        <v>949.84819270000003</v>
      </c>
      <c r="I28" s="32"/>
      <c r="J28" s="28">
        <f t="shared" si="4"/>
        <v>949.84819270000003</v>
      </c>
      <c r="K28" s="29"/>
    </row>
    <row r="29" spans="1:11" ht="15.75" x14ac:dyDescent="0.25">
      <c r="A29" s="1" t="s">
        <v>35</v>
      </c>
      <c r="B29" s="6" t="s">
        <v>64</v>
      </c>
      <c r="C29" s="10">
        <f>'[1]PLAN. GERAL'!G38</f>
        <v>714.84953904000008</v>
      </c>
      <c r="D29" s="28" t="s">
        <v>47</v>
      </c>
      <c r="E29" s="32"/>
      <c r="F29" s="32" t="s">
        <v>47</v>
      </c>
      <c r="G29" s="32"/>
      <c r="H29" s="28">
        <f t="shared" si="3"/>
        <v>357.42476952000004</v>
      </c>
      <c r="I29" s="32"/>
      <c r="J29" s="28">
        <f t="shared" si="4"/>
        <v>357.42476952000004</v>
      </c>
      <c r="K29" s="29"/>
    </row>
    <row r="30" spans="1:11" ht="15.75" x14ac:dyDescent="0.25">
      <c r="A30" s="1" t="s">
        <v>36</v>
      </c>
      <c r="B30" s="6" t="s">
        <v>65</v>
      </c>
      <c r="C30" s="10">
        <f>'[1]PLAN. GERAL'!G39</f>
        <v>714.84953904000008</v>
      </c>
      <c r="D30" s="28" t="s">
        <v>47</v>
      </c>
      <c r="E30" s="32"/>
      <c r="F30" s="32" t="s">
        <v>47</v>
      </c>
      <c r="G30" s="32"/>
      <c r="H30" s="28">
        <f t="shared" si="3"/>
        <v>357.42476952000004</v>
      </c>
      <c r="I30" s="32"/>
      <c r="J30" s="28">
        <f t="shared" si="4"/>
        <v>357.42476952000004</v>
      </c>
      <c r="K30" s="29"/>
    </row>
    <row r="31" spans="1:11" ht="15.75" x14ac:dyDescent="0.25">
      <c r="A31" s="1" t="s">
        <v>37</v>
      </c>
      <c r="B31" s="6" t="s">
        <v>66</v>
      </c>
      <c r="C31" s="10">
        <f>'[1]PLAN. GERAL'!G40</f>
        <v>476.56635936000009</v>
      </c>
      <c r="D31" s="28" t="s">
        <v>47</v>
      </c>
      <c r="E31" s="32"/>
      <c r="F31" s="32" t="s">
        <v>47</v>
      </c>
      <c r="G31" s="32"/>
      <c r="H31" s="28">
        <f t="shared" si="3"/>
        <v>238.28317968000005</v>
      </c>
      <c r="I31" s="32"/>
      <c r="J31" s="28">
        <f t="shared" si="4"/>
        <v>238.28317968000005</v>
      </c>
      <c r="K31" s="29"/>
    </row>
    <row r="32" spans="1:11" ht="15.75" x14ac:dyDescent="0.25">
      <c r="A32" s="1" t="s">
        <v>38</v>
      </c>
      <c r="B32" s="6" t="s">
        <v>67</v>
      </c>
      <c r="C32" s="10">
        <f>'[1]PLAN. GERAL'!G41</f>
        <v>238.28317968000005</v>
      </c>
      <c r="D32" s="28" t="s">
        <v>47</v>
      </c>
      <c r="E32" s="32"/>
      <c r="F32" s="32" t="s">
        <v>47</v>
      </c>
      <c r="G32" s="32"/>
      <c r="H32" s="28">
        <f t="shared" si="3"/>
        <v>119.14158984000002</v>
      </c>
      <c r="I32" s="32"/>
      <c r="J32" s="28">
        <f t="shared" si="4"/>
        <v>119.14158984000002</v>
      </c>
      <c r="K32" s="29"/>
    </row>
    <row r="33" spans="1:11" ht="15.75" x14ac:dyDescent="0.25">
      <c r="A33" s="1" t="s">
        <v>75</v>
      </c>
      <c r="B33" s="6" t="s">
        <v>68</v>
      </c>
      <c r="C33" s="10">
        <f>'[1]PLAN. GERAL'!G42</f>
        <v>1677.0162940800001</v>
      </c>
      <c r="D33" s="28" t="s">
        <v>47</v>
      </c>
      <c r="E33" s="32"/>
      <c r="F33" s="32" t="s">
        <v>47</v>
      </c>
      <c r="G33" s="32"/>
      <c r="H33" s="28">
        <f t="shared" si="3"/>
        <v>838.50814704000004</v>
      </c>
      <c r="I33" s="32"/>
      <c r="J33" s="28">
        <f t="shared" si="4"/>
        <v>838.50814704000004</v>
      </c>
      <c r="K33" s="29"/>
    </row>
    <row r="34" spans="1:11" ht="15.75" x14ac:dyDescent="0.25">
      <c r="A34" s="1" t="s">
        <v>76</v>
      </c>
      <c r="B34" s="6" t="s">
        <v>69</v>
      </c>
      <c r="C34" s="10">
        <f>'[1]PLAN. GERAL'!G43</f>
        <v>838.50814704000004</v>
      </c>
      <c r="D34" s="28" t="s">
        <v>47</v>
      </c>
      <c r="E34" s="32"/>
      <c r="F34" s="32" t="s">
        <v>47</v>
      </c>
      <c r="G34" s="32"/>
      <c r="H34" s="28">
        <f t="shared" si="3"/>
        <v>419.25407352000002</v>
      </c>
      <c r="I34" s="32"/>
      <c r="J34" s="28">
        <f t="shared" si="4"/>
        <v>419.25407352000002</v>
      </c>
      <c r="K34" s="29"/>
    </row>
    <row r="35" spans="1:11" ht="15.75" x14ac:dyDescent="0.25">
      <c r="A35" s="1" t="s">
        <v>77</v>
      </c>
      <c r="B35" s="6" t="s">
        <v>39</v>
      </c>
      <c r="C35" s="10">
        <f>'[1]PLAN. GERAL'!G44</f>
        <v>419.25407352000002</v>
      </c>
      <c r="D35" s="28" t="s">
        <v>47</v>
      </c>
      <c r="E35" s="32"/>
      <c r="F35" s="32" t="s">
        <v>47</v>
      </c>
      <c r="G35" s="32"/>
      <c r="H35" s="28">
        <f t="shared" si="3"/>
        <v>209.62703676000001</v>
      </c>
      <c r="I35" s="32"/>
      <c r="J35" s="28">
        <f t="shared" si="4"/>
        <v>209.62703676000001</v>
      </c>
      <c r="K35" s="29"/>
    </row>
    <row r="36" spans="1:11" ht="30" x14ac:dyDescent="0.25">
      <c r="A36" s="1" t="s">
        <v>78</v>
      </c>
      <c r="B36" s="6" t="s">
        <v>70</v>
      </c>
      <c r="C36" s="10">
        <f>'[1]PLAN. GERAL'!G45</f>
        <v>838.50814704000004</v>
      </c>
      <c r="D36" s="28" t="s">
        <v>47</v>
      </c>
      <c r="E36" s="32"/>
      <c r="F36" s="32" t="s">
        <v>47</v>
      </c>
      <c r="G36" s="32"/>
      <c r="H36" s="28">
        <f t="shared" si="3"/>
        <v>419.25407352000002</v>
      </c>
      <c r="I36" s="32"/>
      <c r="J36" s="28">
        <f t="shared" si="4"/>
        <v>419.25407352000002</v>
      </c>
      <c r="K36" s="29"/>
    </row>
    <row r="37" spans="1:11" ht="30" x14ac:dyDescent="0.25">
      <c r="A37" s="1" t="s">
        <v>79</v>
      </c>
      <c r="B37" s="6" t="s">
        <v>71</v>
      </c>
      <c r="C37" s="10">
        <f>'[1]PLAN. GERAL'!G46</f>
        <v>1341.4328676</v>
      </c>
      <c r="D37" s="28" t="s">
        <v>47</v>
      </c>
      <c r="E37" s="32"/>
      <c r="F37" s="32" t="s">
        <v>47</v>
      </c>
      <c r="G37" s="32"/>
      <c r="H37" s="28">
        <f t="shared" si="3"/>
        <v>670.7164338</v>
      </c>
      <c r="I37" s="32"/>
      <c r="J37" s="28">
        <f t="shared" si="4"/>
        <v>670.7164338</v>
      </c>
      <c r="K37" s="29"/>
    </row>
    <row r="38" spans="1:11" ht="15.75" x14ac:dyDescent="0.25">
      <c r="A38" s="1" t="s">
        <v>80</v>
      </c>
      <c r="B38" s="6" t="s">
        <v>40</v>
      </c>
      <c r="C38" s="10">
        <f>'[1]PLAN. GERAL'!G47</f>
        <v>476.56635936000009</v>
      </c>
      <c r="D38" s="28" t="s">
        <v>47</v>
      </c>
      <c r="E38" s="32"/>
      <c r="F38" s="32" t="s">
        <v>47</v>
      </c>
      <c r="G38" s="32"/>
      <c r="H38" s="28">
        <f t="shared" si="3"/>
        <v>238.28317968000005</v>
      </c>
      <c r="I38" s="32"/>
      <c r="J38" s="28">
        <f t="shared" si="4"/>
        <v>238.28317968000005</v>
      </c>
      <c r="K38" s="29"/>
    </row>
    <row r="39" spans="1:11" ht="15.75" x14ac:dyDescent="0.25">
      <c r="A39" s="1" t="s">
        <v>81</v>
      </c>
      <c r="B39" s="6" t="s">
        <v>72</v>
      </c>
      <c r="C39" s="10">
        <f>'[1]PLAN. GERAL'!G48</f>
        <v>503.10488822399998</v>
      </c>
      <c r="D39" s="28" t="s">
        <v>47</v>
      </c>
      <c r="E39" s="32"/>
      <c r="F39" s="32" t="s">
        <v>47</v>
      </c>
      <c r="G39" s="32"/>
      <c r="H39" s="28">
        <f t="shared" si="3"/>
        <v>251.55244411199999</v>
      </c>
      <c r="I39" s="32"/>
      <c r="J39" s="28">
        <f t="shared" si="4"/>
        <v>251.55244411199999</v>
      </c>
      <c r="K39" s="29"/>
    </row>
    <row r="40" spans="1:11" ht="15.75" x14ac:dyDescent="0.25">
      <c r="A40" s="1" t="s">
        <v>82</v>
      </c>
      <c r="B40" s="6" t="s">
        <v>73</v>
      </c>
      <c r="C40" s="10">
        <f>'[1]PLAN. GERAL'!G49</f>
        <v>335.403258816</v>
      </c>
      <c r="D40" s="28" t="s">
        <v>47</v>
      </c>
      <c r="E40" s="32"/>
      <c r="F40" s="32" t="s">
        <v>47</v>
      </c>
      <c r="G40" s="32"/>
      <c r="H40" s="28">
        <f t="shared" si="3"/>
        <v>167.701629408</v>
      </c>
      <c r="I40" s="32"/>
      <c r="J40" s="28">
        <f t="shared" si="4"/>
        <v>167.701629408</v>
      </c>
      <c r="K40" s="29"/>
    </row>
    <row r="41" spans="1:11" ht="15.75" x14ac:dyDescent="0.25">
      <c r="A41" s="1" t="s">
        <v>83</v>
      </c>
      <c r="B41" s="6" t="s">
        <v>41</v>
      </c>
      <c r="C41" s="10">
        <f>'[1]PLAN. GERAL'!G50</f>
        <v>1079.2883855999999</v>
      </c>
      <c r="D41" s="28" t="s">
        <v>47</v>
      </c>
      <c r="E41" s="32"/>
      <c r="F41" s="32" t="s">
        <v>47</v>
      </c>
      <c r="G41" s="32"/>
      <c r="H41" s="28">
        <f t="shared" si="3"/>
        <v>539.64419279999993</v>
      </c>
      <c r="I41" s="32"/>
      <c r="J41" s="28">
        <f t="shared" si="4"/>
        <v>539.64419279999993</v>
      </c>
      <c r="K41" s="29"/>
    </row>
    <row r="42" spans="1:11" ht="15.75" x14ac:dyDescent="0.25">
      <c r="A42" s="1" t="s">
        <v>84</v>
      </c>
      <c r="B42" s="6" t="s">
        <v>42</v>
      </c>
      <c r="C42" s="10">
        <f>'[1]PLAN. GERAL'!G51</f>
        <v>1079.2883855999999</v>
      </c>
      <c r="D42" s="28" t="s">
        <v>47</v>
      </c>
      <c r="E42" s="32"/>
      <c r="F42" s="32" t="s">
        <v>47</v>
      </c>
      <c r="G42" s="32"/>
      <c r="H42" s="28">
        <f t="shared" si="3"/>
        <v>539.64419279999993</v>
      </c>
      <c r="I42" s="32"/>
      <c r="J42" s="28">
        <f t="shared" si="4"/>
        <v>539.64419279999993</v>
      </c>
      <c r="K42" s="29"/>
    </row>
    <row r="43" spans="1:11" ht="15.75" x14ac:dyDescent="0.25">
      <c r="A43" s="1" t="s">
        <v>85</v>
      </c>
      <c r="B43" s="6" t="s">
        <v>43</v>
      </c>
      <c r="C43" s="10">
        <f>'[1]PLAN. GERAL'!G52</f>
        <v>359.76279520000003</v>
      </c>
      <c r="D43" s="28" t="s">
        <v>47</v>
      </c>
      <c r="E43" s="32"/>
      <c r="F43" s="32" t="s">
        <v>47</v>
      </c>
      <c r="G43" s="32"/>
      <c r="H43" s="28">
        <f t="shared" si="3"/>
        <v>179.88139760000001</v>
      </c>
      <c r="I43" s="32"/>
      <c r="J43" s="28">
        <f t="shared" si="4"/>
        <v>179.88139760000001</v>
      </c>
      <c r="K43" s="29"/>
    </row>
    <row r="44" spans="1:11" ht="45.75" thickBot="1" x14ac:dyDescent="0.3">
      <c r="A44" s="1" t="s">
        <v>86</v>
      </c>
      <c r="B44" s="6" t="s">
        <v>74</v>
      </c>
      <c r="C44" s="18">
        <f>'[1]PLAN. GERAL'!G53</f>
        <v>1079.2883855999999</v>
      </c>
      <c r="D44" s="28" t="s">
        <v>47</v>
      </c>
      <c r="E44" s="32"/>
      <c r="F44" s="32" t="s">
        <v>47</v>
      </c>
      <c r="G44" s="32"/>
      <c r="H44" s="28">
        <f t="shared" si="3"/>
        <v>539.64419279999993</v>
      </c>
      <c r="I44" s="32"/>
      <c r="J44" s="28">
        <f t="shared" si="4"/>
        <v>539.64419279999993</v>
      </c>
      <c r="K44" s="29"/>
    </row>
    <row r="45" spans="1:11" ht="16.5" thickBot="1" x14ac:dyDescent="0.3">
      <c r="A45" s="7"/>
      <c r="B45" s="17" t="s">
        <v>44</v>
      </c>
      <c r="C45" s="19">
        <f>SUM(C6:C44)</f>
        <v>47030.394449999985</v>
      </c>
      <c r="D45" s="33">
        <f>SUM(D6:D44)</f>
        <v>7768.8693913000006</v>
      </c>
      <c r="E45" s="32"/>
      <c r="F45" s="28">
        <f>SUM(F6:G44)</f>
        <v>7768.8693913000006</v>
      </c>
      <c r="G45" s="32"/>
      <c r="H45" s="28">
        <f>SUM(H6:I44)</f>
        <v>18345.93732049999</v>
      </c>
      <c r="I45" s="32"/>
      <c r="J45" s="28">
        <f>SUM(J6:K44)</f>
        <v>13146.718346900003</v>
      </c>
      <c r="K45" s="29"/>
    </row>
    <row r="46" spans="1:11" ht="16.5" thickBot="1" x14ac:dyDescent="0.3">
      <c r="A46" s="7"/>
      <c r="B46" s="17" t="s">
        <v>88</v>
      </c>
      <c r="C46" s="19">
        <f>C45*0.2445</f>
        <v>11498.931443024996</v>
      </c>
      <c r="D46" s="34">
        <f>D45*0.2445</f>
        <v>1899.4885661728501</v>
      </c>
      <c r="E46" s="35"/>
      <c r="F46" s="30">
        <f>F45*0.2445</f>
        <v>1899.4885661728501</v>
      </c>
      <c r="G46" s="35"/>
      <c r="H46" s="30">
        <f>H45*0.2445</f>
        <v>4485.5816748622474</v>
      </c>
      <c r="I46" s="35"/>
      <c r="J46" s="30">
        <f>J45*0.2445</f>
        <v>3214.3726358170507</v>
      </c>
      <c r="K46" s="31"/>
    </row>
    <row r="47" spans="1:11" ht="16.5" thickBot="1" x14ac:dyDescent="0.3">
      <c r="A47" s="8"/>
      <c r="B47" s="20" t="s">
        <v>45</v>
      </c>
      <c r="C47" s="19">
        <f>C45+C46</f>
        <v>58529.325893024979</v>
      </c>
      <c r="D47" s="25">
        <f>D45+D46</f>
        <v>9668.3579574728501</v>
      </c>
      <c r="E47" s="26"/>
      <c r="F47" s="25">
        <f t="shared" ref="F47" si="5">F45+F46</f>
        <v>9668.3579574728501</v>
      </c>
      <c r="G47" s="26"/>
      <c r="H47" s="25">
        <f t="shared" ref="H47" si="6">H45+H46</f>
        <v>22831.518995362239</v>
      </c>
      <c r="I47" s="26"/>
      <c r="J47" s="25">
        <f t="shared" ref="J47" si="7">J45+J46</f>
        <v>16361.090982717054</v>
      </c>
      <c r="K47" s="26"/>
    </row>
  </sheetData>
  <mergeCells count="180">
    <mergeCell ref="H34:I34"/>
    <mergeCell ref="H35:I35"/>
    <mergeCell ref="H36:I36"/>
    <mergeCell ref="H37:I37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H23:I23"/>
    <mergeCell ref="H24:I24"/>
    <mergeCell ref="H22:I22"/>
    <mergeCell ref="H30:I30"/>
    <mergeCell ref="H31:I31"/>
    <mergeCell ref="D32:E32"/>
    <mergeCell ref="D33:E33"/>
    <mergeCell ref="D27:E27"/>
    <mergeCell ref="D28:E28"/>
    <mergeCell ref="D29:E29"/>
    <mergeCell ref="D30:E30"/>
    <mergeCell ref="D31:E31"/>
    <mergeCell ref="H32:I32"/>
    <mergeCell ref="H33:I33"/>
    <mergeCell ref="D23:E23"/>
    <mergeCell ref="D24:E24"/>
    <mergeCell ref="D25:E25"/>
    <mergeCell ref="D26:E26"/>
    <mergeCell ref="H25:I25"/>
    <mergeCell ref="H26:I26"/>
    <mergeCell ref="H27:I27"/>
    <mergeCell ref="H28:I28"/>
    <mergeCell ref="H29:I29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H7:I7"/>
    <mergeCell ref="H8:I8"/>
    <mergeCell ref="H9:I9"/>
    <mergeCell ref="H10:I10"/>
    <mergeCell ref="F18:G18"/>
    <mergeCell ref="F25:G25"/>
    <mergeCell ref="F26:G26"/>
    <mergeCell ref="F27:G27"/>
    <mergeCell ref="F28:G28"/>
    <mergeCell ref="D20:E20"/>
    <mergeCell ref="D18:E18"/>
    <mergeCell ref="D19:E19"/>
    <mergeCell ref="F6:G6"/>
    <mergeCell ref="H6:I6"/>
    <mergeCell ref="J6:K6"/>
    <mergeCell ref="D3:E4"/>
    <mergeCell ref="F3:G4"/>
    <mergeCell ref="H3:I4"/>
    <mergeCell ref="J3:K4"/>
    <mergeCell ref="F5:G5"/>
    <mergeCell ref="H5:I5"/>
    <mergeCell ref="J5:K5"/>
    <mergeCell ref="F19:G19"/>
    <mergeCell ref="F20:G20"/>
    <mergeCell ref="H11:I11"/>
    <mergeCell ref="H12:I12"/>
    <mergeCell ref="H13:I13"/>
    <mergeCell ref="H14:I14"/>
    <mergeCell ref="H15:I15"/>
    <mergeCell ref="J7:K7"/>
    <mergeCell ref="J8:K8"/>
    <mergeCell ref="J9:K9"/>
    <mergeCell ref="J10:K10"/>
    <mergeCell ref="A2:C2"/>
    <mergeCell ref="A3:C3"/>
    <mergeCell ref="D6:E6"/>
    <mergeCell ref="D7:E7"/>
    <mergeCell ref="D8:E8"/>
    <mergeCell ref="D9:E9"/>
    <mergeCell ref="D10:E10"/>
    <mergeCell ref="F16:G16"/>
    <mergeCell ref="F17:G17"/>
    <mergeCell ref="F11:G11"/>
    <mergeCell ref="F12:G12"/>
    <mergeCell ref="F13:G13"/>
    <mergeCell ref="F14:G14"/>
    <mergeCell ref="F15:G15"/>
    <mergeCell ref="D11:E11"/>
    <mergeCell ref="D12:E12"/>
    <mergeCell ref="D13:E13"/>
    <mergeCell ref="D14:E14"/>
    <mergeCell ref="D15:E15"/>
    <mergeCell ref="F7:G7"/>
    <mergeCell ref="F8:G8"/>
    <mergeCell ref="F9:G9"/>
    <mergeCell ref="F10:G10"/>
    <mergeCell ref="D21:E21"/>
    <mergeCell ref="D38:E38"/>
    <mergeCell ref="F43:G43"/>
    <mergeCell ref="F44:G44"/>
    <mergeCell ref="D39:E39"/>
    <mergeCell ref="D40:E40"/>
    <mergeCell ref="D41:E41"/>
    <mergeCell ref="D42:E42"/>
    <mergeCell ref="D43:E43"/>
    <mergeCell ref="D44:E44"/>
    <mergeCell ref="F21:G21"/>
    <mergeCell ref="F38:G38"/>
    <mergeCell ref="F39:G39"/>
    <mergeCell ref="F40:G40"/>
    <mergeCell ref="F41:G41"/>
    <mergeCell ref="F42:G42"/>
    <mergeCell ref="D34:E34"/>
    <mergeCell ref="D35:E35"/>
    <mergeCell ref="D36:E36"/>
    <mergeCell ref="D37:E37"/>
    <mergeCell ref="F22:G22"/>
    <mergeCell ref="F23:G23"/>
    <mergeCell ref="F24:G24"/>
    <mergeCell ref="D22:E22"/>
    <mergeCell ref="J40:K40"/>
    <mergeCell ref="J41:K41"/>
    <mergeCell ref="H43:I43"/>
    <mergeCell ref="H44:I44"/>
    <mergeCell ref="D47:E47"/>
    <mergeCell ref="H16:I16"/>
    <mergeCell ref="H17:I17"/>
    <mergeCell ref="H18:I18"/>
    <mergeCell ref="H19:I19"/>
    <mergeCell ref="H20:I20"/>
    <mergeCell ref="H21:I21"/>
    <mergeCell ref="H38:I38"/>
    <mergeCell ref="H39:I39"/>
    <mergeCell ref="H40:I40"/>
    <mergeCell ref="D45:E45"/>
    <mergeCell ref="D46:E46"/>
    <mergeCell ref="H45:I45"/>
    <mergeCell ref="H46:I46"/>
    <mergeCell ref="H47:I47"/>
    <mergeCell ref="F45:G45"/>
    <mergeCell ref="F46:G46"/>
    <mergeCell ref="F47:G47"/>
    <mergeCell ref="D16:E16"/>
    <mergeCell ref="D17:E17"/>
    <mergeCell ref="A1:K1"/>
    <mergeCell ref="D2:K2"/>
    <mergeCell ref="J47:K47"/>
    <mergeCell ref="D5:E5"/>
    <mergeCell ref="J45:K45"/>
    <mergeCell ref="J46:K46"/>
    <mergeCell ref="J42:K42"/>
    <mergeCell ref="J43:K43"/>
    <mergeCell ref="J44:K44"/>
    <mergeCell ref="J11:K11"/>
    <mergeCell ref="J13:K13"/>
    <mergeCell ref="J15:K15"/>
    <mergeCell ref="H41:I41"/>
    <mergeCell ref="H42:I42"/>
    <mergeCell ref="J12:K12"/>
    <mergeCell ref="J14:K14"/>
    <mergeCell ref="J16:K16"/>
    <mergeCell ref="J17:K17"/>
    <mergeCell ref="J18:K18"/>
    <mergeCell ref="J19:K19"/>
    <mergeCell ref="J20:K20"/>
    <mergeCell ref="J21:K21"/>
    <mergeCell ref="J38:K38"/>
    <mergeCell ref="J39:K39"/>
  </mergeCells>
  <pageMargins left="0.51181102362204722" right="0.43307086614173229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Company>Policia Federal do Brasil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DefaultUserAdminFull</dc:creator>
  <cp:lastModifiedBy>Hélio Capilé Júnior</cp:lastModifiedBy>
  <cp:lastPrinted>2012-10-17T17:57:55Z</cp:lastPrinted>
  <dcterms:created xsi:type="dcterms:W3CDTF">2008-10-28T16:26:55Z</dcterms:created>
  <dcterms:modified xsi:type="dcterms:W3CDTF">2012-10-17T17:58:00Z</dcterms:modified>
</cp:coreProperties>
</file>