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C:\Users\carlos.ccs\OneDrive - Polícia Federal\LICITAÇÃO\LICITAÇÃO 2020\PREGÃO ELETRÔNICO\VIG CZO\EDITAL AGU\EDITAL E ANEXOS\"/>
    </mc:Choice>
  </mc:AlternateContent>
  <xr:revisionPtr revIDLastSave="0" documentId="13_ncr:1_{CCCD0B0A-C515-4930-835F-C8A1C14CD56E}" xr6:coauthVersionLast="36" xr6:coauthVersionMax="36" xr10:uidLastSave="{00000000-0000-0000-0000-000000000000}"/>
  <bookViews>
    <workbookView xWindow="0" yWindow="0" windowWidth="28800" windowHeight="13020" tabRatio="987" activeTab="2" xr2:uid="{00000000-000D-0000-FFFF-FFFF00000000}"/>
  </bookViews>
  <sheets>
    <sheet name="PROPOSTA RESUMO" sheetId="7" r:id="rId1"/>
    <sheet name="INSUMOS" sheetId="14" r:id="rId2"/>
    <sheet name="12X36 DIURNO - CZO" sheetId="9" r:id="rId3"/>
    <sheet name="12X36 NOTURNO - CZO" sheetId="15" r:id="rId4"/>
    <sheet name="44 HR  SEMANAIS - CZO" sheetId="16" r:id="rId5"/>
  </sheets>
  <definedNames>
    <definedName name="_xlnm.Print_Area" localSheetId="2">'12X36 DIURNO - CZO'!$A$1:$I$147</definedName>
    <definedName name="_xlnm.Print_Area" localSheetId="3">'12X36 NOTURNO - CZO'!$A$1:$I$148</definedName>
    <definedName name="_xlnm.Print_Area" localSheetId="4">'44 HR  SEMANAIS - CZO'!$A$1:$I$148</definedName>
    <definedName name="_xlnm.Print_Area" localSheetId="1">INSUMOS!$A$1:$H$46</definedName>
    <definedName name="_xlnm.Print_Area" localSheetId="0">'PROPOSTA RESUMO'!$A$1:$H$45</definedName>
    <definedName name="ARMAM.">INSUMOS!$G$30</definedName>
    <definedName name="EQUIP">INSUMOS!$G$45</definedName>
    <definedName name="UNIF">INSUMOS!$G$21</definedName>
  </definedNames>
  <calcPr calcId="191029" fullPrecision="0"/>
</workbook>
</file>

<file path=xl/calcChain.xml><?xml version="1.0" encoding="utf-8"?>
<calcChain xmlns="http://schemas.openxmlformats.org/spreadsheetml/2006/main">
  <c r="H75" i="9" l="1"/>
  <c r="I52" i="16" l="1"/>
  <c r="I52" i="15"/>
  <c r="I52" i="9"/>
  <c r="I61" i="9" s="1"/>
  <c r="I24" i="15" l="1"/>
  <c r="I26" i="15" l="1"/>
  <c r="I27" i="15"/>
  <c r="I29" i="15" l="1"/>
  <c r="F34" i="14" l="1"/>
  <c r="F33" i="14"/>
  <c r="H117" i="16" l="1"/>
  <c r="H49" i="16"/>
  <c r="H75" i="16" s="1"/>
  <c r="H35" i="16"/>
  <c r="H84" i="16" s="1"/>
  <c r="H117" i="15"/>
  <c r="H49" i="15"/>
  <c r="H35" i="15"/>
  <c r="H84" i="15" s="1"/>
  <c r="I61" i="15"/>
  <c r="I66" i="15" s="1"/>
  <c r="H75" i="15" l="1"/>
  <c r="I61" i="16"/>
  <c r="I66" i="16" s="1"/>
  <c r="I24" i="16"/>
  <c r="I29" i="16" s="1"/>
  <c r="I127" i="16" l="1"/>
  <c r="I36" i="16"/>
  <c r="I33" i="16"/>
  <c r="I78" i="16"/>
  <c r="I34" i="16"/>
  <c r="I107" i="16"/>
  <c r="I34" i="15" l="1"/>
  <c r="I107" i="15"/>
  <c r="I78" i="15"/>
  <c r="I127" i="15"/>
  <c r="I36" i="15"/>
  <c r="I33" i="15"/>
  <c r="I35" i="16"/>
  <c r="F13" i="14"/>
  <c r="G13" i="14" s="1"/>
  <c r="F14" i="14"/>
  <c r="G14" i="14" s="1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I35" i="15" l="1"/>
  <c r="I64" i="15" s="1"/>
  <c r="G25" i="14"/>
  <c r="F39" i="14"/>
  <c r="G39" i="14" s="1"/>
  <c r="F32" i="14"/>
  <c r="G32" i="14" s="1"/>
  <c r="F26" i="14"/>
  <c r="G26" i="14" s="1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4" i="16"/>
  <c r="I37" i="16"/>
  <c r="I38" i="16" s="1"/>
  <c r="F16" i="14"/>
  <c r="G16" i="14" s="1"/>
  <c r="F12" i="14"/>
  <c r="G12" i="14" s="1"/>
  <c r="I76" i="16" l="1"/>
  <c r="I74" i="16"/>
  <c r="I75" i="16" s="1"/>
  <c r="I73" i="16"/>
  <c r="I71" i="16"/>
  <c r="I72" i="16" s="1"/>
  <c r="I37" i="15"/>
  <c r="I38" i="15" s="1"/>
  <c r="G28" i="14"/>
  <c r="G29" i="14" s="1"/>
  <c r="G30" i="14" s="1"/>
  <c r="G43" i="14"/>
  <c r="G44" i="14" s="1"/>
  <c r="G45" i="14" s="1"/>
  <c r="I46" i="16"/>
  <c r="I42" i="16"/>
  <c r="I45" i="16"/>
  <c r="I41" i="16"/>
  <c r="I47" i="16"/>
  <c r="I43" i="16"/>
  <c r="I48" i="16"/>
  <c r="I44" i="16"/>
  <c r="G19" i="14"/>
  <c r="G20" i="14" s="1"/>
  <c r="G21" i="14" s="1"/>
  <c r="I102" i="15" l="1"/>
  <c r="I74" i="15"/>
  <c r="I75" i="15" s="1"/>
  <c r="I71" i="15"/>
  <c r="I46" i="15"/>
  <c r="I73" i="15"/>
  <c r="I76" i="15"/>
  <c r="I48" i="15"/>
  <c r="I43" i="15"/>
  <c r="I47" i="15"/>
  <c r="I44" i="15"/>
  <c r="I45" i="15"/>
  <c r="I41" i="15"/>
  <c r="I42" i="15"/>
  <c r="I105" i="15"/>
  <c r="I105" i="9"/>
  <c r="I105" i="16"/>
  <c r="I104" i="15"/>
  <c r="I104" i="16"/>
  <c r="I104" i="9"/>
  <c r="I102" i="16"/>
  <c r="I102" i="9"/>
  <c r="I49" i="16"/>
  <c r="I65" i="16" s="1"/>
  <c r="I67" i="16" s="1"/>
  <c r="H117" i="9"/>
  <c r="H49" i="9"/>
  <c r="H35" i="9"/>
  <c r="H84" i="9" s="1"/>
  <c r="I72" i="15" l="1"/>
  <c r="I49" i="15"/>
  <c r="I65" i="15" s="1"/>
  <c r="I67" i="15" s="1"/>
  <c r="I106" i="15"/>
  <c r="I111" i="15" s="1"/>
  <c r="I106" i="16"/>
  <c r="I79" i="16"/>
  <c r="I108" i="16"/>
  <c r="I128" i="16"/>
  <c r="I24" i="9"/>
  <c r="I29" i="9" s="1"/>
  <c r="I108" i="15" l="1"/>
  <c r="I77" i="15"/>
  <c r="I80" i="15" s="1"/>
  <c r="I79" i="15"/>
  <c r="I128" i="15"/>
  <c r="I66" i="9"/>
  <c r="I131" i="15"/>
  <c r="I131" i="16"/>
  <c r="I111" i="16"/>
  <c r="I77" i="16"/>
  <c r="I80" i="16" s="1"/>
  <c r="I81" i="16" s="1"/>
  <c r="I92" i="16" s="1"/>
  <c r="I34" i="9"/>
  <c r="I127" i="9"/>
  <c r="I107" i="9"/>
  <c r="I36" i="9"/>
  <c r="I33" i="9"/>
  <c r="I78" i="9"/>
  <c r="I81" i="15" l="1"/>
  <c r="I87" i="15" s="1"/>
  <c r="I129" i="15"/>
  <c r="I109" i="15"/>
  <c r="I129" i="16"/>
  <c r="I109" i="16"/>
  <c r="I85" i="16"/>
  <c r="I84" i="16"/>
  <c r="I88" i="16"/>
  <c r="I86" i="16"/>
  <c r="I87" i="16"/>
  <c r="I106" i="9"/>
  <c r="I111" i="9" s="1"/>
  <c r="I35" i="9"/>
  <c r="I37" i="9" s="1"/>
  <c r="I38" i="9" s="1"/>
  <c r="I71" i="9" l="1"/>
  <c r="I72" i="9" s="1"/>
  <c r="I74" i="9"/>
  <c r="I75" i="9" s="1"/>
  <c r="I73" i="9"/>
  <c r="I48" i="9"/>
  <c r="I76" i="9"/>
  <c r="I88" i="15"/>
  <c r="I84" i="15"/>
  <c r="I92" i="15"/>
  <c r="I93" i="15" s="1"/>
  <c r="I97" i="15" s="1"/>
  <c r="I86" i="15"/>
  <c r="I85" i="15"/>
  <c r="I64" i="9"/>
  <c r="I90" i="16"/>
  <c r="I93" i="16"/>
  <c r="I97" i="16" s="1"/>
  <c r="I131" i="9"/>
  <c r="I45" i="9"/>
  <c r="I43" i="9"/>
  <c r="I46" i="9"/>
  <c r="I42" i="9"/>
  <c r="I41" i="9"/>
  <c r="I44" i="9"/>
  <c r="I47" i="9"/>
  <c r="I90" i="15" l="1"/>
  <c r="I96" i="15" s="1"/>
  <c r="I98" i="15" s="1"/>
  <c r="I110" i="15" s="1"/>
  <c r="I112" i="15" s="1"/>
  <c r="I96" i="16"/>
  <c r="I98" i="16" s="1"/>
  <c r="I49" i="9"/>
  <c r="I65" i="9" s="1"/>
  <c r="I67" i="9" s="1"/>
  <c r="I130" i="15" l="1"/>
  <c r="I132" i="15" s="1"/>
  <c r="I115" i="15" s="1"/>
  <c r="I130" i="16"/>
  <c r="I132" i="16" s="1"/>
  <c r="I115" i="16" s="1"/>
  <c r="I116" i="16" s="1"/>
  <c r="I134" i="16" s="1"/>
  <c r="I121" i="16" s="1"/>
  <c r="I110" i="16"/>
  <c r="I112" i="16" s="1"/>
  <c r="I108" i="9"/>
  <c r="I79" i="9"/>
  <c r="I128" i="9"/>
  <c r="I116" i="15" l="1"/>
  <c r="I134" i="15" s="1"/>
  <c r="I119" i="15" s="1"/>
  <c r="I77" i="9"/>
  <c r="I80" i="9" s="1"/>
  <c r="I81" i="9" s="1"/>
  <c r="I119" i="16"/>
  <c r="I120" i="16"/>
  <c r="B139" i="16"/>
  <c r="D139" i="16" s="1"/>
  <c r="H139" i="16" s="1"/>
  <c r="F144" i="16" s="1"/>
  <c r="F145" i="16" s="1"/>
  <c r="B139" i="15" l="1"/>
  <c r="D139" i="15" s="1"/>
  <c r="H139" i="15" s="1"/>
  <c r="F143" i="15" s="1"/>
  <c r="I120" i="15"/>
  <c r="I121" i="15"/>
  <c r="I129" i="9"/>
  <c r="I109" i="9"/>
  <c r="I122" i="16"/>
  <c r="I133" i="16" s="1"/>
  <c r="I117" i="16"/>
  <c r="F143" i="16"/>
  <c r="I85" i="9"/>
  <c r="I84" i="9"/>
  <c r="I92" i="9"/>
  <c r="I88" i="9"/>
  <c r="I87" i="9"/>
  <c r="I86" i="9"/>
  <c r="I117" i="15" l="1"/>
  <c r="I122" i="15"/>
  <c r="I133" i="15" s="1"/>
  <c r="F144" i="15"/>
  <c r="F145" i="15" s="1"/>
  <c r="I93" i="9"/>
  <c r="I97" i="9" s="1"/>
  <c r="I90" i="9"/>
  <c r="I96" i="9" s="1"/>
  <c r="I98" i="9" l="1"/>
  <c r="I110" i="9" s="1"/>
  <c r="I112" i="9" s="1"/>
  <c r="I130" i="9" l="1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I122" i="9"/>
  <c r="I133" i="9" s="1"/>
  <c r="F14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2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2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2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Poderá ser solicitado que o envio do FAP WEB para comprovação. </t>
        </r>
      </text>
    </comment>
    <comment ref="H72" authorId="1" shapeId="0" xr:uid="{6C5216FC-EB4D-40A8-8604-3FCD2F081800}">
      <text>
        <r>
          <rPr>
            <sz val="9"/>
            <color indexed="81"/>
            <rFont val="Segoe UI"/>
            <charset val="1"/>
          </rPr>
          <t xml:space="preserve">
Porcentagem de 8% relativa ao FGTS x Aviso Prévio Indenizado</t>
        </r>
      </text>
    </comment>
    <comment ref="H75" authorId="2" shapeId="0" xr:uid="{00000000-0006-0000-0200-000007000000}">
      <text>
        <r>
          <rPr>
            <sz val="9"/>
            <color indexed="81"/>
            <rFont val="Segoe UI"/>
            <family val="2"/>
          </rPr>
          <t>Total dos encargos do Submódulo 2.2 x Aviso Prévio Trabalhado</t>
        </r>
      </text>
    </comment>
    <comment ref="H84" authorId="0" shapeId="0" xr:uid="{00000000-0006-0000-02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B115" authorId="1" shapeId="0" xr:uid="{00000000-0006-0000-02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2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2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<sst xmlns="http://schemas.openxmlformats.org/spreadsheetml/2006/main" count="837" uniqueCount="253">
  <si>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</si>
  <si>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</si>
  <si>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</si>
  <si>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</si>
  <si>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</si>
  <si>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</si>
  <si>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</si>
  <si>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</si>
  <si>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</si>
  <si>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</si>
  <si>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</si>
  <si>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</si>
  <si>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</si>
  <si>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</si>
  <si>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</si>
  <si>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</si>
  <si>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</si>
  <si>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</si>
  <si>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</si>
  <si>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</si>
  <si>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</si>
  <si>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</si>
  <si>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</si>
  <si>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</si>
  <si>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</si>
  <si>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</si>
  <si>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</si>
  <si>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</si>
  <si>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</si>
  <si>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</si>
  <si>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</si>
  <si>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</si>
  <si>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</si>
  <si>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</si>
  <si>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</si>
  <si>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</si>
  <si>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</si>
  <si>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</si>
  <si>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</si>
  <si>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</si>
  <si>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</si>
  <si>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</si>
  <si>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</si>
  <si>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</si>
  <si>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</si>
  <si>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</si>
  <si>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</si>
  <si>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</si>
  <si>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</si>
  <si>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</si>
  <si>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</si>
  <si>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</si>
  <si>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</si>
  <si>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</si>
  <si>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</si>
  <si>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</si>
  <si>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</si>
  <si>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</si>
  <si>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</si>
  <si>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</si>
  <si>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</si>
  <si>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</si>
  <si>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</si>
  <si>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</si>
  <si>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</si>
  <si>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</si>
  <si>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</si>
  <si>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</si>
  <si>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</si>
  <si>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</si>
  <si>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</si>
  <si>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</si>
  <si>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</si>
  <si>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</si>
  <si>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</si>
  <si>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</si>
  <si>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</si>
  <si>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</si>
  <si>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</si>
  <si>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</si>
  <si>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</si>
  <si>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</si>
  <si>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</si>
  <si>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(PCMSO, PPRA,
CIPA e LTCAT)</t>
  </si>
  <si>
    <t>Kit Primeiros Socorros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</si>
  <si>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</si>
  <si>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</si>
  <si>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</si>
  <si>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</si>
  <si>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</si>
  <si>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</si>
  <si>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</si>
  <si>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</si>
  <si>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</si>
  <si>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</si>
  <si>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</si>
  <si>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</si>
  <si>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</si>
  <si>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</si>
  <si>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</si>
  <si>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</si>
  <si>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</si>
  <si>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</si>
  <si>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</si>
  <si>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</si>
  <si>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</si>
  <si>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</si>
  <si>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</si>
  <si>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</si>
  <si>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</si>
  <si>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</si>
  <si>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</si>
  <si>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</si>
  <si>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</si>
  <si>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</si>
  <si>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</si>
  <si>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</si>
  <si>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</si>
  <si>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</si>
  <si>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</si>
  <si>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</si>
  <si>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</si>
  <si>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</si>
  <si>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</si>
  <si>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</si>
  <si>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</si>
  <si>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</si>
  <si>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</si>
  <si>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</si>
  <si>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</si>
  <si>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</si>
  <si>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</si>
  <si>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</si>
  <si>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</si>
  <si>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</si>
  <si>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</si>
  <si>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</si>
  <si>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</si>
  <si>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</si>
  <si>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</si>
  <si>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</si>
  <si>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</si>
  <si>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</si>
  <si>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</si>
  <si>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</si>
  <si>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</si>
  <si>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</si>
  <si>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</si>
  <si>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</si>
  <si>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</si>
  <si>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</si>
  <si>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</si>
  <si>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</si>
  <si>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</si>
  <si>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</si>
  <si>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</si>
  <si>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</si>
  <si>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</si>
  <si>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</si>
  <si>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</si>
  <si>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</si>
  <si>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</si>
  <si>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</si>
  <si>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</si>
  <si>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</si>
  <si>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</si>
  <si>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</si>
  <si>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</si>
  <si>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</si>
  <si>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</si>
  <si>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</si>
  <si>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</si>
  <si>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</si>
  <si>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</si>
  <si>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</si>
  <si>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</si>
  <si>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</si>
  <si>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</si>
  <si>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</si>
  <si>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</si>
  <si>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</si>
  <si>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</si>
  <si>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</si>
  <si>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</si>
  <si>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</si>
  <si>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</si>
  <si>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</si>
  <si>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</si>
  <si>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</si>
  <si>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</si>
  <si>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</si>
  <si>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Nº Processo Nº 08220.003380/2019-70</t>
  </si>
  <si>
    <t>CBO 5173-30</t>
  </si>
  <si>
    <t>Outros: Intervalo Intrajornada</t>
  </si>
  <si>
    <t>Seguro de Vida</t>
  </si>
  <si>
    <t>Armamento</t>
  </si>
  <si>
    <t>SERVIÇO DE VIGILÂNCIA ARMADA- DIURNO - ESCALA 12X36</t>
  </si>
  <si>
    <t xml:space="preserve">Salário-base 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</si>
  <si>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</si>
  <si>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</si>
  <si>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</si>
  <si>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</si>
  <si>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VALOR TOTAL (CONTRATO DE 20 MESES) (A x B x C)</t>
  </si>
  <si>
    <t>Par de Botas</t>
  </si>
  <si>
    <t>Munição calibre 38 (PCT. c/ 10 Und.)</t>
  </si>
  <si>
    <t>Transporte (15 dias úteis)</t>
  </si>
  <si>
    <t>por Unidade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</si>
  <si>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</si>
  <si>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</si>
  <si>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</si>
  <si>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</si>
  <si>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</si>
  <si>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</si>
  <si>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</si>
  <si>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</si>
  <si>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</si>
  <si>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</si>
  <si>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</si>
  <si>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QUANTIDADE ESTIMADA (CONTRATO DE 12 MESES)</t>
  </si>
  <si>
    <t>Multa sobre o FGTS e contribuições sociais sobre o aviso prévio indenizado</t>
  </si>
  <si>
    <t>Vigilância Diurno 12x36</t>
  </si>
  <si>
    <t>Vigilância Noturno 12x36</t>
  </si>
  <si>
    <t>Vigilância 44 Horas Semanais</t>
  </si>
  <si>
    <t>Valor global da proposta - Contrato de 12 meses
(Valor mensal do serviço multiplicado por 12 (meses), número de meses do
contrato).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</si>
  <si>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</si>
  <si>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</si>
  <si>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</si>
  <si>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</si>
  <si>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 cobertura Férias</t>
  </si>
  <si>
    <t>Substituto nas Ausências Legais</t>
  </si>
  <si>
    <t>Substituto no Afastamento Maternidade</t>
  </si>
  <si>
    <t>Substitiuto na Ausência por acidente de trabalho</t>
  </si>
  <si>
    <t/>
  </si>
  <si>
    <t>01/03/2020</t>
  </si>
  <si>
    <t>CRUZEIRO/SP</t>
  </si>
  <si>
    <t>SESVESP - SP007733/2019</t>
  </si>
  <si>
    <t>SESVESP - SP007733/2019 - VIGILANTE</t>
  </si>
  <si>
    <t>SP007733/2019 - MR041395/2019</t>
  </si>
  <si>
    <r>
      <rPr>
        <sz val="10"/>
        <rFont val="Arial"/>
        <family val="2"/>
      </rPr>
      <t>GRUPO</t>
    </r>
  </si>
  <si>
    <r>
      <rPr>
        <sz val="10"/>
        <rFont val="Calibri"/>
        <family val="2"/>
      </rPr>
      <t>ITEM</t>
    </r>
  </si>
  <si>
    <r>
      <rPr>
        <b/>
        <sz val="12"/>
        <rFont val="Calibri"/>
        <family val="2"/>
      </rPr>
      <t>Descrição</t>
    </r>
  </si>
  <si>
    <r>
      <rPr>
        <b/>
        <sz val="12"/>
        <rFont val="Calibri"/>
        <family val="2"/>
      </rPr>
      <t>Unidade</t>
    </r>
  </si>
  <si>
    <r>
      <rPr>
        <b/>
        <sz val="12"/>
        <rFont val="Calibri"/>
        <family val="2"/>
      </rPr>
      <t>Quantidade de Postos</t>
    </r>
  </si>
  <si>
    <r>
      <rPr>
        <b/>
        <sz val="12"/>
        <rFont val="Calibri"/>
        <family val="2"/>
      </rPr>
      <t>Qtd. de Vigilantes por Posto</t>
    </r>
  </si>
  <si>
    <r>
      <rPr>
        <b/>
        <sz val="12"/>
        <rFont val="Calibri"/>
        <family val="2"/>
      </rPr>
      <t>Valor Total Mensal</t>
    </r>
  </si>
  <si>
    <r>
      <rPr>
        <b/>
        <sz val="12"/>
        <rFont val="Calibri"/>
        <family val="2"/>
      </rPr>
      <t>Valor Global (contrato de 12 meses)</t>
    </r>
  </si>
  <si>
    <r>
      <rPr>
        <sz val="8"/>
        <rFont val="Arial"/>
        <family val="2"/>
      </rPr>
      <t>Posto de vigilância ostensiva armada, de 12 (doze) horas diurnas de segunda-feira a domingo, envolvendo 2 (dois) vigilantes em turnos de 12 (doze) x 36 (trinta e seis) horas, das 07:00 as 19:00hs, inclusive feriados, para atender as necessidades do edifício sede da Delegacia de Polícia Federal de Cruzeiro/SP DPF/CZO/SP.</t>
    </r>
  </si>
  <si>
    <r>
      <rPr>
        <b/>
        <sz val="10"/>
        <rFont val="Calibri"/>
        <family val="2"/>
      </rPr>
      <t>Posto</t>
    </r>
  </si>
  <si>
    <r>
      <rPr>
        <sz val="8"/>
        <rFont val="Arial"/>
        <family val="2"/>
      </rPr>
      <t>Posto de vigilância ostensiva armada, de 12 (doze) horas noturnas de segunda-feira a domingo, envolvendo 2 (dois) vigilantes em turnos de 12 (doze) x 36 (trinta e seis) horas, das 19:00 às 07:00hs, inclusive feriados, para atender as necessidades do edifício sede da Delegacia de Polícia Federal de Cruzeiro/SP DPF/CZO/SP.</t>
    </r>
  </si>
  <si>
    <r>
      <rPr>
        <sz val="8"/>
        <rFont val="Arial"/>
        <family val="2"/>
      </rPr>
      <t>Posto de vigilância ostensiva desarmada, de 44 (quarenta e quatro) horas semanais, diurnas de segunda-feira a sexta-feira, envolvendo 01 (um) vigilante para atender as necessidades do edifício sede da Delegacia de Polícia Federal de Cruzeiro/SP DPF/CZO/SP.</t>
    </r>
  </si>
  <si>
    <r>
      <rPr>
        <b/>
        <sz val="11"/>
        <rFont val="Calibri"/>
        <family val="2"/>
      </rPr>
      <t>Valor Total</t>
    </r>
  </si>
  <si>
    <r>
      <rPr>
        <b/>
        <sz val="12"/>
        <rFont val="Calibri"/>
        <family val="2"/>
      </rPr>
      <t>Valor Global Mensal</t>
    </r>
  </si>
  <si>
    <r>
      <rPr>
        <b/>
        <sz val="12"/>
        <rFont val="Calibri"/>
        <family val="2"/>
      </rPr>
      <t>Valor Global (contrato para 12 meses)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</si>
</sst>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164" formatCode="&quot;R$ &quot;#,##0.00"/>
    <numFmt numFmtId="165" formatCode="0.0000%"/>
    <numFmt numFmtId="166" formatCode="_-&quot;R$ &quot;* #,##0.00_-;&quot;-R$ &quot;* #,##0.00_-;_-&quot;R$ &quot;* \-??_-;_-@_-"/>
    <numFmt numFmtId="167" formatCode="_(&quot;R$ &quot;* #,##0.00_);_(&quot;R$ &quot;* \(#,##0.00\);_(&quot;R$ &quot;* &quot;-&quot;??_);_(@_)"/>
    <numFmt numFmtId="168" formatCode="&quot;R$&quot;\ #,##0.00"/>
    <numFmt numFmtId="169" formatCode="_(* #,##0.00_);_(* \(#,##0.00\);_(* &quot;-&quot;??_);_(@_)"/>
    <numFmt numFmtId="170" formatCode="_(&quot;R$ &quot;* #,##0.00_);_(&quot;R$ &quot;* \(#,##0.00\);_(&quot;R$ &quot;* \-??_);_(@_)"/>
    <numFmt numFmtId="171" formatCode="0.0000000"/>
  </numFmts>
  <fonts count="64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9"/>
      <color indexed="81"/>
      <name val="Segoe UI"/>
      <charset val="1"/>
    </font>
    <font>
      <sz val="10"/>
      <name val="Arial"/>
    </font>
    <font>
      <sz val="10"/>
      <name val="Calibri"/>
    </font>
    <font>
      <b/>
      <sz val="12"/>
      <name val="Calibri"/>
    </font>
    <font>
      <b/>
      <sz val="12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8"/>
      <name val="Arial"/>
    </font>
    <font>
      <b/>
      <sz val="10"/>
      <name val="Calibri"/>
    </font>
    <font>
      <b/>
      <sz val="10"/>
      <color rgb="FF000000"/>
      <name val="Calibri"/>
      <family val="2"/>
    </font>
    <font>
      <b/>
      <sz val="11"/>
      <name val="Calibri"/>
    </font>
    <font>
      <b/>
      <sz val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60">
    <xf numFmtId="0" fontId="0" fillId="0" borderId="0"/>
    <xf numFmtId="166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0" fontId="7" fillId="0" borderId="0" applyFill="0" applyBorder="0" applyAlignment="0" applyProtection="0"/>
    <xf numFmtId="170" fontId="7" fillId="0" borderId="0" applyFill="0" applyBorder="0" applyAlignment="0" applyProtection="0"/>
    <xf numFmtId="167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69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69" fontId="7" fillId="0" borderId="0" applyFont="0" applyFill="0" applyBorder="0" applyAlignment="0" applyProtection="0"/>
    <xf numFmtId="0" fontId="1" fillId="0" borderId="0"/>
  </cellStyleXfs>
  <cellXfs count="354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6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8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8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8" fontId="34" fillId="4" borderId="3" xfId="0" applyNumberFormat="1" applyFont="1" applyFill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8" fontId="34" fillId="4" borderId="1" xfId="0" applyNumberFormat="1" applyFont="1" applyFill="1" applyBorder="1" applyAlignment="1">
      <alignment horizontal="center" vertical="center"/>
    </xf>
    <xf numFmtId="165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center" wrapText="1"/>
    </xf>
    <xf numFmtId="168" fontId="33" fillId="0" borderId="3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68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8" fontId="34" fillId="4" borderId="1" xfId="0" applyNumberFormat="1" applyFont="1" applyFill="1" applyBorder="1" applyAlignment="1">
      <alignment horizontal="center" vertical="center" wrapText="1"/>
    </xf>
    <xf numFmtId="168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8" fontId="33" fillId="5" borderId="1" xfId="1" applyNumberFormat="1" applyFont="1" applyFill="1" applyBorder="1" applyAlignment="1">
      <alignment horizontal="center"/>
    </xf>
    <xf numFmtId="168" fontId="33" fillId="0" borderId="5" xfId="0" applyNumberFormat="1" applyFont="1" applyBorder="1" applyAlignment="1">
      <alignment horizontal="center" vertical="center" wrapText="1"/>
    </xf>
    <xf numFmtId="168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8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8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8" fontId="34" fillId="30" borderId="29" xfId="0" applyNumberFormat="1" applyFont="1" applyFill="1" applyBorder="1" applyAlignment="1">
      <alignment horizontal="center" vertical="center"/>
    </xf>
    <xf numFmtId="168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8" fontId="34" fillId="31" borderId="5" xfId="0" applyNumberFormat="1" applyFont="1" applyFill="1" applyBorder="1" applyAlignment="1">
      <alignment horizontal="center" vertical="center"/>
    </xf>
    <xf numFmtId="168" fontId="34" fillId="30" borderId="32" xfId="0" applyNumberFormat="1" applyFont="1" applyFill="1" applyBorder="1" applyAlignment="1">
      <alignment horizontal="center" vertical="center" wrapText="1"/>
    </xf>
    <xf numFmtId="168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0" fillId="0" borderId="0" xfId="41" applyFont="1"/>
    <xf numFmtId="0" fontId="40" fillId="0" borderId="0" xfId="41" applyFont="1" applyBorder="1" applyAlignment="1">
      <alignment horizontal="center" vertical="center"/>
    </xf>
    <xf numFmtId="0" fontId="40" fillId="0" borderId="0" xfId="41" applyFont="1" applyBorder="1"/>
    <xf numFmtId="0" fontId="40" fillId="0" borderId="0" xfId="41" applyFont="1" applyBorder="1" applyAlignment="1">
      <alignment horizontal="center"/>
    </xf>
    <xf numFmtId="0" fontId="40" fillId="0" borderId="0" xfId="41" applyFont="1" applyBorder="1" applyAlignment="1">
      <alignment wrapText="1"/>
    </xf>
    <xf numFmtId="0" fontId="40" fillId="0" borderId="0" xfId="41" applyFont="1" applyAlignment="1">
      <alignment horizontal="left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0" fontId="33" fillId="0" borderId="8" xfId="0" applyNumberFormat="1" applyFont="1" applyBorder="1" applyAlignment="1">
      <alignment horizontal="center" vertical="center"/>
    </xf>
    <xf numFmtId="165" fontId="34" fillId="7" borderId="1" xfId="0" applyNumberFormat="1" applyFont="1" applyFill="1" applyBorder="1" applyAlignment="1">
      <alignment horizontal="center" vertical="center"/>
    </xf>
    <xf numFmtId="168" fontId="33" fillId="7" borderId="1" xfId="0" applyNumberFormat="1" applyFont="1" applyFill="1" applyBorder="1" applyAlignment="1">
      <alignment horizontal="right" vertical="center"/>
    </xf>
    <xf numFmtId="168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8" fontId="7" fillId="3" borderId="0" xfId="39" applyNumberFormat="1" applyFill="1"/>
    <xf numFmtId="169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1" fontId="7" fillId="3" borderId="0" xfId="46" applyNumberFormat="1" applyFont="1" applyFill="1"/>
    <xf numFmtId="0" fontId="7" fillId="3" borderId="0" xfId="39" applyFill="1" applyAlignment="1">
      <alignment horizontal="right"/>
    </xf>
    <xf numFmtId="0" fontId="47" fillId="3" borderId="46" xfId="39" applyFont="1" applyFill="1" applyBorder="1" applyAlignment="1">
      <alignment horizontal="center" vertical="center"/>
    </xf>
    <xf numFmtId="0" fontId="47" fillId="3" borderId="45" xfId="39" applyFont="1" applyFill="1" applyBorder="1" applyAlignment="1">
      <alignment horizontal="center" vertical="center"/>
    </xf>
    <xf numFmtId="167" fontId="47" fillId="3" borderId="45" xfId="37" applyFont="1" applyFill="1" applyBorder="1" applyAlignment="1">
      <alignment horizontal="center" vertical="center"/>
    </xf>
    <xf numFmtId="0" fontId="47" fillId="3" borderId="44" xfId="39" applyFont="1" applyFill="1" applyBorder="1" applyAlignment="1">
      <alignment horizontal="center" vertical="center"/>
    </xf>
    <xf numFmtId="0" fontId="47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47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4" fillId="0" borderId="0" xfId="41" applyFont="1" applyAlignment="1">
      <alignment horizontal="center"/>
    </xf>
    <xf numFmtId="0" fontId="40" fillId="0" borderId="0" xfId="41" applyFont="1" applyAlignment="1">
      <alignment horizontal="left"/>
    </xf>
    <xf numFmtId="0" fontId="43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1" fillId="0" borderId="0" xfId="41" applyFont="1" applyBorder="1" applyAlignment="1">
      <alignment horizontal="center" vertical="center"/>
    </xf>
    <xf numFmtId="0" fontId="40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8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168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8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8" fontId="47" fillId="37" borderId="29" xfId="39" applyNumberFormat="1" applyFont="1" applyFill="1" applyBorder="1" applyAlignment="1">
      <alignment horizontal="center" vertical="center"/>
    </xf>
    <xf numFmtId="1" fontId="7" fillId="3" borderId="29" xfId="39" applyNumberFormat="1" applyFont="1" applyFill="1" applyBorder="1" applyAlignment="1">
      <alignment horizontal="center" vertical="center"/>
    </xf>
    <xf numFmtId="168" fontId="7" fillId="7" borderId="29" xfId="37" applyNumberFormat="1" applyFont="1" applyFill="1" applyBorder="1" applyAlignment="1">
      <alignment horizontal="center" vertical="center" wrapText="1"/>
    </xf>
    <xf numFmtId="0" fontId="50" fillId="36" borderId="0" xfId="39" applyFont="1" applyFill="1" applyAlignment="1">
      <alignment horizontal="center" vertical="center" textRotation="90"/>
    </xf>
    <xf numFmtId="168" fontId="47" fillId="3" borderId="29" xfId="39" applyNumberFormat="1" applyFont="1" applyFill="1" applyBorder="1" applyAlignment="1">
      <alignment horizontal="center" vertical="center" wrapText="1"/>
    </xf>
    <xf numFmtId="0" fontId="0" fillId="0" borderId="29" xfId="0" applyFont="1" applyBorder="1"/>
    <xf numFmtId="168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10" fontId="33" fillId="0" borderId="1" xfId="0" applyNumberFormat="1" applyFont="1" applyFill="1" applyBorder="1" applyAlignment="1">
      <alignment horizontal="center" vertical="center"/>
    </xf>
    <xf numFmtId="168" fontId="33" fillId="0" borderId="1" xfId="0" applyNumberFormat="1" applyFont="1" applyFill="1" applyBorder="1" applyAlignment="1">
      <alignment horizontal="center" vertical="center" wrapText="1"/>
    </xf>
    <xf numFmtId="0" fontId="41" fillId="0" borderId="0" xfId="41" applyFont="1" applyBorder="1" applyAlignment="1">
      <alignment horizontal="center" vertical="center"/>
    </xf>
    <xf numFmtId="0" fontId="53" fillId="0" borderId="47" xfId="0" applyFont="1" applyFill="1" applyBorder="1" applyAlignment="1">
      <alignment horizontal="left" vertical="center" wrapText="1" indent="1"/>
    </xf>
    <xf numFmtId="0" fontId="54" fillId="0" borderId="47" xfId="0" applyFont="1" applyFill="1" applyBorder="1" applyAlignment="1">
      <alignment horizontal="center" vertical="top" wrapText="1"/>
    </xf>
    <xf numFmtId="0" fontId="55" fillId="0" borderId="47" xfId="0" applyFont="1" applyFill="1" applyBorder="1" applyAlignment="1">
      <alignment horizontal="center" vertical="center" wrapText="1"/>
    </xf>
    <xf numFmtId="0" fontId="55" fillId="0" borderId="47" xfId="0" applyFont="1" applyFill="1" applyBorder="1" applyAlignment="1">
      <alignment horizontal="left" vertical="top" wrapText="1" indent="2"/>
    </xf>
    <xf numFmtId="0" fontId="55" fillId="0" borderId="47" xfId="0" applyFont="1" applyFill="1" applyBorder="1" applyAlignment="1">
      <alignment horizontal="left" vertical="top" wrapText="1" indent="1"/>
    </xf>
    <xf numFmtId="0" fontId="55" fillId="0" borderId="47" xfId="0" applyFont="1" applyFill="1" applyBorder="1" applyAlignment="1">
      <alignment horizontal="center" vertical="top" wrapText="1"/>
    </xf>
    <xf numFmtId="1" fontId="58" fillId="0" borderId="47" xfId="0" applyNumberFormat="1" applyFont="1" applyFill="1" applyBorder="1" applyAlignment="1">
      <alignment horizontal="center" vertical="center" shrinkToFit="1"/>
    </xf>
    <xf numFmtId="0" fontId="59" fillId="0" borderId="47" xfId="0" applyFont="1" applyFill="1" applyBorder="1" applyAlignment="1">
      <alignment horizontal="center" vertical="top" wrapText="1"/>
    </xf>
    <xf numFmtId="0" fontId="60" fillId="0" borderId="47" xfId="0" applyFont="1" applyFill="1" applyBorder="1" applyAlignment="1">
      <alignment horizontal="center" vertical="center" wrapText="1"/>
    </xf>
    <xf numFmtId="1" fontId="61" fillId="0" borderId="47" xfId="0" applyNumberFormat="1" applyFont="1" applyFill="1" applyBorder="1" applyAlignment="1">
      <alignment horizontal="center" vertical="center" shrinkToFit="1"/>
    </xf>
    <xf numFmtId="1" fontId="61" fillId="0" borderId="47" xfId="0" applyNumberFormat="1" applyFont="1" applyFill="1" applyBorder="1" applyAlignment="1">
      <alignment horizontal="right" vertical="center" indent="6" shrinkToFit="1"/>
    </xf>
    <xf numFmtId="0" fontId="55" fillId="0" borderId="47" xfId="0" applyFont="1" applyFill="1" applyBorder="1" applyAlignment="1">
      <alignment horizontal="left" vertical="center" wrapText="1" indent="2"/>
    </xf>
    <xf numFmtId="0" fontId="0" fillId="0" borderId="47" xfId="0" applyFill="1" applyBorder="1" applyAlignment="1">
      <alignment horizontal="left" vertical="center" wrapText="1"/>
    </xf>
    <xf numFmtId="0" fontId="55" fillId="0" borderId="47" xfId="0" applyFont="1" applyFill="1" applyBorder="1" applyAlignment="1">
      <alignment horizontal="right" vertical="top" wrapText="1"/>
    </xf>
    <xf numFmtId="0" fontId="7" fillId="0" borderId="0" xfId="41" applyBorder="1" applyAlignment="1">
      <alignment vertical="center"/>
    </xf>
    <xf numFmtId="0" fontId="51" fillId="0" borderId="0" xfId="0" applyFont="1" applyBorder="1" applyAlignment="1">
      <alignment horizontal="center" vertical="center" wrapText="1"/>
    </xf>
    <xf numFmtId="0" fontId="46" fillId="3" borderId="0" xfId="41" applyFont="1" applyFill="1" applyBorder="1" applyAlignment="1">
      <alignment horizontal="center" vertical="center" wrapText="1"/>
    </xf>
    <xf numFmtId="0" fontId="46" fillId="3" borderId="0" xfId="41" applyNumberFormat="1" applyFont="1" applyFill="1" applyBorder="1" applyAlignment="1">
      <alignment horizontal="center" vertical="center" wrapText="1"/>
    </xf>
    <xf numFmtId="164" fontId="42" fillId="3" borderId="0" xfId="41" applyNumberFormat="1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1" fontId="57" fillId="0" borderId="48" xfId="0" applyNumberFormat="1" applyFont="1" applyFill="1" applyBorder="1" applyAlignment="1">
      <alignment horizontal="center" vertical="center" shrinkToFit="1"/>
    </xf>
    <xf numFmtId="1" fontId="57" fillId="0" borderId="49" xfId="0" applyNumberFormat="1" applyFont="1" applyFill="1" applyBorder="1" applyAlignment="1">
      <alignment horizontal="center" vertical="center" shrinkToFit="1"/>
    </xf>
    <xf numFmtId="1" fontId="57" fillId="0" borderId="50" xfId="0" applyNumberFormat="1" applyFont="1" applyFill="1" applyBorder="1" applyAlignment="1">
      <alignment horizontal="center" vertical="center" shrinkToFit="1"/>
    </xf>
    <xf numFmtId="0" fontId="62" fillId="0" borderId="51" xfId="0" applyFont="1" applyFill="1" applyBorder="1" applyAlignment="1">
      <alignment horizontal="center" vertical="top" wrapText="1"/>
    </xf>
    <xf numFmtId="0" fontId="62" fillId="0" borderId="52" xfId="0" applyFont="1" applyFill="1" applyBorder="1" applyAlignment="1">
      <alignment horizontal="center" vertical="top" wrapText="1"/>
    </xf>
    <xf numFmtId="0" fontId="62" fillId="0" borderId="53" xfId="0" applyFont="1" applyFill="1" applyBorder="1" applyAlignment="1">
      <alignment horizontal="center" vertical="top" wrapText="1"/>
    </xf>
    <xf numFmtId="0" fontId="0" fillId="0" borderId="54" xfId="0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56" xfId="0" applyFill="1" applyBorder="1" applyAlignment="1">
      <alignment horizontal="left" vertical="center" wrapText="1"/>
    </xf>
    <xf numFmtId="0" fontId="55" fillId="0" borderId="51" xfId="0" applyFont="1" applyFill="1" applyBorder="1" applyAlignment="1">
      <alignment horizontal="center" vertical="top" wrapText="1"/>
    </xf>
    <xf numFmtId="0" fontId="55" fillId="0" borderId="52" xfId="0" applyFont="1" applyFill="1" applyBorder="1" applyAlignment="1">
      <alignment horizontal="center" vertical="top" wrapText="1"/>
    </xf>
    <xf numFmtId="0" fontId="55" fillId="0" borderId="53" xfId="0" applyFont="1" applyFill="1" applyBorder="1" applyAlignment="1">
      <alignment horizontal="center" vertical="top" wrapText="1"/>
    </xf>
    <xf numFmtId="0" fontId="45" fillId="0" borderId="0" xfId="41" applyFont="1" applyAlignment="1">
      <alignment horizontal="center"/>
    </xf>
    <xf numFmtId="0" fontId="44" fillId="0" borderId="0" xfId="41" applyFont="1" applyAlignment="1">
      <alignment horizontal="center"/>
    </xf>
    <xf numFmtId="0" fontId="5" fillId="0" borderId="0" xfId="41" applyFont="1" applyAlignment="1">
      <alignment horizontal="left"/>
    </xf>
    <xf numFmtId="0" fontId="40" fillId="0" borderId="0" xfId="41" applyFont="1" applyAlignment="1">
      <alignment horizontal="left"/>
    </xf>
    <xf numFmtId="0" fontId="41" fillId="0" borderId="0" xfId="41" applyFont="1" applyAlignment="1">
      <alignment horizontal="left"/>
    </xf>
    <xf numFmtId="0" fontId="43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1" fillId="0" borderId="0" xfId="41" applyFont="1" applyBorder="1" applyAlignment="1">
      <alignment horizontal="justify" vertical="justify" wrapText="1"/>
    </xf>
    <xf numFmtId="0" fontId="41" fillId="0" borderId="0" xfId="41" applyFont="1" applyBorder="1" applyAlignment="1">
      <alignment horizontal="left" vertical="center" wrapText="1"/>
    </xf>
    <xf numFmtId="0" fontId="41" fillId="0" borderId="0" xfId="41" applyFont="1" applyBorder="1" applyAlignment="1">
      <alignment horizontal="left" vertical="justify" wrapText="1"/>
    </xf>
    <xf numFmtId="0" fontId="41" fillId="0" borderId="0" xfId="41" applyFont="1" applyBorder="1" applyAlignment="1">
      <alignment horizontal="center" vertical="center"/>
    </xf>
    <xf numFmtId="0" fontId="40" fillId="0" borderId="0" xfId="41" applyFont="1" applyBorder="1" applyAlignment="1">
      <alignment horizontal="center"/>
    </xf>
    <xf numFmtId="0" fontId="48" fillId="36" borderId="0" xfId="39" applyFont="1" applyFill="1" applyAlignment="1">
      <alignment horizontal="center"/>
    </xf>
    <xf numFmtId="0" fontId="50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49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8" fontId="32" fillId="3" borderId="14" xfId="3" applyNumberFormat="1" applyFont="1" applyFill="1" applyBorder="1" applyAlignment="1" applyProtection="1">
      <alignment horizontal="center" vertical="center" wrapText="1"/>
    </xf>
    <xf numFmtId="168" fontId="32" fillId="3" borderId="15" xfId="3" applyNumberFormat="1" applyFont="1" applyFill="1" applyBorder="1" applyAlignment="1" applyProtection="1">
      <alignment horizontal="center" vertical="center" wrapText="1"/>
    </xf>
    <xf numFmtId="168" fontId="32" fillId="3" borderId="16" xfId="3" applyNumberFormat="1" applyFont="1" applyFill="1" applyBorder="1" applyAlignment="1" applyProtection="1">
      <alignment horizontal="center" vertical="center" wrapText="1"/>
    </xf>
    <xf numFmtId="168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5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</cellXfs>
  <cellStyles count="60">
    <cellStyle name="20% - Ênfase1 2" xfId="4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Incorreto 2" xfId="33" xr:uid="{00000000-0005-0000-0000-00001D000000}"/>
    <cellStyle name="Moeda" xfId="1" builtinId="4"/>
    <cellStyle name="Moeda 2" xfId="35" xr:uid="{00000000-0005-0000-0000-00001F000000}"/>
    <cellStyle name="Moeda 3" xfId="36" xr:uid="{00000000-0005-0000-0000-000020000000}"/>
    <cellStyle name="Moeda 4" xfId="37" xr:uid="{00000000-0005-0000-0000-000021000000}"/>
    <cellStyle name="Moeda 5" xfId="34" xr:uid="{00000000-0005-0000-0000-000022000000}"/>
    <cellStyle name="Neutra 2" xfId="38" xr:uid="{00000000-0005-0000-0000-000023000000}"/>
    <cellStyle name="Normal" xfId="0" builtinId="0"/>
    <cellStyle name="Normal 2" xfId="39" xr:uid="{00000000-0005-0000-0000-000025000000}"/>
    <cellStyle name="Normal 2 2" xfId="40" xr:uid="{00000000-0005-0000-0000-000026000000}"/>
    <cellStyle name="Normal 3" xfId="41" xr:uid="{00000000-0005-0000-0000-000027000000}"/>
    <cellStyle name="Normal 4" xfId="42" xr:uid="{00000000-0005-0000-0000-000028000000}"/>
    <cellStyle name="Normal 5" xfId="43" xr:uid="{00000000-0005-0000-0000-000029000000}"/>
    <cellStyle name="Normal 6" xfId="3" xr:uid="{00000000-0005-0000-0000-00002A000000}"/>
    <cellStyle name="Normal 7" xfId="59" xr:uid="{00000000-0005-0000-0000-00002B000000}"/>
    <cellStyle name="Nota 2" xfId="44" xr:uid="{00000000-0005-0000-0000-00002C000000}"/>
    <cellStyle name="Porcentagem" xfId="2" builtinId="5"/>
    <cellStyle name="Porcentagem 2" xfId="46" xr:uid="{00000000-0005-0000-0000-00002E000000}"/>
    <cellStyle name="Porcentagem 3" xfId="47" xr:uid="{00000000-0005-0000-0000-00002F000000}"/>
    <cellStyle name="Porcentagem 4" xfId="45" xr:uid="{00000000-0005-0000-0000-000030000000}"/>
    <cellStyle name="Saída 2" xfId="48" xr:uid="{00000000-0005-0000-0000-000031000000}"/>
    <cellStyle name="Separador de milhares 2" xfId="49" xr:uid="{00000000-0005-0000-0000-000032000000}"/>
    <cellStyle name="Texto de Aviso 2" xfId="50" xr:uid="{00000000-0005-0000-0000-000033000000}"/>
    <cellStyle name="Texto Explicativo 2" xfId="51" xr:uid="{00000000-0005-0000-0000-000034000000}"/>
    <cellStyle name="Título 1 2" xfId="52" xr:uid="{00000000-0005-0000-0000-000035000000}"/>
    <cellStyle name="Título 2 2" xfId="53" xr:uid="{00000000-0005-0000-0000-000036000000}"/>
    <cellStyle name="Título 3 2" xfId="54" xr:uid="{00000000-0005-0000-0000-000037000000}"/>
    <cellStyle name="Título 4 2" xfId="55" xr:uid="{00000000-0005-0000-0000-000038000000}"/>
    <cellStyle name="Título 5" xfId="56" xr:uid="{00000000-0005-0000-0000-000039000000}"/>
    <cellStyle name="Total 2" xfId="57" xr:uid="{00000000-0005-0000-0000-00003A000000}"/>
    <cellStyle name="Vírgula 2" xfId="58" xr:uid="{00000000-0005-0000-0000-00003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I53"/>
  <sheetViews>
    <sheetView showGridLines="0" view="pageBreakPreview" topLeftCell="A7" zoomScaleNormal="100" zoomScaleSheetLayoutView="100" workbookViewId="0">
      <selection activeCell="B34" sqref="B34:G34"/>
    </sheetView>
  </sheetViews>
  <sheetFormatPr defaultColWidth="9.140625" defaultRowHeight="12.75" x14ac:dyDescent="0.2"/>
  <cols>
    <col min="1" max="1" width="9.140625" style="71"/>
    <col min="2" max="2" width="9.140625" style="71" customWidth="1"/>
    <col min="3" max="3" width="42.42578125" style="71" customWidth="1"/>
    <col min="4" max="4" width="15.7109375" style="71" customWidth="1"/>
    <col min="5" max="6" width="18.7109375" style="71" customWidth="1"/>
    <col min="7" max="7" width="16.7109375" style="71" customWidth="1"/>
    <col min="8" max="8" width="17.7109375" style="71" customWidth="1"/>
    <col min="9" max="9" width="16.7109375" style="71" bestFit="1" customWidth="1"/>
    <col min="10" max="10" width="18.5703125" style="71" customWidth="1"/>
    <col min="11" max="12" width="9.140625" style="71"/>
    <col min="13" max="13" width="16.7109375" style="71" bestFit="1" customWidth="1"/>
    <col min="14" max="16384" width="9.140625" style="71"/>
  </cols>
  <sheetData>
    <row r="3" spans="2:9" ht="18" x14ac:dyDescent="0.25">
      <c r="C3" s="192" t="s">
        <v>146</v>
      </c>
      <c r="D3" s="193"/>
      <c r="E3" s="193"/>
      <c r="F3" s="129"/>
    </row>
    <row r="4" spans="2:9" ht="21" x14ac:dyDescent="0.2">
      <c r="B4" s="74"/>
      <c r="C4" s="197" t="s">
        <v>145</v>
      </c>
      <c r="D4" s="197"/>
      <c r="E4" s="197"/>
      <c r="F4" s="131"/>
      <c r="G4" s="74"/>
      <c r="H4" s="74"/>
      <c r="I4" s="74"/>
    </row>
    <row r="5" spans="2:9" ht="21" x14ac:dyDescent="0.2">
      <c r="B5" s="74"/>
      <c r="C5" s="197"/>
      <c r="D5" s="197"/>
      <c r="E5" s="197"/>
      <c r="F5" s="131"/>
      <c r="G5" s="74"/>
      <c r="H5" s="74"/>
      <c r="I5" s="74"/>
    </row>
    <row r="6" spans="2:9" ht="38.25" customHeight="1" x14ac:dyDescent="0.2">
      <c r="B6" s="74"/>
      <c r="C6" s="197"/>
      <c r="D6" s="197"/>
      <c r="E6" s="197"/>
      <c r="F6" s="131"/>
      <c r="G6" s="74"/>
      <c r="H6" s="74"/>
      <c r="I6" s="74"/>
    </row>
    <row r="7" spans="2:9" x14ac:dyDescent="0.2">
      <c r="B7" s="195" t="s">
        <v>144</v>
      </c>
      <c r="C7" s="195"/>
      <c r="D7" s="195"/>
      <c r="E7" s="79"/>
      <c r="F7" s="130"/>
      <c r="G7" s="74"/>
      <c r="H7" s="74"/>
      <c r="I7" s="74"/>
    </row>
    <row r="8" spans="2:9" x14ac:dyDescent="0.2">
      <c r="B8" s="194" t="s">
        <v>143</v>
      </c>
      <c r="C8" s="195"/>
      <c r="D8" s="79"/>
      <c r="E8" s="79"/>
      <c r="F8" s="130"/>
      <c r="G8" s="74"/>
      <c r="H8" s="74"/>
      <c r="I8" s="74"/>
    </row>
    <row r="9" spans="2:9" x14ac:dyDescent="0.2">
      <c r="B9" s="194" t="s">
        <v>142</v>
      </c>
      <c r="C9" s="195"/>
      <c r="D9" s="79"/>
      <c r="E9" s="79"/>
      <c r="F9" s="130"/>
      <c r="G9" s="74"/>
      <c r="H9" s="74"/>
      <c r="I9" s="74"/>
    </row>
    <row r="10" spans="2:9" x14ac:dyDescent="0.2">
      <c r="B10" s="194" t="s">
        <v>148</v>
      </c>
      <c r="C10" s="195"/>
      <c r="D10" s="79"/>
      <c r="E10" s="79"/>
      <c r="F10" s="130"/>
      <c r="G10" s="74"/>
      <c r="H10" s="74"/>
      <c r="I10" s="74"/>
    </row>
    <row r="11" spans="2:9" x14ac:dyDescent="0.2">
      <c r="B11" s="194" t="s">
        <v>141</v>
      </c>
      <c r="C11" s="195"/>
      <c r="D11" s="195"/>
      <c r="E11" s="195"/>
      <c r="F11" s="130"/>
      <c r="G11" s="74"/>
      <c r="H11" s="74"/>
      <c r="I11" s="74"/>
    </row>
    <row r="12" spans="2:9" x14ac:dyDescent="0.2">
      <c r="B12" s="194" t="s">
        <v>140</v>
      </c>
      <c r="C12" s="195"/>
      <c r="D12" s="79"/>
      <c r="E12" s="79"/>
      <c r="F12" s="130"/>
      <c r="G12" s="74"/>
      <c r="H12" s="74"/>
      <c r="I12" s="74"/>
    </row>
    <row r="13" spans="2:9" x14ac:dyDescent="0.2">
      <c r="B13" s="194" t="s">
        <v>139</v>
      </c>
      <c r="C13" s="195"/>
      <c r="D13" s="79"/>
      <c r="E13" s="79"/>
      <c r="F13" s="130"/>
      <c r="G13" s="74"/>
      <c r="H13" s="74"/>
      <c r="I13" s="74"/>
    </row>
    <row r="14" spans="2:9" x14ac:dyDescent="0.2">
      <c r="B14" s="195" t="s">
        <v>138</v>
      </c>
      <c r="C14" s="195"/>
      <c r="D14" s="79"/>
      <c r="E14" s="79"/>
      <c r="F14" s="130"/>
      <c r="G14" s="74"/>
      <c r="H14" s="74"/>
      <c r="I14" s="74"/>
    </row>
    <row r="15" spans="2:9" x14ac:dyDescent="0.2">
      <c r="B15" s="194" t="s">
        <v>137</v>
      </c>
      <c r="C15" s="195"/>
      <c r="D15" s="79"/>
      <c r="E15" s="79"/>
      <c r="F15" s="130"/>
      <c r="G15" s="74"/>
      <c r="H15" s="74"/>
      <c r="I15" s="74"/>
    </row>
    <row r="16" spans="2:9" x14ac:dyDescent="0.2">
      <c r="B16" s="194" t="s">
        <v>136</v>
      </c>
      <c r="C16" s="195"/>
      <c r="D16" s="79"/>
      <c r="E16" s="79"/>
      <c r="F16" s="130"/>
      <c r="G16" s="74"/>
      <c r="H16" s="74"/>
      <c r="I16" s="74"/>
    </row>
    <row r="17" spans="1:9" x14ac:dyDescent="0.2">
      <c r="B17" s="196" t="s">
        <v>135</v>
      </c>
      <c r="C17" s="196"/>
      <c r="D17" s="79"/>
      <c r="E17" s="79"/>
      <c r="F17" s="130"/>
      <c r="G17" s="74"/>
      <c r="H17" s="74"/>
      <c r="I17" s="74"/>
    </row>
    <row r="18" spans="1:9" x14ac:dyDescent="0.2">
      <c r="B18" s="194" t="s">
        <v>134</v>
      </c>
      <c r="C18" s="195"/>
      <c r="D18" s="195"/>
      <c r="E18" s="79"/>
      <c r="F18" s="130"/>
      <c r="G18" s="74"/>
      <c r="H18" s="74"/>
      <c r="I18" s="74"/>
    </row>
    <row r="19" spans="1:9" x14ac:dyDescent="0.2">
      <c r="B19" s="74"/>
      <c r="C19" s="74"/>
      <c r="D19" s="74"/>
      <c r="E19" s="74"/>
      <c r="F19" s="74"/>
      <c r="G19" s="74"/>
      <c r="H19" s="74"/>
      <c r="I19" s="74"/>
    </row>
    <row r="20" spans="1:9" x14ac:dyDescent="0.2">
      <c r="B20" s="74"/>
      <c r="C20" s="74"/>
      <c r="D20" s="74"/>
      <c r="E20" s="74"/>
      <c r="F20" s="74"/>
      <c r="G20" s="74"/>
      <c r="H20" s="74"/>
      <c r="I20" s="74"/>
    </row>
    <row r="21" spans="1:9" ht="49.5" customHeight="1" x14ac:dyDescent="0.2">
      <c r="A21" s="159" t="s">
        <v>238</v>
      </c>
      <c r="B21" s="160" t="s">
        <v>239</v>
      </c>
      <c r="C21" s="161" t="s">
        <v>240</v>
      </c>
      <c r="D21" s="161" t="s">
        <v>241</v>
      </c>
      <c r="E21" s="162" t="s">
        <v>242</v>
      </c>
      <c r="F21" s="163" t="s">
        <v>243</v>
      </c>
      <c r="G21" s="162" t="s">
        <v>244</v>
      </c>
      <c r="H21" s="164" t="s">
        <v>245</v>
      </c>
      <c r="I21" s="74"/>
    </row>
    <row r="22" spans="1:9" ht="67.5" x14ac:dyDescent="0.2">
      <c r="A22" s="179">
        <v>1</v>
      </c>
      <c r="B22" s="165">
        <v>1</v>
      </c>
      <c r="C22" s="166" t="s">
        <v>246</v>
      </c>
      <c r="D22" s="167" t="s">
        <v>247</v>
      </c>
      <c r="E22" s="168">
        <v>1</v>
      </c>
      <c r="F22" s="169">
        <v>2</v>
      </c>
      <c r="G22" s="161"/>
      <c r="H22" s="170"/>
      <c r="I22" s="74"/>
    </row>
    <row r="23" spans="1:9" ht="67.5" x14ac:dyDescent="0.2">
      <c r="A23" s="180"/>
      <c r="B23" s="165">
        <v>2</v>
      </c>
      <c r="C23" s="166" t="s">
        <v>248</v>
      </c>
      <c r="D23" s="167" t="s">
        <v>247</v>
      </c>
      <c r="E23" s="168">
        <v>1</v>
      </c>
      <c r="F23" s="169">
        <v>2</v>
      </c>
      <c r="G23" s="161"/>
      <c r="H23" s="170"/>
      <c r="I23" s="74"/>
    </row>
    <row r="24" spans="1:9" ht="56.25" x14ac:dyDescent="0.2">
      <c r="A24" s="181"/>
      <c r="B24" s="165">
        <v>3</v>
      </c>
      <c r="C24" s="166" t="s">
        <v>249</v>
      </c>
      <c r="D24" s="167" t="s">
        <v>247</v>
      </c>
      <c r="E24" s="168">
        <v>1</v>
      </c>
      <c r="F24" s="169">
        <v>1</v>
      </c>
      <c r="G24" s="161"/>
      <c r="H24" s="170"/>
      <c r="I24" s="74"/>
    </row>
    <row r="25" spans="1:9" ht="15.75" x14ac:dyDescent="0.2">
      <c r="A25" s="171"/>
      <c r="B25" s="171"/>
      <c r="C25" s="182" t="s">
        <v>250</v>
      </c>
      <c r="D25" s="183"/>
      <c r="E25" s="184"/>
      <c r="F25" s="171"/>
      <c r="G25" s="164"/>
      <c r="H25" s="162"/>
      <c r="I25" s="74"/>
    </row>
    <row r="26" spans="1:9" ht="15.75" x14ac:dyDescent="0.2">
      <c r="A26" s="185"/>
      <c r="B26" s="186"/>
      <c r="C26" s="189" t="s">
        <v>251</v>
      </c>
      <c r="D26" s="190"/>
      <c r="E26" s="190"/>
      <c r="F26" s="190"/>
      <c r="G26" s="191"/>
      <c r="H26" s="172"/>
      <c r="I26" s="74"/>
    </row>
    <row r="27" spans="1:9" ht="15.75" x14ac:dyDescent="0.2">
      <c r="A27" s="187"/>
      <c r="B27" s="188"/>
      <c r="C27" s="189" t="s">
        <v>252</v>
      </c>
      <c r="D27" s="190"/>
      <c r="E27" s="190"/>
      <c r="F27" s="190"/>
      <c r="G27" s="191"/>
      <c r="H27" s="172"/>
      <c r="I27" s="74"/>
    </row>
    <row r="28" spans="1:9" ht="15.75" x14ac:dyDescent="0.2">
      <c r="A28" s="173"/>
      <c r="B28" s="158"/>
      <c r="C28" s="174"/>
      <c r="D28" s="175"/>
      <c r="E28" s="176"/>
      <c r="F28" s="176"/>
      <c r="G28" s="177"/>
      <c r="H28" s="177"/>
      <c r="I28" s="74"/>
    </row>
    <row r="29" spans="1:9" ht="15.75" x14ac:dyDescent="0.2">
      <c r="A29" s="173"/>
      <c r="B29" s="158"/>
      <c r="C29" s="178"/>
      <c r="D29" s="175"/>
      <c r="E29" s="176"/>
      <c r="F29" s="176"/>
      <c r="G29" s="177"/>
      <c r="H29" s="177"/>
      <c r="I29" s="74"/>
    </row>
    <row r="30" spans="1:9" x14ac:dyDescent="0.2">
      <c r="B30" s="74"/>
      <c r="C30" s="74"/>
      <c r="D30" s="74"/>
      <c r="E30" s="74"/>
      <c r="F30" s="74"/>
      <c r="G30" s="74"/>
      <c r="H30" s="74"/>
      <c r="I30" s="74"/>
    </row>
    <row r="31" spans="1:9" ht="37.5" customHeight="1" x14ac:dyDescent="0.2">
      <c r="B31" s="199" t="s">
        <v>132</v>
      </c>
      <c r="C31" s="199"/>
      <c r="D31" s="199"/>
      <c r="E31" s="199"/>
      <c r="F31" s="199"/>
      <c r="G31" s="199"/>
      <c r="H31" s="76"/>
      <c r="I31" s="74"/>
    </row>
    <row r="32" spans="1:9" ht="24.75" customHeight="1" x14ac:dyDescent="0.2">
      <c r="B32" s="199" t="s">
        <v>131</v>
      </c>
      <c r="C32" s="199"/>
      <c r="D32" s="199"/>
      <c r="E32" s="199"/>
      <c r="F32" s="199"/>
      <c r="G32" s="199"/>
      <c r="H32" s="76"/>
      <c r="I32" s="74"/>
    </row>
    <row r="33" spans="2:9" ht="40.5" customHeight="1" x14ac:dyDescent="0.2">
      <c r="B33" s="200" t="s">
        <v>130</v>
      </c>
      <c r="C33" s="200"/>
      <c r="D33" s="200"/>
      <c r="E33" s="200"/>
      <c r="F33" s="200"/>
      <c r="G33" s="200"/>
      <c r="H33" s="74"/>
      <c r="I33" s="74"/>
    </row>
    <row r="34" spans="2:9" ht="27.75" customHeight="1" x14ac:dyDescent="0.2">
      <c r="B34" s="201" t="s">
        <v>129</v>
      </c>
      <c r="C34" s="201"/>
      <c r="D34" s="201"/>
      <c r="E34" s="201"/>
      <c r="F34" s="201"/>
      <c r="G34" s="201"/>
      <c r="H34" s="74"/>
      <c r="I34" s="74"/>
    </row>
    <row r="35" spans="2:9" ht="55.5" customHeight="1" x14ac:dyDescent="0.2">
      <c r="B35" s="201" t="s">
        <v>128</v>
      </c>
      <c r="C35" s="201"/>
      <c r="D35" s="201"/>
      <c r="E35" s="201"/>
      <c r="F35" s="201"/>
      <c r="G35" s="201"/>
      <c r="H35" s="74"/>
      <c r="I35" s="74"/>
    </row>
    <row r="36" spans="2:9" x14ac:dyDescent="0.2">
      <c r="B36" s="74"/>
      <c r="C36" s="78"/>
      <c r="D36" s="78"/>
      <c r="E36" s="78"/>
      <c r="F36" s="78"/>
      <c r="G36" s="74"/>
      <c r="H36" s="74"/>
      <c r="I36" s="74"/>
    </row>
    <row r="37" spans="2:9" x14ac:dyDescent="0.2">
      <c r="B37" s="74"/>
      <c r="C37" s="203" t="s">
        <v>127</v>
      </c>
      <c r="D37" s="203"/>
      <c r="E37" s="203"/>
      <c r="F37" s="134"/>
      <c r="G37" s="74"/>
      <c r="H37" s="74"/>
      <c r="I37" s="74"/>
    </row>
    <row r="38" spans="2:9" x14ac:dyDescent="0.2">
      <c r="B38" s="74"/>
      <c r="C38" s="77"/>
      <c r="D38" s="77"/>
      <c r="E38" s="77"/>
      <c r="F38" s="134"/>
      <c r="G38" s="74"/>
      <c r="H38" s="74"/>
      <c r="I38" s="74"/>
    </row>
    <row r="39" spans="2:9" ht="3" customHeight="1" x14ac:dyDescent="0.2">
      <c r="B39" s="74"/>
      <c r="C39" s="77"/>
      <c r="D39" s="77"/>
      <c r="E39" s="77"/>
      <c r="F39" s="134"/>
      <c r="G39" s="74"/>
      <c r="H39" s="74"/>
      <c r="I39" s="74"/>
    </row>
    <row r="40" spans="2:9" ht="16.5" hidden="1" customHeight="1" x14ac:dyDescent="0.2">
      <c r="B40" s="74"/>
      <c r="C40" s="76"/>
      <c r="D40" s="76"/>
      <c r="E40" s="76"/>
      <c r="F40" s="76"/>
      <c r="G40" s="74"/>
      <c r="H40" s="74"/>
      <c r="I40" s="74"/>
    </row>
    <row r="41" spans="2:9" x14ac:dyDescent="0.2">
      <c r="B41" s="74"/>
      <c r="C41" s="202" t="s">
        <v>126</v>
      </c>
      <c r="D41" s="202"/>
      <c r="E41" s="202"/>
      <c r="F41" s="133"/>
      <c r="G41" s="74"/>
      <c r="H41" s="74"/>
      <c r="I41" s="74"/>
    </row>
    <row r="42" spans="2:9" x14ac:dyDescent="0.2">
      <c r="B42" s="74"/>
      <c r="C42" s="202" t="s">
        <v>125</v>
      </c>
      <c r="D42" s="202"/>
      <c r="E42" s="202"/>
      <c r="F42" s="133"/>
      <c r="G42" s="74"/>
      <c r="H42" s="74"/>
      <c r="I42" s="74"/>
    </row>
    <row r="43" spans="2:9" x14ac:dyDescent="0.2">
      <c r="B43" s="74"/>
      <c r="C43" s="75"/>
      <c r="D43" s="75"/>
      <c r="E43" s="75"/>
      <c r="F43" s="75"/>
      <c r="G43" s="74"/>
      <c r="H43" s="74"/>
      <c r="I43" s="74"/>
    </row>
    <row r="44" spans="2:9" x14ac:dyDescent="0.2">
      <c r="B44" s="74"/>
      <c r="C44" s="75"/>
      <c r="D44" s="75"/>
      <c r="E44" s="75"/>
      <c r="F44" s="75"/>
      <c r="G44" s="74"/>
      <c r="H44" s="74"/>
      <c r="I44" s="74"/>
    </row>
    <row r="45" spans="2:9" x14ac:dyDescent="0.2">
      <c r="B45" s="74"/>
      <c r="C45" s="75"/>
      <c r="D45" s="75"/>
      <c r="E45" s="75"/>
      <c r="F45" s="75"/>
      <c r="G45" s="74"/>
      <c r="H45" s="74"/>
      <c r="I45" s="74"/>
    </row>
    <row r="46" spans="2:9" x14ac:dyDescent="0.2">
      <c r="C46" s="73"/>
      <c r="D46" s="73"/>
      <c r="E46" s="73"/>
      <c r="F46" s="73"/>
    </row>
    <row r="47" spans="2:9" x14ac:dyDescent="0.2">
      <c r="C47" s="73"/>
      <c r="D47" s="73"/>
      <c r="E47" s="73"/>
      <c r="F47" s="73"/>
    </row>
    <row r="48" spans="2:9" x14ac:dyDescent="0.2">
      <c r="C48" s="73"/>
      <c r="D48" s="73"/>
      <c r="E48" s="73"/>
      <c r="F48" s="73"/>
    </row>
    <row r="49" spans="3:6" x14ac:dyDescent="0.2">
      <c r="C49" s="198"/>
      <c r="D49" s="198"/>
      <c r="E49" s="198"/>
      <c r="F49" s="132"/>
    </row>
    <row r="50" spans="3:6" x14ac:dyDescent="0.2">
      <c r="C50" s="72"/>
      <c r="D50" s="72"/>
      <c r="E50" s="73"/>
      <c r="F50" s="73"/>
    </row>
    <row r="51" spans="3:6" x14ac:dyDescent="0.2">
      <c r="C51" s="72"/>
      <c r="D51" s="72"/>
      <c r="E51" s="73"/>
      <c r="F51" s="73"/>
    </row>
    <row r="52" spans="3:6" x14ac:dyDescent="0.2">
      <c r="C52" s="72"/>
      <c r="D52" s="72"/>
      <c r="E52" s="73"/>
      <c r="F52" s="73"/>
    </row>
    <row r="53" spans="3:6" x14ac:dyDescent="0.2">
      <c r="C53" s="72"/>
      <c r="D53" s="72"/>
      <c r="E53" s="72"/>
      <c r="F53" s="72"/>
    </row>
  </sheetData>
  <sheetProtection selectLockedCells="1" selectUnlockedCells="1"/>
  <mergeCells count="28">
    <mergeCell ref="C49:E49"/>
    <mergeCell ref="B31:G31"/>
    <mergeCell ref="B32:G32"/>
    <mergeCell ref="B33:G33"/>
    <mergeCell ref="B34:G34"/>
    <mergeCell ref="C42:E42"/>
    <mergeCell ref="B35:G35"/>
    <mergeCell ref="C37:E37"/>
    <mergeCell ref="C41:E41"/>
    <mergeCell ref="B14:C14"/>
    <mergeCell ref="B15:C15"/>
    <mergeCell ref="B16:C16"/>
    <mergeCell ref="B17:C17"/>
    <mergeCell ref="B18:D18"/>
    <mergeCell ref="C3:E3"/>
    <mergeCell ref="B12:C12"/>
    <mergeCell ref="B13:C13"/>
    <mergeCell ref="B9:C9"/>
    <mergeCell ref="B10:C10"/>
    <mergeCell ref="B11:E11"/>
    <mergeCell ref="C4:E6"/>
    <mergeCell ref="B7:D7"/>
    <mergeCell ref="B8:C8"/>
    <mergeCell ref="A22:A24"/>
    <mergeCell ref="C25:E25"/>
    <mergeCell ref="A26:B27"/>
    <mergeCell ref="C27:G27"/>
    <mergeCell ref="C26:G26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19" zoomScaleNormal="100" zoomScaleSheetLayoutView="100" workbookViewId="0">
      <selection activeCell="G32" sqref="G32"/>
    </sheetView>
  </sheetViews>
  <sheetFormatPr defaultColWidth="9.140625" defaultRowHeight="12.75" x14ac:dyDescent="0.2"/>
  <cols>
    <col min="1" max="1" width="9.140625" style="104"/>
    <col min="2" max="2" width="38.28515625" style="104" bestFit="1" customWidth="1"/>
    <col min="3" max="3" width="18.85546875" style="104" bestFit="1" customWidth="1"/>
    <col min="4" max="4" width="23.42578125" style="104" bestFit="1" customWidth="1"/>
    <col min="5" max="5" width="22.5703125" style="104" customWidth="1"/>
    <col min="6" max="6" width="21.28515625" style="104" customWidth="1"/>
    <col min="7" max="7" width="22.140625" style="144" customWidth="1"/>
    <col min="8" max="8" width="1.28515625" style="104" customWidth="1"/>
    <col min="9" max="10" width="9.140625" style="104"/>
    <col min="11" max="11" width="9.42578125" style="104" bestFit="1" customWidth="1"/>
    <col min="12" max="16384" width="9.140625" style="104"/>
  </cols>
  <sheetData>
    <row r="1" spans="1:8" x14ac:dyDescent="0.2">
      <c r="B1" s="112"/>
      <c r="C1" s="111"/>
    </row>
    <row r="3" spans="1:8" ht="15.75" x14ac:dyDescent="0.25">
      <c r="A3" s="128"/>
      <c r="B3" s="204" t="s">
        <v>190</v>
      </c>
      <c r="C3" s="204"/>
      <c r="D3" s="204"/>
      <c r="E3" s="204"/>
      <c r="F3" s="204"/>
      <c r="G3" s="204"/>
      <c r="H3" s="105"/>
    </row>
    <row r="4" spans="1:8" ht="13.5" thickBot="1" x14ac:dyDescent="0.25">
      <c r="A4" s="128"/>
      <c r="B4" s="108"/>
      <c r="C4" s="108"/>
      <c r="D4" s="108"/>
      <c r="E4" s="108"/>
      <c r="F4" s="108"/>
      <c r="G4" s="145"/>
      <c r="H4" s="105"/>
    </row>
    <row r="5" spans="1:8" x14ac:dyDescent="0.2">
      <c r="A5" s="128"/>
      <c r="B5" s="113" t="s">
        <v>133</v>
      </c>
      <c r="C5" s="114" t="s">
        <v>189</v>
      </c>
      <c r="D5" s="115" t="s">
        <v>188</v>
      </c>
      <c r="E5" s="116" t="s">
        <v>187</v>
      </c>
      <c r="F5" s="117"/>
      <c r="G5" s="145"/>
      <c r="H5" s="105"/>
    </row>
    <row r="6" spans="1:8" ht="13.5" thickBot="1" x14ac:dyDescent="0.25">
      <c r="A6" s="128"/>
      <c r="B6" s="118" t="s">
        <v>186</v>
      </c>
      <c r="C6" s="119">
        <v>9</v>
      </c>
      <c r="D6" s="120">
        <v>17</v>
      </c>
      <c r="E6" s="121">
        <v>4</v>
      </c>
      <c r="F6" s="122"/>
      <c r="G6" s="145"/>
      <c r="H6" s="105"/>
    </row>
    <row r="7" spans="1:8" x14ac:dyDescent="0.2">
      <c r="A7" s="128"/>
      <c r="B7" s="108"/>
      <c r="C7" s="108"/>
      <c r="D7" s="108"/>
      <c r="E7" s="108"/>
      <c r="F7" s="108"/>
      <c r="G7" s="145"/>
      <c r="H7" s="105"/>
    </row>
    <row r="8" spans="1:8" ht="18" customHeight="1" x14ac:dyDescent="0.2">
      <c r="A8" s="128"/>
      <c r="B8" s="108"/>
      <c r="C8" s="208" t="s">
        <v>201</v>
      </c>
      <c r="D8" s="209"/>
      <c r="E8" s="210"/>
      <c r="F8" s="108"/>
      <c r="G8" s="145"/>
      <c r="H8" s="110"/>
    </row>
    <row r="9" spans="1:8" x14ac:dyDescent="0.2">
      <c r="A9" s="128"/>
      <c r="B9" s="108"/>
      <c r="C9" s="108"/>
      <c r="D9" s="108"/>
      <c r="E9" s="108"/>
      <c r="F9" s="108"/>
      <c r="G9" s="145"/>
    </row>
    <row r="10" spans="1:8" ht="25.5" customHeight="1" x14ac:dyDescent="0.2">
      <c r="A10" s="128"/>
      <c r="B10" s="207" t="s">
        <v>185</v>
      </c>
      <c r="C10" s="207"/>
      <c r="D10" s="207"/>
      <c r="E10" s="207"/>
      <c r="F10" s="207"/>
      <c r="G10" s="207"/>
      <c r="H10" s="105"/>
    </row>
    <row r="11" spans="1:8" ht="25.5" x14ac:dyDescent="0.2">
      <c r="A11" s="128"/>
      <c r="B11" s="123" t="s">
        <v>184</v>
      </c>
      <c r="C11" s="123" t="s">
        <v>183</v>
      </c>
      <c r="D11" s="123" t="s">
        <v>147</v>
      </c>
      <c r="E11" s="123" t="s">
        <v>182</v>
      </c>
      <c r="F11" s="123" t="s">
        <v>181</v>
      </c>
      <c r="G11" s="123" t="s">
        <v>180</v>
      </c>
      <c r="H11" s="105"/>
    </row>
    <row r="12" spans="1:8" x14ac:dyDescent="0.2">
      <c r="A12" s="205" t="s">
        <v>179</v>
      </c>
      <c r="B12" s="124" t="s">
        <v>178</v>
      </c>
      <c r="C12" s="125" t="s">
        <v>154</v>
      </c>
      <c r="D12" s="150">
        <v>0</v>
      </c>
      <c r="E12" s="126">
        <v>2</v>
      </c>
      <c r="F12" s="126">
        <f t="shared" ref="F12:F18" si="0">$D$6</f>
        <v>17</v>
      </c>
      <c r="G12" s="146">
        <f>D12*E12*F12</f>
        <v>0</v>
      </c>
      <c r="H12" s="105"/>
    </row>
    <row r="13" spans="1:8" x14ac:dyDescent="0.2">
      <c r="A13" s="205"/>
      <c r="B13" s="124" t="s">
        <v>177</v>
      </c>
      <c r="C13" s="125" t="s">
        <v>154</v>
      </c>
      <c r="D13" s="150">
        <v>0</v>
      </c>
      <c r="E13" s="126">
        <v>2</v>
      </c>
      <c r="F13" s="126">
        <f t="shared" si="0"/>
        <v>17</v>
      </c>
      <c r="G13" s="146">
        <f t="shared" ref="G13:G18" si="1">D13*E13*F13</f>
        <v>0</v>
      </c>
      <c r="H13" s="105"/>
    </row>
    <row r="14" spans="1:8" x14ac:dyDescent="0.2">
      <c r="A14" s="205"/>
      <c r="B14" s="124" t="s">
        <v>176</v>
      </c>
      <c r="C14" s="125" t="s">
        <v>154</v>
      </c>
      <c r="D14" s="150">
        <v>0</v>
      </c>
      <c r="E14" s="126">
        <v>4</v>
      </c>
      <c r="F14" s="126">
        <f t="shared" si="0"/>
        <v>17</v>
      </c>
      <c r="G14" s="146">
        <f t="shared" si="1"/>
        <v>0</v>
      </c>
      <c r="H14" s="105"/>
    </row>
    <row r="15" spans="1:8" x14ac:dyDescent="0.2">
      <c r="A15" s="205"/>
      <c r="B15" s="124" t="s">
        <v>203</v>
      </c>
      <c r="C15" s="125" t="s">
        <v>154</v>
      </c>
      <c r="D15" s="150">
        <v>0</v>
      </c>
      <c r="E15" s="126">
        <v>2</v>
      </c>
      <c r="F15" s="126">
        <f t="shared" si="0"/>
        <v>17</v>
      </c>
      <c r="G15" s="146">
        <f t="shared" si="1"/>
        <v>0</v>
      </c>
      <c r="H15" s="105"/>
    </row>
    <row r="16" spans="1:8" x14ac:dyDescent="0.2">
      <c r="A16" s="205"/>
      <c r="B16" s="124" t="s">
        <v>175</v>
      </c>
      <c r="C16" s="125" t="s">
        <v>154</v>
      </c>
      <c r="D16" s="150">
        <v>0</v>
      </c>
      <c r="E16" s="126">
        <v>2</v>
      </c>
      <c r="F16" s="126">
        <f t="shared" si="0"/>
        <v>17</v>
      </c>
      <c r="G16" s="146">
        <f t="shared" si="1"/>
        <v>0</v>
      </c>
      <c r="H16" s="105"/>
    </row>
    <row r="17" spans="1:10" x14ac:dyDescent="0.2">
      <c r="A17" s="205"/>
      <c r="B17" s="124" t="s">
        <v>174</v>
      </c>
      <c r="C17" s="125" t="s">
        <v>154</v>
      </c>
      <c r="D17" s="150">
        <v>0</v>
      </c>
      <c r="E17" s="126">
        <v>2</v>
      </c>
      <c r="F17" s="126">
        <f t="shared" si="0"/>
        <v>17</v>
      </c>
      <c r="G17" s="146">
        <f t="shared" si="1"/>
        <v>0</v>
      </c>
      <c r="H17" s="105"/>
    </row>
    <row r="18" spans="1:10" x14ac:dyDescent="0.2">
      <c r="A18" s="205"/>
      <c r="B18" s="124" t="s">
        <v>173</v>
      </c>
      <c r="C18" s="125" t="s">
        <v>154</v>
      </c>
      <c r="D18" s="150">
        <v>0</v>
      </c>
      <c r="E18" s="126">
        <v>2</v>
      </c>
      <c r="F18" s="126">
        <f t="shared" si="0"/>
        <v>17</v>
      </c>
      <c r="G18" s="146">
        <f t="shared" si="1"/>
        <v>0</v>
      </c>
      <c r="H18" s="105"/>
    </row>
    <row r="19" spans="1:10" ht="25.5" customHeight="1" x14ac:dyDescent="0.2">
      <c r="A19" s="205"/>
      <c r="B19" s="206" t="s">
        <v>172</v>
      </c>
      <c r="C19" s="206"/>
      <c r="D19" s="206"/>
      <c r="E19" s="206"/>
      <c r="F19" s="206"/>
      <c r="G19" s="143">
        <f>SUM(G12:G18)</f>
        <v>0</v>
      </c>
      <c r="H19" s="105"/>
    </row>
    <row r="20" spans="1:10" ht="25.5" customHeight="1" x14ac:dyDescent="0.2">
      <c r="A20" s="205"/>
      <c r="B20" s="206" t="s">
        <v>171</v>
      </c>
      <c r="C20" s="206"/>
      <c r="D20" s="206"/>
      <c r="E20" s="206"/>
      <c r="F20" s="206"/>
      <c r="G20" s="143">
        <f>G19/D6</f>
        <v>0</v>
      </c>
      <c r="H20" s="105"/>
    </row>
    <row r="21" spans="1:10" ht="25.5" customHeight="1" x14ac:dyDescent="0.2">
      <c r="A21" s="205"/>
      <c r="B21" s="206" t="s">
        <v>170</v>
      </c>
      <c r="C21" s="206"/>
      <c r="D21" s="206"/>
      <c r="E21" s="206"/>
      <c r="F21" s="206"/>
      <c r="G21" s="148">
        <f>G20/12</f>
        <v>0</v>
      </c>
      <c r="H21" s="105"/>
    </row>
    <row r="22" spans="1:10" ht="42" customHeight="1" x14ac:dyDescent="0.2">
      <c r="A22" s="151"/>
      <c r="B22" s="123" t="s">
        <v>85</v>
      </c>
      <c r="C22" s="123" t="s">
        <v>183</v>
      </c>
      <c r="D22" s="123" t="s">
        <v>147</v>
      </c>
      <c r="E22" s="123" t="s">
        <v>218</v>
      </c>
      <c r="F22" s="123" t="s">
        <v>181</v>
      </c>
      <c r="G22" s="152" t="s">
        <v>202</v>
      </c>
      <c r="H22" s="105"/>
    </row>
    <row r="23" spans="1:10" s="108" customFormat="1" x14ac:dyDescent="0.2">
      <c r="A23" s="205" t="s">
        <v>169</v>
      </c>
      <c r="B23" s="124" t="s">
        <v>168</v>
      </c>
      <c r="C23" s="125" t="s">
        <v>206</v>
      </c>
      <c r="D23" s="150">
        <v>0</v>
      </c>
      <c r="E23" s="149">
        <v>1</v>
      </c>
      <c r="F23" s="127">
        <v>5</v>
      </c>
      <c r="G23" s="146">
        <f>D23*E23*F23</f>
        <v>0</v>
      </c>
      <c r="H23" s="109"/>
    </row>
    <row r="24" spans="1:10" s="108" customFormat="1" x14ac:dyDescent="0.2">
      <c r="A24" s="205"/>
      <c r="B24" s="124" t="s">
        <v>167</v>
      </c>
      <c r="C24" s="125" t="s">
        <v>151</v>
      </c>
      <c r="D24" s="150">
        <v>0</v>
      </c>
      <c r="E24" s="149">
        <v>1</v>
      </c>
      <c r="F24" s="127">
        <f>$C$6</f>
        <v>9</v>
      </c>
      <c r="G24" s="146">
        <f t="shared" ref="G24:G27" si="2">D24*E24*F24</f>
        <v>0</v>
      </c>
      <c r="H24" s="109"/>
    </row>
    <row r="25" spans="1:10" s="108" customFormat="1" x14ac:dyDescent="0.2">
      <c r="A25" s="205"/>
      <c r="B25" s="124" t="s">
        <v>204</v>
      </c>
      <c r="C25" s="125" t="s">
        <v>151</v>
      </c>
      <c r="D25" s="150">
        <v>0</v>
      </c>
      <c r="E25" s="149">
        <v>3</v>
      </c>
      <c r="F25" s="127">
        <f>$C$6</f>
        <v>9</v>
      </c>
      <c r="G25" s="146">
        <f t="shared" si="2"/>
        <v>0</v>
      </c>
      <c r="H25" s="109"/>
    </row>
    <row r="26" spans="1:10" s="108" customFormat="1" x14ac:dyDescent="0.2">
      <c r="A26" s="205"/>
      <c r="B26" s="124" t="s">
        <v>166</v>
      </c>
      <c r="C26" s="125" t="s">
        <v>154</v>
      </c>
      <c r="D26" s="150">
        <v>0</v>
      </c>
      <c r="E26" s="149">
        <v>1</v>
      </c>
      <c r="F26" s="127">
        <f>$D$6</f>
        <v>17</v>
      </c>
      <c r="G26" s="146">
        <f t="shared" si="2"/>
        <v>0</v>
      </c>
      <c r="H26" s="109"/>
    </row>
    <row r="27" spans="1:10" s="108" customFormat="1" x14ac:dyDescent="0.2">
      <c r="A27" s="205"/>
      <c r="B27" s="124" t="s">
        <v>165</v>
      </c>
      <c r="C27" s="125" t="s">
        <v>154</v>
      </c>
      <c r="D27" s="150">
        <v>0</v>
      </c>
      <c r="E27" s="149">
        <v>1</v>
      </c>
      <c r="F27" s="127">
        <f>$D$6</f>
        <v>17</v>
      </c>
      <c r="G27" s="146">
        <f t="shared" si="2"/>
        <v>0</v>
      </c>
      <c r="H27" s="109"/>
    </row>
    <row r="28" spans="1:10" ht="25.5" customHeight="1" x14ac:dyDescent="0.2">
      <c r="A28" s="205"/>
      <c r="B28" s="206" t="s">
        <v>214</v>
      </c>
      <c r="C28" s="206"/>
      <c r="D28" s="206"/>
      <c r="E28" s="206"/>
      <c r="F28" s="206"/>
      <c r="G28" s="143">
        <f>SUM(G23:G27)</f>
        <v>0</v>
      </c>
      <c r="H28" s="105"/>
    </row>
    <row r="29" spans="1:10" ht="25.5" customHeight="1" x14ac:dyDescent="0.2">
      <c r="A29" s="205"/>
      <c r="B29" s="206" t="s">
        <v>215</v>
      </c>
      <c r="C29" s="206"/>
      <c r="D29" s="206"/>
      <c r="E29" s="206"/>
      <c r="F29" s="206"/>
      <c r="G29" s="143">
        <f>G28/D6</f>
        <v>0</v>
      </c>
      <c r="H29" s="105"/>
    </row>
    <row r="30" spans="1:10" ht="25.5" customHeight="1" x14ac:dyDescent="0.2">
      <c r="A30" s="205"/>
      <c r="B30" s="206" t="s">
        <v>164</v>
      </c>
      <c r="C30" s="206"/>
      <c r="D30" s="206"/>
      <c r="E30" s="206"/>
      <c r="F30" s="206"/>
      <c r="G30" s="148">
        <f>G29/12</f>
        <v>0</v>
      </c>
      <c r="H30" s="105"/>
      <c r="I30" s="107"/>
      <c r="J30" s="106"/>
    </row>
    <row r="31" spans="1:10" ht="46.5" customHeight="1" x14ac:dyDescent="0.2">
      <c r="A31" s="151"/>
      <c r="B31" s="123" t="s">
        <v>85</v>
      </c>
      <c r="C31" s="123" t="s">
        <v>183</v>
      </c>
      <c r="D31" s="123" t="s">
        <v>147</v>
      </c>
      <c r="E31" s="123" t="s">
        <v>218</v>
      </c>
      <c r="F31" s="123" t="s">
        <v>181</v>
      </c>
      <c r="G31" s="152" t="s">
        <v>202</v>
      </c>
      <c r="H31" s="105"/>
      <c r="I31" s="107"/>
      <c r="J31" s="106"/>
    </row>
    <row r="32" spans="1:10" x14ac:dyDescent="0.2">
      <c r="A32" s="205" t="s">
        <v>163</v>
      </c>
      <c r="B32" s="124" t="s">
        <v>162</v>
      </c>
      <c r="C32" s="125" t="s">
        <v>154</v>
      </c>
      <c r="D32" s="150">
        <v>0</v>
      </c>
      <c r="E32" s="149">
        <v>1</v>
      </c>
      <c r="F32" s="127">
        <f>$D$6</f>
        <v>17</v>
      </c>
      <c r="G32" s="146">
        <f>D32*E32*F32</f>
        <v>0</v>
      </c>
      <c r="H32" s="105"/>
    </row>
    <row r="33" spans="1:10" s="108" customFormat="1" x14ac:dyDescent="0.2">
      <c r="A33" s="205"/>
      <c r="B33" s="124" t="s">
        <v>161</v>
      </c>
      <c r="C33" s="125" t="s">
        <v>151</v>
      </c>
      <c r="D33" s="150">
        <v>0</v>
      </c>
      <c r="E33" s="149">
        <v>1</v>
      </c>
      <c r="F33" s="127">
        <f>$C$6</f>
        <v>9</v>
      </c>
      <c r="G33" s="146">
        <f t="shared" ref="G33:G42" si="3">D33*E33*F33</f>
        <v>0</v>
      </c>
      <c r="H33" s="109"/>
    </row>
    <row r="34" spans="1:10" s="108" customFormat="1" x14ac:dyDescent="0.2">
      <c r="A34" s="205"/>
      <c r="B34" s="124" t="s">
        <v>160</v>
      </c>
      <c r="C34" s="125" t="s">
        <v>151</v>
      </c>
      <c r="D34" s="150">
        <v>0</v>
      </c>
      <c r="E34" s="149">
        <v>1</v>
      </c>
      <c r="F34" s="127">
        <f>$C$6</f>
        <v>9</v>
      </c>
      <c r="G34" s="146">
        <f t="shared" si="3"/>
        <v>0</v>
      </c>
      <c r="H34" s="109"/>
    </row>
    <row r="35" spans="1:10" s="108" customFormat="1" x14ac:dyDescent="0.2">
      <c r="A35" s="205"/>
      <c r="B35" s="124" t="s">
        <v>159</v>
      </c>
      <c r="C35" s="125" t="s">
        <v>154</v>
      </c>
      <c r="D35" s="150">
        <v>0</v>
      </c>
      <c r="E35" s="149">
        <v>2</v>
      </c>
      <c r="F35" s="127">
        <f>$D$6</f>
        <v>17</v>
      </c>
      <c r="G35" s="146">
        <f t="shared" si="3"/>
        <v>0</v>
      </c>
      <c r="H35" s="109"/>
    </row>
    <row r="36" spans="1:10" s="108" customFormat="1" x14ac:dyDescent="0.2">
      <c r="A36" s="205"/>
      <c r="B36" s="124" t="s">
        <v>158</v>
      </c>
      <c r="C36" s="125" t="s">
        <v>154</v>
      </c>
      <c r="D36" s="150">
        <v>0</v>
      </c>
      <c r="E36" s="149">
        <v>2</v>
      </c>
      <c r="F36" s="127">
        <f>$D$6</f>
        <v>17</v>
      </c>
      <c r="G36" s="146">
        <f t="shared" si="3"/>
        <v>0</v>
      </c>
      <c r="H36" s="109"/>
    </row>
    <row r="37" spans="1:10" s="108" customFormat="1" x14ac:dyDescent="0.2">
      <c r="A37" s="205"/>
      <c r="B37" s="124" t="s">
        <v>157</v>
      </c>
      <c r="C37" s="125" t="s">
        <v>151</v>
      </c>
      <c r="D37" s="150">
        <v>0</v>
      </c>
      <c r="E37" s="149">
        <v>1</v>
      </c>
      <c r="F37" s="127">
        <f>$C$6</f>
        <v>9</v>
      </c>
      <c r="G37" s="146">
        <f t="shared" si="3"/>
        <v>0</v>
      </c>
      <c r="H37" s="109"/>
    </row>
    <row r="38" spans="1:10" s="108" customFormat="1" x14ac:dyDescent="0.2">
      <c r="A38" s="205"/>
      <c r="B38" s="124" t="s">
        <v>156</v>
      </c>
      <c r="C38" s="125" t="s">
        <v>151</v>
      </c>
      <c r="D38" s="150">
        <v>0</v>
      </c>
      <c r="E38" s="149">
        <v>8</v>
      </c>
      <c r="F38" s="127">
        <f>$C$6</f>
        <v>9</v>
      </c>
      <c r="G38" s="146">
        <f t="shared" si="3"/>
        <v>0</v>
      </c>
      <c r="H38" s="109"/>
    </row>
    <row r="39" spans="1:10" s="108" customFormat="1" x14ac:dyDescent="0.2">
      <c r="A39" s="205"/>
      <c r="B39" s="124" t="s">
        <v>155</v>
      </c>
      <c r="C39" s="125" t="s">
        <v>154</v>
      </c>
      <c r="D39" s="150">
        <v>0</v>
      </c>
      <c r="E39" s="149">
        <v>1</v>
      </c>
      <c r="F39" s="127">
        <f>$D$6</f>
        <v>17</v>
      </c>
      <c r="G39" s="146">
        <f t="shared" si="3"/>
        <v>0</v>
      </c>
      <c r="H39" s="109"/>
    </row>
    <row r="40" spans="1:10" s="108" customFormat="1" x14ac:dyDescent="0.2">
      <c r="A40" s="205"/>
      <c r="B40" s="124" t="s">
        <v>200</v>
      </c>
      <c r="C40" s="125" t="s">
        <v>154</v>
      </c>
      <c r="D40" s="150">
        <v>0</v>
      </c>
      <c r="E40" s="149">
        <v>1</v>
      </c>
      <c r="F40" s="127">
        <f>$D$6</f>
        <v>17</v>
      </c>
      <c r="G40" s="146">
        <f t="shared" si="3"/>
        <v>0</v>
      </c>
      <c r="H40" s="109"/>
    </row>
    <row r="41" spans="1:10" s="108" customFormat="1" x14ac:dyDescent="0.2">
      <c r="A41" s="205"/>
      <c r="B41" s="124" t="s">
        <v>153</v>
      </c>
      <c r="C41" s="125" t="s">
        <v>150</v>
      </c>
      <c r="D41" s="150">
        <v>0</v>
      </c>
      <c r="E41" s="149">
        <v>4</v>
      </c>
      <c r="F41" s="127">
        <f>$E$6</f>
        <v>4</v>
      </c>
      <c r="G41" s="146">
        <f t="shared" si="3"/>
        <v>0</v>
      </c>
      <c r="H41" s="109"/>
    </row>
    <row r="42" spans="1:10" s="108" customFormat="1" x14ac:dyDescent="0.2">
      <c r="A42" s="205"/>
      <c r="B42" s="124" t="s">
        <v>152</v>
      </c>
      <c r="C42" s="125" t="s">
        <v>151</v>
      </c>
      <c r="D42" s="150">
        <v>0</v>
      </c>
      <c r="E42" s="149">
        <v>1</v>
      </c>
      <c r="F42" s="127">
        <f>$C$6</f>
        <v>9</v>
      </c>
      <c r="G42" s="146">
        <f t="shared" si="3"/>
        <v>0</v>
      </c>
      <c r="H42" s="109"/>
    </row>
    <row r="43" spans="1:10" ht="25.5" customHeight="1" x14ac:dyDescent="0.2">
      <c r="A43" s="205"/>
      <c r="B43" s="206" t="s">
        <v>216</v>
      </c>
      <c r="C43" s="206"/>
      <c r="D43" s="206"/>
      <c r="E43" s="206"/>
      <c r="F43" s="206"/>
      <c r="G43" s="143">
        <f>SUM(G32:G42)</f>
        <v>0</v>
      </c>
      <c r="H43" s="105"/>
    </row>
    <row r="44" spans="1:10" ht="25.5" customHeight="1" x14ac:dyDescent="0.2">
      <c r="A44" s="205"/>
      <c r="B44" s="206" t="s">
        <v>217</v>
      </c>
      <c r="C44" s="206"/>
      <c r="D44" s="206"/>
      <c r="E44" s="206"/>
      <c r="F44" s="206"/>
      <c r="G44" s="143">
        <f>G43/D6</f>
        <v>0</v>
      </c>
      <c r="H44" s="105"/>
    </row>
    <row r="45" spans="1:10" ht="25.5" customHeight="1" x14ac:dyDescent="0.2">
      <c r="A45" s="205"/>
      <c r="B45" s="206" t="s">
        <v>149</v>
      </c>
      <c r="C45" s="206"/>
      <c r="D45" s="206"/>
      <c r="E45" s="206"/>
      <c r="F45" s="206"/>
      <c r="G45" s="148">
        <f>G44/12</f>
        <v>0</v>
      </c>
      <c r="H45" s="105"/>
      <c r="I45" s="107"/>
      <c r="J45" s="106"/>
    </row>
    <row r="46" spans="1:10" ht="6" customHeight="1" x14ac:dyDescent="0.2">
      <c r="A46" s="105"/>
      <c r="B46" s="105"/>
      <c r="C46" s="105"/>
      <c r="D46" s="105"/>
      <c r="E46" s="105"/>
      <c r="F46" s="105"/>
      <c r="G46" s="147"/>
      <c r="H46" s="105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45"/>
  <sheetViews>
    <sheetView tabSelected="1" topLeftCell="A91" zoomScale="110" zoomScaleNormal="110" zoomScaleSheetLayoutView="100" workbookViewId="0">
      <selection activeCell="A78" sqref="A78:G81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348" t="s">
        <v>208</v>
      </c>
      <c r="B1" s="349"/>
      <c r="C1" s="349"/>
      <c r="D1" s="349"/>
      <c r="E1" s="349"/>
      <c r="F1" s="349"/>
      <c r="G1" s="349"/>
      <c r="H1" s="349"/>
      <c r="I1" s="349"/>
    </row>
    <row r="2" spans="1:9" ht="12.75" customHeight="1" x14ac:dyDescent="0.2">
      <c r="A2" s="272" t="s">
        <v>191</v>
      </c>
      <c r="B2" s="272"/>
      <c r="C2" s="272"/>
      <c r="D2" s="272"/>
      <c r="E2" s="272"/>
      <c r="F2" s="272"/>
      <c r="G2" s="272"/>
      <c r="H2" s="272"/>
      <c r="I2" s="272"/>
    </row>
    <row r="3" spans="1:9" ht="12.75" customHeight="1" x14ac:dyDescent="0.2">
      <c r="A3" s="272" t="s">
        <v>209</v>
      </c>
      <c r="B3" s="272"/>
      <c r="C3" s="272"/>
      <c r="D3" s="272"/>
      <c r="E3" s="272"/>
      <c r="F3" s="272"/>
      <c r="G3" s="272"/>
      <c r="H3" s="272"/>
      <c r="I3" s="272"/>
    </row>
    <row r="4" spans="1:9" ht="12.75" customHeight="1" x14ac:dyDescent="0.2">
      <c r="A4" s="272" t="s">
        <v>211</v>
      </c>
      <c r="B4" s="350"/>
      <c r="C4" s="350"/>
      <c r="D4" s="350"/>
      <c r="E4" s="350"/>
      <c r="F4" s="350"/>
      <c r="G4" s="350"/>
      <c r="H4" s="350"/>
      <c r="I4" s="350"/>
    </row>
    <row r="5" spans="1:9" ht="12.75" customHeight="1" x14ac:dyDescent="0.2">
      <c r="A5" s="351"/>
      <c r="B5" s="351"/>
      <c r="C5" s="351"/>
      <c r="D5" s="351"/>
      <c r="E5" s="351"/>
      <c r="F5" s="351"/>
      <c r="G5" s="351"/>
      <c r="H5" s="351"/>
      <c r="I5" s="351"/>
    </row>
    <row r="6" spans="1:9" ht="21" customHeight="1" x14ac:dyDescent="0.2">
      <c r="A6" s="318" t="s">
        <v>0</v>
      </c>
      <c r="B6" s="319"/>
      <c r="C6" s="319"/>
      <c r="D6" s="319"/>
      <c r="E6" s="319"/>
      <c r="F6" s="319"/>
      <c r="G6" s="319"/>
      <c r="H6" s="319"/>
      <c r="I6" s="352"/>
    </row>
    <row r="7" spans="1:9" ht="12.75" customHeight="1" x14ac:dyDescent="0.2">
      <c r="A7" s="3" t="s">
        <v>1</v>
      </c>
      <c r="B7" s="341" t="s">
        <v>2</v>
      </c>
      <c r="C7" s="342"/>
      <c r="D7" s="342"/>
      <c r="E7" s="342"/>
      <c r="F7" s="342"/>
      <c r="G7" s="343"/>
      <c r="H7" s="344" t="s">
        <v>210</v>
      </c>
      <c r="I7" s="345"/>
    </row>
    <row r="8" spans="1:9" ht="12.75" customHeight="1" x14ac:dyDescent="0.2">
      <c r="A8" s="4" t="s">
        <v>3</v>
      </c>
      <c r="B8" s="230" t="s">
        <v>4</v>
      </c>
      <c r="C8" s="231"/>
      <c r="D8" s="231"/>
      <c r="E8" s="231"/>
      <c r="F8" s="231"/>
      <c r="G8" s="232"/>
      <c r="H8" s="339" t="s">
        <v>234</v>
      </c>
      <c r="I8" s="340"/>
    </row>
    <row r="9" spans="1:9" ht="12.75" customHeight="1" x14ac:dyDescent="0.2">
      <c r="A9" s="4" t="s">
        <v>5</v>
      </c>
      <c r="B9" s="230" t="s">
        <v>6</v>
      </c>
      <c r="C9" s="231"/>
      <c r="D9" s="231"/>
      <c r="E9" s="231"/>
      <c r="F9" s="231"/>
      <c r="G9" s="232"/>
      <c r="H9" s="346" t="s">
        <v>237</v>
      </c>
      <c r="I9" s="347"/>
    </row>
    <row r="10" spans="1:9" ht="12.75" customHeight="1" x14ac:dyDescent="0.2">
      <c r="A10" s="4" t="s">
        <v>7</v>
      </c>
      <c r="B10" s="230" t="s">
        <v>8</v>
      </c>
      <c r="C10" s="231"/>
      <c r="D10" s="231"/>
      <c r="E10" s="231"/>
      <c r="F10" s="231"/>
      <c r="G10" s="232"/>
      <c r="H10" s="339">
        <v>12</v>
      </c>
      <c r="I10" s="340"/>
    </row>
    <row r="11" spans="1:9" ht="12.75" customHeight="1" x14ac:dyDescent="0.2">
      <c r="A11" s="230" t="s">
        <v>9</v>
      </c>
      <c r="B11" s="231"/>
      <c r="C11" s="231"/>
      <c r="D11" s="231"/>
      <c r="E11" s="231"/>
      <c r="F11" s="231"/>
      <c r="G11" s="231"/>
      <c r="H11" s="231"/>
      <c r="I11" s="232"/>
    </row>
    <row r="12" spans="1:9" ht="14.25" x14ac:dyDescent="0.2">
      <c r="A12" s="273"/>
      <c r="B12" s="274"/>
      <c r="C12" s="274"/>
      <c r="D12" s="274"/>
      <c r="E12" s="274"/>
      <c r="F12" s="274"/>
      <c r="G12" s="274"/>
      <c r="H12" s="274"/>
      <c r="I12" s="275"/>
    </row>
    <row r="13" spans="1:9" ht="21.75" customHeight="1" x14ac:dyDescent="0.2">
      <c r="A13" s="276" t="s">
        <v>90</v>
      </c>
      <c r="B13" s="277"/>
      <c r="C13" s="277"/>
      <c r="D13" s="277"/>
      <c r="E13" s="277"/>
      <c r="F13" s="277"/>
      <c r="G13" s="277"/>
      <c r="H13" s="277"/>
      <c r="I13" s="278"/>
    </row>
    <row r="14" spans="1:9" ht="12.75" customHeight="1" x14ac:dyDescent="0.2">
      <c r="A14" s="242" t="s">
        <v>10</v>
      </c>
      <c r="B14" s="243"/>
      <c r="C14" s="243"/>
      <c r="D14" s="243"/>
      <c r="E14" s="243"/>
      <c r="F14" s="243"/>
      <c r="G14" s="243"/>
      <c r="H14" s="243"/>
      <c r="I14" s="244"/>
    </row>
    <row r="15" spans="1:9" ht="27" customHeight="1" x14ac:dyDescent="0.2">
      <c r="A15" s="4">
        <v>1</v>
      </c>
      <c r="B15" s="230" t="s">
        <v>11</v>
      </c>
      <c r="C15" s="231"/>
      <c r="D15" s="231"/>
      <c r="E15" s="231"/>
      <c r="F15" s="231"/>
      <c r="G15" s="232"/>
      <c r="H15" s="333" t="s">
        <v>196</v>
      </c>
      <c r="I15" s="334"/>
    </row>
    <row r="16" spans="1:9" ht="12.75" customHeight="1" x14ac:dyDescent="0.2">
      <c r="A16" s="4">
        <v>2</v>
      </c>
      <c r="B16" s="230" t="s">
        <v>12</v>
      </c>
      <c r="C16" s="231"/>
      <c r="D16" s="231"/>
      <c r="E16" s="231"/>
      <c r="F16" s="231"/>
      <c r="G16" s="232"/>
      <c r="H16" s="335" t="s">
        <v>192</v>
      </c>
      <c r="I16" s="336"/>
    </row>
    <row r="17" spans="1:9" ht="12.75" customHeight="1" x14ac:dyDescent="0.2">
      <c r="A17" s="4">
        <v>3</v>
      </c>
      <c r="B17" s="230" t="s">
        <v>13</v>
      </c>
      <c r="C17" s="231"/>
      <c r="D17" s="231"/>
      <c r="E17" s="231"/>
      <c r="F17" s="231"/>
      <c r="G17" s="232"/>
      <c r="H17" s="337"/>
      <c r="I17" s="338"/>
    </row>
    <row r="18" spans="1:9" ht="15" customHeight="1" x14ac:dyDescent="0.2">
      <c r="A18" s="4">
        <v>4</v>
      </c>
      <c r="B18" s="230" t="s">
        <v>14</v>
      </c>
      <c r="C18" s="231"/>
      <c r="D18" s="231"/>
      <c r="E18" s="231"/>
      <c r="F18" s="231"/>
      <c r="G18" s="232"/>
      <c r="H18" s="326" t="s">
        <v>236</v>
      </c>
      <c r="I18" s="327"/>
    </row>
    <row r="19" spans="1:9" ht="12.75" customHeight="1" x14ac:dyDescent="0.25">
      <c r="A19" s="5">
        <v>5</v>
      </c>
      <c r="B19" s="230" t="s">
        <v>15</v>
      </c>
      <c r="C19" s="231"/>
      <c r="D19" s="231"/>
      <c r="E19" s="231"/>
      <c r="F19" s="231"/>
      <c r="G19" s="232"/>
      <c r="H19" s="328" t="s">
        <v>233</v>
      </c>
      <c r="I19" s="329"/>
    </row>
    <row r="20" spans="1:9" ht="15" x14ac:dyDescent="0.2">
      <c r="A20" s="330"/>
      <c r="B20" s="331"/>
      <c r="C20" s="331"/>
      <c r="D20" s="331"/>
      <c r="E20" s="331"/>
      <c r="F20" s="331"/>
      <c r="G20" s="331"/>
      <c r="H20" s="331"/>
      <c r="I20" s="332"/>
    </row>
    <row r="21" spans="1:9" ht="23.25" customHeight="1" x14ac:dyDescent="0.2">
      <c r="A21" s="276" t="s">
        <v>16</v>
      </c>
      <c r="B21" s="277"/>
      <c r="C21" s="277"/>
      <c r="D21" s="277"/>
      <c r="E21" s="277"/>
      <c r="F21" s="277"/>
      <c r="G21" s="277"/>
      <c r="H21" s="277"/>
      <c r="I21" s="278"/>
    </row>
    <row r="22" spans="1:9" ht="12.75" customHeight="1" x14ac:dyDescent="0.2">
      <c r="A22" s="82">
        <v>1</v>
      </c>
      <c r="B22" s="242" t="s">
        <v>17</v>
      </c>
      <c r="C22" s="243"/>
      <c r="D22" s="243"/>
      <c r="E22" s="243"/>
      <c r="F22" s="243"/>
      <c r="G22" s="244"/>
      <c r="H22" s="82" t="s">
        <v>18</v>
      </c>
      <c r="I22" s="83" t="s">
        <v>19</v>
      </c>
    </row>
    <row r="23" spans="1:9" ht="12.75" customHeight="1" x14ac:dyDescent="0.2">
      <c r="A23" s="4" t="s">
        <v>1</v>
      </c>
      <c r="B23" s="230" t="s">
        <v>197</v>
      </c>
      <c r="C23" s="231"/>
      <c r="D23" s="231"/>
      <c r="E23" s="231"/>
      <c r="F23" s="231"/>
      <c r="G23" s="231"/>
      <c r="H23" s="232"/>
      <c r="I23" s="33">
        <v>0</v>
      </c>
    </row>
    <row r="24" spans="1:9" ht="12.75" customHeight="1" x14ac:dyDescent="0.2">
      <c r="A24" s="4" t="s">
        <v>3</v>
      </c>
      <c r="B24" s="320" t="s">
        <v>86</v>
      </c>
      <c r="C24" s="321"/>
      <c r="D24" s="321"/>
      <c r="E24" s="321"/>
      <c r="F24" s="321"/>
      <c r="G24" s="32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323" t="s">
        <v>87</v>
      </c>
      <c r="C25" s="324"/>
      <c r="D25" s="324"/>
      <c r="E25" s="324"/>
      <c r="F25" s="324"/>
      <c r="G25" s="325"/>
      <c r="H25" s="153"/>
      <c r="I25" s="142"/>
    </row>
    <row r="26" spans="1:9" ht="12.75" customHeight="1" x14ac:dyDescent="0.2">
      <c r="A26" s="4" t="s">
        <v>7</v>
      </c>
      <c r="B26" s="285" t="s">
        <v>20</v>
      </c>
      <c r="C26" s="285"/>
      <c r="D26" s="285"/>
      <c r="E26" s="285"/>
      <c r="F26" s="285"/>
      <c r="G26" s="285"/>
      <c r="H26" s="4"/>
      <c r="I26" s="33"/>
    </row>
    <row r="27" spans="1:9" ht="12.75" customHeight="1" x14ac:dyDescent="0.2">
      <c r="A27" s="4" t="s">
        <v>21</v>
      </c>
      <c r="B27" s="285" t="s">
        <v>22</v>
      </c>
      <c r="C27" s="285"/>
      <c r="D27" s="285"/>
      <c r="E27" s="285"/>
      <c r="F27" s="285"/>
      <c r="G27" s="285"/>
      <c r="H27" s="7"/>
      <c r="I27" s="33"/>
    </row>
    <row r="28" spans="1:9" ht="12.75" customHeight="1" x14ac:dyDescent="0.25">
      <c r="A28" s="8" t="s">
        <v>23</v>
      </c>
      <c r="B28" s="285" t="s">
        <v>207</v>
      </c>
      <c r="C28" s="285"/>
      <c r="D28" s="285"/>
      <c r="E28" s="285"/>
      <c r="F28" s="285"/>
      <c r="G28" s="285"/>
      <c r="H28" s="7"/>
      <c r="I28" s="33"/>
    </row>
    <row r="29" spans="1:9" ht="12.75" customHeight="1" x14ac:dyDescent="0.2">
      <c r="A29" s="315" t="s">
        <v>26</v>
      </c>
      <c r="B29" s="316"/>
      <c r="C29" s="316"/>
      <c r="D29" s="316"/>
      <c r="E29" s="316"/>
      <c r="F29" s="316"/>
      <c r="G29" s="316"/>
      <c r="H29" s="317"/>
      <c r="I29" s="32">
        <f>SUM(I23:I28)</f>
        <v>0</v>
      </c>
    </row>
    <row r="30" spans="1:9" ht="14.25" x14ac:dyDescent="0.2">
      <c r="A30" s="273"/>
      <c r="B30" s="274"/>
      <c r="C30" s="274"/>
      <c r="D30" s="274"/>
      <c r="E30" s="274"/>
      <c r="F30" s="274"/>
      <c r="G30" s="274"/>
      <c r="H30" s="274"/>
      <c r="I30" s="275"/>
    </row>
    <row r="31" spans="1:9" ht="23.25" customHeight="1" x14ac:dyDescent="0.2">
      <c r="A31" s="279" t="s">
        <v>27</v>
      </c>
      <c r="B31" s="280"/>
      <c r="C31" s="280"/>
      <c r="D31" s="280"/>
      <c r="E31" s="280"/>
      <c r="F31" s="280"/>
      <c r="G31" s="280"/>
      <c r="H31" s="280"/>
      <c r="I31" s="281"/>
    </row>
    <row r="32" spans="1:9" ht="18" customHeight="1" x14ac:dyDescent="0.2">
      <c r="A32" s="84" t="s">
        <v>28</v>
      </c>
      <c r="B32" s="318" t="s">
        <v>29</v>
      </c>
      <c r="C32" s="319"/>
      <c r="D32" s="319"/>
      <c r="E32" s="319"/>
      <c r="F32" s="319"/>
      <c r="G32" s="319"/>
      <c r="H32" s="85" t="s">
        <v>96</v>
      </c>
      <c r="I32" s="86" t="s">
        <v>19</v>
      </c>
    </row>
    <row r="33" spans="1:9" ht="30" customHeight="1" x14ac:dyDescent="0.2">
      <c r="A33" s="9" t="s">
        <v>1</v>
      </c>
      <c r="B33" s="230" t="s">
        <v>88</v>
      </c>
      <c r="C33" s="231"/>
      <c r="D33" s="231"/>
      <c r="E33" s="231"/>
      <c r="F33" s="231"/>
      <c r="G33" s="23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30" t="s">
        <v>89</v>
      </c>
      <c r="C34" s="231"/>
      <c r="D34" s="231"/>
      <c r="E34" s="231"/>
      <c r="F34" s="231"/>
      <c r="G34" s="232"/>
      <c r="H34" s="34">
        <v>0.121</v>
      </c>
      <c r="I34" s="33">
        <f>TRUNC(I29*H34,2)</f>
        <v>0</v>
      </c>
    </row>
    <row r="35" spans="1:9" ht="14.25" x14ac:dyDescent="0.2">
      <c r="A35" s="300" t="s">
        <v>26</v>
      </c>
      <c r="B35" s="301"/>
      <c r="C35" s="301"/>
      <c r="D35" s="301"/>
      <c r="E35" s="301"/>
      <c r="F35" s="301"/>
      <c r="G35" s="302"/>
      <c r="H35" s="31">
        <f>SUM(H33:H34)</f>
        <v>0.20430000000000001</v>
      </c>
      <c r="I35" s="35">
        <f>SUM(I33:I34)</f>
        <v>0</v>
      </c>
    </row>
    <row r="36" spans="1:9" ht="14.25" x14ac:dyDescent="0.2">
      <c r="A36" s="303" t="s">
        <v>113</v>
      </c>
      <c r="B36" s="304"/>
      <c r="C36" s="304"/>
      <c r="D36" s="304"/>
      <c r="E36" s="304"/>
      <c r="F36" s="304"/>
      <c r="G36" s="305"/>
      <c r="H36" s="59" t="s">
        <v>114</v>
      </c>
      <c r="I36" s="60">
        <f>I29</f>
        <v>0</v>
      </c>
    </row>
    <row r="37" spans="1:9" ht="14.25" x14ac:dyDescent="0.2">
      <c r="A37" s="306"/>
      <c r="B37" s="307"/>
      <c r="C37" s="307"/>
      <c r="D37" s="307"/>
      <c r="E37" s="307"/>
      <c r="F37" s="307"/>
      <c r="G37" s="308"/>
      <c r="H37" s="59" t="s">
        <v>115</v>
      </c>
      <c r="I37" s="60">
        <f>I35</f>
        <v>0</v>
      </c>
    </row>
    <row r="38" spans="1:9" ht="14.25" x14ac:dyDescent="0.2">
      <c r="A38" s="309"/>
      <c r="B38" s="310"/>
      <c r="C38" s="310"/>
      <c r="D38" s="310"/>
      <c r="E38" s="310"/>
      <c r="F38" s="310"/>
      <c r="G38" s="311"/>
      <c r="H38" s="59" t="s">
        <v>26</v>
      </c>
      <c r="I38" s="60">
        <f>SUM(I36:I37)</f>
        <v>0</v>
      </c>
    </row>
    <row r="39" spans="1:9" ht="33" customHeight="1" x14ac:dyDescent="0.2">
      <c r="A39" s="312" t="s">
        <v>116</v>
      </c>
      <c r="B39" s="313"/>
      <c r="C39" s="313"/>
      <c r="D39" s="313"/>
      <c r="E39" s="313"/>
      <c r="F39" s="313"/>
      <c r="G39" s="313"/>
      <c r="H39" s="313"/>
      <c r="I39" s="314"/>
    </row>
    <row r="40" spans="1:9" ht="19.5" customHeight="1" x14ac:dyDescent="0.2">
      <c r="A40" s="87" t="s">
        <v>31</v>
      </c>
      <c r="B40" s="242" t="s">
        <v>32</v>
      </c>
      <c r="C40" s="243"/>
      <c r="D40" s="243"/>
      <c r="E40" s="243"/>
      <c r="F40" s="243"/>
      <c r="G40" s="244"/>
      <c r="H40" s="85" t="s">
        <v>96</v>
      </c>
      <c r="I40" s="88" t="s">
        <v>19</v>
      </c>
    </row>
    <row r="41" spans="1:9" ht="12.75" customHeight="1" x14ac:dyDescent="0.2">
      <c r="A41" s="10" t="s">
        <v>1</v>
      </c>
      <c r="B41" s="230" t="s">
        <v>33</v>
      </c>
      <c r="C41" s="231"/>
      <c r="D41" s="231"/>
      <c r="E41" s="231"/>
      <c r="F41" s="231"/>
      <c r="G41" s="23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30" t="s">
        <v>34</v>
      </c>
      <c r="C42" s="231"/>
      <c r="D42" s="231"/>
      <c r="E42" s="231"/>
      <c r="F42" s="231"/>
      <c r="G42" s="23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30" t="s">
        <v>112</v>
      </c>
      <c r="C43" s="231"/>
      <c r="D43" s="231"/>
      <c r="E43" s="231"/>
      <c r="F43" s="231"/>
      <c r="G43" s="232"/>
      <c r="H43" s="101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30" t="s">
        <v>35</v>
      </c>
      <c r="C44" s="231"/>
      <c r="D44" s="231"/>
      <c r="E44" s="231"/>
      <c r="F44" s="231"/>
      <c r="G44" s="23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30" t="s">
        <v>36</v>
      </c>
      <c r="C45" s="231"/>
      <c r="D45" s="231"/>
      <c r="E45" s="231"/>
      <c r="F45" s="231"/>
      <c r="G45" s="23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30" t="s">
        <v>37</v>
      </c>
      <c r="C46" s="231"/>
      <c r="D46" s="231"/>
      <c r="E46" s="231"/>
      <c r="F46" s="231"/>
      <c r="G46" s="23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30" t="s">
        <v>38</v>
      </c>
      <c r="C47" s="231"/>
      <c r="D47" s="231"/>
      <c r="E47" s="231"/>
      <c r="F47" s="231"/>
      <c r="G47" s="23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30" t="s">
        <v>40</v>
      </c>
      <c r="C48" s="231"/>
      <c r="D48" s="231"/>
      <c r="E48" s="231"/>
      <c r="F48" s="231"/>
      <c r="G48" s="232"/>
      <c r="H48" s="100">
        <v>0.08</v>
      </c>
      <c r="I48" s="33">
        <f>SUM(I38*H48)</f>
        <v>0</v>
      </c>
    </row>
    <row r="49" spans="1:9" ht="18.75" customHeight="1" x14ac:dyDescent="0.2">
      <c r="A49" s="292" t="s">
        <v>30</v>
      </c>
      <c r="B49" s="293"/>
      <c r="C49" s="293"/>
      <c r="D49" s="293"/>
      <c r="E49" s="293"/>
      <c r="F49" s="293"/>
      <c r="G49" s="294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95" t="s">
        <v>117</v>
      </c>
      <c r="B50" s="296"/>
      <c r="C50" s="296"/>
      <c r="D50" s="296"/>
      <c r="E50" s="296"/>
      <c r="F50" s="296"/>
      <c r="G50" s="296"/>
      <c r="H50" s="296"/>
      <c r="I50" s="296"/>
    </row>
    <row r="51" spans="1:9" ht="17.25" customHeight="1" x14ac:dyDescent="0.2">
      <c r="A51" s="89" t="s">
        <v>41</v>
      </c>
      <c r="B51" s="297" t="s">
        <v>42</v>
      </c>
      <c r="C51" s="298"/>
      <c r="D51" s="298"/>
      <c r="E51" s="298"/>
      <c r="F51" s="298"/>
      <c r="G51" s="298"/>
      <c r="H51" s="299"/>
      <c r="I51" s="90" t="s">
        <v>19</v>
      </c>
    </row>
    <row r="52" spans="1:9" ht="15" x14ac:dyDescent="0.2">
      <c r="A52" s="9" t="s">
        <v>1</v>
      </c>
      <c r="B52" s="258" t="s">
        <v>205</v>
      </c>
      <c r="C52" s="259"/>
      <c r="D52" s="259"/>
      <c r="E52" s="259"/>
      <c r="F52" s="259"/>
      <c r="G52" s="259"/>
      <c r="H52" s="260"/>
      <c r="I52" s="38">
        <f>(H53*H54)-(I23*0.5*H55)</f>
        <v>0</v>
      </c>
    </row>
    <row r="53" spans="1:9" ht="24.75" customHeight="1" x14ac:dyDescent="0.2">
      <c r="A53" s="9"/>
      <c r="B53" s="289" t="s">
        <v>44</v>
      </c>
      <c r="C53" s="290"/>
      <c r="D53" s="290"/>
      <c r="E53" s="290"/>
      <c r="F53" s="290"/>
      <c r="G53" s="291"/>
      <c r="H53" s="97">
        <v>0</v>
      </c>
      <c r="I53" s="33"/>
    </row>
    <row r="54" spans="1:9" ht="12.75" customHeight="1" x14ac:dyDescent="0.2">
      <c r="A54" s="12"/>
      <c r="B54" s="289" t="s">
        <v>110</v>
      </c>
      <c r="C54" s="290"/>
      <c r="D54" s="290"/>
      <c r="E54" s="290"/>
      <c r="F54" s="290"/>
      <c r="G54" s="291"/>
      <c r="H54" s="98">
        <v>0</v>
      </c>
      <c r="I54" s="39" t="s">
        <v>45</v>
      </c>
    </row>
    <row r="55" spans="1:9" ht="12.75" customHeight="1" x14ac:dyDescent="0.2">
      <c r="A55" s="9"/>
      <c r="B55" s="289" t="s">
        <v>46</v>
      </c>
      <c r="C55" s="290"/>
      <c r="D55" s="290"/>
      <c r="E55" s="290"/>
      <c r="F55" s="290"/>
      <c r="G55" s="291"/>
      <c r="H55" s="99">
        <v>0.06</v>
      </c>
      <c r="I55" s="33"/>
    </row>
    <row r="56" spans="1:9" ht="15" customHeight="1" x14ac:dyDescent="0.2">
      <c r="A56" s="9" t="s">
        <v>3</v>
      </c>
      <c r="B56" s="272" t="s">
        <v>47</v>
      </c>
      <c r="C56" s="272"/>
      <c r="D56" s="272"/>
      <c r="E56" s="272"/>
      <c r="F56" s="272"/>
      <c r="G56" s="272"/>
      <c r="H56" s="37"/>
      <c r="I56" s="102">
        <v>0</v>
      </c>
    </row>
    <row r="57" spans="1:9" ht="17.25" customHeight="1" x14ac:dyDescent="0.2">
      <c r="A57" s="9" t="s">
        <v>5</v>
      </c>
      <c r="B57" s="272" t="s">
        <v>48</v>
      </c>
      <c r="C57" s="272"/>
      <c r="D57" s="272"/>
      <c r="E57" s="272"/>
      <c r="F57" s="272"/>
      <c r="G57" s="272"/>
      <c r="H57" s="13"/>
      <c r="I57" s="102">
        <v>0</v>
      </c>
    </row>
    <row r="58" spans="1:9" ht="28.5" customHeight="1" x14ac:dyDescent="0.2">
      <c r="A58" s="9" t="s">
        <v>7</v>
      </c>
      <c r="B58" s="272" t="s">
        <v>83</v>
      </c>
      <c r="C58" s="272"/>
      <c r="D58" s="272"/>
      <c r="E58" s="272"/>
      <c r="F58" s="272"/>
      <c r="G58" s="272"/>
      <c r="H58" s="13"/>
      <c r="I58" s="103">
        <v>0</v>
      </c>
    </row>
    <row r="59" spans="1:9" ht="22.5" customHeight="1" x14ac:dyDescent="0.2">
      <c r="A59" s="9" t="s">
        <v>21</v>
      </c>
      <c r="B59" s="272" t="s">
        <v>194</v>
      </c>
      <c r="C59" s="272"/>
      <c r="D59" s="272"/>
      <c r="E59" s="272"/>
      <c r="F59" s="272"/>
      <c r="G59" s="272"/>
      <c r="H59" s="13"/>
      <c r="I59" s="103">
        <v>0</v>
      </c>
    </row>
    <row r="60" spans="1:9" ht="22.5" customHeight="1" x14ac:dyDescent="0.2">
      <c r="A60" s="9" t="s">
        <v>23</v>
      </c>
      <c r="B60" s="272" t="s">
        <v>84</v>
      </c>
      <c r="C60" s="272"/>
      <c r="D60" s="272"/>
      <c r="E60" s="272"/>
      <c r="F60" s="272"/>
      <c r="G60" s="272"/>
      <c r="H60" s="13"/>
      <c r="I60" s="103">
        <v>0</v>
      </c>
    </row>
    <row r="61" spans="1:9" ht="19.5" customHeight="1" x14ac:dyDescent="0.2">
      <c r="A61" s="14"/>
      <c r="B61" s="245" t="s">
        <v>30</v>
      </c>
      <c r="C61" s="246"/>
      <c r="D61" s="246"/>
      <c r="E61" s="246"/>
      <c r="F61" s="246"/>
      <c r="G61" s="246"/>
      <c r="H61" s="261"/>
      <c r="I61" s="35">
        <f>SUM(I52:I60)</f>
        <v>0</v>
      </c>
    </row>
    <row r="62" spans="1:9" ht="30.75" customHeight="1" x14ac:dyDescent="0.2">
      <c r="A62" s="279" t="s">
        <v>49</v>
      </c>
      <c r="B62" s="280"/>
      <c r="C62" s="280"/>
      <c r="D62" s="280"/>
      <c r="E62" s="280"/>
      <c r="F62" s="280"/>
      <c r="G62" s="280"/>
      <c r="H62" s="280"/>
      <c r="I62" s="281"/>
    </row>
    <row r="63" spans="1:9" ht="20.25" customHeight="1" x14ac:dyDescent="0.2">
      <c r="A63" s="91">
        <v>2</v>
      </c>
      <c r="B63" s="286" t="s">
        <v>50</v>
      </c>
      <c r="C63" s="287"/>
      <c r="D63" s="287"/>
      <c r="E63" s="287"/>
      <c r="F63" s="287"/>
      <c r="G63" s="287"/>
      <c r="H63" s="288"/>
      <c r="I63" s="92" t="s">
        <v>19</v>
      </c>
    </row>
    <row r="64" spans="1:9" ht="12.75" customHeight="1" x14ac:dyDescent="0.2">
      <c r="A64" s="9" t="s">
        <v>28</v>
      </c>
      <c r="B64" s="230" t="s">
        <v>29</v>
      </c>
      <c r="C64" s="231"/>
      <c r="D64" s="231"/>
      <c r="E64" s="231"/>
      <c r="F64" s="231"/>
      <c r="G64" s="231"/>
      <c r="H64" s="232"/>
      <c r="I64" s="33">
        <f>I35</f>
        <v>0</v>
      </c>
    </row>
    <row r="65" spans="1:9" ht="12.75" customHeight="1" x14ac:dyDescent="0.2">
      <c r="A65" s="9" t="s">
        <v>31</v>
      </c>
      <c r="B65" s="230" t="s">
        <v>32</v>
      </c>
      <c r="C65" s="231"/>
      <c r="D65" s="231"/>
      <c r="E65" s="231"/>
      <c r="F65" s="231"/>
      <c r="G65" s="231"/>
      <c r="H65" s="232"/>
      <c r="I65" s="33">
        <f>I49</f>
        <v>0</v>
      </c>
    </row>
    <row r="66" spans="1:9" ht="12.75" customHeight="1" x14ac:dyDescent="0.2">
      <c r="A66" s="9" t="s">
        <v>41</v>
      </c>
      <c r="B66" s="230" t="s">
        <v>42</v>
      </c>
      <c r="C66" s="231"/>
      <c r="D66" s="231"/>
      <c r="E66" s="231"/>
      <c r="F66" s="231"/>
      <c r="G66" s="231"/>
      <c r="H66" s="232"/>
      <c r="I66" s="33">
        <f>I61</f>
        <v>0</v>
      </c>
    </row>
    <row r="67" spans="1:9" ht="14.25" x14ac:dyDescent="0.2">
      <c r="A67" s="245" t="s">
        <v>26</v>
      </c>
      <c r="B67" s="246"/>
      <c r="C67" s="246"/>
      <c r="D67" s="246"/>
      <c r="E67" s="246"/>
      <c r="F67" s="246"/>
      <c r="G67" s="246"/>
      <c r="H67" s="261"/>
      <c r="I67" s="35">
        <f>SUM(I64:I66)</f>
        <v>0</v>
      </c>
    </row>
    <row r="68" spans="1:9" ht="14.25" x14ac:dyDescent="0.2">
      <c r="A68" s="273"/>
      <c r="B68" s="274"/>
      <c r="C68" s="274"/>
      <c r="D68" s="274"/>
      <c r="E68" s="274"/>
      <c r="F68" s="274"/>
      <c r="G68" s="274"/>
      <c r="H68" s="274"/>
      <c r="I68" s="275"/>
    </row>
    <row r="69" spans="1:9" ht="26.25" customHeight="1" x14ac:dyDescent="0.2">
      <c r="A69" s="279" t="s">
        <v>51</v>
      </c>
      <c r="B69" s="280"/>
      <c r="C69" s="280"/>
      <c r="D69" s="280"/>
      <c r="E69" s="280"/>
      <c r="F69" s="280"/>
      <c r="G69" s="280"/>
      <c r="H69" s="280"/>
      <c r="I69" s="281"/>
    </row>
    <row r="70" spans="1:9" ht="26.25" customHeight="1" x14ac:dyDescent="0.2">
      <c r="A70" s="82">
        <v>3</v>
      </c>
      <c r="B70" s="242" t="s">
        <v>97</v>
      </c>
      <c r="C70" s="243"/>
      <c r="D70" s="243"/>
      <c r="E70" s="243"/>
      <c r="F70" s="243"/>
      <c r="G70" s="244"/>
      <c r="H70" s="82" t="s">
        <v>96</v>
      </c>
      <c r="I70" s="83" t="s">
        <v>19</v>
      </c>
    </row>
    <row r="71" spans="1:9" ht="39" customHeight="1" x14ac:dyDescent="0.2">
      <c r="A71" s="9" t="s">
        <v>1</v>
      </c>
      <c r="B71" s="285" t="s">
        <v>91</v>
      </c>
      <c r="C71" s="285"/>
      <c r="D71" s="285"/>
      <c r="E71" s="285"/>
      <c r="F71" s="285"/>
      <c r="G71" s="285"/>
      <c r="H71" s="156">
        <v>0</v>
      </c>
      <c r="I71" s="154">
        <f>H71*I38</f>
        <v>0</v>
      </c>
    </row>
    <row r="72" spans="1:9" ht="15" x14ac:dyDescent="0.2">
      <c r="A72" s="9" t="s">
        <v>3</v>
      </c>
      <c r="B72" s="282" t="s">
        <v>52</v>
      </c>
      <c r="C72" s="282"/>
      <c r="D72" s="282"/>
      <c r="E72" s="282"/>
      <c r="F72" s="282"/>
      <c r="G72" s="282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85" t="s">
        <v>219</v>
      </c>
      <c r="C73" s="285"/>
      <c r="D73" s="285"/>
      <c r="E73" s="285"/>
      <c r="F73" s="285"/>
      <c r="G73" s="285"/>
      <c r="H73" s="156">
        <v>0</v>
      </c>
      <c r="I73" s="41">
        <f>H73*I38</f>
        <v>0</v>
      </c>
    </row>
    <row r="74" spans="1:9" ht="17.25" customHeight="1" x14ac:dyDescent="0.2">
      <c r="A74" s="15" t="s">
        <v>7</v>
      </c>
      <c r="B74" s="285" t="s">
        <v>92</v>
      </c>
      <c r="C74" s="285"/>
      <c r="D74" s="285"/>
      <c r="E74" s="285"/>
      <c r="F74" s="285"/>
      <c r="G74" s="285"/>
      <c r="H74" s="156">
        <v>0</v>
      </c>
      <c r="I74" s="41">
        <f>H74*I38</f>
        <v>0</v>
      </c>
    </row>
    <row r="75" spans="1:9" ht="15" x14ac:dyDescent="0.2">
      <c r="A75" s="9" t="s">
        <v>21</v>
      </c>
      <c r="B75" s="282" t="s">
        <v>212</v>
      </c>
      <c r="C75" s="282"/>
      <c r="D75" s="282"/>
      <c r="E75" s="282"/>
      <c r="F75" s="282"/>
      <c r="G75" s="282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85" t="s">
        <v>55</v>
      </c>
      <c r="C76" s="285"/>
      <c r="D76" s="285"/>
      <c r="E76" s="285"/>
      <c r="F76" s="285"/>
      <c r="G76" s="285"/>
      <c r="H76" s="156">
        <v>0</v>
      </c>
      <c r="I76" s="41">
        <f>H76*I38</f>
        <v>0</v>
      </c>
    </row>
    <row r="77" spans="1:9" ht="14.25" x14ac:dyDescent="0.2">
      <c r="A77" s="245" t="s">
        <v>26</v>
      </c>
      <c r="B77" s="246"/>
      <c r="C77" s="246"/>
      <c r="D77" s="246"/>
      <c r="E77" s="246"/>
      <c r="F77" s="246"/>
      <c r="G77" s="246"/>
      <c r="H77" s="261"/>
      <c r="I77" s="35">
        <f>SUM(I71:I76)</f>
        <v>0</v>
      </c>
    </row>
    <row r="78" spans="1:9" ht="14.25" x14ac:dyDescent="0.2">
      <c r="A78" s="283" t="s">
        <v>118</v>
      </c>
      <c r="B78" s="283"/>
      <c r="C78" s="283"/>
      <c r="D78" s="283"/>
      <c r="E78" s="283"/>
      <c r="F78" s="283"/>
      <c r="G78" s="283"/>
      <c r="H78" s="66" t="s">
        <v>114</v>
      </c>
      <c r="I78" s="61">
        <f>I29</f>
        <v>0</v>
      </c>
    </row>
    <row r="79" spans="1:9" ht="14.25" x14ac:dyDescent="0.2">
      <c r="A79" s="283"/>
      <c r="B79" s="283"/>
      <c r="C79" s="283"/>
      <c r="D79" s="283"/>
      <c r="E79" s="283"/>
      <c r="F79" s="283"/>
      <c r="G79" s="283"/>
      <c r="H79" s="66" t="s">
        <v>119</v>
      </c>
      <c r="I79" s="61">
        <f>I67</f>
        <v>0</v>
      </c>
    </row>
    <row r="80" spans="1:9" ht="14.25" x14ac:dyDescent="0.2">
      <c r="A80" s="283"/>
      <c r="B80" s="283"/>
      <c r="C80" s="283"/>
      <c r="D80" s="283"/>
      <c r="E80" s="283"/>
      <c r="F80" s="283"/>
      <c r="G80" s="283"/>
      <c r="H80" s="66" t="s">
        <v>120</v>
      </c>
      <c r="I80" s="61">
        <f>I77</f>
        <v>0</v>
      </c>
    </row>
    <row r="81" spans="1:9" ht="14.25" x14ac:dyDescent="0.2">
      <c r="A81" s="283"/>
      <c r="B81" s="283"/>
      <c r="C81" s="283"/>
      <c r="D81" s="283"/>
      <c r="E81" s="283"/>
      <c r="F81" s="283"/>
      <c r="G81" s="283"/>
      <c r="H81" s="62" t="s">
        <v>26</v>
      </c>
      <c r="I81" s="63">
        <f>SUM(I78:I80)</f>
        <v>0</v>
      </c>
    </row>
    <row r="82" spans="1:9" ht="26.25" customHeight="1" x14ac:dyDescent="0.2">
      <c r="A82" s="276" t="s">
        <v>56</v>
      </c>
      <c r="B82" s="277"/>
      <c r="C82" s="277"/>
      <c r="D82" s="277"/>
      <c r="E82" s="277"/>
      <c r="F82" s="277"/>
      <c r="G82" s="277"/>
      <c r="H82" s="277"/>
      <c r="I82" s="278"/>
    </row>
    <row r="83" spans="1:9" ht="14.25" x14ac:dyDescent="0.2">
      <c r="A83" s="93" t="s">
        <v>57</v>
      </c>
      <c r="B83" s="284" t="s">
        <v>58</v>
      </c>
      <c r="C83" s="284"/>
      <c r="D83" s="284"/>
      <c r="E83" s="284"/>
      <c r="F83" s="284"/>
      <c r="G83" s="284"/>
      <c r="H83" s="82" t="s">
        <v>96</v>
      </c>
      <c r="I83" s="94" t="s">
        <v>19</v>
      </c>
    </row>
    <row r="84" spans="1:9" ht="24.75" customHeight="1" x14ac:dyDescent="0.2">
      <c r="A84" s="9" t="s">
        <v>1</v>
      </c>
      <c r="B84" s="285" t="s">
        <v>224</v>
      </c>
      <c r="C84" s="285"/>
      <c r="D84" s="285"/>
      <c r="E84" s="285"/>
      <c r="F84" s="285"/>
      <c r="G84" s="285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82" t="s">
        <v>229</v>
      </c>
      <c r="C85" s="282"/>
      <c r="D85" s="282"/>
      <c r="E85" s="282"/>
      <c r="F85" s="282"/>
      <c r="G85" s="282"/>
      <c r="H85" s="156">
        <v>0</v>
      </c>
      <c r="I85" s="41">
        <f>H85*I81</f>
        <v>0</v>
      </c>
    </row>
    <row r="86" spans="1:9" ht="15" x14ac:dyDescent="0.2">
      <c r="A86" s="9" t="s">
        <v>5</v>
      </c>
      <c r="B86" s="282" t="s">
        <v>225</v>
      </c>
      <c r="C86" s="282"/>
      <c r="D86" s="282"/>
      <c r="E86" s="282"/>
      <c r="F86" s="282"/>
      <c r="G86" s="282"/>
      <c r="H86" s="156">
        <v>0</v>
      </c>
      <c r="I86" s="41">
        <f>TRUNC(H86*I81,2)</f>
        <v>0</v>
      </c>
    </row>
    <row r="87" spans="1:9" ht="15" x14ac:dyDescent="0.2">
      <c r="A87" s="9" t="s">
        <v>7</v>
      </c>
      <c r="B87" s="282" t="s">
        <v>226</v>
      </c>
      <c r="C87" s="282"/>
      <c r="D87" s="282"/>
      <c r="E87" s="282"/>
      <c r="F87" s="282"/>
      <c r="G87" s="282"/>
      <c r="H87" s="156">
        <v>0</v>
      </c>
      <c r="I87" s="41">
        <f>TRUNC(H87*I81,2)</f>
        <v>0</v>
      </c>
    </row>
    <row r="88" spans="1:9" ht="15" x14ac:dyDescent="0.2">
      <c r="A88" s="9" t="s">
        <v>21</v>
      </c>
      <c r="B88" s="282" t="s">
        <v>227</v>
      </c>
      <c r="C88" s="282"/>
      <c r="D88" s="282"/>
      <c r="E88" s="282"/>
      <c r="F88" s="282"/>
      <c r="G88" s="282"/>
      <c r="H88" s="156">
        <v>0</v>
      </c>
      <c r="I88" s="33">
        <f>TRUNC(H88*I81,2)</f>
        <v>0</v>
      </c>
    </row>
    <row r="89" spans="1:9" ht="15" x14ac:dyDescent="0.25">
      <c r="A89" s="5" t="s">
        <v>23</v>
      </c>
      <c r="B89" s="282" t="s">
        <v>25</v>
      </c>
      <c r="C89" s="282"/>
      <c r="D89" s="282"/>
      <c r="E89" s="282"/>
      <c r="F89" s="282"/>
      <c r="G89" s="282"/>
      <c r="H89" s="6"/>
      <c r="I89" s="33"/>
    </row>
    <row r="90" spans="1:9" ht="14.25" x14ac:dyDescent="0.2">
      <c r="A90" s="245" t="s">
        <v>30</v>
      </c>
      <c r="B90" s="246"/>
      <c r="C90" s="246"/>
      <c r="D90" s="246"/>
      <c r="E90" s="246"/>
      <c r="F90" s="246"/>
      <c r="G90" s="246"/>
      <c r="H90" s="261"/>
      <c r="I90" s="35">
        <f>SUM(I84:I88)</f>
        <v>0</v>
      </c>
    </row>
    <row r="91" spans="1:9" ht="14.25" x14ac:dyDescent="0.2">
      <c r="A91" s="93" t="s">
        <v>59</v>
      </c>
      <c r="B91" s="255" t="s">
        <v>60</v>
      </c>
      <c r="C91" s="256"/>
      <c r="D91" s="256"/>
      <c r="E91" s="256"/>
      <c r="F91" s="256"/>
      <c r="G91" s="256"/>
      <c r="H91" s="257"/>
      <c r="I91" s="94" t="s">
        <v>19</v>
      </c>
    </row>
    <row r="92" spans="1:9" ht="12.75" customHeight="1" x14ac:dyDescent="0.2">
      <c r="A92" s="9" t="s">
        <v>1</v>
      </c>
      <c r="B92" s="272" t="s">
        <v>61</v>
      </c>
      <c r="C92" s="272"/>
      <c r="D92" s="272"/>
      <c r="E92" s="272"/>
      <c r="F92" s="272"/>
      <c r="G92" s="272"/>
      <c r="H92" s="42"/>
      <c r="I92" s="43">
        <f>(I81/220*15)</f>
        <v>0</v>
      </c>
    </row>
    <row r="93" spans="1:9" ht="14.25" x14ac:dyDescent="0.2">
      <c r="A93" s="245" t="s">
        <v>30</v>
      </c>
      <c r="B93" s="246"/>
      <c r="C93" s="246"/>
      <c r="D93" s="246"/>
      <c r="E93" s="246"/>
      <c r="F93" s="246"/>
      <c r="G93" s="246"/>
      <c r="H93" s="261"/>
      <c r="I93" s="30">
        <f>SUM(I92:I92)</f>
        <v>0</v>
      </c>
    </row>
    <row r="94" spans="1:9" ht="21.75" customHeight="1" x14ac:dyDescent="0.2">
      <c r="A94" s="279" t="s">
        <v>62</v>
      </c>
      <c r="B94" s="280"/>
      <c r="C94" s="280"/>
      <c r="D94" s="280"/>
      <c r="E94" s="280"/>
      <c r="F94" s="280"/>
      <c r="G94" s="280"/>
      <c r="H94" s="280"/>
      <c r="I94" s="281"/>
    </row>
    <row r="95" spans="1:9" ht="12.75" customHeight="1" x14ac:dyDescent="0.2">
      <c r="A95" s="84">
        <v>4</v>
      </c>
      <c r="B95" s="242" t="s">
        <v>63</v>
      </c>
      <c r="C95" s="243"/>
      <c r="D95" s="243"/>
      <c r="E95" s="243"/>
      <c r="F95" s="243"/>
      <c r="G95" s="243"/>
      <c r="H95" s="244"/>
      <c r="I95" s="86" t="s">
        <v>19</v>
      </c>
    </row>
    <row r="96" spans="1:9" ht="12.75" customHeight="1" x14ac:dyDescent="0.2">
      <c r="A96" s="9" t="s">
        <v>57</v>
      </c>
      <c r="B96" s="272" t="s">
        <v>58</v>
      </c>
      <c r="C96" s="272"/>
      <c r="D96" s="272"/>
      <c r="E96" s="272"/>
      <c r="F96" s="272"/>
      <c r="G96" s="272"/>
      <c r="H96" s="16"/>
      <c r="I96" s="33">
        <f>I90</f>
        <v>0</v>
      </c>
    </row>
    <row r="97" spans="1:9" ht="12.75" customHeight="1" x14ac:dyDescent="0.2">
      <c r="A97" s="9" t="s">
        <v>59</v>
      </c>
      <c r="B97" s="272" t="s">
        <v>60</v>
      </c>
      <c r="C97" s="272"/>
      <c r="D97" s="272"/>
      <c r="E97" s="272"/>
      <c r="F97" s="272"/>
      <c r="G97" s="272"/>
      <c r="H97" s="16"/>
      <c r="I97" s="33">
        <f>I93</f>
        <v>0</v>
      </c>
    </row>
    <row r="98" spans="1:9" ht="14.25" x14ac:dyDescent="0.2">
      <c r="A98" s="245" t="s">
        <v>26</v>
      </c>
      <c r="B98" s="246"/>
      <c r="C98" s="246"/>
      <c r="D98" s="246"/>
      <c r="E98" s="246"/>
      <c r="F98" s="246"/>
      <c r="G98" s="246"/>
      <c r="H98" s="261"/>
      <c r="I98" s="35">
        <f>SUM(I96:I97)</f>
        <v>0</v>
      </c>
    </row>
    <row r="99" spans="1:9" ht="14.25" x14ac:dyDescent="0.2">
      <c r="A99" s="273"/>
      <c r="B99" s="274"/>
      <c r="C99" s="274"/>
      <c r="D99" s="274"/>
      <c r="E99" s="274"/>
      <c r="F99" s="274"/>
      <c r="G99" s="274"/>
      <c r="H99" s="274"/>
      <c r="I99" s="275"/>
    </row>
    <row r="100" spans="1:9" ht="18.75" customHeight="1" x14ac:dyDescent="0.2">
      <c r="A100" s="276" t="s">
        <v>64</v>
      </c>
      <c r="B100" s="277"/>
      <c r="C100" s="277"/>
      <c r="D100" s="277"/>
      <c r="E100" s="277"/>
      <c r="F100" s="277"/>
      <c r="G100" s="277"/>
      <c r="H100" s="277"/>
      <c r="I100" s="278"/>
    </row>
    <row r="101" spans="1:9" ht="12.75" customHeight="1" x14ac:dyDescent="0.2">
      <c r="A101" s="84">
        <v>5</v>
      </c>
      <c r="B101" s="242" t="s">
        <v>65</v>
      </c>
      <c r="C101" s="243"/>
      <c r="D101" s="243"/>
      <c r="E101" s="243"/>
      <c r="F101" s="243"/>
      <c r="G101" s="243"/>
      <c r="H101" s="244"/>
      <c r="I101" s="86" t="s">
        <v>19</v>
      </c>
    </row>
    <row r="102" spans="1:9" ht="15" customHeight="1" x14ac:dyDescent="0.2">
      <c r="A102" s="9" t="s">
        <v>1</v>
      </c>
      <c r="B102" s="230" t="s">
        <v>66</v>
      </c>
      <c r="C102" s="231"/>
      <c r="D102" s="231"/>
      <c r="E102" s="231"/>
      <c r="F102" s="231"/>
      <c r="G102" s="231"/>
      <c r="H102" s="232"/>
      <c r="I102" s="33">
        <f>UNIF</f>
        <v>0</v>
      </c>
    </row>
    <row r="103" spans="1:9" ht="12.75" customHeight="1" x14ac:dyDescent="0.2">
      <c r="A103" s="9" t="s">
        <v>3</v>
      </c>
      <c r="B103" s="230" t="s">
        <v>67</v>
      </c>
      <c r="C103" s="231"/>
      <c r="D103" s="231"/>
      <c r="E103" s="231"/>
      <c r="F103" s="231"/>
      <c r="G103" s="231"/>
      <c r="H103" s="232"/>
      <c r="I103" s="157">
        <v>0</v>
      </c>
    </row>
    <row r="104" spans="1:9" ht="15" x14ac:dyDescent="0.2">
      <c r="A104" s="9" t="s">
        <v>5</v>
      </c>
      <c r="B104" s="258" t="s">
        <v>68</v>
      </c>
      <c r="C104" s="259"/>
      <c r="D104" s="259"/>
      <c r="E104" s="259"/>
      <c r="F104" s="259"/>
      <c r="G104" s="259"/>
      <c r="H104" s="260"/>
      <c r="I104" s="141">
        <f>EQUIP</f>
        <v>0</v>
      </c>
    </row>
    <row r="105" spans="1:9" ht="12.75" customHeight="1" x14ac:dyDescent="0.2">
      <c r="A105" s="9" t="s">
        <v>7</v>
      </c>
      <c r="B105" s="230" t="s">
        <v>195</v>
      </c>
      <c r="C105" s="231"/>
      <c r="D105" s="231"/>
      <c r="E105" s="231"/>
      <c r="F105" s="231"/>
      <c r="G105" s="231"/>
      <c r="H105" s="232"/>
      <c r="I105" s="38">
        <f>ARMAM.</f>
        <v>0</v>
      </c>
    </row>
    <row r="106" spans="1:9" ht="14.25" x14ac:dyDescent="0.2">
      <c r="A106" s="245" t="s">
        <v>26</v>
      </c>
      <c r="B106" s="246"/>
      <c r="C106" s="246"/>
      <c r="D106" s="246"/>
      <c r="E106" s="246"/>
      <c r="F106" s="246"/>
      <c r="G106" s="246"/>
      <c r="H106" s="261"/>
      <c r="I106" s="44">
        <f>ROUND(SUM(I102:I105),2)</f>
        <v>0</v>
      </c>
    </row>
    <row r="107" spans="1:9" ht="14.25" customHeight="1" x14ac:dyDescent="0.2">
      <c r="A107" s="262" t="s">
        <v>121</v>
      </c>
      <c r="B107" s="263"/>
      <c r="C107" s="263"/>
      <c r="D107" s="263"/>
      <c r="E107" s="263"/>
      <c r="F107" s="263"/>
      <c r="G107" s="264"/>
      <c r="H107" s="66" t="s">
        <v>114</v>
      </c>
      <c r="I107" s="64">
        <f>I29</f>
        <v>0</v>
      </c>
    </row>
    <row r="108" spans="1:9" ht="14.25" x14ac:dyDescent="0.2">
      <c r="A108" s="265"/>
      <c r="B108" s="266"/>
      <c r="C108" s="266"/>
      <c r="D108" s="266"/>
      <c r="E108" s="266"/>
      <c r="F108" s="266"/>
      <c r="G108" s="267"/>
      <c r="H108" s="66" t="s">
        <v>119</v>
      </c>
      <c r="I108" s="64">
        <f>I67</f>
        <v>0</v>
      </c>
    </row>
    <row r="109" spans="1:9" ht="14.25" x14ac:dyDescent="0.2">
      <c r="A109" s="265"/>
      <c r="B109" s="266"/>
      <c r="C109" s="266"/>
      <c r="D109" s="266"/>
      <c r="E109" s="266"/>
      <c r="F109" s="266"/>
      <c r="G109" s="267"/>
      <c r="H109" s="66" t="s">
        <v>120</v>
      </c>
      <c r="I109" s="64">
        <f>I77</f>
        <v>0</v>
      </c>
    </row>
    <row r="110" spans="1:9" ht="14.25" x14ac:dyDescent="0.2">
      <c r="A110" s="265"/>
      <c r="B110" s="266"/>
      <c r="C110" s="266"/>
      <c r="D110" s="266"/>
      <c r="E110" s="266"/>
      <c r="F110" s="266"/>
      <c r="G110" s="267"/>
      <c r="H110" s="66" t="s">
        <v>122</v>
      </c>
      <c r="I110" s="64">
        <f>I98</f>
        <v>0</v>
      </c>
    </row>
    <row r="111" spans="1:9" ht="14.25" x14ac:dyDescent="0.2">
      <c r="A111" s="265"/>
      <c r="B111" s="266"/>
      <c r="C111" s="266"/>
      <c r="D111" s="266"/>
      <c r="E111" s="266"/>
      <c r="F111" s="266"/>
      <c r="G111" s="267"/>
      <c r="H111" s="66" t="s">
        <v>123</v>
      </c>
      <c r="I111" s="63">
        <f>I106</f>
        <v>0</v>
      </c>
    </row>
    <row r="112" spans="1:9" ht="14.25" x14ac:dyDescent="0.2">
      <c r="A112" s="268"/>
      <c r="B112" s="269"/>
      <c r="C112" s="269"/>
      <c r="D112" s="269"/>
      <c r="E112" s="269"/>
      <c r="F112" s="269"/>
      <c r="G112" s="270"/>
      <c r="H112" s="66" t="s">
        <v>26</v>
      </c>
      <c r="I112" s="65">
        <f>SUM(I107:I111)</f>
        <v>0</v>
      </c>
    </row>
    <row r="113" spans="1:9" ht="24" customHeight="1" x14ac:dyDescent="0.2">
      <c r="A113" s="271" t="s">
        <v>69</v>
      </c>
      <c r="B113" s="271"/>
      <c r="C113" s="271"/>
      <c r="D113" s="271"/>
      <c r="E113" s="271"/>
      <c r="F113" s="271"/>
      <c r="G113" s="271"/>
      <c r="H113" s="271"/>
      <c r="I113" s="271"/>
    </row>
    <row r="114" spans="1:9" ht="28.5" x14ac:dyDescent="0.2">
      <c r="A114" s="84">
        <v>6</v>
      </c>
      <c r="B114" s="255" t="s">
        <v>70</v>
      </c>
      <c r="C114" s="256"/>
      <c r="D114" s="256"/>
      <c r="E114" s="256"/>
      <c r="F114" s="256"/>
      <c r="G114" s="257"/>
      <c r="H114" s="85" t="s">
        <v>18</v>
      </c>
      <c r="I114" s="86" t="s">
        <v>19</v>
      </c>
    </row>
    <row r="115" spans="1:9" ht="15" x14ac:dyDescent="0.2">
      <c r="A115" s="9" t="s">
        <v>1</v>
      </c>
      <c r="B115" s="258" t="s">
        <v>71</v>
      </c>
      <c r="C115" s="259"/>
      <c r="D115" s="259"/>
      <c r="E115" s="259"/>
      <c r="F115" s="259"/>
      <c r="G115" s="260"/>
      <c r="H115" s="81">
        <v>0</v>
      </c>
      <c r="I115" s="33">
        <f>SUM(H115*I132)</f>
        <v>0</v>
      </c>
    </row>
    <row r="116" spans="1:9" ht="15" x14ac:dyDescent="0.2">
      <c r="A116" s="9" t="s">
        <v>3</v>
      </c>
      <c r="B116" s="258" t="s">
        <v>72</v>
      </c>
      <c r="C116" s="259"/>
      <c r="D116" s="259"/>
      <c r="E116" s="259"/>
      <c r="F116" s="259"/>
      <c r="G116" s="260"/>
      <c r="H116" s="81">
        <v>0</v>
      </c>
      <c r="I116" s="33">
        <f>H116*(I132+I115)</f>
        <v>0</v>
      </c>
    </row>
    <row r="117" spans="1:9" ht="15" x14ac:dyDescent="0.2">
      <c r="A117" s="9" t="s">
        <v>5</v>
      </c>
      <c r="B117" s="258" t="s">
        <v>73</v>
      </c>
      <c r="C117" s="259"/>
      <c r="D117" s="259"/>
      <c r="E117" s="259"/>
      <c r="F117" s="259"/>
      <c r="G117" s="260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58" t="s">
        <v>111</v>
      </c>
      <c r="C118" s="259"/>
      <c r="D118" s="259"/>
      <c r="E118" s="259"/>
      <c r="F118" s="259"/>
      <c r="G118" s="260"/>
      <c r="H118" s="6" t="s">
        <v>45</v>
      </c>
      <c r="I118" s="33" t="s">
        <v>45</v>
      </c>
    </row>
    <row r="119" spans="1:9" ht="12.75" customHeight="1" x14ac:dyDescent="0.2">
      <c r="A119" s="17"/>
      <c r="B119" s="230" t="s">
        <v>93</v>
      </c>
      <c r="C119" s="231"/>
      <c r="D119" s="231"/>
      <c r="E119" s="231"/>
      <c r="F119" s="231"/>
      <c r="G119" s="232"/>
      <c r="H119" s="80">
        <v>0</v>
      </c>
      <c r="I119" s="33">
        <f>SUM(H119*I134)</f>
        <v>0</v>
      </c>
    </row>
    <row r="120" spans="1:9" ht="12.75" customHeight="1" x14ac:dyDescent="0.2">
      <c r="A120" s="17"/>
      <c r="B120" s="230" t="s">
        <v>94</v>
      </c>
      <c r="C120" s="231"/>
      <c r="D120" s="231"/>
      <c r="E120" s="231"/>
      <c r="F120" s="231"/>
      <c r="G120" s="232"/>
      <c r="H120" s="80">
        <v>0</v>
      </c>
      <c r="I120" s="33">
        <f>SUM(H120*I134)</f>
        <v>0</v>
      </c>
    </row>
    <row r="121" spans="1:9" ht="12.75" customHeight="1" x14ac:dyDescent="0.2">
      <c r="A121" s="17"/>
      <c r="B121" s="230" t="s">
        <v>95</v>
      </c>
      <c r="C121" s="231"/>
      <c r="D121" s="231"/>
      <c r="E121" s="231"/>
      <c r="F121" s="231"/>
      <c r="G121" s="232"/>
      <c r="H121" s="80">
        <v>0</v>
      </c>
      <c r="I121" s="33">
        <f>SUM(H121*I134)</f>
        <v>0</v>
      </c>
    </row>
    <row r="122" spans="1:9" ht="14.25" x14ac:dyDescent="0.2">
      <c r="A122" s="245" t="s">
        <v>26</v>
      </c>
      <c r="B122" s="246"/>
      <c r="C122" s="246"/>
      <c r="D122" s="246"/>
      <c r="E122" s="246"/>
      <c r="F122" s="246"/>
      <c r="G122" s="246"/>
      <c r="H122" s="70"/>
      <c r="I122" s="35">
        <f>SUM(I115+I116+I119+I120+I121)</f>
        <v>0</v>
      </c>
    </row>
    <row r="123" spans="1:9" ht="14.25" x14ac:dyDescent="0.2">
      <c r="A123" s="247"/>
      <c r="B123" s="248"/>
      <c r="C123" s="248"/>
      <c r="D123" s="248"/>
      <c r="E123" s="248"/>
      <c r="F123" s="248"/>
      <c r="G123" s="248"/>
      <c r="H123" s="248"/>
      <c r="I123" s="249"/>
    </row>
    <row r="124" spans="1:9" ht="15" x14ac:dyDescent="0.2">
      <c r="A124" s="250"/>
      <c r="B124" s="251"/>
      <c r="C124" s="251"/>
      <c r="D124" s="251"/>
      <c r="E124" s="251"/>
      <c r="F124" s="251"/>
      <c r="G124" s="251"/>
      <c r="H124" s="251"/>
      <c r="I124" s="251"/>
    </row>
    <row r="125" spans="1:9" ht="19.5" customHeight="1" x14ac:dyDescent="0.2">
      <c r="A125" s="252" t="s">
        <v>98</v>
      </c>
      <c r="B125" s="253"/>
      <c r="C125" s="253"/>
      <c r="D125" s="253"/>
      <c r="E125" s="253"/>
      <c r="F125" s="253"/>
      <c r="G125" s="253"/>
      <c r="H125" s="253"/>
      <c r="I125" s="254"/>
    </row>
    <row r="126" spans="1:9" ht="12.75" customHeight="1" x14ac:dyDescent="0.2">
      <c r="A126" s="242" t="s">
        <v>74</v>
      </c>
      <c r="B126" s="243"/>
      <c r="C126" s="243"/>
      <c r="D126" s="243"/>
      <c r="E126" s="243"/>
      <c r="F126" s="243"/>
      <c r="G126" s="243"/>
      <c r="H126" s="244"/>
      <c r="I126" s="88" t="s">
        <v>19</v>
      </c>
    </row>
    <row r="127" spans="1:9" ht="12.75" customHeight="1" x14ac:dyDescent="0.2">
      <c r="A127" s="18" t="s">
        <v>1</v>
      </c>
      <c r="B127" s="230" t="s">
        <v>75</v>
      </c>
      <c r="C127" s="231"/>
      <c r="D127" s="231"/>
      <c r="E127" s="231"/>
      <c r="F127" s="231"/>
      <c r="G127" s="231"/>
      <c r="H127" s="232"/>
      <c r="I127" s="38">
        <f>I29</f>
        <v>0</v>
      </c>
    </row>
    <row r="128" spans="1:9" ht="12.75" customHeight="1" x14ac:dyDescent="0.2">
      <c r="A128" s="18" t="s">
        <v>3</v>
      </c>
      <c r="B128" s="230" t="s">
        <v>50</v>
      </c>
      <c r="C128" s="231"/>
      <c r="D128" s="231"/>
      <c r="E128" s="231"/>
      <c r="F128" s="231"/>
      <c r="G128" s="231"/>
      <c r="H128" s="232"/>
      <c r="I128" s="38">
        <f>I67</f>
        <v>0</v>
      </c>
    </row>
    <row r="129" spans="1:9" ht="12.75" customHeight="1" x14ac:dyDescent="0.2">
      <c r="A129" s="18" t="s">
        <v>5</v>
      </c>
      <c r="B129" s="230" t="s">
        <v>76</v>
      </c>
      <c r="C129" s="231"/>
      <c r="D129" s="231"/>
      <c r="E129" s="231"/>
      <c r="F129" s="231"/>
      <c r="G129" s="231"/>
      <c r="H129" s="232"/>
      <c r="I129" s="38">
        <f>I77</f>
        <v>0</v>
      </c>
    </row>
    <row r="130" spans="1:9" ht="12.75" customHeight="1" x14ac:dyDescent="0.2">
      <c r="A130" s="18" t="s">
        <v>7</v>
      </c>
      <c r="B130" s="230" t="s">
        <v>63</v>
      </c>
      <c r="C130" s="231"/>
      <c r="D130" s="231"/>
      <c r="E130" s="231"/>
      <c r="F130" s="231"/>
      <c r="G130" s="231"/>
      <c r="H130" s="232"/>
      <c r="I130" s="38">
        <f>I98</f>
        <v>0</v>
      </c>
    </row>
    <row r="131" spans="1:9" ht="12.75" customHeight="1" x14ac:dyDescent="0.2">
      <c r="A131" s="18" t="s">
        <v>21</v>
      </c>
      <c r="B131" s="230" t="s">
        <v>77</v>
      </c>
      <c r="C131" s="231"/>
      <c r="D131" s="231"/>
      <c r="E131" s="231"/>
      <c r="F131" s="231"/>
      <c r="G131" s="231"/>
      <c r="H131" s="232"/>
      <c r="I131" s="38">
        <f>I106</f>
        <v>0</v>
      </c>
    </row>
    <row r="132" spans="1:9" ht="12.75" customHeight="1" x14ac:dyDescent="0.25">
      <c r="A132" s="227" t="s">
        <v>78</v>
      </c>
      <c r="B132" s="228"/>
      <c r="C132" s="228"/>
      <c r="D132" s="228"/>
      <c r="E132" s="228"/>
      <c r="F132" s="228"/>
      <c r="G132" s="228"/>
      <c r="H132" s="229"/>
      <c r="I132" s="50">
        <f>SUM(I127:I131)</f>
        <v>0</v>
      </c>
    </row>
    <row r="133" spans="1:9" ht="12.75" customHeight="1" x14ac:dyDescent="0.2">
      <c r="A133" s="18" t="s">
        <v>23</v>
      </c>
      <c r="B133" s="230" t="s">
        <v>79</v>
      </c>
      <c r="C133" s="231"/>
      <c r="D133" s="231"/>
      <c r="E133" s="231"/>
      <c r="F133" s="231"/>
      <c r="G133" s="231"/>
      <c r="H133" s="232"/>
      <c r="I133" s="51">
        <f>I122</f>
        <v>0</v>
      </c>
    </row>
    <row r="134" spans="1:9" ht="12.75" customHeight="1" x14ac:dyDescent="0.2">
      <c r="A134" s="233" t="s">
        <v>80</v>
      </c>
      <c r="B134" s="234"/>
      <c r="C134" s="234"/>
      <c r="D134" s="234"/>
      <c r="E134" s="234"/>
      <c r="F134" s="234"/>
      <c r="G134" s="234"/>
      <c r="H134" s="235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236" t="s">
        <v>99</v>
      </c>
      <c r="B137" s="236"/>
      <c r="C137" s="236"/>
      <c r="D137" s="236"/>
      <c r="E137" s="236"/>
      <c r="F137" s="236"/>
      <c r="G137" s="236"/>
      <c r="H137" s="236"/>
      <c r="I137" s="236"/>
    </row>
    <row r="138" spans="1:9" ht="41.25" customHeight="1" thickBot="1" x14ac:dyDescent="0.25">
      <c r="A138" s="48" t="s">
        <v>100</v>
      </c>
      <c r="B138" s="67" t="s">
        <v>81</v>
      </c>
      <c r="C138" s="96" t="s">
        <v>101</v>
      </c>
      <c r="D138" s="237" t="s">
        <v>102</v>
      </c>
      <c r="E138" s="238"/>
      <c r="F138" s="239"/>
      <c r="G138" s="68" t="s">
        <v>82</v>
      </c>
      <c r="H138" s="240" t="s">
        <v>103</v>
      </c>
      <c r="I138" s="241"/>
    </row>
    <row r="139" spans="1:9" ht="86.25" customHeight="1" thickBot="1" x14ac:dyDescent="0.25">
      <c r="A139" s="49" t="s">
        <v>220</v>
      </c>
      <c r="B139" s="58">
        <f>I134</f>
        <v>0</v>
      </c>
      <c r="C139" s="95">
        <v>2</v>
      </c>
      <c r="D139" s="214">
        <f>SUM(B139*C139)</f>
        <v>0</v>
      </c>
      <c r="E139" s="215"/>
      <c r="F139" s="216"/>
      <c r="G139" s="69">
        <v>1</v>
      </c>
      <c r="H139" s="217">
        <f>SUM(D139*G139)</f>
        <v>0</v>
      </c>
      <c r="I139" s="218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219" t="s">
        <v>104</v>
      </c>
      <c r="B141" s="220"/>
      <c r="C141" s="220"/>
      <c r="D141" s="220"/>
      <c r="E141" s="220"/>
      <c r="F141" s="221"/>
      <c r="G141" s="53"/>
      <c r="H141" s="53"/>
      <c r="I141" s="53"/>
    </row>
    <row r="142" spans="1:9" ht="15.75" thickBot="1" x14ac:dyDescent="0.3">
      <c r="A142" s="46"/>
      <c r="B142" s="222" t="s">
        <v>105</v>
      </c>
      <c r="C142" s="223"/>
      <c r="D142" s="223"/>
      <c r="E142" s="224"/>
      <c r="F142" s="46" t="s">
        <v>106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107</v>
      </c>
      <c r="C143" s="55"/>
      <c r="D143" s="225" t="s">
        <v>108</v>
      </c>
      <c r="E143" s="226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211" t="s">
        <v>109</v>
      </c>
      <c r="C144" s="212"/>
      <c r="D144" s="213"/>
      <c r="E144" s="155" t="s">
        <v>232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211" t="s">
        <v>213</v>
      </c>
      <c r="C145" s="212"/>
      <c r="D145" s="213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5"/>
  <sheetViews>
    <sheetView topLeftCell="A28" zoomScale="110" zoomScaleNormal="110" zoomScaleSheetLayoutView="100" workbookViewId="0">
      <selection activeCell="J17" sqref="J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53" t="s">
        <v>124</v>
      </c>
      <c r="B1" s="349"/>
      <c r="C1" s="349"/>
      <c r="D1" s="349"/>
      <c r="E1" s="349"/>
      <c r="F1" s="349"/>
      <c r="G1" s="349"/>
      <c r="H1" s="349"/>
      <c r="I1" s="349"/>
    </row>
    <row r="2" spans="1:9" ht="12.75" customHeight="1" x14ac:dyDescent="0.2">
      <c r="A2" s="272" t="s">
        <v>191</v>
      </c>
      <c r="B2" s="272"/>
      <c r="C2" s="272"/>
      <c r="D2" s="272"/>
      <c r="E2" s="272"/>
      <c r="F2" s="272"/>
      <c r="G2" s="272"/>
      <c r="H2" s="272"/>
      <c r="I2" s="272"/>
    </row>
    <row r="3" spans="1:9" ht="12.75" customHeight="1" x14ac:dyDescent="0.2">
      <c r="A3" s="272" t="s">
        <v>209</v>
      </c>
      <c r="B3" s="272"/>
      <c r="C3" s="272"/>
      <c r="D3" s="272"/>
      <c r="E3" s="272"/>
      <c r="F3" s="272"/>
      <c r="G3" s="272"/>
      <c r="H3" s="272"/>
      <c r="I3" s="272"/>
    </row>
    <row r="4" spans="1:9" ht="12.75" customHeight="1" x14ac:dyDescent="0.2">
      <c r="A4" s="272" t="s">
        <v>211</v>
      </c>
      <c r="B4" s="350"/>
      <c r="C4" s="350"/>
      <c r="D4" s="350"/>
      <c r="E4" s="350"/>
      <c r="F4" s="350"/>
      <c r="G4" s="350"/>
      <c r="H4" s="350"/>
      <c r="I4" s="350"/>
    </row>
    <row r="5" spans="1:9" ht="12.75" customHeight="1" x14ac:dyDescent="0.2">
      <c r="A5" s="351"/>
      <c r="B5" s="351"/>
      <c r="C5" s="351"/>
      <c r="D5" s="351"/>
      <c r="E5" s="351"/>
      <c r="F5" s="351"/>
      <c r="G5" s="351"/>
      <c r="H5" s="351"/>
      <c r="I5" s="351"/>
    </row>
    <row r="6" spans="1:9" ht="21" customHeight="1" x14ac:dyDescent="0.2">
      <c r="A6" s="318" t="s">
        <v>0</v>
      </c>
      <c r="B6" s="319"/>
      <c r="C6" s="319"/>
      <c r="D6" s="319"/>
      <c r="E6" s="319"/>
      <c r="F6" s="319"/>
      <c r="G6" s="319"/>
      <c r="H6" s="319"/>
      <c r="I6" s="352"/>
    </row>
    <row r="7" spans="1:9" ht="12.75" customHeight="1" x14ac:dyDescent="0.2">
      <c r="A7" s="3" t="s">
        <v>1</v>
      </c>
      <c r="B7" s="341" t="s">
        <v>2</v>
      </c>
      <c r="C7" s="342"/>
      <c r="D7" s="342"/>
      <c r="E7" s="342"/>
      <c r="F7" s="342"/>
      <c r="G7" s="343"/>
      <c r="H7" s="344" t="s">
        <v>210</v>
      </c>
      <c r="I7" s="345"/>
    </row>
    <row r="8" spans="1:9" ht="12.75" customHeight="1" x14ac:dyDescent="0.2">
      <c r="A8" s="4" t="s">
        <v>3</v>
      </c>
      <c r="B8" s="230" t="s">
        <v>4</v>
      </c>
      <c r="C8" s="231"/>
      <c r="D8" s="231"/>
      <c r="E8" s="231"/>
      <c r="F8" s="231"/>
      <c r="G8" s="232"/>
      <c r="H8" s="339" t="s">
        <v>234</v>
      </c>
      <c r="I8" s="340"/>
    </row>
    <row r="9" spans="1:9" ht="12.75" customHeight="1" x14ac:dyDescent="0.2">
      <c r="A9" s="4" t="s">
        <v>5</v>
      </c>
      <c r="B9" s="230" t="s">
        <v>6</v>
      </c>
      <c r="C9" s="231"/>
      <c r="D9" s="231"/>
      <c r="E9" s="231"/>
      <c r="F9" s="231"/>
      <c r="G9" s="232"/>
      <c r="H9" s="346" t="s">
        <v>237</v>
      </c>
      <c r="I9" s="347"/>
    </row>
    <row r="10" spans="1:9" ht="12.75" customHeight="1" x14ac:dyDescent="0.2">
      <c r="A10" s="4" t="s">
        <v>7</v>
      </c>
      <c r="B10" s="230" t="s">
        <v>8</v>
      </c>
      <c r="C10" s="231"/>
      <c r="D10" s="231"/>
      <c r="E10" s="231"/>
      <c r="F10" s="231"/>
      <c r="G10" s="232"/>
      <c r="H10" s="339">
        <v>12</v>
      </c>
      <c r="I10" s="340"/>
    </row>
    <row r="11" spans="1:9" ht="12.75" customHeight="1" x14ac:dyDescent="0.2">
      <c r="A11" s="230" t="s">
        <v>9</v>
      </c>
      <c r="B11" s="231"/>
      <c r="C11" s="231"/>
      <c r="D11" s="231"/>
      <c r="E11" s="231"/>
      <c r="F11" s="231"/>
      <c r="G11" s="231"/>
      <c r="H11" s="231"/>
      <c r="I11" s="232"/>
    </row>
    <row r="12" spans="1:9" ht="14.25" x14ac:dyDescent="0.2">
      <c r="A12" s="273"/>
      <c r="B12" s="274"/>
      <c r="C12" s="274"/>
      <c r="D12" s="274"/>
      <c r="E12" s="274"/>
      <c r="F12" s="274"/>
      <c r="G12" s="274"/>
      <c r="H12" s="274"/>
      <c r="I12" s="275"/>
    </row>
    <row r="13" spans="1:9" ht="21.75" customHeight="1" x14ac:dyDescent="0.2">
      <c r="A13" s="276" t="s">
        <v>90</v>
      </c>
      <c r="B13" s="277"/>
      <c r="C13" s="277"/>
      <c r="D13" s="277"/>
      <c r="E13" s="277"/>
      <c r="F13" s="277"/>
      <c r="G13" s="277"/>
      <c r="H13" s="277"/>
      <c r="I13" s="278"/>
    </row>
    <row r="14" spans="1:9" ht="12.75" customHeight="1" x14ac:dyDescent="0.2">
      <c r="A14" s="242" t="s">
        <v>10</v>
      </c>
      <c r="B14" s="243"/>
      <c r="C14" s="243"/>
      <c r="D14" s="243"/>
      <c r="E14" s="243"/>
      <c r="F14" s="243"/>
      <c r="G14" s="243"/>
      <c r="H14" s="243"/>
      <c r="I14" s="244"/>
    </row>
    <row r="15" spans="1:9" ht="27" customHeight="1" x14ac:dyDescent="0.2">
      <c r="A15" s="4">
        <v>1</v>
      </c>
      <c r="B15" s="230" t="s">
        <v>11</v>
      </c>
      <c r="C15" s="231"/>
      <c r="D15" s="231"/>
      <c r="E15" s="231"/>
      <c r="F15" s="231"/>
      <c r="G15" s="232"/>
      <c r="H15" s="333" t="s">
        <v>198</v>
      </c>
      <c r="I15" s="334"/>
    </row>
    <row r="16" spans="1:9" ht="12.75" customHeight="1" x14ac:dyDescent="0.2">
      <c r="A16" s="4">
        <v>2</v>
      </c>
      <c r="B16" s="230" t="s">
        <v>12</v>
      </c>
      <c r="C16" s="231"/>
      <c r="D16" s="231"/>
      <c r="E16" s="231"/>
      <c r="F16" s="231"/>
      <c r="G16" s="232"/>
      <c r="H16" s="335" t="s">
        <v>192</v>
      </c>
      <c r="I16" s="336"/>
    </row>
    <row r="17" spans="1:9" ht="12.75" customHeight="1" x14ac:dyDescent="0.2">
      <c r="A17" s="4">
        <v>3</v>
      </c>
      <c r="B17" s="230" t="s">
        <v>13</v>
      </c>
      <c r="C17" s="231"/>
      <c r="D17" s="231"/>
      <c r="E17" s="231"/>
      <c r="F17" s="231"/>
      <c r="G17" s="232"/>
      <c r="H17" s="337"/>
      <c r="I17" s="338"/>
    </row>
    <row r="18" spans="1:9" ht="15" customHeight="1" x14ac:dyDescent="0.2">
      <c r="A18" s="4">
        <v>4</v>
      </c>
      <c r="B18" s="230" t="s">
        <v>14</v>
      </c>
      <c r="C18" s="231"/>
      <c r="D18" s="231"/>
      <c r="E18" s="231"/>
      <c r="F18" s="231"/>
      <c r="G18" s="232"/>
      <c r="H18" s="326" t="s">
        <v>236</v>
      </c>
      <c r="I18" s="327"/>
    </row>
    <row r="19" spans="1:9" ht="12.75" customHeight="1" x14ac:dyDescent="0.25">
      <c r="A19" s="5">
        <v>5</v>
      </c>
      <c r="B19" s="230" t="s">
        <v>15</v>
      </c>
      <c r="C19" s="231"/>
      <c r="D19" s="231"/>
      <c r="E19" s="231"/>
      <c r="F19" s="231"/>
      <c r="G19" s="232"/>
      <c r="H19" s="328" t="s">
        <v>233</v>
      </c>
      <c r="I19" s="329"/>
    </row>
    <row r="20" spans="1:9" ht="15" x14ac:dyDescent="0.2">
      <c r="A20" s="330"/>
      <c r="B20" s="331"/>
      <c r="C20" s="331"/>
      <c r="D20" s="331"/>
      <c r="E20" s="331"/>
      <c r="F20" s="331"/>
      <c r="G20" s="331"/>
      <c r="H20" s="331"/>
      <c r="I20" s="332"/>
    </row>
    <row r="21" spans="1:9" ht="23.25" customHeight="1" x14ac:dyDescent="0.2">
      <c r="A21" s="276" t="s">
        <v>16</v>
      </c>
      <c r="B21" s="277"/>
      <c r="C21" s="277"/>
      <c r="D21" s="277"/>
      <c r="E21" s="277"/>
      <c r="F21" s="277"/>
      <c r="G21" s="277"/>
      <c r="H21" s="277"/>
      <c r="I21" s="278"/>
    </row>
    <row r="22" spans="1:9" ht="12.75" customHeight="1" x14ac:dyDescent="0.2">
      <c r="A22" s="82">
        <v>1</v>
      </c>
      <c r="B22" s="242" t="s">
        <v>17</v>
      </c>
      <c r="C22" s="243"/>
      <c r="D22" s="243"/>
      <c r="E22" s="243"/>
      <c r="F22" s="243"/>
      <c r="G22" s="244"/>
      <c r="H22" s="82" t="s">
        <v>18</v>
      </c>
      <c r="I22" s="83" t="s">
        <v>19</v>
      </c>
    </row>
    <row r="23" spans="1:9" ht="12.75" customHeight="1" x14ac:dyDescent="0.2">
      <c r="A23" s="4" t="s">
        <v>1</v>
      </c>
      <c r="B23" s="230" t="s">
        <v>197</v>
      </c>
      <c r="C23" s="231"/>
      <c r="D23" s="231"/>
      <c r="E23" s="231"/>
      <c r="F23" s="231"/>
      <c r="G23" s="231"/>
      <c r="H23" s="232"/>
      <c r="I23" s="33">
        <v>0</v>
      </c>
    </row>
    <row r="24" spans="1:9" ht="12.75" customHeight="1" x14ac:dyDescent="0.2">
      <c r="A24" s="4" t="s">
        <v>3</v>
      </c>
      <c r="B24" s="320" t="s">
        <v>86</v>
      </c>
      <c r="C24" s="321"/>
      <c r="D24" s="321"/>
      <c r="E24" s="321"/>
      <c r="F24" s="321"/>
      <c r="G24" s="32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323" t="s">
        <v>87</v>
      </c>
      <c r="C25" s="324"/>
      <c r="D25" s="324"/>
      <c r="E25" s="324"/>
      <c r="F25" s="324"/>
      <c r="G25" s="325"/>
      <c r="I25" s="142"/>
    </row>
    <row r="26" spans="1:9" ht="12.75" customHeight="1" x14ac:dyDescent="0.2">
      <c r="A26" s="4" t="s">
        <v>7</v>
      </c>
      <c r="B26" s="285" t="s">
        <v>20</v>
      </c>
      <c r="C26" s="285"/>
      <c r="D26" s="285"/>
      <c r="E26" s="285"/>
      <c r="F26" s="285"/>
      <c r="G26" s="285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85" t="s">
        <v>22</v>
      </c>
      <c r="C27" s="285"/>
      <c r="D27" s="285"/>
      <c r="E27" s="285"/>
      <c r="F27" s="285"/>
      <c r="G27" s="285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85" t="s">
        <v>207</v>
      </c>
      <c r="C28" s="285"/>
      <c r="D28" s="285"/>
      <c r="E28" s="285"/>
      <c r="F28" s="285"/>
      <c r="G28" s="285"/>
      <c r="H28" s="7"/>
      <c r="I28" s="33"/>
    </row>
    <row r="29" spans="1:9" ht="12.75" customHeight="1" x14ac:dyDescent="0.2">
      <c r="A29" s="315" t="s">
        <v>26</v>
      </c>
      <c r="B29" s="316"/>
      <c r="C29" s="316"/>
      <c r="D29" s="316"/>
      <c r="E29" s="316"/>
      <c r="F29" s="316"/>
      <c r="G29" s="316"/>
      <c r="H29" s="317"/>
      <c r="I29" s="32">
        <f>SUM(I23:I28)</f>
        <v>0</v>
      </c>
    </row>
    <row r="30" spans="1:9" ht="14.25" x14ac:dyDescent="0.2">
      <c r="A30" s="273"/>
      <c r="B30" s="274"/>
      <c r="C30" s="274"/>
      <c r="D30" s="274"/>
      <c r="E30" s="274"/>
      <c r="F30" s="274"/>
      <c r="G30" s="274"/>
      <c r="H30" s="274"/>
      <c r="I30" s="275"/>
    </row>
    <row r="31" spans="1:9" ht="23.25" customHeight="1" x14ac:dyDescent="0.2">
      <c r="A31" s="279" t="s">
        <v>27</v>
      </c>
      <c r="B31" s="280"/>
      <c r="C31" s="280"/>
      <c r="D31" s="280"/>
      <c r="E31" s="280"/>
      <c r="F31" s="280"/>
      <c r="G31" s="280"/>
      <c r="H31" s="280"/>
      <c r="I31" s="281"/>
    </row>
    <row r="32" spans="1:9" ht="18" customHeight="1" x14ac:dyDescent="0.2">
      <c r="A32" s="140" t="s">
        <v>28</v>
      </c>
      <c r="B32" s="318" t="s">
        <v>29</v>
      </c>
      <c r="C32" s="319"/>
      <c r="D32" s="319"/>
      <c r="E32" s="319"/>
      <c r="F32" s="319"/>
      <c r="G32" s="319"/>
      <c r="H32" s="85" t="s">
        <v>96</v>
      </c>
      <c r="I32" s="86" t="s">
        <v>19</v>
      </c>
    </row>
    <row r="33" spans="1:9" ht="30" customHeight="1" x14ac:dyDescent="0.2">
      <c r="A33" s="9" t="s">
        <v>1</v>
      </c>
      <c r="B33" s="230" t="s">
        <v>88</v>
      </c>
      <c r="C33" s="231"/>
      <c r="D33" s="231"/>
      <c r="E33" s="231"/>
      <c r="F33" s="231"/>
      <c r="G33" s="23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30" t="s">
        <v>89</v>
      </c>
      <c r="C34" s="231"/>
      <c r="D34" s="231"/>
      <c r="E34" s="231"/>
      <c r="F34" s="231"/>
      <c r="G34" s="232"/>
      <c r="H34" s="34">
        <v>0.121</v>
      </c>
      <c r="I34" s="33">
        <f>TRUNC(I29*H34,2)</f>
        <v>0</v>
      </c>
    </row>
    <row r="35" spans="1:9" ht="14.25" x14ac:dyDescent="0.2">
      <c r="A35" s="300" t="s">
        <v>26</v>
      </c>
      <c r="B35" s="301"/>
      <c r="C35" s="301"/>
      <c r="D35" s="301"/>
      <c r="E35" s="301"/>
      <c r="F35" s="301"/>
      <c r="G35" s="302"/>
      <c r="H35" s="31">
        <f>SUM(H33:H34)</f>
        <v>0.20430000000000001</v>
      </c>
      <c r="I35" s="35">
        <f>SUM(I33:I34)</f>
        <v>0</v>
      </c>
    </row>
    <row r="36" spans="1:9" ht="14.25" x14ac:dyDescent="0.2">
      <c r="A36" s="303" t="s">
        <v>113</v>
      </c>
      <c r="B36" s="304"/>
      <c r="C36" s="304"/>
      <c r="D36" s="304"/>
      <c r="E36" s="304"/>
      <c r="F36" s="304"/>
      <c r="G36" s="305"/>
      <c r="H36" s="59" t="s">
        <v>114</v>
      </c>
      <c r="I36" s="60">
        <f>I29</f>
        <v>0</v>
      </c>
    </row>
    <row r="37" spans="1:9" ht="14.25" x14ac:dyDescent="0.2">
      <c r="A37" s="306"/>
      <c r="B37" s="307"/>
      <c r="C37" s="307"/>
      <c r="D37" s="307"/>
      <c r="E37" s="307"/>
      <c r="F37" s="307"/>
      <c r="G37" s="308"/>
      <c r="H37" s="59" t="s">
        <v>115</v>
      </c>
      <c r="I37" s="60">
        <f>I35</f>
        <v>0</v>
      </c>
    </row>
    <row r="38" spans="1:9" ht="14.25" x14ac:dyDescent="0.2">
      <c r="A38" s="309"/>
      <c r="B38" s="310"/>
      <c r="C38" s="310"/>
      <c r="D38" s="310"/>
      <c r="E38" s="310"/>
      <c r="F38" s="310"/>
      <c r="G38" s="311"/>
      <c r="H38" s="59" t="s">
        <v>26</v>
      </c>
      <c r="I38" s="60">
        <f>SUM(I36:I37)</f>
        <v>0</v>
      </c>
    </row>
    <row r="39" spans="1:9" ht="33" customHeight="1" x14ac:dyDescent="0.2">
      <c r="A39" s="312" t="s">
        <v>116</v>
      </c>
      <c r="B39" s="313"/>
      <c r="C39" s="313"/>
      <c r="D39" s="313"/>
      <c r="E39" s="313"/>
      <c r="F39" s="313"/>
      <c r="G39" s="313"/>
      <c r="H39" s="313"/>
      <c r="I39" s="314"/>
    </row>
    <row r="40" spans="1:9" ht="19.5" customHeight="1" x14ac:dyDescent="0.2">
      <c r="A40" s="87" t="s">
        <v>31</v>
      </c>
      <c r="B40" s="242" t="s">
        <v>32</v>
      </c>
      <c r="C40" s="243"/>
      <c r="D40" s="243"/>
      <c r="E40" s="243"/>
      <c r="F40" s="243"/>
      <c r="G40" s="244"/>
      <c r="H40" s="85" t="s">
        <v>96</v>
      </c>
      <c r="I40" s="88" t="s">
        <v>19</v>
      </c>
    </row>
    <row r="41" spans="1:9" ht="12.75" customHeight="1" x14ac:dyDescent="0.2">
      <c r="A41" s="10" t="s">
        <v>1</v>
      </c>
      <c r="B41" s="230" t="s">
        <v>33</v>
      </c>
      <c r="C41" s="231"/>
      <c r="D41" s="231"/>
      <c r="E41" s="231"/>
      <c r="F41" s="231"/>
      <c r="G41" s="23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30" t="s">
        <v>34</v>
      </c>
      <c r="C42" s="231"/>
      <c r="D42" s="231"/>
      <c r="E42" s="231"/>
      <c r="F42" s="231"/>
      <c r="G42" s="23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30" t="s">
        <v>112</v>
      </c>
      <c r="C43" s="231"/>
      <c r="D43" s="231"/>
      <c r="E43" s="231"/>
      <c r="F43" s="231"/>
      <c r="G43" s="232"/>
      <c r="H43" s="101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30" t="s">
        <v>35</v>
      </c>
      <c r="C44" s="231"/>
      <c r="D44" s="231"/>
      <c r="E44" s="231"/>
      <c r="F44" s="231"/>
      <c r="G44" s="23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30" t="s">
        <v>36</v>
      </c>
      <c r="C45" s="231"/>
      <c r="D45" s="231"/>
      <c r="E45" s="231"/>
      <c r="F45" s="231"/>
      <c r="G45" s="23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30" t="s">
        <v>37</v>
      </c>
      <c r="C46" s="231"/>
      <c r="D46" s="231"/>
      <c r="E46" s="231"/>
      <c r="F46" s="231"/>
      <c r="G46" s="23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30" t="s">
        <v>38</v>
      </c>
      <c r="C47" s="231"/>
      <c r="D47" s="231"/>
      <c r="E47" s="231"/>
      <c r="F47" s="231"/>
      <c r="G47" s="23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30" t="s">
        <v>40</v>
      </c>
      <c r="C48" s="231"/>
      <c r="D48" s="231"/>
      <c r="E48" s="231"/>
      <c r="F48" s="231"/>
      <c r="G48" s="232"/>
      <c r="H48" s="100">
        <v>0.08</v>
      </c>
      <c r="I48" s="33">
        <f>SUM(I38*H48)</f>
        <v>0</v>
      </c>
    </row>
    <row r="49" spans="1:9" ht="18.75" customHeight="1" x14ac:dyDescent="0.2">
      <c r="A49" s="292" t="s">
        <v>30</v>
      </c>
      <c r="B49" s="293"/>
      <c r="C49" s="293"/>
      <c r="D49" s="293"/>
      <c r="E49" s="293"/>
      <c r="F49" s="293"/>
      <c r="G49" s="294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95" t="s">
        <v>117</v>
      </c>
      <c r="B50" s="296"/>
      <c r="C50" s="296"/>
      <c r="D50" s="296"/>
      <c r="E50" s="296"/>
      <c r="F50" s="296"/>
      <c r="G50" s="296"/>
      <c r="H50" s="296"/>
      <c r="I50" s="296"/>
    </row>
    <row r="51" spans="1:9" ht="17.25" customHeight="1" x14ac:dyDescent="0.2">
      <c r="A51" s="89" t="s">
        <v>41</v>
      </c>
      <c r="B51" s="297" t="s">
        <v>42</v>
      </c>
      <c r="C51" s="298"/>
      <c r="D51" s="298"/>
      <c r="E51" s="298"/>
      <c r="F51" s="298"/>
      <c r="G51" s="298"/>
      <c r="H51" s="299"/>
      <c r="I51" s="90" t="s">
        <v>19</v>
      </c>
    </row>
    <row r="52" spans="1:9" ht="15" x14ac:dyDescent="0.2">
      <c r="A52" s="9" t="s">
        <v>1</v>
      </c>
      <c r="B52" s="258" t="s">
        <v>205</v>
      </c>
      <c r="C52" s="259"/>
      <c r="D52" s="259"/>
      <c r="E52" s="259"/>
      <c r="F52" s="259"/>
      <c r="G52" s="259"/>
      <c r="H52" s="260"/>
      <c r="I52" s="38">
        <f>(H53*H54)-(I23*0.5*H55)</f>
        <v>0</v>
      </c>
    </row>
    <row r="53" spans="1:9" ht="24.75" customHeight="1" x14ac:dyDescent="0.2">
      <c r="A53" s="9"/>
      <c r="B53" s="289" t="s">
        <v>44</v>
      </c>
      <c r="C53" s="290"/>
      <c r="D53" s="290"/>
      <c r="E53" s="290"/>
      <c r="F53" s="290"/>
      <c r="G53" s="291"/>
      <c r="H53" s="97">
        <v>0</v>
      </c>
      <c r="I53" s="33" t="s">
        <v>45</v>
      </c>
    </row>
    <row r="54" spans="1:9" ht="12.75" customHeight="1" x14ac:dyDescent="0.2">
      <c r="A54" s="12"/>
      <c r="B54" s="289" t="s">
        <v>110</v>
      </c>
      <c r="C54" s="290"/>
      <c r="D54" s="290"/>
      <c r="E54" s="290"/>
      <c r="F54" s="290"/>
      <c r="G54" s="291"/>
      <c r="H54" s="98">
        <v>0</v>
      </c>
      <c r="I54" s="39" t="s">
        <v>45</v>
      </c>
    </row>
    <row r="55" spans="1:9" ht="12.75" customHeight="1" x14ac:dyDescent="0.2">
      <c r="A55" s="9"/>
      <c r="B55" s="289" t="s">
        <v>46</v>
      </c>
      <c r="C55" s="290"/>
      <c r="D55" s="290"/>
      <c r="E55" s="290"/>
      <c r="F55" s="290"/>
      <c r="G55" s="291"/>
      <c r="H55" s="99">
        <v>0.06</v>
      </c>
      <c r="I55" s="33"/>
    </row>
    <row r="56" spans="1:9" ht="15" customHeight="1" x14ac:dyDescent="0.2">
      <c r="A56" s="9" t="s">
        <v>3</v>
      </c>
      <c r="B56" s="272" t="s">
        <v>47</v>
      </c>
      <c r="C56" s="272"/>
      <c r="D56" s="272"/>
      <c r="E56" s="272"/>
      <c r="F56" s="272"/>
      <c r="G56" s="272"/>
      <c r="H56" s="37"/>
      <c r="I56" s="102">
        <v>0</v>
      </c>
    </row>
    <row r="57" spans="1:9" ht="17.25" customHeight="1" x14ac:dyDescent="0.2">
      <c r="A57" s="9" t="s">
        <v>5</v>
      </c>
      <c r="B57" s="272" t="s">
        <v>48</v>
      </c>
      <c r="C57" s="272"/>
      <c r="D57" s="272"/>
      <c r="E57" s="272"/>
      <c r="F57" s="272"/>
      <c r="G57" s="272"/>
      <c r="H57" s="13"/>
      <c r="I57" s="102">
        <v>0</v>
      </c>
    </row>
    <row r="58" spans="1:9" ht="28.5" customHeight="1" x14ac:dyDescent="0.2">
      <c r="A58" s="9" t="s">
        <v>7</v>
      </c>
      <c r="B58" s="272" t="s">
        <v>83</v>
      </c>
      <c r="C58" s="272"/>
      <c r="D58" s="272"/>
      <c r="E58" s="272"/>
      <c r="F58" s="272"/>
      <c r="G58" s="272"/>
      <c r="H58" s="13"/>
      <c r="I58" s="103">
        <v>0</v>
      </c>
    </row>
    <row r="59" spans="1:9" ht="22.5" customHeight="1" x14ac:dyDescent="0.2">
      <c r="A59" s="9" t="s">
        <v>21</v>
      </c>
      <c r="B59" s="272" t="s">
        <v>194</v>
      </c>
      <c r="C59" s="272"/>
      <c r="D59" s="272"/>
      <c r="E59" s="272"/>
      <c r="F59" s="272"/>
      <c r="G59" s="272"/>
      <c r="H59" s="13"/>
      <c r="I59" s="103">
        <v>0</v>
      </c>
    </row>
    <row r="60" spans="1:9" ht="22.5" customHeight="1" x14ac:dyDescent="0.2">
      <c r="A60" s="9" t="s">
        <v>23</v>
      </c>
      <c r="B60" s="272" t="s">
        <v>84</v>
      </c>
      <c r="C60" s="272"/>
      <c r="D60" s="272"/>
      <c r="E60" s="272"/>
      <c r="F60" s="272"/>
      <c r="G60" s="272"/>
      <c r="H60" s="13"/>
      <c r="I60" s="103">
        <v>0</v>
      </c>
    </row>
    <row r="61" spans="1:9" ht="19.5" customHeight="1" x14ac:dyDescent="0.2">
      <c r="A61" s="14"/>
      <c r="B61" s="245" t="s">
        <v>30</v>
      </c>
      <c r="C61" s="246"/>
      <c r="D61" s="246"/>
      <c r="E61" s="246"/>
      <c r="F61" s="246"/>
      <c r="G61" s="246"/>
      <c r="H61" s="261"/>
      <c r="I61" s="35">
        <f>SUM(I52:I60)</f>
        <v>0</v>
      </c>
    </row>
    <row r="62" spans="1:9" ht="30.75" customHeight="1" x14ac:dyDescent="0.2">
      <c r="A62" s="279" t="s">
        <v>49</v>
      </c>
      <c r="B62" s="280"/>
      <c r="C62" s="280"/>
      <c r="D62" s="280"/>
      <c r="E62" s="280"/>
      <c r="F62" s="280"/>
      <c r="G62" s="280"/>
      <c r="H62" s="280"/>
      <c r="I62" s="281"/>
    </row>
    <row r="63" spans="1:9" ht="20.25" customHeight="1" x14ac:dyDescent="0.2">
      <c r="A63" s="91">
        <v>2</v>
      </c>
      <c r="B63" s="286" t="s">
        <v>50</v>
      </c>
      <c r="C63" s="287"/>
      <c r="D63" s="287"/>
      <c r="E63" s="287"/>
      <c r="F63" s="287"/>
      <c r="G63" s="287"/>
      <c r="H63" s="288"/>
      <c r="I63" s="92" t="s">
        <v>19</v>
      </c>
    </row>
    <row r="64" spans="1:9" ht="12.75" customHeight="1" x14ac:dyDescent="0.2">
      <c r="A64" s="9" t="s">
        <v>28</v>
      </c>
      <c r="B64" s="230" t="s">
        <v>29</v>
      </c>
      <c r="C64" s="231"/>
      <c r="D64" s="231"/>
      <c r="E64" s="231"/>
      <c r="F64" s="231"/>
      <c r="G64" s="231"/>
      <c r="H64" s="232"/>
      <c r="I64" s="33">
        <f>I35</f>
        <v>0</v>
      </c>
    </row>
    <row r="65" spans="1:9" ht="12.75" customHeight="1" x14ac:dyDescent="0.2">
      <c r="A65" s="9" t="s">
        <v>31</v>
      </c>
      <c r="B65" s="230" t="s">
        <v>32</v>
      </c>
      <c r="C65" s="231"/>
      <c r="D65" s="231"/>
      <c r="E65" s="231"/>
      <c r="F65" s="231"/>
      <c r="G65" s="231"/>
      <c r="H65" s="232"/>
      <c r="I65" s="33">
        <f>I49</f>
        <v>0</v>
      </c>
    </row>
    <row r="66" spans="1:9" ht="12.75" customHeight="1" x14ac:dyDescent="0.2">
      <c r="A66" s="9" t="s">
        <v>41</v>
      </c>
      <c r="B66" s="230" t="s">
        <v>42</v>
      </c>
      <c r="C66" s="231"/>
      <c r="D66" s="231"/>
      <c r="E66" s="231"/>
      <c r="F66" s="231"/>
      <c r="G66" s="231"/>
      <c r="H66" s="232"/>
      <c r="I66" s="33">
        <f>I61</f>
        <v>0</v>
      </c>
    </row>
    <row r="67" spans="1:9" ht="14.25" x14ac:dyDescent="0.2">
      <c r="A67" s="245" t="s">
        <v>26</v>
      </c>
      <c r="B67" s="246"/>
      <c r="C67" s="246"/>
      <c r="D67" s="246"/>
      <c r="E67" s="246"/>
      <c r="F67" s="246"/>
      <c r="G67" s="246"/>
      <c r="H67" s="261"/>
      <c r="I67" s="35">
        <f>SUM(I64:I66)</f>
        <v>0</v>
      </c>
    </row>
    <row r="68" spans="1:9" ht="14.25" x14ac:dyDescent="0.2">
      <c r="A68" s="273"/>
      <c r="B68" s="274"/>
      <c r="C68" s="274"/>
      <c r="D68" s="274"/>
      <c r="E68" s="274"/>
      <c r="F68" s="274"/>
      <c r="G68" s="274"/>
      <c r="H68" s="274"/>
      <c r="I68" s="275"/>
    </row>
    <row r="69" spans="1:9" ht="26.25" customHeight="1" x14ac:dyDescent="0.2">
      <c r="A69" s="279" t="s">
        <v>51</v>
      </c>
      <c r="B69" s="280"/>
      <c r="C69" s="280"/>
      <c r="D69" s="280"/>
      <c r="E69" s="280"/>
      <c r="F69" s="280"/>
      <c r="G69" s="280"/>
      <c r="H69" s="280"/>
      <c r="I69" s="281"/>
    </row>
    <row r="70" spans="1:9" ht="26.25" customHeight="1" x14ac:dyDescent="0.2">
      <c r="A70" s="82">
        <v>3</v>
      </c>
      <c r="B70" s="242" t="s">
        <v>97</v>
      </c>
      <c r="C70" s="243"/>
      <c r="D70" s="243"/>
      <c r="E70" s="243"/>
      <c r="F70" s="243"/>
      <c r="G70" s="244"/>
      <c r="H70" s="82" t="s">
        <v>96</v>
      </c>
      <c r="I70" s="83" t="s">
        <v>19</v>
      </c>
    </row>
    <row r="71" spans="1:9" ht="39" customHeight="1" x14ac:dyDescent="0.2">
      <c r="A71" s="9" t="s">
        <v>1</v>
      </c>
      <c r="B71" s="285" t="s">
        <v>91</v>
      </c>
      <c r="C71" s="285"/>
      <c r="D71" s="285"/>
      <c r="E71" s="285"/>
      <c r="F71" s="285"/>
      <c r="G71" s="285"/>
      <c r="H71" s="156">
        <v>0</v>
      </c>
      <c r="I71" s="40">
        <f>H71*I38</f>
        <v>0</v>
      </c>
    </row>
    <row r="72" spans="1:9" ht="15" x14ac:dyDescent="0.2">
      <c r="A72" s="9" t="s">
        <v>3</v>
      </c>
      <c r="B72" s="282" t="s">
        <v>52</v>
      </c>
      <c r="C72" s="282"/>
      <c r="D72" s="282"/>
      <c r="E72" s="282"/>
      <c r="F72" s="282"/>
      <c r="G72" s="282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85" t="s">
        <v>219</v>
      </c>
      <c r="C73" s="285"/>
      <c r="D73" s="285"/>
      <c r="E73" s="285"/>
      <c r="F73" s="285"/>
      <c r="G73" s="285"/>
      <c r="H73" s="156">
        <v>0</v>
      </c>
      <c r="I73" s="41">
        <f>H73*I38</f>
        <v>0</v>
      </c>
    </row>
    <row r="74" spans="1:9" ht="17.25" customHeight="1" x14ac:dyDescent="0.2">
      <c r="A74" s="15" t="s">
        <v>7</v>
      </c>
      <c r="B74" s="285" t="s">
        <v>92</v>
      </c>
      <c r="C74" s="285"/>
      <c r="D74" s="285"/>
      <c r="E74" s="285"/>
      <c r="F74" s="285"/>
      <c r="G74" s="285"/>
      <c r="H74" s="156">
        <v>0</v>
      </c>
      <c r="I74" s="41">
        <f>H74*I38</f>
        <v>0</v>
      </c>
    </row>
    <row r="75" spans="1:9" ht="15" x14ac:dyDescent="0.2">
      <c r="A75" s="9" t="s">
        <v>21</v>
      </c>
      <c r="B75" s="282" t="s">
        <v>212</v>
      </c>
      <c r="C75" s="282"/>
      <c r="D75" s="282"/>
      <c r="E75" s="282"/>
      <c r="F75" s="282"/>
      <c r="G75" s="282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85" t="s">
        <v>55</v>
      </c>
      <c r="C76" s="285"/>
      <c r="D76" s="285"/>
      <c r="E76" s="285"/>
      <c r="F76" s="285"/>
      <c r="G76" s="285"/>
      <c r="H76" s="156">
        <v>0</v>
      </c>
      <c r="I76" s="41">
        <f>H76*I38</f>
        <v>0</v>
      </c>
    </row>
    <row r="77" spans="1:9" ht="14.25" x14ac:dyDescent="0.2">
      <c r="A77" s="245" t="s">
        <v>26</v>
      </c>
      <c r="B77" s="246"/>
      <c r="C77" s="246"/>
      <c r="D77" s="246"/>
      <c r="E77" s="246"/>
      <c r="F77" s="246"/>
      <c r="G77" s="246"/>
      <c r="H77" s="261"/>
      <c r="I77" s="35">
        <f>SUM(I71:I76)</f>
        <v>0</v>
      </c>
    </row>
    <row r="78" spans="1:9" ht="14.25" x14ac:dyDescent="0.2">
      <c r="A78" s="283" t="s">
        <v>118</v>
      </c>
      <c r="B78" s="283"/>
      <c r="C78" s="283"/>
      <c r="D78" s="283"/>
      <c r="E78" s="283"/>
      <c r="F78" s="283"/>
      <c r="G78" s="283"/>
      <c r="H78" s="139" t="s">
        <v>114</v>
      </c>
      <c r="I78" s="61">
        <f>I29</f>
        <v>0</v>
      </c>
    </row>
    <row r="79" spans="1:9" ht="14.25" x14ac:dyDescent="0.2">
      <c r="A79" s="283"/>
      <c r="B79" s="283"/>
      <c r="C79" s="283"/>
      <c r="D79" s="283"/>
      <c r="E79" s="283"/>
      <c r="F79" s="283"/>
      <c r="G79" s="283"/>
      <c r="H79" s="139" t="s">
        <v>119</v>
      </c>
      <c r="I79" s="61">
        <f>I67</f>
        <v>0</v>
      </c>
    </row>
    <row r="80" spans="1:9" ht="14.25" x14ac:dyDescent="0.2">
      <c r="A80" s="283"/>
      <c r="B80" s="283"/>
      <c r="C80" s="283"/>
      <c r="D80" s="283"/>
      <c r="E80" s="283"/>
      <c r="F80" s="283"/>
      <c r="G80" s="283"/>
      <c r="H80" s="139" t="s">
        <v>120</v>
      </c>
      <c r="I80" s="61">
        <f>I77</f>
        <v>0</v>
      </c>
    </row>
    <row r="81" spans="1:9" ht="14.25" x14ac:dyDescent="0.2">
      <c r="A81" s="283"/>
      <c r="B81" s="283"/>
      <c r="C81" s="283"/>
      <c r="D81" s="283"/>
      <c r="E81" s="283"/>
      <c r="F81" s="283"/>
      <c r="G81" s="283"/>
      <c r="H81" s="62" t="s">
        <v>26</v>
      </c>
      <c r="I81" s="63">
        <f>SUM(I78:I80)</f>
        <v>0</v>
      </c>
    </row>
    <row r="82" spans="1:9" ht="26.25" customHeight="1" x14ac:dyDescent="0.2">
      <c r="A82" s="276" t="s">
        <v>56</v>
      </c>
      <c r="B82" s="277"/>
      <c r="C82" s="277"/>
      <c r="D82" s="277"/>
      <c r="E82" s="277"/>
      <c r="F82" s="277"/>
      <c r="G82" s="277"/>
      <c r="H82" s="277"/>
      <c r="I82" s="278"/>
    </row>
    <row r="83" spans="1:9" ht="14.25" x14ac:dyDescent="0.2">
      <c r="A83" s="93" t="s">
        <v>57</v>
      </c>
      <c r="B83" s="284" t="s">
        <v>58</v>
      </c>
      <c r="C83" s="284"/>
      <c r="D83" s="284"/>
      <c r="E83" s="284"/>
      <c r="F83" s="284"/>
      <c r="G83" s="284"/>
      <c r="H83" s="82" t="s">
        <v>96</v>
      </c>
      <c r="I83" s="94" t="s">
        <v>19</v>
      </c>
    </row>
    <row r="84" spans="1:9" ht="24.75" customHeight="1" x14ac:dyDescent="0.2">
      <c r="A84" s="9" t="s">
        <v>1</v>
      </c>
      <c r="B84" s="285" t="s">
        <v>228</v>
      </c>
      <c r="C84" s="285"/>
      <c r="D84" s="285"/>
      <c r="E84" s="285"/>
      <c r="F84" s="285"/>
      <c r="G84" s="285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82" t="s">
        <v>229</v>
      </c>
      <c r="C85" s="282"/>
      <c r="D85" s="282"/>
      <c r="E85" s="282"/>
      <c r="F85" s="282"/>
      <c r="G85" s="282"/>
      <c r="H85" s="156">
        <v>0</v>
      </c>
      <c r="I85" s="41">
        <f>H85*I81</f>
        <v>0</v>
      </c>
    </row>
    <row r="86" spans="1:9" ht="15" x14ac:dyDescent="0.2">
      <c r="A86" s="9" t="s">
        <v>5</v>
      </c>
      <c r="B86" s="282" t="s">
        <v>225</v>
      </c>
      <c r="C86" s="282"/>
      <c r="D86" s="282"/>
      <c r="E86" s="282"/>
      <c r="F86" s="282"/>
      <c r="G86" s="282"/>
      <c r="H86" s="156">
        <v>0</v>
      </c>
      <c r="I86" s="41">
        <f>TRUNC(H86*I81,2)</f>
        <v>0</v>
      </c>
    </row>
    <row r="87" spans="1:9" ht="15" x14ac:dyDescent="0.2">
      <c r="A87" s="9" t="s">
        <v>7</v>
      </c>
      <c r="B87" s="282" t="s">
        <v>226</v>
      </c>
      <c r="C87" s="282"/>
      <c r="D87" s="282"/>
      <c r="E87" s="282"/>
      <c r="F87" s="282"/>
      <c r="G87" s="282"/>
      <c r="H87" s="156">
        <v>0</v>
      </c>
      <c r="I87" s="41">
        <f>TRUNC(H87*I81,2)</f>
        <v>0</v>
      </c>
    </row>
    <row r="88" spans="1:9" ht="15" x14ac:dyDescent="0.2">
      <c r="A88" s="9" t="s">
        <v>21</v>
      </c>
      <c r="B88" s="282" t="s">
        <v>230</v>
      </c>
      <c r="C88" s="282"/>
      <c r="D88" s="282"/>
      <c r="E88" s="282"/>
      <c r="F88" s="282"/>
      <c r="G88" s="282"/>
      <c r="H88" s="156">
        <v>0</v>
      </c>
      <c r="I88" s="33">
        <f>TRUNC(H88*I81,2)</f>
        <v>0</v>
      </c>
    </row>
    <row r="89" spans="1:9" ht="15" x14ac:dyDescent="0.25">
      <c r="A89" s="5" t="s">
        <v>23</v>
      </c>
      <c r="B89" s="282" t="s">
        <v>25</v>
      </c>
      <c r="C89" s="282"/>
      <c r="D89" s="282"/>
      <c r="E89" s="282"/>
      <c r="F89" s="282"/>
      <c r="G89" s="282"/>
      <c r="H89" s="6"/>
      <c r="I89" s="33"/>
    </row>
    <row r="90" spans="1:9" ht="14.25" x14ac:dyDescent="0.2">
      <c r="A90" s="245" t="s">
        <v>30</v>
      </c>
      <c r="B90" s="246"/>
      <c r="C90" s="246"/>
      <c r="D90" s="246"/>
      <c r="E90" s="246"/>
      <c r="F90" s="246"/>
      <c r="G90" s="246"/>
      <c r="H90" s="261"/>
      <c r="I90" s="35">
        <f>SUM(I84:I88)</f>
        <v>0</v>
      </c>
    </row>
    <row r="91" spans="1:9" ht="14.25" x14ac:dyDescent="0.2">
      <c r="A91" s="93" t="s">
        <v>59</v>
      </c>
      <c r="B91" s="255" t="s">
        <v>60</v>
      </c>
      <c r="C91" s="256"/>
      <c r="D91" s="256"/>
      <c r="E91" s="256"/>
      <c r="F91" s="256"/>
      <c r="G91" s="256"/>
      <c r="H91" s="257"/>
      <c r="I91" s="94" t="s">
        <v>19</v>
      </c>
    </row>
    <row r="92" spans="1:9" ht="12.75" customHeight="1" x14ac:dyDescent="0.2">
      <c r="A92" s="9" t="s">
        <v>1</v>
      </c>
      <c r="B92" s="272" t="s">
        <v>61</v>
      </c>
      <c r="C92" s="272"/>
      <c r="D92" s="272"/>
      <c r="E92" s="272"/>
      <c r="F92" s="272"/>
      <c r="G92" s="272"/>
      <c r="H92" s="42"/>
      <c r="I92" s="43">
        <f>(I81/220*15)</f>
        <v>0</v>
      </c>
    </row>
    <row r="93" spans="1:9" ht="14.25" x14ac:dyDescent="0.2">
      <c r="A93" s="245" t="s">
        <v>30</v>
      </c>
      <c r="B93" s="246"/>
      <c r="C93" s="246"/>
      <c r="D93" s="246"/>
      <c r="E93" s="246"/>
      <c r="F93" s="246"/>
      <c r="G93" s="246"/>
      <c r="H93" s="261"/>
      <c r="I93" s="30">
        <f>SUM(I92:I92)</f>
        <v>0</v>
      </c>
    </row>
    <row r="94" spans="1:9" ht="21.75" customHeight="1" x14ac:dyDescent="0.2">
      <c r="A94" s="279" t="s">
        <v>62</v>
      </c>
      <c r="B94" s="280"/>
      <c r="C94" s="280"/>
      <c r="D94" s="280"/>
      <c r="E94" s="280"/>
      <c r="F94" s="280"/>
      <c r="G94" s="280"/>
      <c r="H94" s="280"/>
      <c r="I94" s="281"/>
    </row>
    <row r="95" spans="1:9" ht="12.75" customHeight="1" x14ac:dyDescent="0.2">
      <c r="A95" s="140">
        <v>4</v>
      </c>
      <c r="B95" s="242" t="s">
        <v>63</v>
      </c>
      <c r="C95" s="243"/>
      <c r="D95" s="243"/>
      <c r="E95" s="243"/>
      <c r="F95" s="243"/>
      <c r="G95" s="243"/>
      <c r="H95" s="244"/>
      <c r="I95" s="86" t="s">
        <v>19</v>
      </c>
    </row>
    <row r="96" spans="1:9" ht="12.75" customHeight="1" x14ac:dyDescent="0.2">
      <c r="A96" s="9" t="s">
        <v>57</v>
      </c>
      <c r="B96" s="272" t="s">
        <v>58</v>
      </c>
      <c r="C96" s="272"/>
      <c r="D96" s="272"/>
      <c r="E96" s="272"/>
      <c r="F96" s="272"/>
      <c r="G96" s="272"/>
      <c r="H96" s="16"/>
      <c r="I96" s="33">
        <f>I90</f>
        <v>0</v>
      </c>
    </row>
    <row r="97" spans="1:9" ht="12.75" customHeight="1" x14ac:dyDescent="0.2">
      <c r="A97" s="9" t="s">
        <v>59</v>
      </c>
      <c r="B97" s="272" t="s">
        <v>60</v>
      </c>
      <c r="C97" s="272"/>
      <c r="D97" s="272"/>
      <c r="E97" s="272"/>
      <c r="F97" s="272"/>
      <c r="G97" s="272"/>
      <c r="H97" s="16"/>
      <c r="I97" s="33">
        <f>I93</f>
        <v>0</v>
      </c>
    </row>
    <row r="98" spans="1:9" ht="14.25" x14ac:dyDescent="0.2">
      <c r="A98" s="245" t="s">
        <v>26</v>
      </c>
      <c r="B98" s="246"/>
      <c r="C98" s="246"/>
      <c r="D98" s="246"/>
      <c r="E98" s="246"/>
      <c r="F98" s="246"/>
      <c r="G98" s="246"/>
      <c r="H98" s="261"/>
      <c r="I98" s="35">
        <f>SUM(I96:I97)</f>
        <v>0</v>
      </c>
    </row>
    <row r="99" spans="1:9" ht="14.25" x14ac:dyDescent="0.2">
      <c r="A99" s="273"/>
      <c r="B99" s="274"/>
      <c r="C99" s="274"/>
      <c r="D99" s="274"/>
      <c r="E99" s="274"/>
      <c r="F99" s="274"/>
      <c r="G99" s="274"/>
      <c r="H99" s="274"/>
      <c r="I99" s="275"/>
    </row>
    <row r="100" spans="1:9" ht="18.75" customHeight="1" x14ac:dyDescent="0.2">
      <c r="A100" s="276" t="s">
        <v>64</v>
      </c>
      <c r="B100" s="277"/>
      <c r="C100" s="277"/>
      <c r="D100" s="277"/>
      <c r="E100" s="277"/>
      <c r="F100" s="277"/>
      <c r="G100" s="277"/>
      <c r="H100" s="277"/>
      <c r="I100" s="278"/>
    </row>
    <row r="101" spans="1:9" ht="12.75" customHeight="1" x14ac:dyDescent="0.2">
      <c r="A101" s="140">
        <v>5</v>
      </c>
      <c r="B101" s="242" t="s">
        <v>65</v>
      </c>
      <c r="C101" s="243"/>
      <c r="D101" s="243"/>
      <c r="E101" s="243"/>
      <c r="F101" s="243"/>
      <c r="G101" s="243"/>
      <c r="H101" s="244"/>
      <c r="I101" s="86" t="s">
        <v>19</v>
      </c>
    </row>
    <row r="102" spans="1:9" ht="15" customHeight="1" x14ac:dyDescent="0.2">
      <c r="A102" s="9" t="s">
        <v>1</v>
      </c>
      <c r="B102" s="230" t="s">
        <v>66</v>
      </c>
      <c r="C102" s="231"/>
      <c r="D102" s="231"/>
      <c r="E102" s="231"/>
      <c r="F102" s="231"/>
      <c r="G102" s="231"/>
      <c r="H102" s="232"/>
      <c r="I102" s="33">
        <f>UNIF</f>
        <v>0</v>
      </c>
    </row>
    <row r="103" spans="1:9" ht="12.75" customHeight="1" x14ac:dyDescent="0.2">
      <c r="A103" s="9" t="s">
        <v>3</v>
      </c>
      <c r="B103" s="230" t="s">
        <v>67</v>
      </c>
      <c r="C103" s="231"/>
      <c r="D103" s="231"/>
      <c r="E103" s="231"/>
      <c r="F103" s="231"/>
      <c r="G103" s="231"/>
      <c r="H103" s="232"/>
      <c r="I103" s="141">
        <v>0</v>
      </c>
    </row>
    <row r="104" spans="1:9" ht="15" x14ac:dyDescent="0.2">
      <c r="A104" s="9" t="s">
        <v>5</v>
      </c>
      <c r="B104" s="258" t="s">
        <v>68</v>
      </c>
      <c r="C104" s="259"/>
      <c r="D104" s="259"/>
      <c r="E104" s="259"/>
      <c r="F104" s="259"/>
      <c r="G104" s="259"/>
      <c r="H104" s="260"/>
      <c r="I104" s="141">
        <f>EQUIP</f>
        <v>0</v>
      </c>
    </row>
    <row r="105" spans="1:9" ht="12.75" customHeight="1" x14ac:dyDescent="0.2">
      <c r="A105" s="9" t="s">
        <v>7</v>
      </c>
      <c r="B105" s="230" t="s">
        <v>195</v>
      </c>
      <c r="C105" s="231"/>
      <c r="D105" s="231"/>
      <c r="E105" s="231"/>
      <c r="F105" s="231"/>
      <c r="G105" s="231"/>
      <c r="H105" s="232"/>
      <c r="I105" s="38">
        <f>ARMAM.</f>
        <v>0</v>
      </c>
    </row>
    <row r="106" spans="1:9" ht="14.25" x14ac:dyDescent="0.2">
      <c r="A106" s="245" t="s">
        <v>26</v>
      </c>
      <c r="B106" s="246"/>
      <c r="C106" s="246"/>
      <c r="D106" s="246"/>
      <c r="E106" s="246"/>
      <c r="F106" s="246"/>
      <c r="G106" s="246"/>
      <c r="H106" s="261"/>
      <c r="I106" s="44">
        <f>ROUND(SUM(I102:I105),2)</f>
        <v>0</v>
      </c>
    </row>
    <row r="107" spans="1:9" ht="14.25" customHeight="1" x14ac:dyDescent="0.2">
      <c r="A107" s="262" t="s">
        <v>121</v>
      </c>
      <c r="B107" s="263"/>
      <c r="C107" s="263"/>
      <c r="D107" s="263"/>
      <c r="E107" s="263"/>
      <c r="F107" s="263"/>
      <c r="G107" s="264"/>
      <c r="H107" s="139" t="s">
        <v>114</v>
      </c>
      <c r="I107" s="64">
        <f>I29</f>
        <v>0</v>
      </c>
    </row>
    <row r="108" spans="1:9" ht="14.25" x14ac:dyDescent="0.2">
      <c r="A108" s="265"/>
      <c r="B108" s="266"/>
      <c r="C108" s="266"/>
      <c r="D108" s="266"/>
      <c r="E108" s="266"/>
      <c r="F108" s="266"/>
      <c r="G108" s="267"/>
      <c r="H108" s="139" t="s">
        <v>119</v>
      </c>
      <c r="I108" s="64">
        <f>I67</f>
        <v>0</v>
      </c>
    </row>
    <row r="109" spans="1:9" ht="14.25" x14ac:dyDescent="0.2">
      <c r="A109" s="265"/>
      <c r="B109" s="266"/>
      <c r="C109" s="266"/>
      <c r="D109" s="266"/>
      <c r="E109" s="266"/>
      <c r="F109" s="266"/>
      <c r="G109" s="267"/>
      <c r="H109" s="139" t="s">
        <v>120</v>
      </c>
      <c r="I109" s="64">
        <f>I77</f>
        <v>0</v>
      </c>
    </row>
    <row r="110" spans="1:9" ht="14.25" x14ac:dyDescent="0.2">
      <c r="A110" s="265"/>
      <c r="B110" s="266"/>
      <c r="C110" s="266"/>
      <c r="D110" s="266"/>
      <c r="E110" s="266"/>
      <c r="F110" s="266"/>
      <c r="G110" s="267"/>
      <c r="H110" s="139" t="s">
        <v>122</v>
      </c>
      <c r="I110" s="64">
        <f>I98</f>
        <v>0</v>
      </c>
    </row>
    <row r="111" spans="1:9" ht="14.25" x14ac:dyDescent="0.2">
      <c r="A111" s="265"/>
      <c r="B111" s="266"/>
      <c r="C111" s="266"/>
      <c r="D111" s="266"/>
      <c r="E111" s="266"/>
      <c r="F111" s="266"/>
      <c r="G111" s="267"/>
      <c r="H111" s="139" t="s">
        <v>123</v>
      </c>
      <c r="I111" s="63">
        <f>I106</f>
        <v>0</v>
      </c>
    </row>
    <row r="112" spans="1:9" ht="14.25" x14ac:dyDescent="0.2">
      <c r="A112" s="268"/>
      <c r="B112" s="269"/>
      <c r="C112" s="269"/>
      <c r="D112" s="269"/>
      <c r="E112" s="269"/>
      <c r="F112" s="269"/>
      <c r="G112" s="270"/>
      <c r="H112" s="139" t="s">
        <v>26</v>
      </c>
      <c r="I112" s="65">
        <f>SUM(I107:I111)</f>
        <v>0</v>
      </c>
    </row>
    <row r="113" spans="1:9" ht="24" customHeight="1" x14ac:dyDescent="0.2">
      <c r="A113" s="271" t="s">
        <v>69</v>
      </c>
      <c r="B113" s="271"/>
      <c r="C113" s="271"/>
      <c r="D113" s="271"/>
      <c r="E113" s="271"/>
      <c r="F113" s="271"/>
      <c r="G113" s="271"/>
      <c r="H113" s="271"/>
      <c r="I113" s="271"/>
    </row>
    <row r="114" spans="1:9" ht="28.5" x14ac:dyDescent="0.2">
      <c r="A114" s="140">
        <v>6</v>
      </c>
      <c r="B114" s="255" t="s">
        <v>70</v>
      </c>
      <c r="C114" s="256"/>
      <c r="D114" s="256"/>
      <c r="E114" s="256"/>
      <c r="F114" s="256"/>
      <c r="G114" s="257"/>
      <c r="H114" s="85" t="s">
        <v>18</v>
      </c>
      <c r="I114" s="86" t="s">
        <v>19</v>
      </c>
    </row>
    <row r="115" spans="1:9" ht="15" x14ac:dyDescent="0.2">
      <c r="A115" s="9" t="s">
        <v>1</v>
      </c>
      <c r="B115" s="258" t="s">
        <v>71</v>
      </c>
      <c r="C115" s="259"/>
      <c r="D115" s="259"/>
      <c r="E115" s="259"/>
      <c r="F115" s="259"/>
      <c r="G115" s="260"/>
      <c r="H115" s="81">
        <v>0</v>
      </c>
      <c r="I115" s="33">
        <f>SUM(H115*I132)</f>
        <v>0</v>
      </c>
    </row>
    <row r="116" spans="1:9" ht="15" x14ac:dyDescent="0.2">
      <c r="A116" s="9" t="s">
        <v>3</v>
      </c>
      <c r="B116" s="258" t="s">
        <v>72</v>
      </c>
      <c r="C116" s="259"/>
      <c r="D116" s="259"/>
      <c r="E116" s="259"/>
      <c r="F116" s="259"/>
      <c r="G116" s="260"/>
      <c r="H116" s="81">
        <v>0</v>
      </c>
      <c r="I116" s="33">
        <f>H116*(I132+I115)</f>
        <v>0</v>
      </c>
    </row>
    <row r="117" spans="1:9" ht="15" x14ac:dyDescent="0.2">
      <c r="A117" s="9" t="s">
        <v>5</v>
      </c>
      <c r="B117" s="258" t="s">
        <v>73</v>
      </c>
      <c r="C117" s="259"/>
      <c r="D117" s="259"/>
      <c r="E117" s="259"/>
      <c r="F117" s="259"/>
      <c r="G117" s="260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58" t="s">
        <v>111</v>
      </c>
      <c r="C118" s="259"/>
      <c r="D118" s="259"/>
      <c r="E118" s="259"/>
      <c r="F118" s="259"/>
      <c r="G118" s="260"/>
      <c r="H118" s="6" t="s">
        <v>45</v>
      </c>
      <c r="I118" s="33" t="s">
        <v>45</v>
      </c>
    </row>
    <row r="119" spans="1:9" ht="12.75" customHeight="1" x14ac:dyDescent="0.2">
      <c r="A119" s="17"/>
      <c r="B119" s="230" t="s">
        <v>93</v>
      </c>
      <c r="C119" s="231"/>
      <c r="D119" s="231"/>
      <c r="E119" s="231"/>
      <c r="F119" s="231"/>
      <c r="G119" s="232"/>
      <c r="H119" s="80">
        <v>0</v>
      </c>
      <c r="I119" s="33">
        <f>SUM(H119*I134)</f>
        <v>0</v>
      </c>
    </row>
    <row r="120" spans="1:9" ht="12.75" customHeight="1" x14ac:dyDescent="0.2">
      <c r="A120" s="17"/>
      <c r="B120" s="230" t="s">
        <v>94</v>
      </c>
      <c r="C120" s="231"/>
      <c r="D120" s="231"/>
      <c r="E120" s="231"/>
      <c r="F120" s="231"/>
      <c r="G120" s="232"/>
      <c r="H120" s="80">
        <v>0</v>
      </c>
      <c r="I120" s="33">
        <f>SUM(H120*I134)</f>
        <v>0</v>
      </c>
    </row>
    <row r="121" spans="1:9" ht="12.75" customHeight="1" x14ac:dyDescent="0.2">
      <c r="A121" s="17"/>
      <c r="B121" s="230" t="s">
        <v>95</v>
      </c>
      <c r="C121" s="231"/>
      <c r="D121" s="231"/>
      <c r="E121" s="231"/>
      <c r="F121" s="231"/>
      <c r="G121" s="232"/>
      <c r="H121" s="80">
        <v>0</v>
      </c>
      <c r="I121" s="33">
        <f>SUM(H121*I134)</f>
        <v>0</v>
      </c>
    </row>
    <row r="122" spans="1:9" ht="14.25" x14ac:dyDescent="0.2">
      <c r="A122" s="245" t="s">
        <v>26</v>
      </c>
      <c r="B122" s="246"/>
      <c r="C122" s="246"/>
      <c r="D122" s="246"/>
      <c r="E122" s="246"/>
      <c r="F122" s="246"/>
      <c r="G122" s="246"/>
      <c r="H122" s="138"/>
      <c r="I122" s="35">
        <f>SUM(I115+I116+I119+I120+I121)</f>
        <v>0</v>
      </c>
    </row>
    <row r="123" spans="1:9" ht="14.25" x14ac:dyDescent="0.2">
      <c r="A123" s="247"/>
      <c r="B123" s="248"/>
      <c r="C123" s="248"/>
      <c r="D123" s="248"/>
      <c r="E123" s="248"/>
      <c r="F123" s="248"/>
      <c r="G123" s="248"/>
      <c r="H123" s="248"/>
      <c r="I123" s="249"/>
    </row>
    <row r="124" spans="1:9" ht="15" x14ac:dyDescent="0.2">
      <c r="A124" s="250"/>
      <c r="B124" s="251"/>
      <c r="C124" s="251"/>
      <c r="D124" s="251"/>
      <c r="E124" s="251"/>
      <c r="F124" s="251"/>
      <c r="G124" s="251"/>
      <c r="H124" s="251"/>
      <c r="I124" s="251"/>
    </row>
    <row r="125" spans="1:9" ht="19.5" customHeight="1" x14ac:dyDescent="0.2">
      <c r="A125" s="252" t="s">
        <v>98</v>
      </c>
      <c r="B125" s="253"/>
      <c r="C125" s="253"/>
      <c r="D125" s="253"/>
      <c r="E125" s="253"/>
      <c r="F125" s="253"/>
      <c r="G125" s="253"/>
      <c r="H125" s="253"/>
      <c r="I125" s="254"/>
    </row>
    <row r="126" spans="1:9" ht="12.75" customHeight="1" x14ac:dyDescent="0.2">
      <c r="A126" s="242" t="s">
        <v>74</v>
      </c>
      <c r="B126" s="243"/>
      <c r="C126" s="243"/>
      <c r="D126" s="243"/>
      <c r="E126" s="243"/>
      <c r="F126" s="243"/>
      <c r="G126" s="243"/>
      <c r="H126" s="244"/>
      <c r="I126" s="88" t="s">
        <v>19</v>
      </c>
    </row>
    <row r="127" spans="1:9" ht="12.75" customHeight="1" x14ac:dyDescent="0.2">
      <c r="A127" s="18" t="s">
        <v>1</v>
      </c>
      <c r="B127" s="230" t="s">
        <v>75</v>
      </c>
      <c r="C127" s="231"/>
      <c r="D127" s="231"/>
      <c r="E127" s="231"/>
      <c r="F127" s="231"/>
      <c r="G127" s="231"/>
      <c r="H127" s="232"/>
      <c r="I127" s="38">
        <f>I29</f>
        <v>0</v>
      </c>
    </row>
    <row r="128" spans="1:9" ht="12.75" customHeight="1" x14ac:dyDescent="0.2">
      <c r="A128" s="18" t="s">
        <v>3</v>
      </c>
      <c r="B128" s="230" t="s">
        <v>50</v>
      </c>
      <c r="C128" s="231"/>
      <c r="D128" s="231"/>
      <c r="E128" s="231"/>
      <c r="F128" s="231"/>
      <c r="G128" s="231"/>
      <c r="H128" s="232"/>
      <c r="I128" s="38">
        <f>I67</f>
        <v>0</v>
      </c>
    </row>
    <row r="129" spans="1:9" ht="12.75" customHeight="1" x14ac:dyDescent="0.2">
      <c r="A129" s="18" t="s">
        <v>5</v>
      </c>
      <c r="B129" s="230" t="s">
        <v>76</v>
      </c>
      <c r="C129" s="231"/>
      <c r="D129" s="231"/>
      <c r="E129" s="231"/>
      <c r="F129" s="231"/>
      <c r="G129" s="231"/>
      <c r="H129" s="232"/>
      <c r="I129" s="38">
        <f>I77</f>
        <v>0</v>
      </c>
    </row>
    <row r="130" spans="1:9" ht="12.75" customHeight="1" x14ac:dyDescent="0.2">
      <c r="A130" s="18" t="s">
        <v>7</v>
      </c>
      <c r="B130" s="230" t="s">
        <v>63</v>
      </c>
      <c r="C130" s="231"/>
      <c r="D130" s="231"/>
      <c r="E130" s="231"/>
      <c r="F130" s="231"/>
      <c r="G130" s="231"/>
      <c r="H130" s="232"/>
      <c r="I130" s="38">
        <f>I98</f>
        <v>0</v>
      </c>
    </row>
    <row r="131" spans="1:9" ht="12.75" customHeight="1" x14ac:dyDescent="0.2">
      <c r="A131" s="18" t="s">
        <v>21</v>
      </c>
      <c r="B131" s="230" t="s">
        <v>77</v>
      </c>
      <c r="C131" s="231"/>
      <c r="D131" s="231"/>
      <c r="E131" s="231"/>
      <c r="F131" s="231"/>
      <c r="G131" s="231"/>
      <c r="H131" s="232"/>
      <c r="I131" s="38">
        <f>I106</f>
        <v>0</v>
      </c>
    </row>
    <row r="132" spans="1:9" ht="12.75" customHeight="1" x14ac:dyDescent="0.25">
      <c r="A132" s="227" t="s">
        <v>78</v>
      </c>
      <c r="B132" s="228"/>
      <c r="C132" s="228"/>
      <c r="D132" s="228"/>
      <c r="E132" s="228"/>
      <c r="F132" s="228"/>
      <c r="G132" s="228"/>
      <c r="H132" s="229"/>
      <c r="I132" s="50">
        <f>SUM(I127:I131)</f>
        <v>0</v>
      </c>
    </row>
    <row r="133" spans="1:9" ht="12.75" customHeight="1" x14ac:dyDescent="0.2">
      <c r="A133" s="18" t="s">
        <v>23</v>
      </c>
      <c r="B133" s="230" t="s">
        <v>79</v>
      </c>
      <c r="C133" s="231"/>
      <c r="D133" s="231"/>
      <c r="E133" s="231"/>
      <c r="F133" s="231"/>
      <c r="G133" s="231"/>
      <c r="H133" s="232"/>
      <c r="I133" s="51">
        <f>I122</f>
        <v>0</v>
      </c>
    </row>
    <row r="134" spans="1:9" ht="12.75" customHeight="1" x14ac:dyDescent="0.2">
      <c r="A134" s="233" t="s">
        <v>80</v>
      </c>
      <c r="B134" s="234"/>
      <c r="C134" s="234"/>
      <c r="D134" s="234"/>
      <c r="E134" s="234"/>
      <c r="F134" s="234"/>
      <c r="G134" s="234"/>
      <c r="H134" s="235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236" t="s">
        <v>99</v>
      </c>
      <c r="B137" s="236"/>
      <c r="C137" s="236"/>
      <c r="D137" s="236"/>
      <c r="E137" s="236"/>
      <c r="F137" s="236"/>
      <c r="G137" s="236"/>
      <c r="H137" s="236"/>
      <c r="I137" s="236"/>
    </row>
    <row r="138" spans="1:9" ht="41.25" customHeight="1" thickBot="1" x14ac:dyDescent="0.25">
      <c r="A138" s="48" t="s">
        <v>100</v>
      </c>
      <c r="B138" s="136" t="s">
        <v>81</v>
      </c>
      <c r="C138" s="96" t="s">
        <v>101</v>
      </c>
      <c r="D138" s="237" t="s">
        <v>102</v>
      </c>
      <c r="E138" s="238"/>
      <c r="F138" s="239"/>
      <c r="G138" s="137" t="s">
        <v>82</v>
      </c>
      <c r="H138" s="240" t="s">
        <v>103</v>
      </c>
      <c r="I138" s="241"/>
    </row>
    <row r="139" spans="1:9" ht="86.25" customHeight="1" thickBot="1" x14ac:dyDescent="0.25">
      <c r="A139" s="49" t="s">
        <v>221</v>
      </c>
      <c r="B139" s="58">
        <f>I134</f>
        <v>0</v>
      </c>
      <c r="C139" s="95">
        <v>2</v>
      </c>
      <c r="D139" s="214">
        <f>SUM(B139*C139)</f>
        <v>0</v>
      </c>
      <c r="E139" s="215"/>
      <c r="F139" s="216"/>
      <c r="G139" s="135">
        <v>1</v>
      </c>
      <c r="H139" s="217">
        <f>SUM(D139*G139)</f>
        <v>0</v>
      </c>
      <c r="I139" s="218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219" t="s">
        <v>104</v>
      </c>
      <c r="B141" s="220"/>
      <c r="C141" s="220"/>
      <c r="D141" s="220"/>
      <c r="E141" s="220"/>
      <c r="F141" s="221"/>
      <c r="G141" s="53"/>
      <c r="H141" s="53"/>
      <c r="I141" s="53"/>
    </row>
    <row r="142" spans="1:9" ht="15.75" thickBot="1" x14ac:dyDescent="0.3">
      <c r="A142" s="46"/>
      <c r="B142" s="222" t="s">
        <v>105</v>
      </c>
      <c r="C142" s="223"/>
      <c r="D142" s="223"/>
      <c r="E142" s="224"/>
      <c r="F142" s="46" t="s">
        <v>106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107</v>
      </c>
      <c r="C143" s="55"/>
      <c r="D143" s="225" t="s">
        <v>108</v>
      </c>
      <c r="E143" s="226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211" t="s">
        <v>109</v>
      </c>
      <c r="C144" s="212"/>
      <c r="D144" s="213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211" t="s">
        <v>213</v>
      </c>
      <c r="C145" s="212"/>
      <c r="D145" s="213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5"/>
  <sheetViews>
    <sheetView topLeftCell="B70" zoomScaleNormal="100" zoomScaleSheetLayoutView="100" workbookViewId="0">
      <selection activeCell="M13" sqref="M13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4.57031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53" t="s">
        <v>124</v>
      </c>
      <c r="B1" s="349"/>
      <c r="C1" s="349"/>
      <c r="D1" s="349"/>
      <c r="E1" s="349"/>
      <c r="F1" s="349"/>
      <c r="G1" s="349"/>
      <c r="H1" s="349"/>
      <c r="I1" s="349"/>
    </row>
    <row r="2" spans="1:9" ht="12.75" customHeight="1" x14ac:dyDescent="0.2">
      <c r="A2" s="272" t="s">
        <v>191</v>
      </c>
      <c r="B2" s="272"/>
      <c r="C2" s="272"/>
      <c r="D2" s="272"/>
      <c r="E2" s="272"/>
      <c r="F2" s="272"/>
      <c r="G2" s="272"/>
      <c r="H2" s="272"/>
      <c r="I2" s="272"/>
    </row>
    <row r="3" spans="1:9" ht="12.75" customHeight="1" x14ac:dyDescent="0.2">
      <c r="A3" s="272" t="s">
        <v>209</v>
      </c>
      <c r="B3" s="272"/>
      <c r="C3" s="272"/>
      <c r="D3" s="272"/>
      <c r="E3" s="272"/>
      <c r="F3" s="272"/>
      <c r="G3" s="272"/>
      <c r="H3" s="272"/>
      <c r="I3" s="272"/>
    </row>
    <row r="4" spans="1:9" ht="12.75" customHeight="1" x14ac:dyDescent="0.2">
      <c r="A4" s="272" t="s">
        <v>211</v>
      </c>
      <c r="B4" s="350"/>
      <c r="C4" s="350"/>
      <c r="D4" s="350"/>
      <c r="E4" s="350"/>
      <c r="F4" s="350"/>
      <c r="G4" s="350"/>
      <c r="H4" s="350"/>
      <c r="I4" s="350"/>
    </row>
    <row r="5" spans="1:9" ht="12.75" customHeight="1" x14ac:dyDescent="0.2">
      <c r="A5" s="351"/>
      <c r="B5" s="351"/>
      <c r="C5" s="351"/>
      <c r="D5" s="351"/>
      <c r="E5" s="351"/>
      <c r="F5" s="351"/>
      <c r="G5" s="351"/>
      <c r="H5" s="351"/>
      <c r="I5" s="351"/>
    </row>
    <row r="6" spans="1:9" ht="21" customHeight="1" x14ac:dyDescent="0.2">
      <c r="A6" s="318" t="s">
        <v>0</v>
      </c>
      <c r="B6" s="319"/>
      <c r="C6" s="319"/>
      <c r="D6" s="319"/>
      <c r="E6" s="319"/>
      <c r="F6" s="319"/>
      <c r="G6" s="319"/>
      <c r="H6" s="319"/>
      <c r="I6" s="352"/>
    </row>
    <row r="7" spans="1:9" ht="12.75" customHeight="1" x14ac:dyDescent="0.2">
      <c r="A7" s="3" t="s">
        <v>1</v>
      </c>
      <c r="B7" s="341" t="s">
        <v>2</v>
      </c>
      <c r="C7" s="342"/>
      <c r="D7" s="342"/>
      <c r="E7" s="342"/>
      <c r="F7" s="342"/>
      <c r="G7" s="343"/>
      <c r="H7" s="344" t="s">
        <v>210</v>
      </c>
      <c r="I7" s="345"/>
    </row>
    <row r="8" spans="1:9" ht="12.75" customHeight="1" x14ac:dyDescent="0.2">
      <c r="A8" s="4" t="s">
        <v>3</v>
      </c>
      <c r="B8" s="230" t="s">
        <v>4</v>
      </c>
      <c r="C8" s="231"/>
      <c r="D8" s="231"/>
      <c r="E8" s="231"/>
      <c r="F8" s="231"/>
      <c r="G8" s="232"/>
      <c r="H8" s="339" t="s">
        <v>234</v>
      </c>
      <c r="I8" s="340"/>
    </row>
    <row r="9" spans="1:9" ht="12.75" customHeight="1" x14ac:dyDescent="0.2">
      <c r="A9" s="4" t="s">
        <v>5</v>
      </c>
      <c r="B9" s="230" t="s">
        <v>6</v>
      </c>
      <c r="C9" s="231"/>
      <c r="D9" s="231"/>
      <c r="E9" s="231"/>
      <c r="F9" s="231"/>
      <c r="G9" s="232"/>
      <c r="H9" s="346" t="s">
        <v>235</v>
      </c>
      <c r="I9" s="347"/>
    </row>
    <row r="10" spans="1:9" ht="12.75" customHeight="1" x14ac:dyDescent="0.2">
      <c r="A10" s="4" t="s">
        <v>7</v>
      </c>
      <c r="B10" s="230" t="s">
        <v>8</v>
      </c>
      <c r="C10" s="231"/>
      <c r="D10" s="231"/>
      <c r="E10" s="231"/>
      <c r="F10" s="231"/>
      <c r="G10" s="232"/>
      <c r="H10" s="339">
        <v>12</v>
      </c>
      <c r="I10" s="340"/>
    </row>
    <row r="11" spans="1:9" ht="12.75" customHeight="1" x14ac:dyDescent="0.2">
      <c r="A11" s="230" t="s">
        <v>9</v>
      </c>
      <c r="B11" s="231"/>
      <c r="C11" s="231"/>
      <c r="D11" s="231"/>
      <c r="E11" s="231"/>
      <c r="F11" s="231"/>
      <c r="G11" s="231"/>
      <c r="H11" s="231"/>
      <c r="I11" s="232"/>
    </row>
    <row r="12" spans="1:9" ht="14.25" x14ac:dyDescent="0.2">
      <c r="A12" s="273"/>
      <c r="B12" s="274"/>
      <c r="C12" s="274"/>
      <c r="D12" s="274"/>
      <c r="E12" s="274"/>
      <c r="F12" s="274"/>
      <c r="G12" s="274"/>
      <c r="H12" s="274"/>
      <c r="I12" s="275"/>
    </row>
    <row r="13" spans="1:9" ht="21.75" customHeight="1" x14ac:dyDescent="0.2">
      <c r="A13" s="276" t="s">
        <v>90</v>
      </c>
      <c r="B13" s="277"/>
      <c r="C13" s="277"/>
      <c r="D13" s="277"/>
      <c r="E13" s="277"/>
      <c r="F13" s="277"/>
      <c r="G13" s="277"/>
      <c r="H13" s="277"/>
      <c r="I13" s="278"/>
    </row>
    <row r="14" spans="1:9" ht="12.75" customHeight="1" x14ac:dyDescent="0.2">
      <c r="A14" s="242" t="s">
        <v>10</v>
      </c>
      <c r="B14" s="243"/>
      <c r="C14" s="243"/>
      <c r="D14" s="243"/>
      <c r="E14" s="243"/>
      <c r="F14" s="243"/>
      <c r="G14" s="243"/>
      <c r="H14" s="243"/>
      <c r="I14" s="244"/>
    </row>
    <row r="15" spans="1:9" ht="27" customHeight="1" x14ac:dyDescent="0.2">
      <c r="A15" s="4">
        <v>1</v>
      </c>
      <c r="B15" s="230" t="s">
        <v>11</v>
      </c>
      <c r="C15" s="231"/>
      <c r="D15" s="231"/>
      <c r="E15" s="231"/>
      <c r="F15" s="231"/>
      <c r="G15" s="232"/>
      <c r="H15" s="333" t="s">
        <v>199</v>
      </c>
      <c r="I15" s="334"/>
    </row>
    <row r="16" spans="1:9" ht="12.75" customHeight="1" x14ac:dyDescent="0.2">
      <c r="A16" s="4">
        <v>2</v>
      </c>
      <c r="B16" s="230" t="s">
        <v>12</v>
      </c>
      <c r="C16" s="231"/>
      <c r="D16" s="231"/>
      <c r="E16" s="231"/>
      <c r="F16" s="231"/>
      <c r="G16" s="232"/>
      <c r="H16" s="335" t="s">
        <v>192</v>
      </c>
      <c r="I16" s="336"/>
    </row>
    <row r="17" spans="1:9" ht="12.75" customHeight="1" x14ac:dyDescent="0.2">
      <c r="A17" s="4">
        <v>3</v>
      </c>
      <c r="B17" s="230" t="s">
        <v>13</v>
      </c>
      <c r="C17" s="231"/>
      <c r="D17" s="231"/>
      <c r="E17" s="231"/>
      <c r="F17" s="231"/>
      <c r="G17" s="232"/>
      <c r="H17" s="337"/>
      <c r="I17" s="338"/>
    </row>
    <row r="18" spans="1:9" ht="15" customHeight="1" x14ac:dyDescent="0.2">
      <c r="A18" s="4">
        <v>4</v>
      </c>
      <c r="B18" s="230" t="s">
        <v>14</v>
      </c>
      <c r="C18" s="231"/>
      <c r="D18" s="231"/>
      <c r="E18" s="231"/>
      <c r="F18" s="231"/>
      <c r="G18" s="232"/>
      <c r="H18" s="326" t="s">
        <v>236</v>
      </c>
      <c r="I18" s="327"/>
    </row>
    <row r="19" spans="1:9" ht="12.75" customHeight="1" x14ac:dyDescent="0.25">
      <c r="A19" s="5">
        <v>5</v>
      </c>
      <c r="B19" s="230" t="s">
        <v>15</v>
      </c>
      <c r="C19" s="231"/>
      <c r="D19" s="231"/>
      <c r="E19" s="231"/>
      <c r="F19" s="231"/>
      <c r="G19" s="232"/>
      <c r="H19" s="328" t="s">
        <v>233</v>
      </c>
      <c r="I19" s="329"/>
    </row>
    <row r="20" spans="1:9" ht="15" x14ac:dyDescent="0.2">
      <c r="A20" s="330"/>
      <c r="B20" s="331"/>
      <c r="C20" s="331"/>
      <c r="D20" s="331"/>
      <c r="E20" s="331"/>
      <c r="F20" s="331"/>
      <c r="G20" s="331"/>
      <c r="H20" s="331"/>
      <c r="I20" s="332"/>
    </row>
    <row r="21" spans="1:9" ht="23.25" customHeight="1" x14ac:dyDescent="0.2">
      <c r="A21" s="276" t="s">
        <v>16</v>
      </c>
      <c r="B21" s="277"/>
      <c r="C21" s="277"/>
      <c r="D21" s="277"/>
      <c r="E21" s="277"/>
      <c r="F21" s="277"/>
      <c r="G21" s="277"/>
      <c r="H21" s="277"/>
      <c r="I21" s="278"/>
    </row>
    <row r="22" spans="1:9" ht="12.75" customHeight="1" x14ac:dyDescent="0.2">
      <c r="A22" s="82">
        <v>1</v>
      </c>
      <c r="B22" s="242" t="s">
        <v>17</v>
      </c>
      <c r="C22" s="243"/>
      <c r="D22" s="243"/>
      <c r="E22" s="243"/>
      <c r="F22" s="243"/>
      <c r="G22" s="244"/>
      <c r="H22" s="82" t="s">
        <v>18</v>
      </c>
      <c r="I22" s="83" t="s">
        <v>19</v>
      </c>
    </row>
    <row r="23" spans="1:9" ht="12.75" customHeight="1" x14ac:dyDescent="0.2">
      <c r="A23" s="4" t="s">
        <v>1</v>
      </c>
      <c r="B23" s="230" t="s">
        <v>197</v>
      </c>
      <c r="C23" s="231"/>
      <c r="D23" s="231"/>
      <c r="E23" s="231"/>
      <c r="F23" s="231"/>
      <c r="G23" s="231"/>
      <c r="H23" s="232"/>
      <c r="I23" s="33">
        <v>0</v>
      </c>
    </row>
    <row r="24" spans="1:9" ht="12.75" customHeight="1" x14ac:dyDescent="0.2">
      <c r="A24" s="4" t="s">
        <v>3</v>
      </c>
      <c r="B24" s="320" t="s">
        <v>86</v>
      </c>
      <c r="C24" s="321"/>
      <c r="D24" s="321"/>
      <c r="E24" s="321"/>
      <c r="F24" s="321"/>
      <c r="G24" s="32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323" t="s">
        <v>87</v>
      </c>
      <c r="C25" s="324"/>
      <c r="D25" s="324"/>
      <c r="E25" s="324"/>
      <c r="F25" s="324"/>
      <c r="G25" s="325"/>
    </row>
    <row r="26" spans="1:9" ht="12.75" customHeight="1" x14ac:dyDescent="0.2">
      <c r="A26" s="4" t="s">
        <v>7</v>
      </c>
      <c r="B26" s="285" t="s">
        <v>20</v>
      </c>
      <c r="C26" s="285"/>
      <c r="D26" s="285"/>
      <c r="E26" s="285"/>
      <c r="F26" s="285"/>
      <c r="G26" s="285"/>
      <c r="H26" s="4"/>
      <c r="I26" s="33"/>
    </row>
    <row r="27" spans="1:9" ht="12.75" customHeight="1" x14ac:dyDescent="0.2">
      <c r="A27" s="4" t="s">
        <v>21</v>
      </c>
      <c r="B27" s="285" t="s">
        <v>22</v>
      </c>
      <c r="C27" s="285"/>
      <c r="D27" s="285"/>
      <c r="E27" s="285"/>
      <c r="F27" s="285"/>
      <c r="G27" s="285"/>
      <c r="H27" s="7"/>
      <c r="I27" s="33"/>
    </row>
    <row r="28" spans="1:9" ht="12.75" customHeight="1" x14ac:dyDescent="0.25">
      <c r="A28" s="8" t="s">
        <v>23</v>
      </c>
      <c r="B28" s="285" t="s">
        <v>193</v>
      </c>
      <c r="C28" s="285"/>
      <c r="D28" s="285"/>
      <c r="E28" s="285"/>
      <c r="F28" s="285"/>
      <c r="G28" s="285"/>
      <c r="H28" s="7"/>
      <c r="I28" s="33"/>
    </row>
    <row r="29" spans="1:9" ht="12.75" customHeight="1" x14ac:dyDescent="0.2">
      <c r="A29" s="315" t="s">
        <v>26</v>
      </c>
      <c r="B29" s="316"/>
      <c r="C29" s="316"/>
      <c r="D29" s="316"/>
      <c r="E29" s="316"/>
      <c r="F29" s="316"/>
      <c r="G29" s="316"/>
      <c r="H29" s="317"/>
      <c r="I29" s="32">
        <f>SUM(I23:I28)</f>
        <v>0</v>
      </c>
    </row>
    <row r="30" spans="1:9" ht="14.25" x14ac:dyDescent="0.2">
      <c r="A30" s="273"/>
      <c r="B30" s="274"/>
      <c r="C30" s="274"/>
      <c r="D30" s="274"/>
      <c r="E30" s="274"/>
      <c r="F30" s="274"/>
      <c r="G30" s="274"/>
      <c r="H30" s="274"/>
      <c r="I30" s="275"/>
    </row>
    <row r="31" spans="1:9" ht="23.25" customHeight="1" x14ac:dyDescent="0.2">
      <c r="A31" s="279" t="s">
        <v>27</v>
      </c>
      <c r="B31" s="280"/>
      <c r="C31" s="280"/>
      <c r="D31" s="280"/>
      <c r="E31" s="280"/>
      <c r="F31" s="280"/>
      <c r="G31" s="280"/>
      <c r="H31" s="280"/>
      <c r="I31" s="281"/>
    </row>
    <row r="32" spans="1:9" ht="18" customHeight="1" x14ac:dyDescent="0.2">
      <c r="A32" s="140" t="s">
        <v>28</v>
      </c>
      <c r="B32" s="318" t="s">
        <v>29</v>
      </c>
      <c r="C32" s="319"/>
      <c r="D32" s="319"/>
      <c r="E32" s="319"/>
      <c r="F32" s="319"/>
      <c r="G32" s="319"/>
      <c r="H32" s="85" t="s">
        <v>96</v>
      </c>
      <c r="I32" s="86" t="s">
        <v>19</v>
      </c>
    </row>
    <row r="33" spans="1:9" ht="30" customHeight="1" x14ac:dyDescent="0.2">
      <c r="A33" s="9" t="s">
        <v>1</v>
      </c>
      <c r="B33" s="230" t="s">
        <v>88</v>
      </c>
      <c r="C33" s="231"/>
      <c r="D33" s="231"/>
      <c r="E33" s="231"/>
      <c r="F33" s="231"/>
      <c r="G33" s="23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30" t="s">
        <v>89</v>
      </c>
      <c r="C34" s="231"/>
      <c r="D34" s="231"/>
      <c r="E34" s="231"/>
      <c r="F34" s="231"/>
      <c r="G34" s="232"/>
      <c r="H34" s="34">
        <v>0.121</v>
      </c>
      <c r="I34" s="33">
        <f>TRUNC(I29*H34,2)</f>
        <v>0</v>
      </c>
    </row>
    <row r="35" spans="1:9" ht="14.25" x14ac:dyDescent="0.2">
      <c r="A35" s="300" t="s">
        <v>26</v>
      </c>
      <c r="B35" s="301"/>
      <c r="C35" s="301"/>
      <c r="D35" s="301"/>
      <c r="E35" s="301"/>
      <c r="F35" s="301"/>
      <c r="G35" s="302"/>
      <c r="H35" s="31">
        <f>SUM(H33:H34)</f>
        <v>0.20430000000000001</v>
      </c>
      <c r="I35" s="35">
        <f>SUM(I33:I34)</f>
        <v>0</v>
      </c>
    </row>
    <row r="36" spans="1:9" ht="14.25" x14ac:dyDescent="0.2">
      <c r="A36" s="303" t="s">
        <v>113</v>
      </c>
      <c r="B36" s="304"/>
      <c r="C36" s="304"/>
      <c r="D36" s="304"/>
      <c r="E36" s="304"/>
      <c r="F36" s="304"/>
      <c r="G36" s="305"/>
      <c r="H36" s="59" t="s">
        <v>114</v>
      </c>
      <c r="I36" s="60">
        <f>I29</f>
        <v>0</v>
      </c>
    </row>
    <row r="37" spans="1:9" ht="14.25" x14ac:dyDescent="0.2">
      <c r="A37" s="306"/>
      <c r="B37" s="307"/>
      <c r="C37" s="307"/>
      <c r="D37" s="307"/>
      <c r="E37" s="307"/>
      <c r="F37" s="307"/>
      <c r="G37" s="308"/>
      <c r="H37" s="59" t="s">
        <v>115</v>
      </c>
      <c r="I37" s="60">
        <f>I35</f>
        <v>0</v>
      </c>
    </row>
    <row r="38" spans="1:9" ht="14.25" x14ac:dyDescent="0.2">
      <c r="A38" s="309"/>
      <c r="B38" s="310"/>
      <c r="C38" s="310"/>
      <c r="D38" s="310"/>
      <c r="E38" s="310"/>
      <c r="F38" s="310"/>
      <c r="G38" s="311"/>
      <c r="H38" s="59" t="s">
        <v>26</v>
      </c>
      <c r="I38" s="60">
        <f>SUM(I36:I37)</f>
        <v>0</v>
      </c>
    </row>
    <row r="39" spans="1:9" ht="33" customHeight="1" x14ac:dyDescent="0.2">
      <c r="A39" s="312" t="s">
        <v>116</v>
      </c>
      <c r="B39" s="313"/>
      <c r="C39" s="313"/>
      <c r="D39" s="313"/>
      <c r="E39" s="313"/>
      <c r="F39" s="313"/>
      <c r="G39" s="313"/>
      <c r="H39" s="313"/>
      <c r="I39" s="314"/>
    </row>
    <row r="40" spans="1:9" ht="19.5" customHeight="1" x14ac:dyDescent="0.2">
      <c r="A40" s="87" t="s">
        <v>31</v>
      </c>
      <c r="B40" s="242" t="s">
        <v>32</v>
      </c>
      <c r="C40" s="243"/>
      <c r="D40" s="243"/>
      <c r="E40" s="243"/>
      <c r="F40" s="243"/>
      <c r="G40" s="244"/>
      <c r="H40" s="85" t="s">
        <v>96</v>
      </c>
      <c r="I40" s="88" t="s">
        <v>19</v>
      </c>
    </row>
    <row r="41" spans="1:9" ht="12.75" customHeight="1" x14ac:dyDescent="0.2">
      <c r="A41" s="10" t="s">
        <v>1</v>
      </c>
      <c r="B41" s="230" t="s">
        <v>33</v>
      </c>
      <c r="C41" s="231"/>
      <c r="D41" s="231"/>
      <c r="E41" s="231"/>
      <c r="F41" s="231"/>
      <c r="G41" s="23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30" t="s">
        <v>34</v>
      </c>
      <c r="C42" s="231"/>
      <c r="D42" s="231"/>
      <c r="E42" s="231"/>
      <c r="F42" s="231"/>
      <c r="G42" s="23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30" t="s">
        <v>112</v>
      </c>
      <c r="C43" s="231"/>
      <c r="D43" s="231"/>
      <c r="E43" s="231"/>
      <c r="F43" s="231"/>
      <c r="G43" s="232"/>
      <c r="H43" s="101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30" t="s">
        <v>35</v>
      </c>
      <c r="C44" s="231"/>
      <c r="D44" s="231"/>
      <c r="E44" s="231"/>
      <c r="F44" s="231"/>
      <c r="G44" s="23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30" t="s">
        <v>36</v>
      </c>
      <c r="C45" s="231"/>
      <c r="D45" s="231"/>
      <c r="E45" s="231"/>
      <c r="F45" s="231"/>
      <c r="G45" s="23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30" t="s">
        <v>37</v>
      </c>
      <c r="C46" s="231"/>
      <c r="D46" s="231"/>
      <c r="E46" s="231"/>
      <c r="F46" s="231"/>
      <c r="G46" s="23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30" t="s">
        <v>38</v>
      </c>
      <c r="C47" s="231"/>
      <c r="D47" s="231"/>
      <c r="E47" s="231"/>
      <c r="F47" s="231"/>
      <c r="G47" s="23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30" t="s">
        <v>40</v>
      </c>
      <c r="C48" s="231"/>
      <c r="D48" s="231"/>
      <c r="E48" s="231"/>
      <c r="F48" s="231"/>
      <c r="G48" s="232"/>
      <c r="H48" s="100">
        <v>0.08</v>
      </c>
      <c r="I48" s="33">
        <f>SUM(I38*H48)</f>
        <v>0</v>
      </c>
    </row>
    <row r="49" spans="1:9" ht="18.75" customHeight="1" x14ac:dyDescent="0.2">
      <c r="A49" s="292" t="s">
        <v>30</v>
      </c>
      <c r="B49" s="293"/>
      <c r="C49" s="293"/>
      <c r="D49" s="293"/>
      <c r="E49" s="293"/>
      <c r="F49" s="293"/>
      <c r="G49" s="294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95" t="s">
        <v>117</v>
      </c>
      <c r="B50" s="296"/>
      <c r="C50" s="296"/>
      <c r="D50" s="296"/>
      <c r="E50" s="296"/>
      <c r="F50" s="296"/>
      <c r="G50" s="296"/>
      <c r="H50" s="296"/>
      <c r="I50" s="296"/>
    </row>
    <row r="51" spans="1:9" ht="17.25" customHeight="1" x14ac:dyDescent="0.2">
      <c r="A51" s="89" t="s">
        <v>41</v>
      </c>
      <c r="B51" s="297" t="s">
        <v>42</v>
      </c>
      <c r="C51" s="298"/>
      <c r="D51" s="298"/>
      <c r="E51" s="298"/>
      <c r="F51" s="298"/>
      <c r="G51" s="298"/>
      <c r="H51" s="299"/>
      <c r="I51" s="90" t="s">
        <v>19</v>
      </c>
    </row>
    <row r="52" spans="1:9" ht="15" x14ac:dyDescent="0.2">
      <c r="A52" s="9" t="s">
        <v>1</v>
      </c>
      <c r="B52" s="258" t="s">
        <v>43</v>
      </c>
      <c r="C52" s="259"/>
      <c r="D52" s="259"/>
      <c r="E52" s="259"/>
      <c r="F52" s="259"/>
      <c r="G52" s="259"/>
      <c r="H52" s="260"/>
      <c r="I52" s="38">
        <f>(H53*H54)-(I23*100%*H55)</f>
        <v>0</v>
      </c>
    </row>
    <row r="53" spans="1:9" ht="24.75" customHeight="1" x14ac:dyDescent="0.2">
      <c r="A53" s="9"/>
      <c r="B53" s="289" t="s">
        <v>44</v>
      </c>
      <c r="C53" s="290"/>
      <c r="D53" s="290"/>
      <c r="E53" s="290"/>
      <c r="F53" s="290"/>
      <c r="G53" s="291"/>
      <c r="H53" s="97">
        <v>0</v>
      </c>
      <c r="I53" s="33" t="s">
        <v>45</v>
      </c>
    </row>
    <row r="54" spans="1:9" ht="12.75" customHeight="1" x14ac:dyDescent="0.2">
      <c r="A54" s="12"/>
      <c r="B54" s="289" t="s">
        <v>110</v>
      </c>
      <c r="C54" s="290"/>
      <c r="D54" s="290"/>
      <c r="E54" s="290"/>
      <c r="F54" s="290"/>
      <c r="G54" s="291"/>
      <c r="H54" s="98">
        <v>0</v>
      </c>
      <c r="I54" s="39" t="s">
        <v>45</v>
      </c>
    </row>
    <row r="55" spans="1:9" ht="12.75" customHeight="1" x14ac:dyDescent="0.2">
      <c r="A55" s="9"/>
      <c r="B55" s="289" t="s">
        <v>46</v>
      </c>
      <c r="C55" s="290"/>
      <c r="D55" s="290"/>
      <c r="E55" s="290"/>
      <c r="F55" s="290"/>
      <c r="G55" s="291"/>
      <c r="H55" s="99">
        <v>0.06</v>
      </c>
      <c r="I55" s="33"/>
    </row>
    <row r="56" spans="1:9" ht="15" customHeight="1" x14ac:dyDescent="0.2">
      <c r="A56" s="9" t="s">
        <v>3</v>
      </c>
      <c r="B56" s="272" t="s">
        <v>47</v>
      </c>
      <c r="C56" s="272"/>
      <c r="D56" s="272"/>
      <c r="E56" s="272"/>
      <c r="F56" s="272"/>
      <c r="G56" s="272"/>
      <c r="H56" s="37"/>
      <c r="I56" s="102">
        <v>0</v>
      </c>
    </row>
    <row r="57" spans="1:9" ht="17.25" customHeight="1" x14ac:dyDescent="0.2">
      <c r="A57" s="9" t="s">
        <v>5</v>
      </c>
      <c r="B57" s="272" t="s">
        <v>48</v>
      </c>
      <c r="C57" s="272"/>
      <c r="D57" s="272"/>
      <c r="E57" s="272"/>
      <c r="F57" s="272"/>
      <c r="G57" s="272"/>
      <c r="H57" s="13"/>
      <c r="I57" s="102">
        <v>0</v>
      </c>
    </row>
    <row r="58" spans="1:9" ht="28.5" customHeight="1" x14ac:dyDescent="0.2">
      <c r="A58" s="9" t="s">
        <v>7</v>
      </c>
      <c r="B58" s="272" t="s">
        <v>83</v>
      </c>
      <c r="C58" s="272"/>
      <c r="D58" s="272"/>
      <c r="E58" s="272"/>
      <c r="F58" s="272"/>
      <c r="G58" s="272"/>
      <c r="H58" s="13"/>
      <c r="I58" s="103">
        <v>0</v>
      </c>
    </row>
    <row r="59" spans="1:9" ht="22.5" customHeight="1" x14ac:dyDescent="0.2">
      <c r="A59" s="9" t="s">
        <v>21</v>
      </c>
      <c r="B59" s="272" t="s">
        <v>194</v>
      </c>
      <c r="C59" s="272"/>
      <c r="D59" s="272"/>
      <c r="E59" s="272"/>
      <c r="F59" s="272"/>
      <c r="G59" s="272"/>
      <c r="H59" s="13"/>
      <c r="I59" s="103">
        <v>0</v>
      </c>
    </row>
    <row r="60" spans="1:9" ht="22.5" customHeight="1" x14ac:dyDescent="0.2">
      <c r="A60" s="9" t="s">
        <v>23</v>
      </c>
      <c r="B60" s="272" t="s">
        <v>84</v>
      </c>
      <c r="C60" s="272"/>
      <c r="D60" s="272"/>
      <c r="E60" s="272"/>
      <c r="F60" s="272"/>
      <c r="G60" s="272"/>
      <c r="H60" s="13"/>
      <c r="I60" s="103">
        <v>0</v>
      </c>
    </row>
    <row r="61" spans="1:9" ht="19.5" customHeight="1" x14ac:dyDescent="0.2">
      <c r="A61" s="14"/>
      <c r="B61" s="245" t="s">
        <v>30</v>
      </c>
      <c r="C61" s="246"/>
      <c r="D61" s="246"/>
      <c r="E61" s="246"/>
      <c r="F61" s="246"/>
      <c r="G61" s="246"/>
      <c r="H61" s="261"/>
      <c r="I61" s="35">
        <f>SUM(I52:I60)</f>
        <v>0</v>
      </c>
    </row>
    <row r="62" spans="1:9" ht="30.75" customHeight="1" x14ac:dyDescent="0.2">
      <c r="A62" s="279" t="s">
        <v>49</v>
      </c>
      <c r="B62" s="280"/>
      <c r="C62" s="280"/>
      <c r="D62" s="280"/>
      <c r="E62" s="280"/>
      <c r="F62" s="280"/>
      <c r="G62" s="280"/>
      <c r="H62" s="280"/>
      <c r="I62" s="281"/>
    </row>
    <row r="63" spans="1:9" ht="20.25" customHeight="1" x14ac:dyDescent="0.2">
      <c r="A63" s="91">
        <v>2</v>
      </c>
      <c r="B63" s="286" t="s">
        <v>50</v>
      </c>
      <c r="C63" s="287"/>
      <c r="D63" s="287"/>
      <c r="E63" s="287"/>
      <c r="F63" s="287"/>
      <c r="G63" s="287"/>
      <c r="H63" s="288"/>
      <c r="I63" s="92" t="s">
        <v>19</v>
      </c>
    </row>
    <row r="64" spans="1:9" ht="12.75" customHeight="1" x14ac:dyDescent="0.2">
      <c r="A64" s="9" t="s">
        <v>28</v>
      </c>
      <c r="B64" s="230" t="s">
        <v>29</v>
      </c>
      <c r="C64" s="231"/>
      <c r="D64" s="231"/>
      <c r="E64" s="231"/>
      <c r="F64" s="231"/>
      <c r="G64" s="231"/>
      <c r="H64" s="232"/>
      <c r="I64" s="33">
        <f>I35</f>
        <v>0</v>
      </c>
    </row>
    <row r="65" spans="1:9" ht="12.75" customHeight="1" x14ac:dyDescent="0.2">
      <c r="A65" s="9" t="s">
        <v>31</v>
      </c>
      <c r="B65" s="230" t="s">
        <v>32</v>
      </c>
      <c r="C65" s="231"/>
      <c r="D65" s="231"/>
      <c r="E65" s="231"/>
      <c r="F65" s="231"/>
      <c r="G65" s="231"/>
      <c r="H65" s="232"/>
      <c r="I65" s="33">
        <f>I49</f>
        <v>0</v>
      </c>
    </row>
    <row r="66" spans="1:9" ht="12.75" customHeight="1" x14ac:dyDescent="0.2">
      <c r="A66" s="9" t="s">
        <v>41</v>
      </c>
      <c r="B66" s="230" t="s">
        <v>42</v>
      </c>
      <c r="C66" s="231"/>
      <c r="D66" s="231"/>
      <c r="E66" s="231"/>
      <c r="F66" s="231"/>
      <c r="G66" s="231"/>
      <c r="H66" s="232"/>
      <c r="I66" s="33">
        <f>I61</f>
        <v>0</v>
      </c>
    </row>
    <row r="67" spans="1:9" ht="14.25" x14ac:dyDescent="0.2">
      <c r="A67" s="245" t="s">
        <v>26</v>
      </c>
      <c r="B67" s="246"/>
      <c r="C67" s="246"/>
      <c r="D67" s="246"/>
      <c r="E67" s="246"/>
      <c r="F67" s="246"/>
      <c r="G67" s="246"/>
      <c r="H67" s="261"/>
      <c r="I67" s="35">
        <f>SUM(I64:I66)</f>
        <v>0</v>
      </c>
    </row>
    <row r="68" spans="1:9" ht="14.25" x14ac:dyDescent="0.2">
      <c r="A68" s="273"/>
      <c r="B68" s="274"/>
      <c r="C68" s="274"/>
      <c r="D68" s="274"/>
      <c r="E68" s="274"/>
      <c r="F68" s="274"/>
      <c r="G68" s="274"/>
      <c r="H68" s="274"/>
      <c r="I68" s="275"/>
    </row>
    <row r="69" spans="1:9" ht="26.25" customHeight="1" x14ac:dyDescent="0.2">
      <c r="A69" s="279" t="s">
        <v>51</v>
      </c>
      <c r="B69" s="280"/>
      <c r="C69" s="280"/>
      <c r="D69" s="280"/>
      <c r="E69" s="280"/>
      <c r="F69" s="280"/>
      <c r="G69" s="280"/>
      <c r="H69" s="280"/>
      <c r="I69" s="281"/>
    </row>
    <row r="70" spans="1:9" ht="26.25" customHeight="1" x14ac:dyDescent="0.2">
      <c r="A70" s="82">
        <v>3</v>
      </c>
      <c r="B70" s="242" t="s">
        <v>97</v>
      </c>
      <c r="C70" s="243"/>
      <c r="D70" s="243"/>
      <c r="E70" s="243"/>
      <c r="F70" s="243"/>
      <c r="G70" s="244"/>
      <c r="H70" s="82" t="s">
        <v>96</v>
      </c>
      <c r="I70" s="83" t="s">
        <v>19</v>
      </c>
    </row>
    <row r="71" spans="1:9" ht="39" customHeight="1" x14ac:dyDescent="0.2">
      <c r="A71" s="9" t="s">
        <v>1</v>
      </c>
      <c r="B71" s="285" t="s">
        <v>91</v>
      </c>
      <c r="C71" s="285"/>
      <c r="D71" s="285"/>
      <c r="E71" s="285"/>
      <c r="F71" s="285"/>
      <c r="G71" s="285"/>
      <c r="H71" s="156">
        <v>0</v>
      </c>
      <c r="I71" s="40">
        <f>H71*I38</f>
        <v>0</v>
      </c>
    </row>
    <row r="72" spans="1:9" ht="15" x14ac:dyDescent="0.2">
      <c r="A72" s="9" t="s">
        <v>3</v>
      </c>
      <c r="B72" s="282" t="s">
        <v>52</v>
      </c>
      <c r="C72" s="282"/>
      <c r="D72" s="282"/>
      <c r="E72" s="282"/>
      <c r="F72" s="282"/>
      <c r="G72" s="282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85" t="s">
        <v>53</v>
      </c>
      <c r="C73" s="285"/>
      <c r="D73" s="285"/>
      <c r="E73" s="285"/>
      <c r="F73" s="285"/>
      <c r="G73" s="285"/>
      <c r="H73" s="156">
        <v>0</v>
      </c>
      <c r="I73" s="41">
        <f>H73*I38</f>
        <v>0</v>
      </c>
    </row>
    <row r="74" spans="1:9" ht="17.25" customHeight="1" x14ac:dyDescent="0.2">
      <c r="A74" s="15" t="s">
        <v>7</v>
      </c>
      <c r="B74" s="285" t="s">
        <v>92</v>
      </c>
      <c r="C74" s="285"/>
      <c r="D74" s="285"/>
      <c r="E74" s="285"/>
      <c r="F74" s="285"/>
      <c r="G74" s="285"/>
      <c r="H74" s="156">
        <v>0</v>
      </c>
      <c r="I74" s="41">
        <f>H74*I38</f>
        <v>0</v>
      </c>
    </row>
    <row r="75" spans="1:9" ht="15" x14ac:dyDescent="0.2">
      <c r="A75" s="9" t="s">
        <v>21</v>
      </c>
      <c r="B75" s="282" t="s">
        <v>54</v>
      </c>
      <c r="C75" s="282"/>
      <c r="D75" s="282"/>
      <c r="E75" s="282"/>
      <c r="F75" s="282"/>
      <c r="G75" s="282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85" t="s">
        <v>55</v>
      </c>
      <c r="C76" s="285"/>
      <c r="D76" s="285"/>
      <c r="E76" s="285"/>
      <c r="F76" s="285"/>
      <c r="G76" s="285"/>
      <c r="H76" s="156">
        <v>0</v>
      </c>
      <c r="I76" s="41">
        <f>H76*I38</f>
        <v>0</v>
      </c>
    </row>
    <row r="77" spans="1:9" ht="14.25" x14ac:dyDescent="0.2">
      <c r="A77" s="245" t="s">
        <v>26</v>
      </c>
      <c r="B77" s="246"/>
      <c r="C77" s="246"/>
      <c r="D77" s="246"/>
      <c r="E77" s="246"/>
      <c r="F77" s="246"/>
      <c r="G77" s="246"/>
      <c r="H77" s="261"/>
      <c r="I77" s="35">
        <f>SUM(I71:I76)</f>
        <v>0</v>
      </c>
    </row>
    <row r="78" spans="1:9" ht="14.25" x14ac:dyDescent="0.2">
      <c r="A78" s="283" t="s">
        <v>118</v>
      </c>
      <c r="B78" s="283"/>
      <c r="C78" s="283"/>
      <c r="D78" s="283"/>
      <c r="E78" s="283"/>
      <c r="F78" s="283"/>
      <c r="G78" s="283"/>
      <c r="H78" s="139" t="s">
        <v>114</v>
      </c>
      <c r="I78" s="61">
        <f>I29</f>
        <v>0</v>
      </c>
    </row>
    <row r="79" spans="1:9" ht="14.25" x14ac:dyDescent="0.2">
      <c r="A79" s="283"/>
      <c r="B79" s="283"/>
      <c r="C79" s="283"/>
      <c r="D79" s="283"/>
      <c r="E79" s="283"/>
      <c r="F79" s="283"/>
      <c r="G79" s="283"/>
      <c r="H79" s="139" t="s">
        <v>119</v>
      </c>
      <c r="I79" s="61">
        <f>I67</f>
        <v>0</v>
      </c>
    </row>
    <row r="80" spans="1:9" ht="14.25" x14ac:dyDescent="0.2">
      <c r="A80" s="283"/>
      <c r="B80" s="283"/>
      <c r="C80" s="283"/>
      <c r="D80" s="283"/>
      <c r="E80" s="283"/>
      <c r="F80" s="283"/>
      <c r="G80" s="283"/>
      <c r="H80" s="139" t="s">
        <v>120</v>
      </c>
      <c r="I80" s="61">
        <f>I77</f>
        <v>0</v>
      </c>
    </row>
    <row r="81" spans="1:9" ht="14.25" x14ac:dyDescent="0.2">
      <c r="A81" s="283"/>
      <c r="B81" s="283"/>
      <c r="C81" s="283"/>
      <c r="D81" s="283"/>
      <c r="E81" s="283"/>
      <c r="F81" s="283"/>
      <c r="G81" s="283"/>
      <c r="H81" s="62" t="s">
        <v>26</v>
      </c>
      <c r="I81" s="63">
        <f>SUM(I78:I80)</f>
        <v>0</v>
      </c>
    </row>
    <row r="82" spans="1:9" ht="26.25" customHeight="1" x14ac:dyDescent="0.2">
      <c r="A82" s="276" t="s">
        <v>56</v>
      </c>
      <c r="B82" s="277"/>
      <c r="C82" s="277"/>
      <c r="D82" s="277"/>
      <c r="E82" s="277"/>
      <c r="F82" s="277"/>
      <c r="G82" s="277"/>
      <c r="H82" s="277"/>
      <c r="I82" s="278"/>
    </row>
    <row r="83" spans="1:9" ht="14.25" x14ac:dyDescent="0.2">
      <c r="A83" s="93" t="s">
        <v>57</v>
      </c>
      <c r="B83" s="284" t="s">
        <v>58</v>
      </c>
      <c r="C83" s="284"/>
      <c r="D83" s="284"/>
      <c r="E83" s="284"/>
      <c r="F83" s="284"/>
      <c r="G83" s="284"/>
      <c r="H83" s="82" t="s">
        <v>96</v>
      </c>
      <c r="I83" s="94" t="s">
        <v>19</v>
      </c>
    </row>
    <row r="84" spans="1:9" ht="24.75" customHeight="1" x14ac:dyDescent="0.2">
      <c r="A84" s="9" t="s">
        <v>1</v>
      </c>
      <c r="B84" s="285" t="s">
        <v>224</v>
      </c>
      <c r="C84" s="285"/>
      <c r="D84" s="285"/>
      <c r="E84" s="285"/>
      <c r="F84" s="285"/>
      <c r="G84" s="285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82" t="s">
        <v>229</v>
      </c>
      <c r="C85" s="282"/>
      <c r="D85" s="282"/>
      <c r="E85" s="282"/>
      <c r="F85" s="282"/>
      <c r="G85" s="282"/>
      <c r="H85" s="156">
        <v>0</v>
      </c>
      <c r="I85" s="41">
        <f>H85*I81</f>
        <v>0</v>
      </c>
    </row>
    <row r="86" spans="1:9" ht="15" x14ac:dyDescent="0.2">
      <c r="A86" s="9" t="s">
        <v>5</v>
      </c>
      <c r="B86" s="282" t="s">
        <v>225</v>
      </c>
      <c r="C86" s="282"/>
      <c r="D86" s="282"/>
      <c r="E86" s="282"/>
      <c r="F86" s="282"/>
      <c r="G86" s="282"/>
      <c r="H86" s="156">
        <v>0</v>
      </c>
      <c r="I86" s="41">
        <f>TRUNC(H86*I81,2)</f>
        <v>0</v>
      </c>
    </row>
    <row r="87" spans="1:9" ht="15" x14ac:dyDescent="0.2">
      <c r="A87" s="9" t="s">
        <v>7</v>
      </c>
      <c r="B87" s="282" t="s">
        <v>231</v>
      </c>
      <c r="C87" s="282"/>
      <c r="D87" s="282"/>
      <c r="E87" s="282"/>
      <c r="F87" s="282"/>
      <c r="G87" s="282"/>
      <c r="H87" s="156">
        <v>0</v>
      </c>
      <c r="I87" s="41">
        <f>TRUNC(H87*I81,2)</f>
        <v>0</v>
      </c>
    </row>
    <row r="88" spans="1:9" ht="15" x14ac:dyDescent="0.2">
      <c r="A88" s="9" t="s">
        <v>21</v>
      </c>
      <c r="B88" s="282" t="s">
        <v>230</v>
      </c>
      <c r="C88" s="282"/>
      <c r="D88" s="282"/>
      <c r="E88" s="282"/>
      <c r="F88" s="282"/>
      <c r="G88" s="282"/>
      <c r="H88" s="156">
        <v>0</v>
      </c>
      <c r="I88" s="33">
        <f>TRUNC(H88*I81,2)</f>
        <v>0</v>
      </c>
    </row>
    <row r="89" spans="1:9" ht="15" x14ac:dyDescent="0.25">
      <c r="A89" s="5" t="s">
        <v>23</v>
      </c>
      <c r="B89" s="282" t="s">
        <v>25</v>
      </c>
      <c r="C89" s="282"/>
      <c r="D89" s="282"/>
      <c r="E89" s="282"/>
      <c r="F89" s="282"/>
      <c r="G89" s="282"/>
      <c r="H89" s="6"/>
      <c r="I89" s="33"/>
    </row>
    <row r="90" spans="1:9" ht="14.25" x14ac:dyDescent="0.2">
      <c r="A90" s="245" t="s">
        <v>30</v>
      </c>
      <c r="B90" s="246"/>
      <c r="C90" s="246"/>
      <c r="D90" s="246"/>
      <c r="E90" s="246"/>
      <c r="F90" s="246"/>
      <c r="G90" s="246"/>
      <c r="H90" s="261"/>
      <c r="I90" s="35">
        <f>SUM(I84:I88)</f>
        <v>0</v>
      </c>
    </row>
    <row r="91" spans="1:9" ht="14.25" x14ac:dyDescent="0.2">
      <c r="A91" s="93" t="s">
        <v>59</v>
      </c>
      <c r="B91" s="255" t="s">
        <v>60</v>
      </c>
      <c r="C91" s="256"/>
      <c r="D91" s="256"/>
      <c r="E91" s="256"/>
      <c r="F91" s="256"/>
      <c r="G91" s="256"/>
      <c r="H91" s="257"/>
      <c r="I91" s="94" t="s">
        <v>19</v>
      </c>
    </row>
    <row r="92" spans="1:9" ht="12.75" customHeight="1" x14ac:dyDescent="0.2">
      <c r="A92" s="9" t="s">
        <v>1</v>
      </c>
      <c r="B92" s="272" t="s">
        <v>61</v>
      </c>
      <c r="C92" s="272"/>
      <c r="D92" s="272"/>
      <c r="E92" s="272"/>
      <c r="F92" s="272"/>
      <c r="G92" s="272"/>
      <c r="H92" s="42"/>
      <c r="I92" s="43">
        <f>(I81/220*22)</f>
        <v>0</v>
      </c>
    </row>
    <row r="93" spans="1:9" ht="14.25" x14ac:dyDescent="0.2">
      <c r="A93" s="245" t="s">
        <v>30</v>
      </c>
      <c r="B93" s="246"/>
      <c r="C93" s="246"/>
      <c r="D93" s="246"/>
      <c r="E93" s="246"/>
      <c r="F93" s="246"/>
      <c r="G93" s="246"/>
      <c r="H93" s="261"/>
      <c r="I93" s="30">
        <f>SUM(I92:I92)</f>
        <v>0</v>
      </c>
    </row>
    <row r="94" spans="1:9" ht="21.75" customHeight="1" x14ac:dyDescent="0.2">
      <c r="A94" s="279" t="s">
        <v>62</v>
      </c>
      <c r="B94" s="280"/>
      <c r="C94" s="280"/>
      <c r="D94" s="280"/>
      <c r="E94" s="280"/>
      <c r="F94" s="280"/>
      <c r="G94" s="280"/>
      <c r="H94" s="280"/>
      <c r="I94" s="281"/>
    </row>
    <row r="95" spans="1:9" ht="12.75" customHeight="1" x14ac:dyDescent="0.2">
      <c r="A95" s="140">
        <v>4</v>
      </c>
      <c r="B95" s="242" t="s">
        <v>63</v>
      </c>
      <c r="C95" s="243"/>
      <c r="D95" s="243"/>
      <c r="E95" s="243"/>
      <c r="F95" s="243"/>
      <c r="G95" s="243"/>
      <c r="H95" s="244"/>
      <c r="I95" s="86" t="s">
        <v>19</v>
      </c>
    </row>
    <row r="96" spans="1:9" ht="12.75" customHeight="1" x14ac:dyDescent="0.2">
      <c r="A96" s="9" t="s">
        <v>57</v>
      </c>
      <c r="B96" s="272" t="s">
        <v>58</v>
      </c>
      <c r="C96" s="272"/>
      <c r="D96" s="272"/>
      <c r="E96" s="272"/>
      <c r="F96" s="272"/>
      <c r="G96" s="272"/>
      <c r="H96" s="16"/>
      <c r="I96" s="33">
        <f>I90</f>
        <v>0</v>
      </c>
    </row>
    <row r="97" spans="1:9" ht="12.75" customHeight="1" x14ac:dyDescent="0.2">
      <c r="A97" s="9" t="s">
        <v>59</v>
      </c>
      <c r="B97" s="272" t="s">
        <v>60</v>
      </c>
      <c r="C97" s="272"/>
      <c r="D97" s="272"/>
      <c r="E97" s="272"/>
      <c r="F97" s="272"/>
      <c r="G97" s="272"/>
      <c r="H97" s="16"/>
      <c r="I97" s="33">
        <f>I93</f>
        <v>0</v>
      </c>
    </row>
    <row r="98" spans="1:9" ht="14.25" x14ac:dyDescent="0.2">
      <c r="A98" s="245" t="s">
        <v>26</v>
      </c>
      <c r="B98" s="246"/>
      <c r="C98" s="246"/>
      <c r="D98" s="246"/>
      <c r="E98" s="246"/>
      <c r="F98" s="246"/>
      <c r="G98" s="246"/>
      <c r="H98" s="261"/>
      <c r="I98" s="35">
        <f>SUM(I96:I97)</f>
        <v>0</v>
      </c>
    </row>
    <row r="99" spans="1:9" ht="14.25" x14ac:dyDescent="0.2">
      <c r="A99" s="273"/>
      <c r="B99" s="274"/>
      <c r="C99" s="274"/>
      <c r="D99" s="274"/>
      <c r="E99" s="274"/>
      <c r="F99" s="274"/>
      <c r="G99" s="274"/>
      <c r="H99" s="274"/>
      <c r="I99" s="275"/>
    </row>
    <row r="100" spans="1:9" ht="18.75" customHeight="1" x14ac:dyDescent="0.2">
      <c r="A100" s="276" t="s">
        <v>64</v>
      </c>
      <c r="B100" s="277"/>
      <c r="C100" s="277"/>
      <c r="D100" s="277"/>
      <c r="E100" s="277"/>
      <c r="F100" s="277"/>
      <c r="G100" s="277"/>
      <c r="H100" s="277"/>
      <c r="I100" s="278"/>
    </row>
    <row r="101" spans="1:9" ht="12.75" customHeight="1" x14ac:dyDescent="0.2">
      <c r="A101" s="140">
        <v>5</v>
      </c>
      <c r="B101" s="242" t="s">
        <v>65</v>
      </c>
      <c r="C101" s="243"/>
      <c r="D101" s="243"/>
      <c r="E101" s="243"/>
      <c r="F101" s="243"/>
      <c r="G101" s="243"/>
      <c r="H101" s="244"/>
      <c r="I101" s="86" t="s">
        <v>19</v>
      </c>
    </row>
    <row r="102" spans="1:9" ht="15" customHeight="1" x14ac:dyDescent="0.2">
      <c r="A102" s="9" t="s">
        <v>1</v>
      </c>
      <c r="B102" s="230" t="s">
        <v>66</v>
      </c>
      <c r="C102" s="231"/>
      <c r="D102" s="231"/>
      <c r="E102" s="231"/>
      <c r="F102" s="231"/>
      <c r="G102" s="231"/>
      <c r="H102" s="232"/>
      <c r="I102" s="33">
        <f>UNIF</f>
        <v>0</v>
      </c>
    </row>
    <row r="103" spans="1:9" ht="12.75" customHeight="1" x14ac:dyDescent="0.2">
      <c r="A103" s="9" t="s">
        <v>3</v>
      </c>
      <c r="B103" s="230" t="s">
        <v>67</v>
      </c>
      <c r="C103" s="231"/>
      <c r="D103" s="231"/>
      <c r="E103" s="231"/>
      <c r="F103" s="231"/>
      <c r="G103" s="231"/>
      <c r="H103" s="232"/>
      <c r="I103" s="141">
        <v>0</v>
      </c>
    </row>
    <row r="104" spans="1:9" ht="15" x14ac:dyDescent="0.2">
      <c r="A104" s="9" t="s">
        <v>5</v>
      </c>
      <c r="B104" s="258" t="s">
        <v>68</v>
      </c>
      <c r="C104" s="259"/>
      <c r="D104" s="259"/>
      <c r="E104" s="259"/>
      <c r="F104" s="259"/>
      <c r="G104" s="259"/>
      <c r="H104" s="260"/>
      <c r="I104" s="141">
        <f>EQUIP</f>
        <v>0</v>
      </c>
    </row>
    <row r="105" spans="1:9" ht="12.75" customHeight="1" x14ac:dyDescent="0.2">
      <c r="A105" s="9" t="s">
        <v>7</v>
      </c>
      <c r="B105" s="230" t="s">
        <v>195</v>
      </c>
      <c r="C105" s="231"/>
      <c r="D105" s="231"/>
      <c r="E105" s="231"/>
      <c r="F105" s="231"/>
      <c r="G105" s="231"/>
      <c r="H105" s="232"/>
      <c r="I105" s="38">
        <f>ARMAM.</f>
        <v>0</v>
      </c>
    </row>
    <row r="106" spans="1:9" ht="14.25" x14ac:dyDescent="0.2">
      <c r="A106" s="245" t="s">
        <v>26</v>
      </c>
      <c r="B106" s="246"/>
      <c r="C106" s="246"/>
      <c r="D106" s="246"/>
      <c r="E106" s="246"/>
      <c r="F106" s="246"/>
      <c r="G106" s="246"/>
      <c r="H106" s="261"/>
      <c r="I106" s="44">
        <f>ROUND(SUM(I102:I105),2)</f>
        <v>0</v>
      </c>
    </row>
    <row r="107" spans="1:9" ht="14.25" customHeight="1" x14ac:dyDescent="0.2">
      <c r="A107" s="262" t="s">
        <v>121</v>
      </c>
      <c r="B107" s="263"/>
      <c r="C107" s="263"/>
      <c r="D107" s="263"/>
      <c r="E107" s="263"/>
      <c r="F107" s="263"/>
      <c r="G107" s="264"/>
      <c r="H107" s="139" t="s">
        <v>114</v>
      </c>
      <c r="I107" s="64">
        <f>I29</f>
        <v>0</v>
      </c>
    </row>
    <row r="108" spans="1:9" ht="14.25" x14ac:dyDescent="0.2">
      <c r="A108" s="265"/>
      <c r="B108" s="266"/>
      <c r="C108" s="266"/>
      <c r="D108" s="266"/>
      <c r="E108" s="266"/>
      <c r="F108" s="266"/>
      <c r="G108" s="267"/>
      <c r="H108" s="139" t="s">
        <v>119</v>
      </c>
      <c r="I108" s="64">
        <f>I67</f>
        <v>0</v>
      </c>
    </row>
    <row r="109" spans="1:9" ht="14.25" x14ac:dyDescent="0.2">
      <c r="A109" s="265"/>
      <c r="B109" s="266"/>
      <c r="C109" s="266"/>
      <c r="D109" s="266"/>
      <c r="E109" s="266"/>
      <c r="F109" s="266"/>
      <c r="G109" s="267"/>
      <c r="H109" s="139" t="s">
        <v>120</v>
      </c>
      <c r="I109" s="64">
        <f>I77</f>
        <v>0</v>
      </c>
    </row>
    <row r="110" spans="1:9" ht="14.25" x14ac:dyDescent="0.2">
      <c r="A110" s="265"/>
      <c r="B110" s="266"/>
      <c r="C110" s="266"/>
      <c r="D110" s="266"/>
      <c r="E110" s="266"/>
      <c r="F110" s="266"/>
      <c r="G110" s="267"/>
      <c r="H110" s="139" t="s">
        <v>122</v>
      </c>
      <c r="I110" s="64">
        <f>I98</f>
        <v>0</v>
      </c>
    </row>
    <row r="111" spans="1:9" ht="14.25" x14ac:dyDescent="0.2">
      <c r="A111" s="265"/>
      <c r="B111" s="266"/>
      <c r="C111" s="266"/>
      <c r="D111" s="266"/>
      <c r="E111" s="266"/>
      <c r="F111" s="266"/>
      <c r="G111" s="267"/>
      <c r="H111" s="139" t="s">
        <v>123</v>
      </c>
      <c r="I111" s="63">
        <f>I106</f>
        <v>0</v>
      </c>
    </row>
    <row r="112" spans="1:9" ht="14.25" x14ac:dyDescent="0.2">
      <c r="A112" s="268"/>
      <c r="B112" s="269"/>
      <c r="C112" s="269"/>
      <c r="D112" s="269"/>
      <c r="E112" s="269"/>
      <c r="F112" s="269"/>
      <c r="G112" s="270"/>
      <c r="H112" s="139" t="s">
        <v>26</v>
      </c>
      <c r="I112" s="65">
        <f>SUM(I107:I111)</f>
        <v>0</v>
      </c>
    </row>
    <row r="113" spans="1:9" ht="24" customHeight="1" x14ac:dyDescent="0.2">
      <c r="A113" s="271" t="s">
        <v>69</v>
      </c>
      <c r="B113" s="271"/>
      <c r="C113" s="271"/>
      <c r="D113" s="271"/>
      <c r="E113" s="271"/>
      <c r="F113" s="271"/>
      <c r="G113" s="271"/>
      <c r="H113" s="271"/>
      <c r="I113" s="271"/>
    </row>
    <row r="114" spans="1:9" ht="28.5" x14ac:dyDescent="0.2">
      <c r="A114" s="140">
        <v>6</v>
      </c>
      <c r="B114" s="255" t="s">
        <v>70</v>
      </c>
      <c r="C114" s="256"/>
      <c r="D114" s="256"/>
      <c r="E114" s="256"/>
      <c r="F114" s="256"/>
      <c r="G114" s="257"/>
      <c r="H114" s="85" t="s">
        <v>18</v>
      </c>
      <c r="I114" s="86" t="s">
        <v>19</v>
      </c>
    </row>
    <row r="115" spans="1:9" ht="15" x14ac:dyDescent="0.2">
      <c r="A115" s="9" t="s">
        <v>1</v>
      </c>
      <c r="B115" s="258" t="s">
        <v>71</v>
      </c>
      <c r="C115" s="259"/>
      <c r="D115" s="259"/>
      <c r="E115" s="259"/>
      <c r="F115" s="259"/>
      <c r="G115" s="260"/>
      <c r="H115" s="81">
        <v>0</v>
      </c>
      <c r="I115" s="33">
        <f>SUM(H115*I132)</f>
        <v>0</v>
      </c>
    </row>
    <row r="116" spans="1:9" ht="15" x14ac:dyDescent="0.2">
      <c r="A116" s="9" t="s">
        <v>3</v>
      </c>
      <c r="B116" s="258" t="s">
        <v>72</v>
      </c>
      <c r="C116" s="259"/>
      <c r="D116" s="259"/>
      <c r="E116" s="259"/>
      <c r="F116" s="259"/>
      <c r="G116" s="260"/>
      <c r="H116" s="81">
        <v>0</v>
      </c>
      <c r="I116" s="33">
        <f>H116*(I132+I115)</f>
        <v>0</v>
      </c>
    </row>
    <row r="117" spans="1:9" ht="15" x14ac:dyDescent="0.2">
      <c r="A117" s="9" t="s">
        <v>5</v>
      </c>
      <c r="B117" s="258" t="s">
        <v>73</v>
      </c>
      <c r="C117" s="259"/>
      <c r="D117" s="259"/>
      <c r="E117" s="259"/>
      <c r="F117" s="259"/>
      <c r="G117" s="260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58" t="s">
        <v>111</v>
      </c>
      <c r="C118" s="259"/>
      <c r="D118" s="259"/>
      <c r="E118" s="259"/>
      <c r="F118" s="259"/>
      <c r="G118" s="260"/>
      <c r="H118" s="6" t="s">
        <v>45</v>
      </c>
      <c r="I118" s="33" t="s">
        <v>45</v>
      </c>
    </row>
    <row r="119" spans="1:9" ht="12.75" customHeight="1" x14ac:dyDescent="0.2">
      <c r="A119" s="17"/>
      <c r="B119" s="230" t="s">
        <v>93</v>
      </c>
      <c r="C119" s="231"/>
      <c r="D119" s="231"/>
      <c r="E119" s="231"/>
      <c r="F119" s="231"/>
      <c r="G119" s="232"/>
      <c r="H119" s="80">
        <v>0</v>
      </c>
      <c r="I119" s="33">
        <f>SUM(H119*I134)</f>
        <v>0</v>
      </c>
    </row>
    <row r="120" spans="1:9" ht="12.75" customHeight="1" x14ac:dyDescent="0.2">
      <c r="A120" s="17"/>
      <c r="B120" s="230" t="s">
        <v>94</v>
      </c>
      <c r="C120" s="231"/>
      <c r="D120" s="231"/>
      <c r="E120" s="231"/>
      <c r="F120" s="231"/>
      <c r="G120" s="232"/>
      <c r="H120" s="80">
        <v>0</v>
      </c>
      <c r="I120" s="33">
        <f>SUM(H120*I134)</f>
        <v>0</v>
      </c>
    </row>
    <row r="121" spans="1:9" ht="12.75" customHeight="1" x14ac:dyDescent="0.2">
      <c r="A121" s="17"/>
      <c r="B121" s="230" t="s">
        <v>95</v>
      </c>
      <c r="C121" s="231"/>
      <c r="D121" s="231"/>
      <c r="E121" s="231"/>
      <c r="F121" s="231"/>
      <c r="G121" s="232"/>
      <c r="H121" s="80">
        <v>0</v>
      </c>
      <c r="I121" s="33">
        <f>SUM(H121*I134)</f>
        <v>0</v>
      </c>
    </row>
    <row r="122" spans="1:9" ht="14.25" x14ac:dyDescent="0.2">
      <c r="A122" s="245" t="s">
        <v>26</v>
      </c>
      <c r="B122" s="246"/>
      <c r="C122" s="246"/>
      <c r="D122" s="246"/>
      <c r="E122" s="246"/>
      <c r="F122" s="246"/>
      <c r="G122" s="246"/>
      <c r="H122" s="138"/>
      <c r="I122" s="35">
        <f>SUM(I115+I116+I119+I120+I121)</f>
        <v>0</v>
      </c>
    </row>
    <row r="123" spans="1:9" ht="14.25" x14ac:dyDescent="0.2">
      <c r="A123" s="247"/>
      <c r="B123" s="248"/>
      <c r="C123" s="248"/>
      <c r="D123" s="248"/>
      <c r="E123" s="248"/>
      <c r="F123" s="248"/>
      <c r="G123" s="248"/>
      <c r="H123" s="248"/>
      <c r="I123" s="249"/>
    </row>
    <row r="124" spans="1:9" ht="15" x14ac:dyDescent="0.2">
      <c r="A124" s="250"/>
      <c r="B124" s="251"/>
      <c r="C124" s="251"/>
      <c r="D124" s="251"/>
      <c r="E124" s="251"/>
      <c r="F124" s="251"/>
      <c r="G124" s="251"/>
      <c r="H124" s="251"/>
      <c r="I124" s="251"/>
    </row>
    <row r="125" spans="1:9" ht="19.5" customHeight="1" x14ac:dyDescent="0.2">
      <c r="A125" s="252" t="s">
        <v>98</v>
      </c>
      <c r="B125" s="253"/>
      <c r="C125" s="253"/>
      <c r="D125" s="253"/>
      <c r="E125" s="253"/>
      <c r="F125" s="253"/>
      <c r="G125" s="253"/>
      <c r="H125" s="253"/>
      <c r="I125" s="254"/>
    </row>
    <row r="126" spans="1:9" ht="12.75" customHeight="1" x14ac:dyDescent="0.2">
      <c r="A126" s="242" t="s">
        <v>74</v>
      </c>
      <c r="B126" s="243"/>
      <c r="C126" s="243"/>
      <c r="D126" s="243"/>
      <c r="E126" s="243"/>
      <c r="F126" s="243"/>
      <c r="G126" s="243"/>
      <c r="H126" s="244"/>
      <c r="I126" s="88" t="s">
        <v>19</v>
      </c>
    </row>
    <row r="127" spans="1:9" ht="12.75" customHeight="1" x14ac:dyDescent="0.2">
      <c r="A127" s="18" t="s">
        <v>1</v>
      </c>
      <c r="B127" s="230" t="s">
        <v>75</v>
      </c>
      <c r="C127" s="231"/>
      <c r="D127" s="231"/>
      <c r="E127" s="231"/>
      <c r="F127" s="231"/>
      <c r="G127" s="231"/>
      <c r="H127" s="232"/>
      <c r="I127" s="38">
        <f>I29</f>
        <v>0</v>
      </c>
    </row>
    <row r="128" spans="1:9" ht="12.75" customHeight="1" x14ac:dyDescent="0.2">
      <c r="A128" s="18" t="s">
        <v>3</v>
      </c>
      <c r="B128" s="230" t="s">
        <v>50</v>
      </c>
      <c r="C128" s="231"/>
      <c r="D128" s="231"/>
      <c r="E128" s="231"/>
      <c r="F128" s="231"/>
      <c r="G128" s="231"/>
      <c r="H128" s="232"/>
      <c r="I128" s="38">
        <f>I67</f>
        <v>0</v>
      </c>
    </row>
    <row r="129" spans="1:9" ht="12.75" customHeight="1" x14ac:dyDescent="0.2">
      <c r="A129" s="18" t="s">
        <v>5</v>
      </c>
      <c r="B129" s="230" t="s">
        <v>76</v>
      </c>
      <c r="C129" s="231"/>
      <c r="D129" s="231"/>
      <c r="E129" s="231"/>
      <c r="F129" s="231"/>
      <c r="G129" s="231"/>
      <c r="H129" s="232"/>
      <c r="I129" s="38">
        <f>I77</f>
        <v>0</v>
      </c>
    </row>
    <row r="130" spans="1:9" ht="12.75" customHeight="1" x14ac:dyDescent="0.2">
      <c r="A130" s="18" t="s">
        <v>7</v>
      </c>
      <c r="B130" s="230" t="s">
        <v>63</v>
      </c>
      <c r="C130" s="231"/>
      <c r="D130" s="231"/>
      <c r="E130" s="231"/>
      <c r="F130" s="231"/>
      <c r="G130" s="231"/>
      <c r="H130" s="232"/>
      <c r="I130" s="38">
        <f>I98</f>
        <v>0</v>
      </c>
    </row>
    <row r="131" spans="1:9" ht="12.75" customHeight="1" x14ac:dyDescent="0.2">
      <c r="A131" s="18" t="s">
        <v>21</v>
      </c>
      <c r="B131" s="230" t="s">
        <v>77</v>
      </c>
      <c r="C131" s="231"/>
      <c r="D131" s="231"/>
      <c r="E131" s="231"/>
      <c r="F131" s="231"/>
      <c r="G131" s="231"/>
      <c r="H131" s="232"/>
      <c r="I131" s="38">
        <f>I106</f>
        <v>0</v>
      </c>
    </row>
    <row r="132" spans="1:9" ht="12.75" customHeight="1" x14ac:dyDescent="0.25">
      <c r="A132" s="227" t="s">
        <v>78</v>
      </c>
      <c r="B132" s="228"/>
      <c r="C132" s="228"/>
      <c r="D132" s="228"/>
      <c r="E132" s="228"/>
      <c r="F132" s="228"/>
      <c r="G132" s="228"/>
      <c r="H132" s="229"/>
      <c r="I132" s="50">
        <f>SUM(I127:I131)</f>
        <v>0</v>
      </c>
    </row>
    <row r="133" spans="1:9" ht="12.75" customHeight="1" x14ac:dyDescent="0.2">
      <c r="A133" s="18" t="s">
        <v>23</v>
      </c>
      <c r="B133" s="230" t="s">
        <v>79</v>
      </c>
      <c r="C133" s="231"/>
      <c r="D133" s="231"/>
      <c r="E133" s="231"/>
      <c r="F133" s="231"/>
      <c r="G133" s="231"/>
      <c r="H133" s="232"/>
      <c r="I133" s="51">
        <f>I122</f>
        <v>0</v>
      </c>
    </row>
    <row r="134" spans="1:9" ht="12.75" customHeight="1" x14ac:dyDescent="0.2">
      <c r="A134" s="233" t="s">
        <v>80</v>
      </c>
      <c r="B134" s="234"/>
      <c r="C134" s="234"/>
      <c r="D134" s="234"/>
      <c r="E134" s="234"/>
      <c r="F134" s="234"/>
      <c r="G134" s="234"/>
      <c r="H134" s="235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236" t="s">
        <v>99</v>
      </c>
      <c r="B137" s="236"/>
      <c r="C137" s="236"/>
      <c r="D137" s="236"/>
      <c r="E137" s="236"/>
      <c r="F137" s="236"/>
      <c r="G137" s="236"/>
      <c r="H137" s="236"/>
      <c r="I137" s="236"/>
    </row>
    <row r="138" spans="1:9" ht="51.75" customHeight="1" thickBot="1" x14ac:dyDescent="0.25">
      <c r="A138" s="48" t="s">
        <v>100</v>
      </c>
      <c r="B138" s="136" t="s">
        <v>81</v>
      </c>
      <c r="C138" s="96" t="s">
        <v>101</v>
      </c>
      <c r="D138" s="237" t="s">
        <v>102</v>
      </c>
      <c r="E138" s="238"/>
      <c r="F138" s="239"/>
      <c r="G138" s="137" t="s">
        <v>82</v>
      </c>
      <c r="H138" s="240" t="s">
        <v>103</v>
      </c>
      <c r="I138" s="241"/>
    </row>
    <row r="139" spans="1:9" ht="86.25" customHeight="1" thickBot="1" x14ac:dyDescent="0.25">
      <c r="A139" s="49" t="s">
        <v>222</v>
      </c>
      <c r="B139" s="58">
        <f>I134</f>
        <v>0</v>
      </c>
      <c r="C139" s="95">
        <v>1</v>
      </c>
      <c r="D139" s="214">
        <f>SUM(B139*C139)</f>
        <v>0</v>
      </c>
      <c r="E139" s="215"/>
      <c r="F139" s="216"/>
      <c r="G139" s="135">
        <v>1</v>
      </c>
      <c r="H139" s="217">
        <f>SUM(D139*G139)</f>
        <v>0</v>
      </c>
      <c r="I139" s="218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219" t="s">
        <v>104</v>
      </c>
      <c r="B141" s="220"/>
      <c r="C141" s="220"/>
      <c r="D141" s="220"/>
      <c r="E141" s="220"/>
      <c r="F141" s="221"/>
      <c r="G141" s="53"/>
      <c r="H141" s="53"/>
      <c r="I141" s="53"/>
    </row>
    <row r="142" spans="1:9" ht="15.75" thickBot="1" x14ac:dyDescent="0.3">
      <c r="A142" s="46"/>
      <c r="B142" s="222" t="s">
        <v>105</v>
      </c>
      <c r="C142" s="223"/>
      <c r="D142" s="223"/>
      <c r="E142" s="224"/>
      <c r="F142" s="46" t="s">
        <v>106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107</v>
      </c>
      <c r="C143" s="55"/>
      <c r="D143" s="225" t="s">
        <v>108</v>
      </c>
      <c r="E143" s="226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211" t="s">
        <v>109</v>
      </c>
      <c r="C144" s="212"/>
      <c r="D144" s="213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211" t="s">
        <v>223</v>
      </c>
      <c r="C145" s="212"/>
      <c r="D145" s="213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PROPOSTA RESUMO</vt:lpstr>
      <vt:lpstr>INSUMOS</vt:lpstr>
      <vt:lpstr>12X36 DIURNO - CZO</vt:lpstr>
      <vt:lpstr>12X36 NOTURNO - CZO</vt:lpstr>
      <vt:lpstr>44 HR  SEMANAIS - CZO</vt:lpstr>
      <vt:lpstr>'12X36 DIURNO - CZO'!Area_de_impressao</vt:lpstr>
      <vt:lpstr>'12X36 NOTURNO - CZO'!Area_de_impressao</vt:lpstr>
      <vt:lpstr>'44 HR  SEMANAIS - CZO'!Area_de_impressao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Policial</cp:lastModifiedBy>
  <cp:revision>1</cp:revision>
  <cp:lastPrinted>2020-01-16T13:59:28Z</cp:lastPrinted>
  <dcterms:created xsi:type="dcterms:W3CDTF">2008-06-13T13:15:31Z</dcterms:created>
  <dcterms:modified xsi:type="dcterms:W3CDTF">2020-07-29T13:24:35Z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