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/>
  <mc:AlternateContent xmlns:mc="http://schemas.openxmlformats.org/markup-compatibility/2006">
    <mc:Choice Requires="x15">
      <x15ac:absPath xmlns:x15ac="http://schemas.microsoft.com/office/spreadsheetml/2010/11/ac" url="U:\CPL\PREGÕES\2019\Pregão-e nº 20-2019 - RECEPCIONISTAS DEAIN\EDITAL E ANEXOS\"/>
    </mc:Choice>
  </mc:AlternateContent>
  <xr:revisionPtr revIDLastSave="0" documentId="8_{16C40146-1AA4-439A-BFE6-1D6FBB98A191}" xr6:coauthVersionLast="36" xr6:coauthVersionMax="36" xr10:uidLastSave="{00000000-0000-0000-0000-000000000000}"/>
  <bookViews>
    <workbookView xWindow="0" yWindow="0" windowWidth="21570" windowHeight="7365" activeTab="1" xr2:uid="{00000000-000D-0000-FFFF-FFFF00000000}"/>
  </bookViews>
  <sheets>
    <sheet name="Custo por trabalhador" sheetId="2" r:id="rId1"/>
    <sheet name="Planilha de Custos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5" i="2" l="1"/>
  <c r="C196" i="2" s="1"/>
  <c r="C197" i="2" s="1"/>
  <c r="C198" i="2" s="1"/>
  <c r="C199" i="2" s="1"/>
  <c r="B186" i="2"/>
  <c r="B187" i="2" s="1"/>
  <c r="B188" i="2" s="1"/>
  <c r="B189" i="2" s="1"/>
  <c r="B190" i="2" s="1"/>
  <c r="B157" i="2"/>
  <c r="B158" i="2" s="1"/>
  <c r="B159" i="2" s="1"/>
  <c r="B160" i="2" s="1"/>
  <c r="B161" i="2" s="1"/>
  <c r="D35" i="2"/>
  <c r="C23" i="2"/>
  <c r="C24" i="2" s="1"/>
  <c r="C25" i="2" s="1"/>
  <c r="C26" i="2" s="1"/>
  <c r="C27" i="2" s="1"/>
  <c r="C126" i="2" l="1"/>
  <c r="D27" i="2" l="1"/>
  <c r="D26" i="2"/>
  <c r="D25" i="2"/>
  <c r="D24" i="2"/>
  <c r="D23" i="2"/>
  <c r="D22" i="2"/>
  <c r="B259" i="2" l="1"/>
  <c r="B258" i="2"/>
  <c r="C488" i="2"/>
  <c r="C489" i="2"/>
  <c r="C490" i="2"/>
  <c r="C491" i="2"/>
  <c r="C492" i="2"/>
  <c r="B488" i="2"/>
  <c r="B489" i="2"/>
  <c r="B490" i="2"/>
  <c r="B491" i="2"/>
  <c r="B492" i="2"/>
  <c r="B487" i="2"/>
  <c r="C487" i="2"/>
  <c r="D487" i="2" l="1"/>
  <c r="D489" i="2"/>
  <c r="C504" i="2"/>
  <c r="C505" i="2"/>
  <c r="C506" i="2"/>
  <c r="C507" i="2"/>
  <c r="C508" i="2"/>
  <c r="C503" i="2"/>
  <c r="B16" i="2" l="1"/>
  <c r="D16" i="2" s="1"/>
  <c r="D38" i="2"/>
  <c r="D39" i="2"/>
  <c r="C66" i="2" l="1"/>
  <c r="C68" i="2"/>
  <c r="C67" i="2"/>
  <c r="B122" i="2"/>
  <c r="C394" i="2" l="1"/>
  <c r="C395" i="2" s="1"/>
  <c r="C396" i="2" s="1"/>
  <c r="C397" i="2" s="1"/>
  <c r="C398" i="2" s="1"/>
  <c r="D492" i="2"/>
  <c r="D488" i="2"/>
  <c r="C414" i="2"/>
  <c r="C415" i="2" s="1"/>
  <c r="C340" i="2"/>
  <c r="C339" i="2"/>
  <c r="C338" i="2"/>
  <c r="C337" i="2"/>
  <c r="C336" i="2"/>
  <c r="C335" i="2"/>
  <c r="C269" i="2"/>
  <c r="C270" i="2" s="1"/>
  <c r="C271" i="2" s="1"/>
  <c r="C272" i="2" s="1"/>
  <c r="C273" i="2" s="1"/>
  <c r="C320" i="2"/>
  <c r="C289" i="2"/>
  <c r="E239" i="2"/>
  <c r="D239" i="2"/>
  <c r="E238" i="2"/>
  <c r="D238" i="2"/>
  <c r="E237" i="2"/>
  <c r="D237" i="2"/>
  <c r="E236" i="2"/>
  <c r="D236" i="2"/>
  <c r="E235" i="2"/>
  <c r="D235" i="2"/>
  <c r="E234" i="2"/>
  <c r="D234" i="2"/>
  <c r="C190" i="2"/>
  <c r="C189" i="2"/>
  <c r="C188" i="2"/>
  <c r="C187" i="2"/>
  <c r="C186" i="2"/>
  <c r="C185" i="2"/>
  <c r="D185" i="2" s="1"/>
  <c r="B194" i="2" s="1"/>
  <c r="D194" i="2" s="1"/>
  <c r="C203" i="2" s="1"/>
  <c r="B170" i="2"/>
  <c r="E170" i="2" s="1"/>
  <c r="C179" i="2" s="1"/>
  <c r="B169" i="2"/>
  <c r="E169" i="2" s="1"/>
  <c r="C178" i="2" s="1"/>
  <c r="B168" i="2"/>
  <c r="E168" i="2" s="1"/>
  <c r="C177" i="2" s="1"/>
  <c r="B167" i="2"/>
  <c r="E167" i="2" s="1"/>
  <c r="C176" i="2" s="1"/>
  <c r="B166" i="2"/>
  <c r="E166" i="2" s="1"/>
  <c r="C175" i="2" s="1"/>
  <c r="B165" i="2"/>
  <c r="E165" i="2" s="1"/>
  <c r="C174" i="2" s="1"/>
  <c r="E156" i="2"/>
  <c r="B174" i="2" s="1"/>
  <c r="C136" i="2"/>
  <c r="C137" i="2"/>
  <c r="C138" i="2"/>
  <c r="C139" i="2"/>
  <c r="C140" i="2"/>
  <c r="C135" i="2"/>
  <c r="C127" i="2"/>
  <c r="C128" i="2"/>
  <c r="C129" i="2"/>
  <c r="C130" i="2"/>
  <c r="C131" i="2"/>
  <c r="D491" i="2" l="1"/>
  <c r="D490" i="2"/>
  <c r="C288" i="2"/>
  <c r="E157" i="2"/>
  <c r="B175" i="2" s="1"/>
  <c r="D175" i="2" s="1"/>
  <c r="B235" i="2" s="1"/>
  <c r="C287" i="2"/>
  <c r="D174" i="2"/>
  <c r="B234" i="2" s="1"/>
  <c r="C315" i="2"/>
  <c r="C316" i="2"/>
  <c r="C286" i="2"/>
  <c r="C317" i="2"/>
  <c r="C291" i="2"/>
  <c r="C318" i="2"/>
  <c r="C290" i="2"/>
  <c r="C319" i="2"/>
  <c r="D190" i="2"/>
  <c r="D188" i="2"/>
  <c r="D186" i="2"/>
  <c r="B203" i="2"/>
  <c r="D203" i="2" s="1"/>
  <c r="C234" i="2" s="1"/>
  <c r="D187" i="2"/>
  <c r="F64" i="2"/>
  <c r="F65" i="2"/>
  <c r="F66" i="2"/>
  <c r="F67" i="2"/>
  <c r="F68" i="2"/>
  <c r="F63" i="2"/>
  <c r="B68" i="2"/>
  <c r="B67" i="2"/>
  <c r="B66" i="2"/>
  <c r="B65" i="2"/>
  <c r="B64" i="2"/>
  <c r="B63" i="2"/>
  <c r="B15" i="2"/>
  <c r="D15" i="2" s="1"/>
  <c r="D63" i="2"/>
  <c r="F234" i="2" l="1"/>
  <c r="D245" i="2" s="1"/>
  <c r="C65" i="2"/>
  <c r="C64" i="2"/>
  <c r="C63" i="2"/>
  <c r="G63" i="2" s="1"/>
  <c r="D68" i="2"/>
  <c r="B38" i="2"/>
  <c r="E38" i="2" s="1"/>
  <c r="C43" i="2" s="1"/>
  <c r="D65" i="2"/>
  <c r="D66" i="2"/>
  <c r="G66" i="2" s="1"/>
  <c r="B39" i="2"/>
  <c r="E39" i="2" s="1"/>
  <c r="C44" i="2" s="1"/>
  <c r="D189" i="2"/>
  <c r="B205" i="2"/>
  <c r="B196" i="2"/>
  <c r="D196" i="2" s="1"/>
  <c r="C205" i="2" s="1"/>
  <c r="B208" i="2"/>
  <c r="B199" i="2"/>
  <c r="D199" i="2" s="1"/>
  <c r="C208" i="2" s="1"/>
  <c r="B195" i="2"/>
  <c r="D195" i="2" s="1"/>
  <c r="C204" i="2" s="1"/>
  <c r="B204" i="2"/>
  <c r="B206" i="2"/>
  <c r="B197" i="2"/>
  <c r="D197" i="2" s="1"/>
  <c r="C206" i="2" s="1"/>
  <c r="E158" i="2"/>
  <c r="B176" i="2" s="1"/>
  <c r="D176" i="2" s="1"/>
  <c r="B236" i="2" s="1"/>
  <c r="G370" i="2"/>
  <c r="D386" i="2" s="1"/>
  <c r="E370" i="2"/>
  <c r="C386" i="2" s="1"/>
  <c r="F369" i="2"/>
  <c r="G369" i="2" s="1"/>
  <c r="D385" i="2" s="1"/>
  <c r="E369" i="2"/>
  <c r="B385" i="2" s="1"/>
  <c r="F368" i="2"/>
  <c r="G368" i="2" s="1"/>
  <c r="D384" i="2" s="1"/>
  <c r="E368" i="2"/>
  <c r="C384" i="2" s="1"/>
  <c r="G367" i="2"/>
  <c r="D383" i="2" s="1"/>
  <c r="E367" i="2"/>
  <c r="B383" i="2" s="1"/>
  <c r="G366" i="2"/>
  <c r="D382" i="2" s="1"/>
  <c r="E366" i="2"/>
  <c r="C382" i="2" s="1"/>
  <c r="G365" i="2"/>
  <c r="D381" i="2" s="1"/>
  <c r="E365" i="2"/>
  <c r="B381" i="2" s="1"/>
  <c r="F364" i="2"/>
  <c r="G364" i="2" s="1"/>
  <c r="D380" i="2" s="1"/>
  <c r="E364" i="2"/>
  <c r="B380" i="2" s="1"/>
  <c r="G363" i="2"/>
  <c r="D379" i="2" s="1"/>
  <c r="E363" i="2"/>
  <c r="C379" i="2" s="1"/>
  <c r="F362" i="2"/>
  <c r="G362" i="2" s="1"/>
  <c r="D378" i="2" s="1"/>
  <c r="E362" i="2"/>
  <c r="C378" i="2" s="1"/>
  <c r="F361" i="2"/>
  <c r="G361" i="2" s="1"/>
  <c r="D377" i="2" s="1"/>
  <c r="E361" i="2"/>
  <c r="G360" i="2"/>
  <c r="D376" i="2" s="1"/>
  <c r="E360" i="2"/>
  <c r="B376" i="2" s="1"/>
  <c r="F359" i="2"/>
  <c r="G359" i="2" s="1"/>
  <c r="D375" i="2" s="1"/>
  <c r="E359" i="2"/>
  <c r="C375" i="2" s="1"/>
  <c r="B262" i="2"/>
  <c r="B515" i="2" l="1"/>
  <c r="D64" i="2"/>
  <c r="B34" i="2"/>
  <c r="E34" i="2" s="1"/>
  <c r="B43" i="2" s="1"/>
  <c r="D204" i="2"/>
  <c r="C235" i="2" s="1"/>
  <c r="F235" i="2" s="1"/>
  <c r="D246" i="2" s="1"/>
  <c r="B76" i="2"/>
  <c r="D76" i="2" s="1"/>
  <c r="B326" i="2" s="1"/>
  <c r="G68" i="2"/>
  <c r="D205" i="2"/>
  <c r="C236" i="2" s="1"/>
  <c r="F236" i="2" s="1"/>
  <c r="D247" i="2" s="1"/>
  <c r="B85" i="2"/>
  <c r="D85" i="2" s="1"/>
  <c r="C103" i="2" s="1"/>
  <c r="B94" i="2"/>
  <c r="E94" i="2" s="1"/>
  <c r="D326" i="2" s="1"/>
  <c r="D206" i="2"/>
  <c r="C237" i="2" s="1"/>
  <c r="B35" i="2"/>
  <c r="E35" i="2" s="1"/>
  <c r="B44" i="2" s="1"/>
  <c r="D44" i="2" s="1"/>
  <c r="E67" i="2" s="1"/>
  <c r="D67" i="2"/>
  <c r="D208" i="2"/>
  <c r="C239" i="2" s="1"/>
  <c r="B207" i="2"/>
  <c r="B198" i="2"/>
  <c r="D198" i="2" s="1"/>
  <c r="C207" i="2" s="1"/>
  <c r="E159" i="2"/>
  <c r="B177" i="2" s="1"/>
  <c r="D177" i="2" s="1"/>
  <c r="B237" i="2" s="1"/>
  <c r="B79" i="2"/>
  <c r="D79" i="2" s="1"/>
  <c r="B97" i="2"/>
  <c r="E97" i="2" s="1"/>
  <c r="B88" i="2"/>
  <c r="D88" i="2" s="1"/>
  <c r="B378" i="2"/>
  <c r="B386" i="2"/>
  <c r="B375" i="2"/>
  <c r="C383" i="2"/>
  <c r="B384" i="2"/>
  <c r="B379" i="2"/>
  <c r="C381" i="2"/>
  <c r="B382" i="2"/>
  <c r="B377" i="2"/>
  <c r="C377" i="2"/>
  <c r="D387" i="2"/>
  <c r="C380" i="2"/>
  <c r="C376" i="2"/>
  <c r="C385" i="2"/>
  <c r="D43" i="2" l="1"/>
  <c r="E64" i="2" s="1"/>
  <c r="G64" i="2" s="1"/>
  <c r="C515" i="2" s="1"/>
  <c r="B90" i="2"/>
  <c r="D90" i="2" s="1"/>
  <c r="C108" i="2" s="1"/>
  <c r="G67" i="2"/>
  <c r="B89" i="2" s="1"/>
  <c r="D89" i="2" s="1"/>
  <c r="C107" i="2" s="1"/>
  <c r="C326" i="2"/>
  <c r="B103" i="2"/>
  <c r="D103" i="2"/>
  <c r="G65" i="2"/>
  <c r="B99" i="2"/>
  <c r="E99" i="2" s="1"/>
  <c r="D108" i="2" s="1"/>
  <c r="B81" i="2"/>
  <c r="D81" i="2" s="1"/>
  <c r="B108" i="2" s="1"/>
  <c r="C407" i="2"/>
  <c r="C404" i="2"/>
  <c r="D207" i="2"/>
  <c r="C238" i="2" s="1"/>
  <c r="E160" i="2"/>
  <c r="B178" i="2" s="1"/>
  <c r="D178" i="2" s="1"/>
  <c r="B238" i="2" s="1"/>
  <c r="F237" i="2" s="1"/>
  <c r="D248" i="2" s="1"/>
  <c r="E161" i="2"/>
  <c r="B179" i="2" s="1"/>
  <c r="D179" i="2" s="1"/>
  <c r="B239" i="2" s="1"/>
  <c r="F239" i="2" s="1"/>
  <c r="D250" i="2" s="1"/>
  <c r="C329" i="2"/>
  <c r="C106" i="2"/>
  <c r="B329" i="2"/>
  <c r="B106" i="2"/>
  <c r="D106" i="2"/>
  <c r="D329" i="2"/>
  <c r="B387" i="2"/>
  <c r="C387" i="2"/>
  <c r="C331" i="2" l="1"/>
  <c r="B98" i="2"/>
  <c r="E98" i="2" s="1"/>
  <c r="D330" i="2" s="1"/>
  <c r="B86" i="2"/>
  <c r="D86" i="2" s="1"/>
  <c r="C327" i="2" s="1"/>
  <c r="B95" i="2"/>
  <c r="E95" i="2" s="1"/>
  <c r="D104" i="2" s="1"/>
  <c r="B77" i="2"/>
  <c r="D77" i="2" s="1"/>
  <c r="B104" i="2" s="1"/>
  <c r="E103" i="2" s="1"/>
  <c r="B135" i="2" s="1"/>
  <c r="D135" i="2" s="1"/>
  <c r="B80" i="2"/>
  <c r="D80" i="2" s="1"/>
  <c r="B107" i="2" s="1"/>
  <c r="D331" i="2"/>
  <c r="B96" i="2"/>
  <c r="E96" i="2" s="1"/>
  <c r="B87" i="2"/>
  <c r="D87" i="2" s="1"/>
  <c r="B78" i="2"/>
  <c r="D78" i="2" s="1"/>
  <c r="D515" i="2"/>
  <c r="F238" i="2"/>
  <c r="D249" i="2" s="1"/>
  <c r="E108" i="2"/>
  <c r="B131" i="2" s="1"/>
  <c r="D131" i="2" s="1"/>
  <c r="B149" i="2" s="1"/>
  <c r="E106" i="2"/>
  <c r="B331" i="2"/>
  <c r="C330" i="2"/>
  <c r="C403" i="2"/>
  <c r="C406" i="2"/>
  <c r="C402" i="2"/>
  <c r="C405" i="2"/>
  <c r="D327" i="2" l="1"/>
  <c r="D107" i="2"/>
  <c r="E107" i="2" s="1"/>
  <c r="B139" i="2" s="1"/>
  <c r="D139" i="2" s="1"/>
  <c r="C104" i="2"/>
  <c r="E104" i="2" s="1"/>
  <c r="B127" i="2" s="1"/>
  <c r="D127" i="2" s="1"/>
  <c r="B145" i="2" s="1"/>
  <c r="B327" i="2"/>
  <c r="E326" i="2" s="1"/>
  <c r="B335" i="2" s="1"/>
  <c r="D335" i="2" s="1"/>
  <c r="D346" i="2" s="1"/>
  <c r="B330" i="2"/>
  <c r="E331" i="2"/>
  <c r="B340" i="2" s="1"/>
  <c r="D340" i="2" s="1"/>
  <c r="D351" i="2" s="1"/>
  <c r="B245" i="2"/>
  <c r="B126" i="2"/>
  <c r="D126" i="2" s="1"/>
  <c r="B144" i="2" s="1"/>
  <c r="B105" i="2"/>
  <c r="B328" i="2"/>
  <c r="C105" i="2"/>
  <c r="C328" i="2"/>
  <c r="D105" i="2"/>
  <c r="D328" i="2"/>
  <c r="B250" i="2"/>
  <c r="B140" i="2"/>
  <c r="D140" i="2" s="1"/>
  <c r="B311" i="2" s="1"/>
  <c r="D311" i="2" s="1"/>
  <c r="B277" i="2"/>
  <c r="D277" i="2" s="1"/>
  <c r="B306" i="2"/>
  <c r="D306" i="2" s="1"/>
  <c r="C144" i="2"/>
  <c r="B248" i="2"/>
  <c r="B138" i="2"/>
  <c r="D138" i="2" s="1"/>
  <c r="B129" i="2"/>
  <c r="D129" i="2" s="1"/>
  <c r="B147" i="2" s="1"/>
  <c r="E330" i="2" l="1"/>
  <c r="B339" i="2" s="1"/>
  <c r="D339" i="2" s="1"/>
  <c r="D350" i="2" s="1"/>
  <c r="E329" i="2"/>
  <c r="B338" i="2" s="1"/>
  <c r="D338" i="2" s="1"/>
  <c r="D349" i="2" s="1"/>
  <c r="B130" i="2"/>
  <c r="D130" i="2" s="1"/>
  <c r="B148" i="2" s="1"/>
  <c r="B249" i="2"/>
  <c r="E327" i="2"/>
  <c r="B336" i="2" s="1"/>
  <c r="D336" i="2" s="1"/>
  <c r="D347" i="2" s="1"/>
  <c r="D144" i="2"/>
  <c r="C245" i="2" s="1"/>
  <c r="E328" i="2"/>
  <c r="B337" i="2" s="1"/>
  <c r="D337" i="2" s="1"/>
  <c r="D348" i="2" s="1"/>
  <c r="E105" i="2"/>
  <c r="C149" i="2"/>
  <c r="D149" i="2" s="1"/>
  <c r="C250" i="2" s="1"/>
  <c r="E250" i="2" s="1"/>
  <c r="B282" i="2"/>
  <c r="D282" i="2" s="1"/>
  <c r="B136" i="2"/>
  <c r="D136" i="2" s="1"/>
  <c r="B278" i="2" s="1"/>
  <c r="D278" i="2" s="1"/>
  <c r="B246" i="2"/>
  <c r="B309" i="2"/>
  <c r="D309" i="2" s="1"/>
  <c r="B280" i="2"/>
  <c r="D280" i="2" s="1"/>
  <c r="C147" i="2"/>
  <c r="D147" i="2" s="1"/>
  <c r="C248" i="2" s="1"/>
  <c r="B281" i="2"/>
  <c r="D281" i="2" s="1"/>
  <c r="C148" i="2"/>
  <c r="B310" i="2"/>
  <c r="D310" i="2" s="1"/>
  <c r="E245" i="2" l="1"/>
  <c r="B297" i="2" s="1"/>
  <c r="D297" i="2" s="1"/>
  <c r="B315" i="2" s="1"/>
  <c r="D315" i="2" s="1"/>
  <c r="C346" i="2" s="1"/>
  <c r="E248" i="2"/>
  <c r="B300" i="2" s="1"/>
  <c r="D300" i="2" s="1"/>
  <c r="B318" i="2" s="1"/>
  <c r="D318" i="2" s="1"/>
  <c r="C349" i="2" s="1"/>
  <c r="D148" i="2"/>
  <c r="C249" i="2" s="1"/>
  <c r="E249" i="2" s="1"/>
  <c r="B301" i="2" s="1"/>
  <c r="D301" i="2" s="1"/>
  <c r="B319" i="2" s="1"/>
  <c r="D319" i="2" s="1"/>
  <c r="C350" i="2" s="1"/>
  <c r="B302" i="2"/>
  <c r="D302" i="2" s="1"/>
  <c r="B320" i="2" s="1"/>
  <c r="D320" i="2" s="1"/>
  <c r="C351" i="2" s="1"/>
  <c r="B273" i="2"/>
  <c r="D273" i="2" s="1"/>
  <c r="B291" i="2" s="1"/>
  <c r="D291" i="2" s="1"/>
  <c r="B351" i="2" s="1"/>
  <c r="B128" i="2"/>
  <c r="D128" i="2" s="1"/>
  <c r="B146" i="2" s="1"/>
  <c r="B137" i="2"/>
  <c r="D137" i="2" s="1"/>
  <c r="B247" i="2"/>
  <c r="C145" i="2"/>
  <c r="D145" i="2" s="1"/>
  <c r="C246" i="2" s="1"/>
  <c r="E246" i="2" s="1"/>
  <c r="B307" i="2"/>
  <c r="D307" i="2" s="1"/>
  <c r="B516" i="2" l="1"/>
  <c r="B271" i="2"/>
  <c r="D271" i="2" s="1"/>
  <c r="B289" i="2" s="1"/>
  <c r="D289" i="2" s="1"/>
  <c r="B349" i="2" s="1"/>
  <c r="B268" i="2"/>
  <c r="D268" i="2" s="1"/>
  <c r="B286" i="2" s="1"/>
  <c r="D286" i="2" s="1"/>
  <c r="B346" i="2" s="1"/>
  <c r="B272" i="2"/>
  <c r="D272" i="2" s="1"/>
  <c r="B290" i="2" s="1"/>
  <c r="D290" i="2" s="1"/>
  <c r="B350" i="2" s="1"/>
  <c r="E350" i="2" s="1"/>
  <c r="E351" i="2"/>
  <c r="B398" i="2" s="1"/>
  <c r="D398" i="2" s="1"/>
  <c r="B407" i="2" s="1"/>
  <c r="D407" i="2" s="1"/>
  <c r="E407" i="2" s="1"/>
  <c r="B432" i="2" s="1"/>
  <c r="D432" i="2" s="1"/>
  <c r="B308" i="2"/>
  <c r="D308" i="2" s="1"/>
  <c r="B279" i="2"/>
  <c r="D279" i="2" s="1"/>
  <c r="C146" i="2"/>
  <c r="D146" i="2" s="1"/>
  <c r="C247" i="2" s="1"/>
  <c r="E247" i="2" s="1"/>
  <c r="B298" i="2"/>
  <c r="D298" i="2" s="1"/>
  <c r="B316" i="2" s="1"/>
  <c r="D316" i="2" s="1"/>
  <c r="C347" i="2" s="1"/>
  <c r="C516" i="2"/>
  <c r="B269" i="2"/>
  <c r="D269" i="2" s="1"/>
  <c r="B287" i="2" s="1"/>
  <c r="D287" i="2" s="1"/>
  <c r="B347" i="2" s="1"/>
  <c r="E346" i="2" l="1"/>
  <c r="B393" i="2" s="1"/>
  <c r="D393" i="2" s="1"/>
  <c r="B402" i="2" s="1"/>
  <c r="D402" i="2" s="1"/>
  <c r="E402" i="2" s="1"/>
  <c r="B427" i="2" s="1"/>
  <c r="E349" i="2"/>
  <c r="B396" i="2" s="1"/>
  <c r="D396" i="2" s="1"/>
  <c r="B405" i="2" s="1"/>
  <c r="D405" i="2" s="1"/>
  <c r="E405" i="2" s="1"/>
  <c r="B430" i="2" s="1"/>
  <c r="D430" i="2" s="1"/>
  <c r="D516" i="2"/>
  <c r="B270" i="2"/>
  <c r="D270" i="2" s="1"/>
  <c r="B288" i="2" s="1"/>
  <c r="D288" i="2" s="1"/>
  <c r="B348" i="2" s="1"/>
  <c r="B299" i="2"/>
  <c r="D299" i="2" s="1"/>
  <c r="B317" i="2" s="1"/>
  <c r="D317" i="2" s="1"/>
  <c r="C348" i="2" s="1"/>
  <c r="B397" i="2"/>
  <c r="D397" i="2" s="1"/>
  <c r="B406" i="2" s="1"/>
  <c r="D406" i="2" s="1"/>
  <c r="E406" i="2" s="1"/>
  <c r="B431" i="2" s="1"/>
  <c r="D431" i="2" s="1"/>
  <c r="B508" i="2"/>
  <c r="D508" i="2" s="1"/>
  <c r="E347" i="2"/>
  <c r="B414" i="2" s="1"/>
  <c r="D414" i="2" s="1"/>
  <c r="B420" i="2" s="1"/>
  <c r="D420" i="2" s="1"/>
  <c r="C428" i="2" s="1"/>
  <c r="B413" i="2" l="1"/>
  <c r="D413" i="2" s="1"/>
  <c r="B419" i="2" s="1"/>
  <c r="D419" i="2" s="1"/>
  <c r="C427" i="2" s="1"/>
  <c r="D427" i="2" s="1"/>
  <c r="B518" i="2" s="1"/>
  <c r="B517" i="2"/>
  <c r="C517" i="2"/>
  <c r="E348" i="2"/>
  <c r="B506" i="2"/>
  <c r="D506" i="2" s="1"/>
  <c r="B394" i="2"/>
  <c r="D394" i="2" s="1"/>
  <c r="B403" i="2" s="1"/>
  <c r="D403" i="2" s="1"/>
  <c r="E403" i="2" s="1"/>
  <c r="B428" i="2" s="1"/>
  <c r="D428" i="2" s="1"/>
  <c r="B507" i="2"/>
  <c r="D507" i="2" s="1"/>
  <c r="B519" i="2"/>
  <c r="B503" i="2" l="1"/>
  <c r="D503" i="2" s="1"/>
  <c r="B520" i="2" s="1"/>
  <c r="B522" i="2" s="1"/>
  <c r="B523" i="2" s="1"/>
  <c r="D517" i="2"/>
  <c r="B395" i="2"/>
  <c r="D395" i="2" s="1"/>
  <c r="B404" i="2" s="1"/>
  <c r="D404" i="2" s="1"/>
  <c r="E404" i="2" s="1"/>
  <c r="B429" i="2" s="1"/>
  <c r="B415" i="2"/>
  <c r="D415" i="2" s="1"/>
  <c r="B421" i="2" s="1"/>
  <c r="D421" i="2" s="1"/>
  <c r="C429" i="2" s="1"/>
  <c r="B504" i="2"/>
  <c r="D504" i="2" s="1"/>
  <c r="C520" i="2" s="1"/>
  <c r="C518" i="2"/>
  <c r="C519" i="2"/>
  <c r="D429" i="2" l="1"/>
  <c r="C522" i="2"/>
  <c r="C523" i="2" s="1"/>
  <c r="D518" i="2" l="1"/>
  <c r="D519" i="2" l="1"/>
  <c r="B505" i="2"/>
  <c r="D505" i="2" s="1"/>
  <c r="D520" i="2" s="1"/>
  <c r="D523" i="2" l="1"/>
</calcChain>
</file>

<file path=xl/sharedStrings.xml><?xml version="1.0" encoding="utf-8"?>
<sst xmlns="http://schemas.openxmlformats.org/spreadsheetml/2006/main" count="750" uniqueCount="279">
  <si>
    <t>SALÁRIO BASE</t>
  </si>
  <si>
    <t>Base de cálculo</t>
  </si>
  <si>
    <t>Percentual</t>
  </si>
  <si>
    <t>Categoria</t>
  </si>
  <si>
    <t>Valor</t>
  </si>
  <si>
    <t>MÓDULO 1 - REMUNERAÇÃO</t>
  </si>
  <si>
    <t>ADICIONAL NOTURNO</t>
  </si>
  <si>
    <t>ADICIONAL POR TRABALHO NOTURNO</t>
  </si>
  <si>
    <t>Base de Cálculo</t>
  </si>
  <si>
    <t>Proporção</t>
  </si>
  <si>
    <t>HORA NOTURNA REDUZIDA</t>
  </si>
  <si>
    <t>Adicional Noturno</t>
  </si>
  <si>
    <t>Hora Noturna
Reduzida</t>
  </si>
  <si>
    <t>ADICIONAL XXX</t>
  </si>
  <si>
    <t>Salário Base</t>
  </si>
  <si>
    <t>Adicional XXX</t>
  </si>
  <si>
    <t>Total</t>
  </si>
  <si>
    <t>ADICIONAL DE FÉRIAS - 1/3 CONSTITUCIONAL</t>
  </si>
  <si>
    <t>Alíquota Adicional</t>
  </si>
  <si>
    <t>1/3 Constitucional</t>
  </si>
  <si>
    <t>Férias</t>
  </si>
  <si>
    <t>SUBMÓDULO 2.2 - ENCARGOS PREVIDENCIÁRIOS E FGTS</t>
  </si>
  <si>
    <t>COMPOSIÇÃO DO GPS E FGTS</t>
  </si>
  <si>
    <t>Encargos</t>
  </si>
  <si>
    <t>INSS - empregador</t>
  </si>
  <si>
    <t>Salário-Educação</t>
  </si>
  <si>
    <t>SAT- GIL/RAT</t>
  </si>
  <si>
    <t>SESC</t>
  </si>
  <si>
    <t>SENAC</t>
  </si>
  <si>
    <t>SEBRAE</t>
  </si>
  <si>
    <t>INCRA</t>
  </si>
  <si>
    <t>FGTS</t>
  </si>
  <si>
    <t>TOTAL</t>
  </si>
  <si>
    <t>GPS - GUIA DA PREVIDÊNCIA SOCIAL</t>
  </si>
  <si>
    <t>FGTS - FUNDO DE GARANTIA POR TEMPO DE SERVIÇO</t>
  </si>
  <si>
    <t>GPS</t>
  </si>
  <si>
    <t>SUBMÓDULO 2.3 - BENEFÍCIOS MENSAIS E DIÁRIOS</t>
  </si>
  <si>
    <t>VALE TRANSPORTE</t>
  </si>
  <si>
    <t>Vr. Unitário</t>
  </si>
  <si>
    <t xml:space="preserve">Vales por dia </t>
  </si>
  <si>
    <t>Custo total</t>
  </si>
  <si>
    <t>Dias efetivamente trabalhados</t>
  </si>
  <si>
    <t>CUSTO DA PASSAGEM</t>
  </si>
  <si>
    <t>Proporcionalidade</t>
  </si>
  <si>
    <t>Desconto</t>
  </si>
  <si>
    <t>Valor do desconto</t>
  </si>
  <si>
    <t>DESCONTO DO VALE TRANSPORTE</t>
  </si>
  <si>
    <t>Custo efetivo</t>
  </si>
  <si>
    <t>CUSTO EFETIVO DO VALE TRANSPORTE</t>
  </si>
  <si>
    <t>VALE ALIMENTAÇÃO/REFEIÇÃO</t>
  </si>
  <si>
    <t>Valor diário</t>
  </si>
  <si>
    <t>DESCONTO DO VALE ALIMENTAÇÃO/REFEIÇÃO</t>
  </si>
  <si>
    <t>CUSTO EFETIVO DO VALE ALIMENTAÇÃO/REFEIÇÃO</t>
  </si>
  <si>
    <t>Vale Transporte</t>
  </si>
  <si>
    <t>Vale Refeição</t>
  </si>
  <si>
    <t>MÓDULO 3 - PROVISÃO PARA RESCISÃO</t>
  </si>
  <si>
    <t>PERCENTUAIS POR TIPO DE
 DESLIGAMENTO</t>
  </si>
  <si>
    <t>Tipos</t>
  </si>
  <si>
    <t>Demissão 
SEM  justa Causa</t>
  </si>
  <si>
    <t>SEM justa Causa
AP INDENIZADO</t>
  </si>
  <si>
    <t>SEM justa Causa 
AP TRABALHADO</t>
  </si>
  <si>
    <t>Demissão
 COM  justa Causa</t>
  </si>
  <si>
    <t>Desligamentos 
OUTROS TIPOS</t>
  </si>
  <si>
    <t>SUBMÓDULO 3.1 - AVISO PRÉVIO INDENIZADO</t>
  </si>
  <si>
    <t>AVISO PRÉVIO INDENIZADO</t>
  </si>
  <si>
    <t>Submódulo 2.1</t>
  </si>
  <si>
    <t>Submódulo 2.2</t>
  </si>
  <si>
    <t>Submódulo 2.3</t>
  </si>
  <si>
    <t>MULTA DO FGTS E CONTRIBUIÇÃO SOCIAL SOBRE O AVISO PRÉVIO INDENIZADO</t>
  </si>
  <si>
    <t>Percentual da 
Multa</t>
  </si>
  <si>
    <t>SUBMÓDULO 3.1 - CUSTO DO AVISO PRÉVIO INDENIZADO</t>
  </si>
  <si>
    <t>SUBMÓDULO 3.2 - AVISO PRÉVIO TRABALHADO</t>
  </si>
  <si>
    <t>AVISO PRÉVIO TRABALHADO</t>
  </si>
  <si>
    <t>MULTA DO FGTS E CONTRIBUIÇÃO SOCIAL SOBRE O AVISO PRÉVIO TRABALHADO</t>
  </si>
  <si>
    <t>SUBMÓDULO 3.3 - DEMISSÃO POR JUSTA CAUSA</t>
  </si>
  <si>
    <t>Valor provisionado do Adicional de Férias</t>
  </si>
  <si>
    <t>Valor provisionado das Férias</t>
  </si>
  <si>
    <t>BASE DE CÁLCULO PARA DEMISSÃO POR JUSTA CAUSA</t>
  </si>
  <si>
    <t>SUBMÓDULO 3.3 - CUSTO DA DEMISSÃO COM JUSTA CAUSA</t>
  </si>
  <si>
    <t>Submódulo 3.1</t>
  </si>
  <si>
    <t>Submódulo 3.2</t>
  </si>
  <si>
    <t>Submódulo 3.3</t>
  </si>
  <si>
    <t>SUBMÓDULO 3.2 - CUSTO DO AVISO PRÉVIO TRABALHADO</t>
  </si>
  <si>
    <t>MÓDULO 4 - CUSTO DE REPOSIÇÃO DO PROFISSIONAL AUSENTE</t>
  </si>
  <si>
    <t>Custo diário</t>
  </si>
  <si>
    <t>Divisor do dia</t>
  </si>
  <si>
    <t>CUSTO DIÁRIO PARA O REPOSITOR</t>
  </si>
  <si>
    <t xml:space="preserve">Memória de Cálculo - número de dias de reposição do profissional ausente para cada evento </t>
  </si>
  <si>
    <t>Incidencia anual</t>
  </si>
  <si>
    <t>Duração Legal  
da Ausência</t>
  </si>
  <si>
    <t>12x36</t>
  </si>
  <si>
    <t>44h</t>
  </si>
  <si>
    <t>Proporção dias afetados</t>
  </si>
  <si>
    <t>Dias de reposição</t>
  </si>
  <si>
    <t>Ausência justificada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</si>
  <si>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</si>
  <si>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</si>
  <si>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</si>
  <si>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</si>
  <si>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</si>
  <si>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</si>
  <si>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</si>
  <si>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</si>
  <si>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Maternidade</t>
  </si>
  <si>
    <t>Consulta pré-natal</t>
  </si>
  <si>
    <t>Composição</t>
  </si>
  <si>
    <t xml:space="preserve"> 12 x 36 D</t>
  </si>
  <si>
    <t>12 x 36 N</t>
  </si>
  <si>
    <t>44 SEM</t>
  </si>
  <si>
    <t>Total Para reposição</t>
  </si>
  <si>
    <t>ESTIMATIVA DA NECESSIDADE DE REPOSIÇÃO DE PROFISSIONAL</t>
  </si>
  <si>
    <t>Necessidade de Reposição</t>
  </si>
  <si>
    <t>Custo anual</t>
  </si>
  <si>
    <t>Custo mensal</t>
  </si>
  <si>
    <t>SUBMÓDULO 4.1 - AUSÊNCIAS LEGAIS</t>
  </si>
  <si>
    <t>SUBMÓDULO 4.2 - INTRAJORNADA</t>
  </si>
  <si>
    <t>divisor de hora</t>
  </si>
  <si>
    <t>CUSTO POR HORA DO REPOSITOR</t>
  </si>
  <si>
    <t>Valor da hora</t>
  </si>
  <si>
    <t>Necessidade de Reposição (horas)</t>
  </si>
  <si>
    <t>Submódulo 4.1</t>
  </si>
  <si>
    <t>Submódulo 4.2</t>
  </si>
  <si>
    <t>MÓDULO 5 - INSUMOS DE MÃO DE OBRA</t>
  </si>
  <si>
    <t>MÓDULO 6 - CUSTOS INDIRETOS, TRIBUTOS E LUCRO</t>
  </si>
  <si>
    <t>Módulo</t>
  </si>
  <si>
    <t>12x36 Diurno</t>
  </si>
  <si>
    <t>12x36 Noturno</t>
  </si>
  <si>
    <t>44h Semanais</t>
  </si>
  <si>
    <t>Remuneração</t>
  </si>
  <si>
    <t>Encargos e Benefícios</t>
  </si>
  <si>
    <t>Rescisão</t>
  </si>
  <si>
    <t>Reposição do Profissional Ausente</t>
  </si>
  <si>
    <t>Insumos Diversos</t>
  </si>
  <si>
    <t>Custos Indiretos, Tributos e Lucro</t>
  </si>
  <si>
    <t>Valor por Empregado</t>
  </si>
  <si>
    <t>Valor por Posto</t>
  </si>
  <si>
    <t>Rateio da Chefia de Campo</t>
  </si>
  <si>
    <t xml:space="preserve">Férias </t>
  </si>
  <si>
    <t>13° Salário</t>
  </si>
  <si>
    <t>MÓDULO 2 - ENCARGOS E BENEFÍCIOS (ANUAIS, MENSAIS E DIÁRIOS)</t>
  </si>
  <si>
    <t>Valor provisionado do 13º Salário</t>
  </si>
  <si>
    <t>Provisionamento Mensal</t>
  </si>
  <si>
    <t>SUBMÓDULO 2.1 – 13° SALÁRIO, FÉRIAS E ADICIONAL DE FÉRIAS</t>
  </si>
  <si>
    <t>Cargo A</t>
  </si>
  <si>
    <t>GRATIFICAÇÃO DE FUNÇÃO</t>
  </si>
  <si>
    <t>Valor da Gratificação</t>
  </si>
  <si>
    <t>ADICIONAIS (periculosidade ou insalubridade, se houver)</t>
  </si>
  <si>
    <t>Cargo B</t>
  </si>
  <si>
    <t>ADICIONAL DE XXX</t>
  </si>
  <si>
    <t>ESCALAS -  Cargo A</t>
  </si>
  <si>
    <t>Este quadro totaliza a remuneração devida ao trabalhador, conforme previsão da Consolidação das Leis do Trabalho e valores disponíveis na Convenção Coletiva para a categoria</t>
  </si>
  <si>
    <t>Gratificação de função</t>
  </si>
  <si>
    <t>Cargo A (12x36 Diurno)</t>
  </si>
  <si>
    <t>Cargo B (12x36 Diurno)</t>
  </si>
  <si>
    <t>Cargo B (12x36 Noturno)</t>
  </si>
  <si>
    <t>Cargo A (12x36 Noturno)</t>
  </si>
  <si>
    <t>Cargo A Cargo A (44h semanais)</t>
  </si>
  <si>
    <t>Cargo A (44h semanais)</t>
  </si>
  <si>
    <t>Cargo B (44h semanais)</t>
  </si>
  <si>
    <t>13° SALÁRIO
Previsto no Decreto 57.155, de 1965.</t>
  </si>
  <si>
    <t>FÉRIAS
Previsto no art. 7° da Constituição Federal</t>
  </si>
  <si>
    <t>Adicional de Periculosidade ou Insalubridade</t>
  </si>
  <si>
    <t>INFORMAÇÃO DE PERCENTUAIS ESTIMADOS DE CITL</t>
  </si>
  <si>
    <t>Custos Indiretos</t>
  </si>
  <si>
    <t>Tributos</t>
  </si>
  <si>
    <t>Lucro</t>
  </si>
  <si>
    <t>CUSTO DO TRABALHADOR</t>
  </si>
  <si>
    <t>CUSTO TOTAL POR TRABALHADOR</t>
  </si>
  <si>
    <t xml:space="preserve">UNIFORMES - COMPOSIÇÃO - VALOR ANUAL </t>
  </si>
  <si>
    <t>Item</t>
  </si>
  <si>
    <t>qte</t>
  </si>
  <si>
    <t>Vr. Unitario</t>
  </si>
  <si>
    <t>Calça</t>
  </si>
  <si>
    <t>Camisa</t>
  </si>
  <si>
    <t>Sapato</t>
  </si>
  <si>
    <t xml:space="preserve">Custo anual por Pessoa  </t>
  </si>
  <si>
    <t>UNIFORMES</t>
  </si>
  <si>
    <t xml:space="preserve">Custo mensal </t>
  </si>
  <si>
    <t>Descrição</t>
  </si>
  <si>
    <t>Cotação</t>
  </si>
  <si>
    <t>12x36 h</t>
  </si>
  <si>
    <t>44 horas</t>
  </si>
  <si>
    <t xml:space="preserve">Valor total </t>
  </si>
  <si>
    <t>CUSTO MENSAL DOS EQUIPAMENTOS</t>
  </si>
  <si>
    <t>Valor por empregado</t>
  </si>
  <si>
    <t>Custo com Uniformes</t>
  </si>
  <si>
    <t>Custo com Equipamentos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</si>
  <si>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</si>
  <si>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</si>
  <si>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</si>
  <si>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</si>
  <si>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</si>
  <si>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</si>
  <si>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</si>
  <si>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</si>
  <si>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</si>
  <si>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</si>
  <si>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</si>
  <si>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</si>
  <si>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</si>
  <si>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</si>
  <si>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</si>
  <si>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</si>
  <si>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</si>
  <si>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</si>
  <si>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</si>
  <si>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</si>
  <si>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</si>
  <si>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</si>
  <si>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</si>
  <si>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</si>
  <si>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</si>
  <si>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</si>
  <si>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</si>
  <si>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</si>
  <si>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</si>
  <si>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</si>
  <si>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</si>
  <si>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</si>
  <si>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</si>
  <si>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</si>
  <si>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</si>
  <si>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</si>
  <si>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</si>
  <si>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</si>
  <si>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</si>
  <si>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</si>
  <si>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</si>
  <si>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</si>
  <si>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</si>
  <si>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</si>
  <si>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</si>
  <si>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</si>
  <si>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</si>
  <si>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</si>
  <si>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</si>
  <si>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</si>
  <si>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</si>
  <si>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</si>
  <si>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Licença-Paternidade</t>
  </si>
  <si>
    <t>Ausência por acidente de trabalho</t>
  </si>
  <si>
    <t>Afastamento Maternidade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</si>
  <si>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</si>
  <si>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</si>
  <si>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</si>
  <si>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</si>
  <si>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</si>
  <si>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</si>
  <si>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</si>
  <si>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</si>
  <si>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</si>
  <si>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</si>
  <si>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</si>
  <si>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</si>
  <si>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</si>
  <si>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</si>
  <si>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</si>
  <si>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</si>
  <si>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</si>
  <si>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</si>
  <si>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</si>
  <si>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 xml:space="preserve">MODELO DE FORMAÇÃO DE CUSTO MENSAL PARA UM EMPREGADO </t>
  </si>
  <si>
    <t>MODELO PARA A CONSOLIDAÇÃO E APRESENTAÇÃO DE PROPOSTAS</t>
  </si>
  <si>
    <t>BENEFÍCIO xxx</t>
  </si>
  <si>
    <t>BENEFÍCIO yyy</t>
  </si>
  <si>
    <t>Benefício x</t>
  </si>
  <si>
    <t>Benefício y</t>
  </si>
  <si>
    <t xml:space="preserve">Equipamentos  </t>
  </si>
  <si>
    <t>Duração dos itens 
(vida útil)</t>
  </si>
  <si>
    <t>Com ajustes após publicação da Lei n° 13.467, de 2017.</t>
  </si>
  <si>
    <t>Intervalo para repouso e alimentação</t>
  </si>
  <si>
    <t>* Este módulo destina-se a calcular o custo de possível desligamento de um empregado vinculado ao contrato de prestação de seviços. 
* Na metodologia Seges calcula-se uma probabilidade de ocorrência, por tipos de desligamentos, como fator de ponderação do custo total.</t>
  </si>
  <si>
    <t>especificar demais itens</t>
  </si>
  <si>
    <r>
      <rPr>
        <b/>
        <sz val="12"/>
        <color theme="1"/>
        <rFont val="Times New Roman"/>
        <family val="1"/>
      </rPr>
      <t>BENEFÍCIO XXX</t>
    </r>
    <r>
      <rPr>
        <sz val="12"/>
        <color theme="1"/>
        <rFont val="Times New Roman"/>
        <family val="1"/>
      </rPr>
      <t xml:space="preserve">
</t>
    </r>
    <r>
      <rPr>
        <sz val="12"/>
        <color rgb="FFFF0000"/>
        <rFont val="Times New Roman"/>
        <family val="1"/>
      </rPr>
      <t>Utilizar este campo em caso de outros benefícios previstos em Convenção Coletiva, sempre especificando o tipo, finalidade e previsão legal do mesmo.</t>
    </r>
  </si>
  <si>
    <r>
      <rPr>
        <b/>
        <sz val="12"/>
        <color theme="1"/>
        <rFont val="Times New Roman"/>
        <family val="1"/>
      </rPr>
      <t>BENEFÍCIO YYY</t>
    </r>
    <r>
      <rPr>
        <sz val="12"/>
        <color theme="1"/>
        <rFont val="Times New Roman"/>
        <family val="1"/>
      </rPr>
      <t xml:space="preserve">
</t>
    </r>
    <r>
      <rPr>
        <sz val="12"/>
        <color rgb="FFFF0000"/>
        <rFont val="Times New Roman"/>
        <family val="1"/>
      </rPr>
      <t>Utilizar este campo em caso de outros benefícios previstos em Convenção Coletiva, sempre especificando o tipo, finalidade e previsão legal do mesmo.</t>
    </r>
  </si>
  <si>
    <t>* Em caso de previsão de outros adicionais em Convenção Coletiva de Trabalho o licitante poderá utilizar este campo.</t>
  </si>
  <si>
    <t>Probabilidade de ocorrência de ausências legais, conforme previsão do art. 473 da Consolidação das Leis do Trabalho.</t>
  </si>
  <si>
    <t>Este modelo de planilha de custos e formação de preçosconstitui-se em um guia para a elaboração da proposta pelo licitante e baseia-se no modelo preconizado conforme IN 05/2017 SEGES/MPDG. O normativo em comento encontra-se disponível para consulta em  https://www.comprasgovernamentais.gov.br/index.php/legislacao/instrucoes-normativas/760-instrucao-normativa-n-05-de-25-de-maio-de-2017 . O licitante deverá explicitar os custos e percentuais dos encargos trabalhistas e benefícios previstos em Convenção Coletiva de Trabalho de acordo com a legislação vigente. Os valores dos diferentes postos de trabalho poderão variar em relação aos valores obtidos conforme estudo para a formação do valor referencial. Entretanto, a despeito de o critério de julgamento ser o menor preço global os valores dos postos de trabalho guardam íntima relação com a remuneração básica e valores dos benefícios e percentuais de encargos trabalhistas não sendo admitidos na análise de exequibilidade da proposta valores individuais para os tipos de postos que destoem dos demais caracterizando "jogo de planilha" ainda que o valor global da proposta esteja igual ou abaixo do valor referencial.</t>
  </si>
  <si>
    <t>Anexo - MODELO DE PLANILHA DE CUSTOS 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</si>
</sst>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;[Red]#,##0.00"/>
    <numFmt numFmtId="165" formatCode="0.0000"/>
    <numFmt numFmtId="166" formatCode="#,##0.0000_ ;\-#,##0.0000\ "/>
    <numFmt numFmtId="167" formatCode="_(* #,##0.00_);_(* \(#,##0.00\);_(* \-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2"/>
      <color rgb="FF00B050"/>
      <name val="Times New Roman"/>
      <family val="1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8"/>
      <color theme="0"/>
      <name val="Times New Roman"/>
      <family val="1"/>
    </font>
  </fonts>
  <fills count="4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1"/>
      </patternFill>
    </fill>
    <fill>
      <patternFill patternType="solid">
        <fgColor theme="4" tint="0.39997558519241921"/>
        <b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39" applyNumberFormat="0" applyFill="0" applyAlignment="0" applyProtection="0"/>
    <xf numFmtId="0" fontId="9" fillId="0" borderId="40" applyNumberFormat="0" applyFill="0" applyAlignment="0" applyProtection="0"/>
    <xf numFmtId="0" fontId="10" fillId="0" borderId="41" applyNumberFormat="0" applyFill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8" borderId="42" applyNumberFormat="0" applyAlignment="0" applyProtection="0"/>
    <xf numFmtId="0" fontId="15" fillId="9" borderId="43" applyNumberFormat="0" applyAlignment="0" applyProtection="0"/>
    <xf numFmtId="0" fontId="16" fillId="9" borderId="42" applyNumberFormat="0" applyAlignment="0" applyProtection="0"/>
    <xf numFmtId="0" fontId="17" fillId="0" borderId="44" applyNumberFormat="0" applyFill="0" applyAlignment="0" applyProtection="0"/>
    <xf numFmtId="0" fontId="18" fillId="10" borderId="45" applyNumberFormat="0" applyAlignment="0" applyProtection="0"/>
    <xf numFmtId="0" fontId="19" fillId="0" borderId="0" applyNumberFormat="0" applyFill="0" applyBorder="0" applyAlignment="0" applyProtection="0"/>
    <xf numFmtId="0" fontId="1" fillId="11" borderId="46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47" applyNumberFormat="0" applyFill="0" applyAlignment="0" applyProtection="0"/>
    <xf numFmtId="0" fontId="2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2" fillId="35" borderId="0" applyNumberFormat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1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/>
    </xf>
    <xf numFmtId="10" fontId="3" fillId="0" borderId="3" xfId="1" applyNumberFormat="1" applyFont="1" applyBorder="1" applyAlignment="1">
      <alignment horizontal="center" vertical="center"/>
    </xf>
    <xf numFmtId="10" fontId="3" fillId="0" borderId="7" xfId="1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40" fontId="3" fillId="0" borderId="1" xfId="0" applyNumberFormat="1" applyFont="1" applyBorder="1" applyAlignment="1">
      <alignment horizontal="center" vertical="center"/>
    </xf>
    <xf numFmtId="40" fontId="2" fillId="0" borderId="5" xfId="0" applyNumberFormat="1" applyFont="1" applyBorder="1" applyAlignment="1">
      <alignment horizontal="center" vertical="center"/>
    </xf>
    <xf numFmtId="40" fontId="3" fillId="0" borderId="13" xfId="0" applyNumberFormat="1" applyFont="1" applyBorder="1" applyAlignment="1">
      <alignment horizontal="center" vertical="center"/>
    </xf>
    <xf numFmtId="40" fontId="2" fillId="0" borderId="7" xfId="0" applyNumberFormat="1" applyFont="1" applyBorder="1" applyAlignment="1">
      <alignment horizontal="center" vertical="center"/>
    </xf>
    <xf numFmtId="40" fontId="3" fillId="0" borderId="12" xfId="0" applyNumberFormat="1" applyFont="1" applyBorder="1" applyAlignment="1">
      <alignment horizontal="center" vertical="center"/>
    </xf>
    <xf numFmtId="40" fontId="2" fillId="0" borderId="3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9" fontId="3" fillId="0" borderId="2" xfId="1" applyFont="1" applyBorder="1" applyAlignment="1">
      <alignment horizontal="center" vertical="center" wrapText="1"/>
    </xf>
    <xf numFmtId="166" fontId="2" fillId="0" borderId="3" xfId="2" applyNumberFormat="1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66" fontId="2" fillId="0" borderId="5" xfId="2" applyNumberFormat="1" applyFont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66" fontId="2" fillId="0" borderId="7" xfId="2" applyNumberFormat="1" applyFont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 wrapText="1"/>
    </xf>
    <xf numFmtId="165" fontId="3" fillId="0" borderId="2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5" fontId="2" fillId="2" borderId="15" xfId="0" applyNumberFormat="1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10" fontId="3" fillId="0" borderId="9" xfId="1" applyNumberFormat="1" applyFont="1" applyFill="1" applyBorder="1" applyAlignment="1">
      <alignment horizontal="center" vertical="center"/>
    </xf>
    <xf numFmtId="10" fontId="3" fillId="0" borderId="5" xfId="1" applyNumberFormat="1" applyFont="1" applyFill="1" applyBorder="1" applyAlignment="1">
      <alignment horizontal="center" vertical="center"/>
    </xf>
    <xf numFmtId="10" fontId="3" fillId="0" borderId="26" xfId="1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40" fontId="3" fillId="0" borderId="1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0" fontId="3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/>
    </xf>
    <xf numFmtId="40" fontId="3" fillId="0" borderId="13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9" fontId="3" fillId="0" borderId="12" xfId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3" fillId="0" borderId="13" xfId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9" fontId="3" fillId="0" borderId="25" xfId="1" applyFont="1" applyBorder="1" applyAlignment="1">
      <alignment horizontal="center" vertical="center"/>
    </xf>
    <xf numFmtId="10" fontId="3" fillId="0" borderId="12" xfId="1" applyNumberFormat="1" applyFont="1" applyBorder="1" applyAlignment="1">
      <alignment horizontal="center" vertical="center"/>
    </xf>
    <xf numFmtId="10" fontId="3" fillId="0" borderId="13" xfId="1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13" xfId="0" applyNumberFormat="1" applyFont="1" applyBorder="1" applyAlignment="1">
      <alignment horizontal="center" vertical="center"/>
    </xf>
    <xf numFmtId="10" fontId="3" fillId="0" borderId="12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10" fontId="3" fillId="0" borderId="25" xfId="1" applyNumberFormat="1" applyFont="1" applyBorder="1" applyAlignment="1">
      <alignment horizontal="center" vertical="center"/>
    </xf>
    <xf numFmtId="10" fontId="3" fillId="0" borderId="25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39" fontId="3" fillId="0" borderId="12" xfId="5" applyNumberFormat="1" applyFont="1" applyFill="1" applyBorder="1" applyAlignment="1" applyProtection="1">
      <alignment horizontal="center" vertical="center"/>
    </xf>
    <xf numFmtId="39" fontId="3" fillId="0" borderId="1" xfId="5" applyNumberFormat="1" applyFont="1" applyFill="1" applyBorder="1" applyAlignment="1" applyProtection="1">
      <alignment horizontal="center" vertical="center"/>
    </xf>
    <xf numFmtId="39" fontId="3" fillId="0" borderId="25" xfId="5" applyNumberFormat="1" applyFont="1" applyFill="1" applyBorder="1" applyAlignment="1" applyProtection="1">
      <alignment horizontal="center" vertical="center"/>
    </xf>
    <xf numFmtId="39" fontId="3" fillId="0" borderId="13" xfId="5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40" fontId="3" fillId="0" borderId="25" xfId="0" applyNumberFormat="1" applyFont="1" applyBorder="1" applyAlignment="1">
      <alignment horizontal="center" vertical="center"/>
    </xf>
    <xf numFmtId="40" fontId="2" fillId="0" borderId="26" xfId="0" applyNumberFormat="1" applyFont="1" applyBorder="1" applyAlignment="1">
      <alignment horizontal="center" vertical="center"/>
    </xf>
    <xf numFmtId="164" fontId="3" fillId="0" borderId="25" xfId="0" applyNumberFormat="1" applyFont="1" applyFill="1" applyBorder="1" applyAlignment="1">
      <alignment horizontal="center" vertical="center"/>
    </xf>
    <xf numFmtId="40" fontId="3" fillId="0" borderId="25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5" fontId="3" fillId="0" borderId="2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10" fontId="3" fillId="0" borderId="12" xfId="1" applyNumberFormat="1" applyFont="1" applyFill="1" applyBorder="1" applyAlignment="1">
      <alignment horizontal="center" vertical="center"/>
    </xf>
    <xf numFmtId="10" fontId="3" fillId="0" borderId="13" xfId="1" applyNumberFormat="1" applyFont="1" applyFill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" fillId="38" borderId="4" xfId="0" applyFont="1" applyFill="1" applyBorder="1" applyAlignment="1">
      <alignment horizontal="center" vertical="center" wrapText="1"/>
    </xf>
    <xf numFmtId="10" fontId="3" fillId="38" borderId="5" xfId="1" applyNumberFormat="1" applyFont="1" applyFill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10" fontId="26" fillId="0" borderId="5" xfId="1" applyNumberFormat="1" applyFont="1" applyBorder="1" applyAlignment="1">
      <alignment horizontal="center" vertical="center"/>
    </xf>
    <xf numFmtId="10" fontId="26" fillId="0" borderId="7" xfId="1" applyNumberFormat="1" applyFont="1" applyBorder="1" applyAlignment="1">
      <alignment horizontal="center" vertical="center"/>
    </xf>
    <xf numFmtId="10" fontId="3" fillId="0" borderId="12" xfId="1" applyNumberFormat="1" applyFont="1" applyFill="1" applyBorder="1" applyAlignment="1" applyProtection="1">
      <alignment horizontal="center" vertical="center"/>
    </xf>
    <xf numFmtId="10" fontId="3" fillId="0" borderId="1" xfId="1" applyNumberFormat="1" applyFont="1" applyFill="1" applyBorder="1" applyAlignment="1" applyProtection="1">
      <alignment horizontal="center" vertical="center"/>
    </xf>
    <xf numFmtId="10" fontId="3" fillId="0" borderId="25" xfId="1" applyNumberFormat="1" applyFont="1" applyFill="1" applyBorder="1" applyAlignment="1" applyProtection="1">
      <alignment horizontal="center" vertical="center"/>
    </xf>
    <xf numFmtId="10" fontId="3" fillId="0" borderId="13" xfId="1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3" borderId="31" xfId="0" applyFont="1" applyFill="1" applyBorder="1" applyAlignment="1">
      <alignment horizontal="center" vertical="center"/>
    </xf>
    <xf numFmtId="167" fontId="4" fillId="3" borderId="31" xfId="3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3" fillId="0" borderId="14" xfId="3" applyNumberFormat="1" applyFont="1" applyFill="1" applyBorder="1" applyAlignment="1" applyProtection="1">
      <alignment horizontal="center" vertical="center"/>
    </xf>
    <xf numFmtId="167" fontId="3" fillId="0" borderId="14" xfId="3" applyFont="1" applyFill="1" applyBorder="1" applyAlignment="1" applyProtection="1">
      <alignment horizontal="center" vertical="center"/>
    </xf>
    <xf numFmtId="4" fontId="26" fillId="0" borderId="5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3" fontId="3" fillId="0" borderId="1" xfId="3" applyNumberFormat="1" applyFont="1" applyFill="1" applyBorder="1" applyAlignment="1" applyProtection="1">
      <alignment horizontal="center" vertical="center"/>
    </xf>
    <xf numFmtId="167" fontId="3" fillId="0" borderId="1" xfId="3" applyFont="1" applyFill="1" applyBorder="1" applyAlignment="1" applyProtection="1">
      <alignment horizontal="center" vertical="center"/>
    </xf>
    <xf numFmtId="4" fontId="26" fillId="0" borderId="53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3" fontId="3" fillId="0" borderId="13" xfId="3" applyNumberFormat="1" applyFont="1" applyFill="1" applyBorder="1" applyAlignment="1" applyProtection="1">
      <alignment horizontal="center" vertical="center"/>
    </xf>
    <xf numFmtId="167" fontId="3" fillId="0" borderId="13" xfId="3" applyFont="1" applyFill="1" applyBorder="1" applyAlignment="1" applyProtection="1">
      <alignment horizontal="center" vertical="center"/>
    </xf>
    <xf numFmtId="4" fontId="26" fillId="0" borderId="54" xfId="0" applyNumberFormat="1" applyFont="1" applyFill="1" applyBorder="1" applyAlignment="1">
      <alignment horizontal="center" vertical="center"/>
    </xf>
    <xf numFmtId="4" fontId="4" fillId="3" borderId="3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7" fontId="3" fillId="0" borderId="0" xfId="3" applyFont="1" applyFill="1" applyBorder="1" applyAlignment="1" applyProtection="1">
      <alignment horizontal="center" vertical="center"/>
    </xf>
    <xf numFmtId="167" fontId="3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4" fontId="3" fillId="0" borderId="12" xfId="3" applyNumberFormat="1" applyFont="1" applyFill="1" applyBorder="1" applyAlignment="1" applyProtection="1">
      <alignment horizontal="center" vertical="center"/>
    </xf>
    <xf numFmtId="4" fontId="4" fillId="0" borderId="3" xfId="3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 applyProtection="1">
      <alignment horizontal="center" vertical="center"/>
    </xf>
    <xf numFmtId="4" fontId="4" fillId="0" borderId="5" xfId="3" applyNumberFormat="1" applyFont="1" applyFill="1" applyBorder="1" applyAlignment="1" applyProtection="1">
      <alignment horizontal="center" vertical="center"/>
    </xf>
    <xf numFmtId="4" fontId="3" fillId="0" borderId="13" xfId="3" applyNumberFormat="1" applyFont="1" applyFill="1" applyBorder="1" applyAlignment="1" applyProtection="1">
      <alignment horizontal="center" vertical="center"/>
    </xf>
    <xf numFmtId="4" fontId="4" fillId="0" borderId="7" xfId="3" applyNumberFormat="1" applyFont="1" applyFill="1" applyBorder="1" applyAlignment="1" applyProtection="1">
      <alignment horizontal="center" vertical="center"/>
    </xf>
    <xf numFmtId="4" fontId="3" fillId="0" borderId="14" xfId="3" applyNumberFormat="1" applyFont="1" applyFill="1" applyBorder="1" applyAlignment="1" applyProtection="1">
      <alignment horizontal="center" vertical="center"/>
    </xf>
    <xf numFmtId="4" fontId="4" fillId="0" borderId="9" xfId="3" applyNumberFormat="1" applyFont="1" applyFill="1" applyBorder="1" applyAlignment="1" applyProtection="1">
      <alignment horizontal="center" vertical="center"/>
    </xf>
    <xf numFmtId="0" fontId="28" fillId="0" borderId="8" xfId="0" applyFont="1" applyBorder="1" applyAlignment="1">
      <alignment horizontal="center" vertical="center"/>
    </xf>
    <xf numFmtId="1" fontId="28" fillId="0" borderId="14" xfId="3" applyNumberFormat="1" applyFont="1" applyBorder="1" applyAlignment="1">
      <alignment horizontal="center" vertical="center"/>
    </xf>
    <xf numFmtId="2" fontId="28" fillId="0" borderId="14" xfId="3" applyNumberFormat="1" applyFont="1" applyBorder="1" applyAlignment="1">
      <alignment horizontal="center" vertical="center"/>
    </xf>
    <xf numFmtId="4" fontId="28" fillId="0" borderId="14" xfId="3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1" fontId="28" fillId="0" borderId="1" xfId="3" applyNumberFormat="1" applyFont="1" applyBorder="1" applyAlignment="1">
      <alignment horizontal="center" vertical="center"/>
    </xf>
    <xf numFmtId="2" fontId="28" fillId="0" borderId="1" xfId="3" applyNumberFormat="1" applyFont="1" applyBorder="1" applyAlignment="1">
      <alignment horizontal="center" vertical="center"/>
    </xf>
    <xf numFmtId="4" fontId="28" fillId="0" borderId="1" xfId="3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1" fontId="28" fillId="0" borderId="13" xfId="3" applyNumberFormat="1" applyFont="1" applyBorder="1" applyAlignment="1">
      <alignment horizontal="center" vertical="center"/>
    </xf>
    <xf numFmtId="2" fontId="28" fillId="0" borderId="13" xfId="3" applyNumberFormat="1" applyFont="1" applyBorder="1" applyAlignment="1">
      <alignment horizontal="center" vertical="center"/>
    </xf>
    <xf numFmtId="4" fontId="28" fillId="0" borderId="13" xfId="3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4" fillId="3" borderId="49" xfId="0" applyNumberFormat="1" applyFont="1" applyFill="1" applyBorder="1" applyAlignment="1">
      <alignment horizontal="center" vertical="center"/>
    </xf>
    <xf numFmtId="4" fontId="2" fillId="2" borderId="31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167" fontId="4" fillId="3" borderId="11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3" fillId="0" borderId="25" xfId="3" applyNumberFormat="1" applyFont="1" applyFill="1" applyBorder="1" applyAlignment="1" applyProtection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wrapText="1"/>
    </xf>
    <xf numFmtId="4" fontId="26" fillId="0" borderId="3" xfId="0" applyNumberFormat="1" applyFont="1" applyFill="1" applyBorder="1" applyAlignment="1">
      <alignment horizontal="center" vertical="center"/>
    </xf>
    <xf numFmtId="4" fontId="26" fillId="0" borderId="5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4" fontId="26" fillId="0" borderId="3" xfId="0" applyNumberFormat="1" applyFont="1" applyBorder="1" applyAlignment="1">
      <alignment horizontal="center" vertical="center"/>
    </xf>
    <xf numFmtId="4" fontId="26" fillId="0" borderId="5" xfId="0" applyNumberFormat="1" applyFont="1" applyBorder="1" applyAlignment="1">
      <alignment horizontal="center" vertical="center"/>
    </xf>
    <xf numFmtId="4" fontId="26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9" xfId="0" applyFont="1" applyBorder="1" applyAlignment="1">
      <alignment vertical="center" wrapText="1"/>
    </xf>
    <xf numFmtId="0" fontId="3" fillId="0" borderId="49" xfId="0" applyFont="1" applyBorder="1" applyAlignment="1">
      <alignment horizontal="center" vertical="center" wrapText="1"/>
    </xf>
    <xf numFmtId="10" fontId="3" fillId="0" borderId="49" xfId="0" applyNumberFormat="1" applyFont="1" applyBorder="1" applyAlignment="1">
      <alignment horizontal="center" vertical="center" wrapText="1"/>
    </xf>
    <xf numFmtId="10" fontId="3" fillId="36" borderId="5" xfId="1" applyNumberFormat="1" applyFont="1" applyFill="1" applyBorder="1" applyAlignment="1">
      <alignment horizontal="center" vertical="center"/>
    </xf>
    <xf numFmtId="0" fontId="3" fillId="36" borderId="49" xfId="0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justify" vertical="center" wrapText="1"/>
    </xf>
    <xf numFmtId="0" fontId="2" fillId="0" borderId="29" xfId="0" applyFont="1" applyBorder="1" applyAlignment="1">
      <alignment vertical="center" wrapText="1"/>
    </xf>
    <xf numFmtId="0" fontId="3" fillId="0" borderId="0" xfId="0" applyFont="1"/>
    <xf numFmtId="0" fontId="2" fillId="0" borderId="33" xfId="0" applyFont="1" applyBorder="1" applyAlignment="1">
      <alignment horizontal="center" vertical="center" wrapText="1"/>
    </xf>
    <xf numFmtId="4" fontId="28" fillId="37" borderId="14" xfId="3" applyNumberFormat="1" applyFont="1" applyFill="1" applyBorder="1" applyAlignment="1">
      <alignment horizontal="center" vertical="center"/>
    </xf>
    <xf numFmtId="4" fontId="28" fillId="37" borderId="1" xfId="3" applyNumberFormat="1" applyFont="1" applyFill="1" applyBorder="1" applyAlignment="1">
      <alignment horizontal="center" vertical="center"/>
    </xf>
    <xf numFmtId="4" fontId="28" fillId="37" borderId="13" xfId="3" applyNumberFormat="1" applyFont="1" applyFill="1" applyBorder="1" applyAlignment="1">
      <alignment horizontal="center" vertical="center"/>
    </xf>
    <xf numFmtId="0" fontId="2" fillId="40" borderId="16" xfId="0" applyFont="1" applyFill="1" applyBorder="1" applyAlignment="1">
      <alignment horizontal="center" vertical="center"/>
    </xf>
    <xf numFmtId="10" fontId="2" fillId="40" borderId="17" xfId="1" applyNumberFormat="1" applyFont="1" applyFill="1" applyBorder="1" applyAlignment="1">
      <alignment horizontal="center" vertical="center"/>
    </xf>
    <xf numFmtId="10" fontId="3" fillId="36" borderId="12" xfId="0" applyNumberFormat="1" applyFont="1" applyFill="1" applyBorder="1" applyAlignment="1">
      <alignment horizontal="center" vertical="center"/>
    </xf>
    <xf numFmtId="10" fontId="3" fillId="36" borderId="1" xfId="0" applyNumberFormat="1" applyFont="1" applyFill="1" applyBorder="1" applyAlignment="1">
      <alignment horizontal="center" vertical="center"/>
    </xf>
    <xf numFmtId="10" fontId="3" fillId="36" borderId="25" xfId="0" applyNumberFormat="1" applyFont="1" applyFill="1" applyBorder="1" applyAlignment="1">
      <alignment horizontal="center" vertical="center"/>
    </xf>
    <xf numFmtId="10" fontId="3" fillId="36" borderId="13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27" fillId="3" borderId="10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41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9" fillId="41" borderId="0" xfId="0" applyFont="1" applyFill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4" fillId="2" borderId="50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27" fillId="3" borderId="27" xfId="0" applyFont="1" applyFill="1" applyBorder="1" applyAlignment="1">
      <alignment horizontal="center" vertical="center"/>
    </xf>
    <xf numFmtId="0" fontId="27" fillId="3" borderId="28" xfId="0" applyFont="1" applyFill="1" applyBorder="1" applyAlignment="1">
      <alignment horizontal="center" vertical="center"/>
    </xf>
    <xf numFmtId="0" fontId="27" fillId="3" borderId="29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39" borderId="0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39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</cellXfs>
  <cellStyles count="53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Neutro" xfId="13" builtinId="28" customBuiltin="1"/>
    <cellStyle name="Normal" xfId="0" builtinId="0"/>
    <cellStyle name="Normal 2" xfId="48" xr:uid="{00000000-0005-0000-0000-00001F000000}"/>
    <cellStyle name="Nota" xfId="20" builtinId="10" customBuiltin="1"/>
    <cellStyle name="Porcentagem" xfId="1" builtinId="5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2" builtinId="3"/>
    <cellStyle name="Vírgula 2" xfId="3" xr:uid="{00000000-0005-0000-0000-00002D000000}"/>
    <cellStyle name="Vírgula 3" xfId="5" xr:uid="{00000000-0005-0000-0000-00002E000000}"/>
    <cellStyle name="Vírgula 3 2" xfId="51" xr:uid="{00000000-0005-0000-0000-00002F000000}"/>
    <cellStyle name="Vírgula 4" xfId="4" xr:uid="{00000000-0005-0000-0000-000030000000}"/>
    <cellStyle name="Vírgula 4 2" xfId="50" xr:uid="{00000000-0005-0000-0000-000031000000}"/>
    <cellStyle name="Vírgula 5" xfId="47" xr:uid="{00000000-0005-0000-0000-000032000000}"/>
    <cellStyle name="Vírgula 5 2" xfId="52" xr:uid="{00000000-0005-0000-0000-000033000000}"/>
    <cellStyle name="Vírgula 6" xfId="49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26"/>
  <sheetViews>
    <sheetView showGridLines="0" topLeftCell="A583" zoomScale="115" zoomScaleNormal="115" workbookViewId="0">
      <selection activeCell="A59" sqref="A59:H59"/>
    </sheetView>
  </sheetViews>
  <sheetFormatPr defaultRowHeight="24" customHeight="1" x14ac:dyDescent="0.25"/>
  <cols>
    <col min="1" max="1" width="32.140625" style="40" customWidth="1"/>
    <col min="2" max="2" width="19.28515625" style="40" bestFit="1" customWidth="1"/>
    <col min="3" max="4" width="22.28515625" style="40" bestFit="1" customWidth="1"/>
    <col min="5" max="5" width="18.5703125" style="40" bestFit="1" customWidth="1"/>
    <col min="6" max="6" width="17.7109375" style="40" customWidth="1"/>
    <col min="7" max="7" width="15.85546875" style="40" customWidth="1"/>
    <col min="8" max="16384" width="9.140625" style="40"/>
  </cols>
  <sheetData>
    <row r="1" spans="1:8" ht="24" customHeight="1" x14ac:dyDescent="0.35">
      <c r="A1" s="302" t="s">
        <v>278</v>
      </c>
      <c r="B1" s="302"/>
      <c r="C1" s="302"/>
      <c r="D1" s="302"/>
      <c r="E1" s="302"/>
      <c r="F1" s="302"/>
      <c r="G1" s="302"/>
      <c r="H1" s="302"/>
    </row>
    <row r="2" spans="1:8" ht="24" customHeight="1" x14ac:dyDescent="0.35">
      <c r="A2" s="302" t="s">
        <v>261</v>
      </c>
      <c r="B2" s="302"/>
      <c r="C2" s="302"/>
      <c r="D2" s="302"/>
      <c r="E2" s="302"/>
      <c r="F2" s="302"/>
      <c r="G2" s="302"/>
      <c r="H2" s="302"/>
    </row>
    <row r="3" spans="1:8" ht="132" customHeight="1" x14ac:dyDescent="0.25">
      <c r="A3" s="291" t="s">
        <v>277</v>
      </c>
      <c r="B3" s="291"/>
      <c r="C3" s="291"/>
      <c r="D3" s="291"/>
      <c r="E3" s="291"/>
      <c r="F3" s="291"/>
      <c r="G3" s="291"/>
      <c r="H3" s="291"/>
    </row>
    <row r="4" spans="1:8" ht="24" customHeight="1" x14ac:dyDescent="0.25">
      <c r="A4" s="286" t="s">
        <v>5</v>
      </c>
      <c r="B4" s="286"/>
      <c r="C4" s="286"/>
      <c r="D4" s="286"/>
      <c r="E4" s="286"/>
      <c r="F4" s="286"/>
      <c r="G4" s="286"/>
      <c r="H4" s="286"/>
    </row>
    <row r="5" spans="1:8" ht="24" customHeight="1" x14ac:dyDescent="0.25">
      <c r="A5" s="289" t="s">
        <v>0</v>
      </c>
      <c r="B5" s="290"/>
      <c r="C5" s="290"/>
      <c r="D5" s="290"/>
      <c r="E5" s="290"/>
      <c r="F5" s="290"/>
      <c r="G5" s="290"/>
      <c r="H5" s="290"/>
    </row>
    <row r="6" spans="1:8" ht="24" customHeight="1" thickBot="1" x14ac:dyDescent="0.3"/>
    <row r="7" spans="1:8" ht="24" customHeight="1" thickBot="1" x14ac:dyDescent="0.3">
      <c r="A7" s="303" t="s">
        <v>0</v>
      </c>
      <c r="B7" s="304"/>
    </row>
    <row r="8" spans="1:8" ht="24" customHeight="1" x14ac:dyDescent="0.25">
      <c r="A8" s="1" t="s">
        <v>143</v>
      </c>
      <c r="B8" s="20"/>
    </row>
    <row r="9" spans="1:8" ht="24" customHeight="1" thickBot="1" x14ac:dyDescent="0.3">
      <c r="A9" s="2" t="s">
        <v>147</v>
      </c>
      <c r="B9" s="19"/>
    </row>
    <row r="11" spans="1:8" ht="24" customHeight="1" x14ac:dyDescent="0.25">
      <c r="A11" s="289" t="s">
        <v>144</v>
      </c>
      <c r="B11" s="290"/>
      <c r="C11" s="290"/>
      <c r="D11" s="290"/>
      <c r="E11" s="290"/>
      <c r="F11" s="290"/>
      <c r="G11" s="290"/>
      <c r="H11" s="290"/>
    </row>
    <row r="12" spans="1:8" ht="24" customHeight="1" thickBot="1" x14ac:dyDescent="0.3">
      <c r="A12" s="166"/>
      <c r="B12" s="166"/>
      <c r="C12" s="166"/>
      <c r="D12" s="166"/>
      <c r="E12" s="166"/>
      <c r="F12" s="166"/>
    </row>
    <row r="13" spans="1:8" ht="24" customHeight="1" thickBot="1" x14ac:dyDescent="0.3">
      <c r="A13" s="283" t="s">
        <v>144</v>
      </c>
      <c r="B13" s="284"/>
      <c r="C13" s="284"/>
      <c r="D13" s="285"/>
    </row>
    <row r="14" spans="1:8" ht="24" customHeight="1" thickBot="1" x14ac:dyDescent="0.3">
      <c r="A14" s="158" t="s">
        <v>3</v>
      </c>
      <c r="B14" s="159" t="s">
        <v>1</v>
      </c>
      <c r="C14" s="159" t="s">
        <v>2</v>
      </c>
      <c r="D14" s="160" t="s">
        <v>145</v>
      </c>
    </row>
    <row r="15" spans="1:8" ht="24" customHeight="1" x14ac:dyDescent="0.25">
      <c r="A15" s="111" t="s">
        <v>143</v>
      </c>
      <c r="B15" s="119">
        <f>B8</f>
        <v>0</v>
      </c>
      <c r="C15" s="167"/>
      <c r="D15" s="93">
        <f>B15*C15</f>
        <v>0</v>
      </c>
      <c r="E15" s="161"/>
      <c r="G15" s="161"/>
      <c r="H15" s="161"/>
    </row>
    <row r="16" spans="1:8" ht="24" customHeight="1" thickBot="1" x14ac:dyDescent="0.3">
      <c r="A16" s="110" t="s">
        <v>147</v>
      </c>
      <c r="B16" s="121">
        <f>B9</f>
        <v>0</v>
      </c>
      <c r="C16" s="168"/>
      <c r="D16" s="169">
        <f>B16*C16</f>
        <v>0</v>
      </c>
      <c r="E16" s="161"/>
      <c r="G16" s="161"/>
      <c r="H16" s="161"/>
    </row>
    <row r="18" spans="1:8" ht="24" customHeight="1" x14ac:dyDescent="0.25">
      <c r="A18" s="289" t="s">
        <v>146</v>
      </c>
      <c r="B18" s="290"/>
      <c r="C18" s="290"/>
      <c r="D18" s="290"/>
      <c r="E18" s="290"/>
      <c r="F18" s="290"/>
      <c r="G18" s="290"/>
      <c r="H18" s="290"/>
    </row>
    <row r="19" spans="1:8" ht="24" customHeight="1" thickBot="1" x14ac:dyDescent="0.3">
      <c r="A19" s="161"/>
      <c r="B19" s="161"/>
      <c r="C19" s="161"/>
      <c r="D19" s="161"/>
      <c r="F19" s="161"/>
    </row>
    <row r="20" spans="1:8" ht="24" customHeight="1" thickBot="1" x14ac:dyDescent="0.3">
      <c r="A20" s="283" t="s">
        <v>148</v>
      </c>
      <c r="B20" s="284"/>
      <c r="C20" s="284"/>
      <c r="D20" s="285"/>
    </row>
    <row r="21" spans="1:8" ht="24" customHeight="1" thickBot="1" x14ac:dyDescent="0.3">
      <c r="A21" s="50" t="s">
        <v>3</v>
      </c>
      <c r="B21" s="51" t="s">
        <v>1</v>
      </c>
      <c r="C21" s="51" t="s">
        <v>2</v>
      </c>
      <c r="D21" s="52" t="s">
        <v>4</v>
      </c>
    </row>
    <row r="22" spans="1:8" ht="24" customHeight="1" x14ac:dyDescent="0.25">
      <c r="A22" s="111" t="s">
        <v>152</v>
      </c>
      <c r="B22" s="119"/>
      <c r="C22" s="116"/>
      <c r="D22" s="127">
        <f t="shared" ref="D22:D27" si="0">B22*C22</f>
        <v>0</v>
      </c>
    </row>
    <row r="23" spans="1:8" ht="24" customHeight="1" x14ac:dyDescent="0.25">
      <c r="A23" s="113" t="s">
        <v>155</v>
      </c>
      <c r="B23" s="120"/>
      <c r="C23" s="117">
        <f>C22</f>
        <v>0</v>
      </c>
      <c r="D23" s="128">
        <f t="shared" si="0"/>
        <v>0</v>
      </c>
    </row>
    <row r="24" spans="1:8" ht="24" customHeight="1" thickBot="1" x14ac:dyDescent="0.3">
      <c r="A24" s="122" t="s">
        <v>156</v>
      </c>
      <c r="B24" s="123"/>
      <c r="C24" s="124">
        <f>C23</f>
        <v>0</v>
      </c>
      <c r="D24" s="129">
        <f t="shared" si="0"/>
        <v>0</v>
      </c>
    </row>
    <row r="25" spans="1:8" ht="24" customHeight="1" x14ac:dyDescent="0.25">
      <c r="A25" s="111" t="s">
        <v>153</v>
      </c>
      <c r="B25" s="119"/>
      <c r="C25" s="116">
        <f>C24</f>
        <v>0</v>
      </c>
      <c r="D25" s="127">
        <f t="shared" si="0"/>
        <v>0</v>
      </c>
    </row>
    <row r="26" spans="1:8" ht="24" customHeight="1" x14ac:dyDescent="0.25">
      <c r="A26" s="113" t="s">
        <v>154</v>
      </c>
      <c r="B26" s="120"/>
      <c r="C26" s="117">
        <f>C25</f>
        <v>0</v>
      </c>
      <c r="D26" s="128">
        <f t="shared" si="0"/>
        <v>0</v>
      </c>
    </row>
    <row r="27" spans="1:8" ht="24" customHeight="1" thickBot="1" x14ac:dyDescent="0.3">
      <c r="A27" s="110" t="s">
        <v>158</v>
      </c>
      <c r="B27" s="121"/>
      <c r="C27" s="118">
        <f>C26</f>
        <v>0</v>
      </c>
      <c r="D27" s="130">
        <f t="shared" si="0"/>
        <v>0</v>
      </c>
      <c r="G27" s="161"/>
      <c r="H27" s="161"/>
    </row>
    <row r="30" spans="1:8" ht="24" customHeight="1" x14ac:dyDescent="0.25">
      <c r="A30" s="289" t="s">
        <v>6</v>
      </c>
      <c r="B30" s="290"/>
      <c r="C30" s="290"/>
      <c r="D30" s="290"/>
      <c r="E30" s="290"/>
      <c r="F30" s="290"/>
      <c r="G30" s="290"/>
      <c r="H30" s="290"/>
    </row>
    <row r="31" spans="1:8" ht="24" customHeight="1" thickBot="1" x14ac:dyDescent="0.3"/>
    <row r="32" spans="1:8" ht="24" customHeight="1" thickBot="1" x14ac:dyDescent="0.3">
      <c r="A32" s="283" t="s">
        <v>6</v>
      </c>
      <c r="B32" s="284"/>
      <c r="C32" s="284"/>
      <c r="D32" s="284"/>
      <c r="E32" s="285"/>
    </row>
    <row r="33" spans="1:8" ht="24" customHeight="1" thickBot="1" x14ac:dyDescent="0.3">
      <c r="A33" s="50" t="s">
        <v>3</v>
      </c>
      <c r="B33" s="51" t="s">
        <v>8</v>
      </c>
      <c r="C33" s="51" t="s">
        <v>9</v>
      </c>
      <c r="D33" s="51" t="s">
        <v>2</v>
      </c>
      <c r="E33" s="52" t="s">
        <v>4</v>
      </c>
    </row>
    <row r="34" spans="1:8" ht="24" customHeight="1" x14ac:dyDescent="0.25">
      <c r="A34" s="111" t="s">
        <v>155</v>
      </c>
      <c r="B34" s="119">
        <f>B8+D23</f>
        <v>0</v>
      </c>
      <c r="C34" s="125">
        <v>0</v>
      </c>
      <c r="D34" s="116"/>
      <c r="E34" s="127">
        <f>B34*C34*D34</f>
        <v>0</v>
      </c>
    </row>
    <row r="35" spans="1:8" ht="24" customHeight="1" thickBot="1" x14ac:dyDescent="0.3">
      <c r="A35" s="110" t="s">
        <v>154</v>
      </c>
      <c r="B35" s="121">
        <f>B9+D26</f>
        <v>0</v>
      </c>
      <c r="C35" s="126">
        <v>0</v>
      </c>
      <c r="D35" s="118">
        <f>D34</f>
        <v>0</v>
      </c>
      <c r="E35" s="130">
        <f>B35*C35*D35</f>
        <v>0</v>
      </c>
    </row>
    <row r="36" spans="1:8" ht="24" customHeight="1" thickBot="1" x14ac:dyDescent="0.3">
      <c r="A36" s="283" t="s">
        <v>10</v>
      </c>
      <c r="B36" s="284"/>
      <c r="C36" s="284"/>
      <c r="D36" s="284"/>
      <c r="E36" s="285"/>
    </row>
    <row r="37" spans="1:8" ht="24" customHeight="1" thickBot="1" x14ac:dyDescent="0.3">
      <c r="A37" s="50" t="s">
        <v>3</v>
      </c>
      <c r="B37" s="51" t="s">
        <v>8</v>
      </c>
      <c r="C37" s="51" t="s">
        <v>9</v>
      </c>
      <c r="D37" s="51" t="s">
        <v>2</v>
      </c>
      <c r="E37" s="52" t="s">
        <v>4</v>
      </c>
    </row>
    <row r="38" spans="1:8" ht="24" customHeight="1" x14ac:dyDescent="0.25">
      <c r="A38" s="111" t="s">
        <v>155</v>
      </c>
      <c r="B38" s="119">
        <f>B8+D23</f>
        <v>0</v>
      </c>
      <c r="C38" s="125">
        <v>0</v>
      </c>
      <c r="D38" s="116">
        <f>1+D34</f>
        <v>1</v>
      </c>
      <c r="E38" s="127">
        <f>B38*C38*D38</f>
        <v>0</v>
      </c>
    </row>
    <row r="39" spans="1:8" ht="24" customHeight="1" thickBot="1" x14ac:dyDescent="0.3">
      <c r="A39" s="110" t="s">
        <v>154</v>
      </c>
      <c r="B39" s="121">
        <f>B9+D26</f>
        <v>0</v>
      </c>
      <c r="C39" s="126">
        <v>0</v>
      </c>
      <c r="D39" s="118">
        <f>1+D35</f>
        <v>1</v>
      </c>
      <c r="E39" s="130">
        <f>B39*C39*D39</f>
        <v>0</v>
      </c>
    </row>
    <row r="40" spans="1:8" ht="33.75" customHeight="1" thickBot="1" x14ac:dyDescent="0.3"/>
    <row r="41" spans="1:8" ht="24" customHeight="1" thickBot="1" x14ac:dyDescent="0.3">
      <c r="A41" s="283" t="s">
        <v>7</v>
      </c>
      <c r="B41" s="284"/>
      <c r="C41" s="284"/>
      <c r="D41" s="285"/>
    </row>
    <row r="42" spans="1:8" ht="30.75" customHeight="1" thickBot="1" x14ac:dyDescent="0.3">
      <c r="A42" s="50" t="s">
        <v>3</v>
      </c>
      <c r="B42" s="51" t="s">
        <v>11</v>
      </c>
      <c r="C42" s="22" t="s">
        <v>12</v>
      </c>
      <c r="D42" s="52" t="s">
        <v>4</v>
      </c>
    </row>
    <row r="43" spans="1:8" ht="24" customHeight="1" x14ac:dyDescent="0.25">
      <c r="A43" s="111" t="s">
        <v>155</v>
      </c>
      <c r="B43" s="119">
        <f>E34</f>
        <v>0</v>
      </c>
      <c r="C43" s="119">
        <f>E38</f>
        <v>0</v>
      </c>
      <c r="D43" s="127">
        <f>SUM(B43:C43)</f>
        <v>0</v>
      </c>
    </row>
    <row r="44" spans="1:8" ht="24" customHeight="1" thickBot="1" x14ac:dyDescent="0.3">
      <c r="A44" s="110" t="s">
        <v>154</v>
      </c>
      <c r="B44" s="121">
        <f>E35</f>
        <v>0</v>
      </c>
      <c r="C44" s="121">
        <f>E39</f>
        <v>0</v>
      </c>
      <c r="D44" s="130">
        <f>SUM(B44:C44)</f>
        <v>0</v>
      </c>
      <c r="G44" s="161"/>
      <c r="H44" s="161"/>
    </row>
    <row r="46" spans="1:8" ht="24" customHeight="1" x14ac:dyDescent="0.25">
      <c r="A46" s="282" t="s">
        <v>13</v>
      </c>
      <c r="B46" s="282"/>
      <c r="C46" s="282"/>
      <c r="D46" s="282"/>
      <c r="E46" s="161"/>
      <c r="F46" s="161"/>
    </row>
    <row r="47" spans="1:8" ht="48" customHeight="1" x14ac:dyDescent="0.25">
      <c r="A47" s="291" t="s">
        <v>275</v>
      </c>
      <c r="B47" s="291"/>
      <c r="C47" s="291"/>
      <c r="D47" s="291"/>
      <c r="E47" s="291"/>
      <c r="F47" s="291"/>
    </row>
    <row r="48" spans="1:8" ht="24" customHeight="1" thickBot="1" x14ac:dyDescent="0.3"/>
    <row r="49" spans="1:8" ht="24" customHeight="1" thickBot="1" x14ac:dyDescent="0.3">
      <c r="A49" s="283" t="s">
        <v>13</v>
      </c>
      <c r="B49" s="284"/>
      <c r="C49" s="284"/>
      <c r="D49" s="285"/>
    </row>
    <row r="50" spans="1:8" ht="24" customHeight="1" thickBot="1" x14ac:dyDescent="0.3">
      <c r="A50" s="50" t="s">
        <v>3</v>
      </c>
      <c r="B50" s="51" t="s">
        <v>1</v>
      </c>
      <c r="C50" s="51" t="s">
        <v>2</v>
      </c>
      <c r="D50" s="52" t="s">
        <v>4</v>
      </c>
    </row>
    <row r="51" spans="1:8" ht="24" customHeight="1" x14ac:dyDescent="0.25">
      <c r="A51" s="4" t="s">
        <v>152</v>
      </c>
      <c r="B51" s="5"/>
      <c r="C51" s="5"/>
      <c r="D51" s="6"/>
    </row>
    <row r="52" spans="1:8" ht="24" customHeight="1" x14ac:dyDescent="0.25">
      <c r="A52" s="7" t="s">
        <v>155</v>
      </c>
      <c r="B52" s="8"/>
      <c r="C52" s="8"/>
      <c r="D52" s="9"/>
    </row>
    <row r="53" spans="1:8" ht="24" customHeight="1" thickBot="1" x14ac:dyDescent="0.3">
      <c r="A53" s="2" t="s">
        <v>157</v>
      </c>
      <c r="B53" s="10"/>
      <c r="C53" s="10"/>
      <c r="D53" s="3"/>
    </row>
    <row r="54" spans="1:8" ht="24" customHeight="1" x14ac:dyDescent="0.25">
      <c r="A54" s="4" t="s">
        <v>153</v>
      </c>
      <c r="B54" s="5"/>
      <c r="C54" s="5"/>
      <c r="D54" s="6"/>
    </row>
    <row r="55" spans="1:8" ht="24" customHeight="1" x14ac:dyDescent="0.25">
      <c r="A55" s="7" t="s">
        <v>154</v>
      </c>
      <c r="B55" s="8"/>
      <c r="C55" s="8"/>
      <c r="D55" s="9"/>
    </row>
    <row r="56" spans="1:8" ht="24" customHeight="1" thickBot="1" x14ac:dyDescent="0.3">
      <c r="A56" s="2" t="s">
        <v>158</v>
      </c>
      <c r="B56" s="10"/>
      <c r="C56" s="10"/>
      <c r="D56" s="3"/>
      <c r="H56" s="161"/>
    </row>
    <row r="58" spans="1:8" ht="24" customHeight="1" x14ac:dyDescent="0.25">
      <c r="A58" s="286" t="s">
        <v>5</v>
      </c>
      <c r="B58" s="286"/>
      <c r="C58" s="286"/>
      <c r="D58" s="286"/>
      <c r="E58" s="286"/>
      <c r="F58" s="286"/>
      <c r="G58" s="286"/>
      <c r="H58" s="286"/>
    </row>
    <row r="59" spans="1:8" ht="42" customHeight="1" x14ac:dyDescent="0.25">
      <c r="A59" s="287" t="s">
        <v>150</v>
      </c>
      <c r="B59" s="287"/>
      <c r="C59" s="287"/>
      <c r="D59" s="287"/>
      <c r="E59" s="287"/>
      <c r="F59" s="287"/>
      <c r="G59" s="287"/>
      <c r="H59" s="287"/>
    </row>
    <row r="60" spans="1:8" ht="30.75" customHeight="1" thickBot="1" x14ac:dyDescent="0.3"/>
    <row r="61" spans="1:8" ht="24" customHeight="1" thickBot="1" x14ac:dyDescent="0.3">
      <c r="A61" s="283" t="s">
        <v>5</v>
      </c>
      <c r="B61" s="284"/>
      <c r="C61" s="284"/>
      <c r="D61" s="284"/>
      <c r="E61" s="284"/>
      <c r="F61" s="284"/>
      <c r="G61" s="285"/>
    </row>
    <row r="62" spans="1:8" ht="48" thickBot="1" x14ac:dyDescent="0.3">
      <c r="A62" s="47" t="s">
        <v>3</v>
      </c>
      <c r="B62" s="48" t="s">
        <v>14</v>
      </c>
      <c r="C62" s="273" t="s">
        <v>151</v>
      </c>
      <c r="D62" s="162" t="s">
        <v>161</v>
      </c>
      <c r="E62" s="48" t="s">
        <v>11</v>
      </c>
      <c r="F62" s="48" t="s">
        <v>15</v>
      </c>
      <c r="G62" s="49" t="s">
        <v>16</v>
      </c>
    </row>
    <row r="63" spans="1:8" ht="24" customHeight="1" x14ac:dyDescent="0.25">
      <c r="A63" s="111" t="s">
        <v>152</v>
      </c>
      <c r="B63" s="119">
        <f>B8</f>
        <v>0</v>
      </c>
      <c r="C63" s="119">
        <f>D15</f>
        <v>0</v>
      </c>
      <c r="D63" s="119">
        <f t="shared" ref="D63:D68" si="1">D22</f>
        <v>0</v>
      </c>
      <c r="E63" s="112"/>
      <c r="F63" s="144">
        <f t="shared" ref="F63:F68" si="2">D51</f>
        <v>0</v>
      </c>
      <c r="G63" s="127">
        <f>SUM(B63:F63)</f>
        <v>0</v>
      </c>
    </row>
    <row r="64" spans="1:8" ht="24" customHeight="1" x14ac:dyDescent="0.25">
      <c r="A64" s="113" t="s">
        <v>155</v>
      </c>
      <c r="B64" s="120">
        <f>B8</f>
        <v>0</v>
      </c>
      <c r="C64" s="120">
        <f>D15</f>
        <v>0</v>
      </c>
      <c r="D64" s="120">
        <f t="shared" si="1"/>
        <v>0</v>
      </c>
      <c r="E64" s="120">
        <f>D43</f>
        <v>0</v>
      </c>
      <c r="F64" s="145">
        <f t="shared" si="2"/>
        <v>0</v>
      </c>
      <c r="G64" s="128">
        <f t="shared" ref="G64:G68" si="3">SUM(B64:F64)</f>
        <v>0</v>
      </c>
    </row>
    <row r="65" spans="1:8" ht="24" customHeight="1" thickBot="1" x14ac:dyDescent="0.3">
      <c r="A65" s="122" t="s">
        <v>157</v>
      </c>
      <c r="B65" s="123">
        <f>B8</f>
        <v>0</v>
      </c>
      <c r="C65" s="123">
        <f>D15</f>
        <v>0</v>
      </c>
      <c r="D65" s="123">
        <f t="shared" si="1"/>
        <v>0</v>
      </c>
      <c r="E65" s="137"/>
      <c r="F65" s="147">
        <f t="shared" si="2"/>
        <v>0</v>
      </c>
      <c r="G65" s="129">
        <f t="shared" si="3"/>
        <v>0</v>
      </c>
    </row>
    <row r="66" spans="1:8" ht="24" customHeight="1" x14ac:dyDescent="0.25">
      <c r="A66" s="111" t="s">
        <v>153</v>
      </c>
      <c r="B66" s="119">
        <f>B9</f>
        <v>0</v>
      </c>
      <c r="C66" s="119">
        <f>D16</f>
        <v>0</v>
      </c>
      <c r="D66" s="119">
        <f t="shared" si="1"/>
        <v>0</v>
      </c>
      <c r="E66" s="112"/>
      <c r="F66" s="144">
        <f t="shared" si="2"/>
        <v>0</v>
      </c>
      <c r="G66" s="127">
        <f t="shared" si="3"/>
        <v>0</v>
      </c>
    </row>
    <row r="67" spans="1:8" ht="24" customHeight="1" x14ac:dyDescent="0.25">
      <c r="A67" s="113" t="s">
        <v>154</v>
      </c>
      <c r="B67" s="120">
        <f>B9</f>
        <v>0</v>
      </c>
      <c r="C67" s="120">
        <f>D16</f>
        <v>0</v>
      </c>
      <c r="D67" s="120">
        <f t="shared" si="1"/>
        <v>0</v>
      </c>
      <c r="E67" s="120">
        <f>D44</f>
        <v>0</v>
      </c>
      <c r="F67" s="145">
        <f t="shared" si="2"/>
        <v>0</v>
      </c>
      <c r="G67" s="128">
        <f t="shared" si="3"/>
        <v>0</v>
      </c>
    </row>
    <row r="68" spans="1:8" ht="24" customHeight="1" thickBot="1" x14ac:dyDescent="0.3">
      <c r="A68" s="110" t="s">
        <v>158</v>
      </c>
      <c r="B68" s="121">
        <f>B9</f>
        <v>0</v>
      </c>
      <c r="C68" s="121">
        <f>D16</f>
        <v>0</v>
      </c>
      <c r="D68" s="121">
        <f t="shared" si="1"/>
        <v>0</v>
      </c>
      <c r="E68" s="115"/>
      <c r="F68" s="146">
        <f t="shared" si="2"/>
        <v>0</v>
      </c>
      <c r="G68" s="130">
        <f t="shared" si="3"/>
        <v>0</v>
      </c>
      <c r="H68" s="161"/>
    </row>
    <row r="70" spans="1:8" ht="24" customHeight="1" x14ac:dyDescent="0.25">
      <c r="A70" s="286" t="s">
        <v>139</v>
      </c>
      <c r="B70" s="286"/>
      <c r="C70" s="286"/>
      <c r="D70" s="286"/>
      <c r="E70" s="286"/>
      <c r="F70" s="286"/>
      <c r="G70" s="286"/>
      <c r="H70" s="286"/>
    </row>
    <row r="72" spans="1:8" ht="24" customHeight="1" x14ac:dyDescent="0.25">
      <c r="A72" s="289" t="s">
        <v>142</v>
      </c>
      <c r="B72" s="290"/>
      <c r="C72" s="290"/>
      <c r="D72" s="290"/>
      <c r="E72" s="290"/>
      <c r="F72" s="290"/>
      <c r="G72" s="290"/>
      <c r="H72" s="290"/>
    </row>
    <row r="73" spans="1:8" ht="16.5" thickBot="1" x14ac:dyDescent="0.3"/>
    <row r="74" spans="1:8" ht="31.5" customHeight="1" thickBot="1" x14ac:dyDescent="0.3">
      <c r="A74" s="292" t="s">
        <v>159</v>
      </c>
      <c r="B74" s="293"/>
      <c r="C74" s="293"/>
      <c r="D74" s="294"/>
      <c r="E74" s="170"/>
    </row>
    <row r="75" spans="1:8" ht="32.25" thickBot="1" x14ac:dyDescent="0.3">
      <c r="A75" s="23" t="s">
        <v>3</v>
      </c>
      <c r="B75" s="24" t="s">
        <v>1</v>
      </c>
      <c r="C75" s="157" t="s">
        <v>141</v>
      </c>
      <c r="D75" s="25" t="s">
        <v>4</v>
      </c>
    </row>
    <row r="76" spans="1:8" ht="24" customHeight="1" x14ac:dyDescent="0.25">
      <c r="A76" s="111" t="s">
        <v>152</v>
      </c>
      <c r="B76" s="119">
        <f t="shared" ref="B76:B81" si="4">G63</f>
        <v>0</v>
      </c>
      <c r="C76" s="133">
        <v>0</v>
      </c>
      <c r="D76" s="127">
        <f t="shared" ref="D76:D81" si="5">B76*C76</f>
        <v>0</v>
      </c>
    </row>
    <row r="77" spans="1:8" ht="24" customHeight="1" x14ac:dyDescent="0.25">
      <c r="A77" s="113" t="s">
        <v>155</v>
      </c>
      <c r="B77" s="120">
        <f t="shared" si="4"/>
        <v>0</v>
      </c>
      <c r="C77" s="131">
        <v>0</v>
      </c>
      <c r="D77" s="128">
        <f t="shared" si="5"/>
        <v>0</v>
      </c>
    </row>
    <row r="78" spans="1:8" ht="24" customHeight="1" thickBot="1" x14ac:dyDescent="0.3">
      <c r="A78" s="122" t="s">
        <v>157</v>
      </c>
      <c r="B78" s="123">
        <f t="shared" si="4"/>
        <v>0</v>
      </c>
      <c r="C78" s="136">
        <v>0</v>
      </c>
      <c r="D78" s="129">
        <f t="shared" si="5"/>
        <v>0</v>
      </c>
    </row>
    <row r="79" spans="1:8" ht="24" customHeight="1" x14ac:dyDescent="0.25">
      <c r="A79" s="111" t="s">
        <v>153</v>
      </c>
      <c r="B79" s="119">
        <f t="shared" si="4"/>
        <v>0</v>
      </c>
      <c r="C79" s="133">
        <v>0</v>
      </c>
      <c r="D79" s="127">
        <f t="shared" si="5"/>
        <v>0</v>
      </c>
    </row>
    <row r="80" spans="1:8" ht="24" customHeight="1" x14ac:dyDescent="0.25">
      <c r="A80" s="113" t="s">
        <v>154</v>
      </c>
      <c r="B80" s="120">
        <f t="shared" si="4"/>
        <v>0</v>
      </c>
      <c r="C80" s="131">
        <v>0</v>
      </c>
      <c r="D80" s="128">
        <f t="shared" si="5"/>
        <v>0</v>
      </c>
    </row>
    <row r="81" spans="1:5" ht="24" customHeight="1" thickBot="1" x14ac:dyDescent="0.3">
      <c r="A81" s="110" t="s">
        <v>158</v>
      </c>
      <c r="B81" s="121">
        <f t="shared" si="4"/>
        <v>0</v>
      </c>
      <c r="C81" s="132">
        <v>0</v>
      </c>
      <c r="D81" s="130">
        <f t="shared" si="5"/>
        <v>0</v>
      </c>
    </row>
    <row r="82" spans="1:5" ht="16.5" thickBot="1" x14ac:dyDescent="0.3"/>
    <row r="83" spans="1:5" ht="36.75" customHeight="1" thickBot="1" x14ac:dyDescent="0.3">
      <c r="A83" s="292" t="s">
        <v>160</v>
      </c>
      <c r="B83" s="293"/>
      <c r="C83" s="293"/>
      <c r="D83" s="294"/>
    </row>
    <row r="84" spans="1:5" ht="30.75" customHeight="1" thickBot="1" x14ac:dyDescent="0.3">
      <c r="A84" s="23" t="s">
        <v>3</v>
      </c>
      <c r="B84" s="24" t="s">
        <v>1</v>
      </c>
      <c r="C84" s="157" t="s">
        <v>141</v>
      </c>
      <c r="D84" s="25" t="s">
        <v>4</v>
      </c>
    </row>
    <row r="85" spans="1:5" ht="24" customHeight="1" x14ac:dyDescent="0.25">
      <c r="A85" s="111" t="s">
        <v>152</v>
      </c>
      <c r="B85" s="119">
        <f t="shared" ref="B85:B90" si="6">G63</f>
        <v>0</v>
      </c>
      <c r="C85" s="133">
        <v>0</v>
      </c>
      <c r="D85" s="127">
        <f t="shared" ref="D85:D90" si="7">B85*C85</f>
        <v>0</v>
      </c>
    </row>
    <row r="86" spans="1:5" ht="24" customHeight="1" x14ac:dyDescent="0.25">
      <c r="A86" s="113" t="s">
        <v>155</v>
      </c>
      <c r="B86" s="120">
        <f t="shared" si="6"/>
        <v>0</v>
      </c>
      <c r="C86" s="131">
        <v>0</v>
      </c>
      <c r="D86" s="128">
        <f t="shared" si="7"/>
        <v>0</v>
      </c>
    </row>
    <row r="87" spans="1:5" ht="24" customHeight="1" thickBot="1" x14ac:dyDescent="0.3">
      <c r="A87" s="122" t="s">
        <v>157</v>
      </c>
      <c r="B87" s="123">
        <f t="shared" si="6"/>
        <v>0</v>
      </c>
      <c r="C87" s="136">
        <v>0</v>
      </c>
      <c r="D87" s="129">
        <f t="shared" si="7"/>
        <v>0</v>
      </c>
    </row>
    <row r="88" spans="1:5" ht="24" customHeight="1" x14ac:dyDescent="0.25">
      <c r="A88" s="111" t="s">
        <v>153</v>
      </c>
      <c r="B88" s="119">
        <f t="shared" si="6"/>
        <v>0</v>
      </c>
      <c r="C88" s="133">
        <v>0</v>
      </c>
      <c r="D88" s="127">
        <f t="shared" si="7"/>
        <v>0</v>
      </c>
    </row>
    <row r="89" spans="1:5" ht="24" customHeight="1" x14ac:dyDescent="0.25">
      <c r="A89" s="113" t="s">
        <v>154</v>
      </c>
      <c r="B89" s="120">
        <f t="shared" si="6"/>
        <v>0</v>
      </c>
      <c r="C89" s="131">
        <v>0</v>
      </c>
      <c r="D89" s="128">
        <f t="shared" si="7"/>
        <v>0</v>
      </c>
    </row>
    <row r="90" spans="1:5" ht="24" customHeight="1" thickBot="1" x14ac:dyDescent="0.3">
      <c r="A90" s="110" t="s">
        <v>158</v>
      </c>
      <c r="B90" s="121">
        <f t="shared" si="6"/>
        <v>0</v>
      </c>
      <c r="C90" s="132">
        <v>0</v>
      </c>
      <c r="D90" s="130">
        <f t="shared" si="7"/>
        <v>0</v>
      </c>
    </row>
    <row r="91" spans="1:5" ht="38.25" customHeight="1" thickBot="1" x14ac:dyDescent="0.3"/>
    <row r="92" spans="1:5" ht="24" customHeight="1" thickBot="1" x14ac:dyDescent="0.3">
      <c r="A92" s="292" t="s">
        <v>17</v>
      </c>
      <c r="B92" s="293"/>
      <c r="C92" s="293"/>
      <c r="D92" s="293"/>
      <c r="E92" s="294"/>
    </row>
    <row r="93" spans="1:5" ht="30" customHeight="1" thickBot="1" x14ac:dyDescent="0.3">
      <c r="A93" s="23" t="s">
        <v>3</v>
      </c>
      <c r="B93" s="24" t="s">
        <v>1</v>
      </c>
      <c r="C93" s="157" t="s">
        <v>18</v>
      </c>
      <c r="D93" s="157" t="s">
        <v>141</v>
      </c>
      <c r="E93" s="25" t="s">
        <v>4</v>
      </c>
    </row>
    <row r="94" spans="1:5" ht="24" customHeight="1" x14ac:dyDescent="0.25">
      <c r="A94" s="111" t="s">
        <v>152</v>
      </c>
      <c r="B94" s="119">
        <f t="shared" ref="B94:B99" si="8">G63</f>
        <v>0</v>
      </c>
      <c r="C94" s="125">
        <v>0</v>
      </c>
      <c r="D94" s="133">
        <v>0</v>
      </c>
      <c r="E94" s="127">
        <f t="shared" ref="E94:E99" si="9">B94*C94*D94</f>
        <v>0</v>
      </c>
    </row>
    <row r="95" spans="1:5" ht="24" customHeight="1" x14ac:dyDescent="0.25">
      <c r="A95" s="113" t="s">
        <v>155</v>
      </c>
      <c r="B95" s="120">
        <f t="shared" si="8"/>
        <v>0</v>
      </c>
      <c r="C95" s="134">
        <v>0</v>
      </c>
      <c r="D95" s="131">
        <v>0</v>
      </c>
      <c r="E95" s="128">
        <f t="shared" si="9"/>
        <v>0</v>
      </c>
    </row>
    <row r="96" spans="1:5" ht="24" customHeight="1" thickBot="1" x14ac:dyDescent="0.3">
      <c r="A96" s="122" t="s">
        <v>157</v>
      </c>
      <c r="B96" s="123">
        <f t="shared" si="8"/>
        <v>0</v>
      </c>
      <c r="C96" s="135">
        <v>0</v>
      </c>
      <c r="D96" s="136">
        <v>0</v>
      </c>
      <c r="E96" s="129">
        <f t="shared" si="9"/>
        <v>0</v>
      </c>
    </row>
    <row r="97" spans="1:8" ht="24" customHeight="1" x14ac:dyDescent="0.25">
      <c r="A97" s="111" t="s">
        <v>153</v>
      </c>
      <c r="B97" s="119">
        <f t="shared" si="8"/>
        <v>0</v>
      </c>
      <c r="C97" s="125">
        <v>0</v>
      </c>
      <c r="D97" s="133">
        <v>0</v>
      </c>
      <c r="E97" s="127">
        <f t="shared" si="9"/>
        <v>0</v>
      </c>
    </row>
    <row r="98" spans="1:8" ht="24" customHeight="1" x14ac:dyDescent="0.25">
      <c r="A98" s="113" t="s">
        <v>154</v>
      </c>
      <c r="B98" s="120">
        <f t="shared" si="8"/>
        <v>0</v>
      </c>
      <c r="C98" s="134">
        <v>0</v>
      </c>
      <c r="D98" s="131">
        <v>0</v>
      </c>
      <c r="E98" s="128">
        <f t="shared" si="9"/>
        <v>0</v>
      </c>
    </row>
    <row r="99" spans="1:8" ht="24" customHeight="1" thickBot="1" x14ac:dyDescent="0.3">
      <c r="A99" s="110" t="s">
        <v>158</v>
      </c>
      <c r="B99" s="121">
        <f t="shared" si="8"/>
        <v>0</v>
      </c>
      <c r="C99" s="126">
        <v>0</v>
      </c>
      <c r="D99" s="132">
        <v>0</v>
      </c>
      <c r="E99" s="130">
        <f t="shared" si="9"/>
        <v>0</v>
      </c>
    </row>
    <row r="100" spans="1:8" ht="24" customHeight="1" thickBot="1" x14ac:dyDescent="0.3"/>
    <row r="101" spans="1:8" ht="24" customHeight="1" thickBot="1" x14ac:dyDescent="0.3">
      <c r="A101" s="283" t="s">
        <v>142</v>
      </c>
      <c r="B101" s="284"/>
      <c r="C101" s="284"/>
      <c r="D101" s="284"/>
      <c r="E101" s="285"/>
    </row>
    <row r="102" spans="1:8" ht="24" customHeight="1" thickBot="1" x14ac:dyDescent="0.3">
      <c r="A102" s="23" t="s">
        <v>3</v>
      </c>
      <c r="B102" s="24" t="s">
        <v>138</v>
      </c>
      <c r="C102" s="24" t="s">
        <v>137</v>
      </c>
      <c r="D102" s="24" t="s">
        <v>19</v>
      </c>
      <c r="E102" s="25" t="s">
        <v>16</v>
      </c>
    </row>
    <row r="103" spans="1:8" ht="24" customHeight="1" x14ac:dyDescent="0.25">
      <c r="A103" s="111" t="s">
        <v>152</v>
      </c>
      <c r="B103" s="119">
        <f t="shared" ref="B103:B108" si="10">D76</f>
        <v>0</v>
      </c>
      <c r="C103" s="119">
        <f t="shared" ref="C103:C108" si="11">D85</f>
        <v>0</v>
      </c>
      <c r="D103" s="119">
        <f t="shared" ref="D103:D108" si="12">E94</f>
        <v>0</v>
      </c>
      <c r="E103" s="127">
        <f t="shared" ref="E103:E108" si="13">SUM(B103:D103)</f>
        <v>0</v>
      </c>
    </row>
    <row r="104" spans="1:8" ht="24" customHeight="1" x14ac:dyDescent="0.25">
      <c r="A104" s="113" t="s">
        <v>155</v>
      </c>
      <c r="B104" s="120">
        <f t="shared" si="10"/>
        <v>0</v>
      </c>
      <c r="C104" s="120">
        <f t="shared" si="11"/>
        <v>0</v>
      </c>
      <c r="D104" s="120">
        <f t="shared" si="12"/>
        <v>0</v>
      </c>
      <c r="E104" s="128">
        <f t="shared" si="13"/>
        <v>0</v>
      </c>
    </row>
    <row r="105" spans="1:8" ht="24" customHeight="1" thickBot="1" x14ac:dyDescent="0.3">
      <c r="A105" s="122" t="s">
        <v>157</v>
      </c>
      <c r="B105" s="123">
        <f t="shared" si="10"/>
        <v>0</v>
      </c>
      <c r="C105" s="123">
        <f t="shared" si="11"/>
        <v>0</v>
      </c>
      <c r="D105" s="123">
        <f t="shared" si="12"/>
        <v>0</v>
      </c>
      <c r="E105" s="129">
        <f t="shared" si="13"/>
        <v>0</v>
      </c>
    </row>
    <row r="106" spans="1:8" ht="24" customHeight="1" x14ac:dyDescent="0.25">
      <c r="A106" s="111" t="s">
        <v>153</v>
      </c>
      <c r="B106" s="119">
        <f t="shared" si="10"/>
        <v>0</v>
      </c>
      <c r="C106" s="119">
        <f t="shared" si="11"/>
        <v>0</v>
      </c>
      <c r="D106" s="119">
        <f t="shared" si="12"/>
        <v>0</v>
      </c>
      <c r="E106" s="127">
        <f t="shared" si="13"/>
        <v>0</v>
      </c>
    </row>
    <row r="107" spans="1:8" ht="24" customHeight="1" x14ac:dyDescent="0.25">
      <c r="A107" s="113" t="s">
        <v>154</v>
      </c>
      <c r="B107" s="120">
        <f t="shared" si="10"/>
        <v>0</v>
      </c>
      <c r="C107" s="120">
        <f t="shared" si="11"/>
        <v>0</v>
      </c>
      <c r="D107" s="120">
        <f t="shared" si="12"/>
        <v>0</v>
      </c>
      <c r="E107" s="128">
        <f t="shared" si="13"/>
        <v>0</v>
      </c>
    </row>
    <row r="108" spans="1:8" ht="24" customHeight="1" thickBot="1" x14ac:dyDescent="0.3">
      <c r="A108" s="110" t="s">
        <v>158</v>
      </c>
      <c r="B108" s="121">
        <f t="shared" si="10"/>
        <v>0</v>
      </c>
      <c r="C108" s="121">
        <f t="shared" si="11"/>
        <v>0</v>
      </c>
      <c r="D108" s="121">
        <f t="shared" si="12"/>
        <v>0</v>
      </c>
      <c r="E108" s="130">
        <f t="shared" si="13"/>
        <v>0</v>
      </c>
      <c r="H108" s="161"/>
    </row>
    <row r="110" spans="1:8" ht="24" customHeight="1" x14ac:dyDescent="0.25">
      <c r="A110" s="289" t="s">
        <v>21</v>
      </c>
      <c r="B110" s="290"/>
      <c r="C110" s="290"/>
      <c r="D110" s="290"/>
      <c r="E110" s="290"/>
      <c r="F110" s="290"/>
      <c r="G110" s="290"/>
      <c r="H110" s="290"/>
    </row>
    <row r="111" spans="1:8" ht="24" customHeight="1" thickBot="1" x14ac:dyDescent="0.3"/>
    <row r="112" spans="1:8" ht="24" customHeight="1" thickBot="1" x14ac:dyDescent="0.3">
      <c r="A112" s="283" t="s">
        <v>22</v>
      </c>
      <c r="B112" s="285"/>
    </row>
    <row r="113" spans="1:4" ht="24" customHeight="1" thickBot="1" x14ac:dyDescent="0.3">
      <c r="A113" s="23" t="s">
        <v>23</v>
      </c>
      <c r="B113" s="25" t="s">
        <v>2</v>
      </c>
    </row>
    <row r="114" spans="1:4" ht="24" customHeight="1" x14ac:dyDescent="0.25">
      <c r="A114" s="4" t="s">
        <v>24</v>
      </c>
      <c r="B114" s="28"/>
    </row>
    <row r="115" spans="1:4" ht="24" customHeight="1" x14ac:dyDescent="0.25">
      <c r="A115" s="7" t="s">
        <v>25</v>
      </c>
      <c r="B115" s="27"/>
    </row>
    <row r="116" spans="1:4" ht="24" customHeight="1" x14ac:dyDescent="0.25">
      <c r="A116" s="7" t="s">
        <v>26</v>
      </c>
      <c r="B116" s="256"/>
    </row>
    <row r="117" spans="1:4" ht="24" customHeight="1" x14ac:dyDescent="0.25">
      <c r="A117" s="7" t="s">
        <v>27</v>
      </c>
      <c r="B117" s="27"/>
    </row>
    <row r="118" spans="1:4" ht="24" customHeight="1" x14ac:dyDescent="0.25">
      <c r="A118" s="7" t="s">
        <v>28</v>
      </c>
      <c r="B118" s="27"/>
    </row>
    <row r="119" spans="1:4" ht="24" customHeight="1" x14ac:dyDescent="0.25">
      <c r="A119" s="7" t="s">
        <v>29</v>
      </c>
      <c r="B119" s="27"/>
    </row>
    <row r="120" spans="1:4" ht="24" customHeight="1" x14ac:dyDescent="0.25">
      <c r="A120" s="7" t="s">
        <v>30</v>
      </c>
      <c r="B120" s="27"/>
    </row>
    <row r="121" spans="1:4" ht="24" customHeight="1" thickBot="1" x14ac:dyDescent="0.3">
      <c r="A121" s="2" t="s">
        <v>31</v>
      </c>
      <c r="B121" s="29"/>
    </row>
    <row r="122" spans="1:4" ht="24" customHeight="1" thickBot="1" x14ac:dyDescent="0.3">
      <c r="A122" s="265" t="s">
        <v>32</v>
      </c>
      <c r="B122" s="266">
        <f>SUM(B114:B121)</f>
        <v>0</v>
      </c>
    </row>
    <row r="123" spans="1:4" ht="24" customHeight="1" thickBot="1" x14ac:dyDescent="0.3"/>
    <row r="124" spans="1:4" ht="24" customHeight="1" thickBot="1" x14ac:dyDescent="0.3">
      <c r="A124" s="283" t="s">
        <v>33</v>
      </c>
      <c r="B124" s="284"/>
      <c r="C124" s="284"/>
      <c r="D124" s="285"/>
    </row>
    <row r="125" spans="1:4" ht="24" customHeight="1" thickBot="1" x14ac:dyDescent="0.3">
      <c r="A125" s="23" t="s">
        <v>3</v>
      </c>
      <c r="B125" s="24" t="s">
        <v>1</v>
      </c>
      <c r="C125" s="24" t="s">
        <v>2</v>
      </c>
      <c r="D125" s="25" t="s">
        <v>4</v>
      </c>
    </row>
    <row r="126" spans="1:4" ht="24" customHeight="1" x14ac:dyDescent="0.25">
      <c r="A126" s="111" t="s">
        <v>152</v>
      </c>
      <c r="B126" s="119">
        <f t="shared" ref="B126:B131" si="14">G63+E103</f>
        <v>0</v>
      </c>
      <c r="C126" s="267">
        <f>SUM($B$114:$B$120)</f>
        <v>0</v>
      </c>
      <c r="D126" s="127">
        <f t="shared" ref="D126:D131" si="15">B126*C126</f>
        <v>0</v>
      </c>
    </row>
    <row r="127" spans="1:4" ht="24" customHeight="1" x14ac:dyDescent="0.25">
      <c r="A127" s="113" t="s">
        <v>155</v>
      </c>
      <c r="B127" s="120">
        <f t="shared" si="14"/>
        <v>0</v>
      </c>
      <c r="C127" s="268">
        <f t="shared" ref="C127:C131" si="16">SUM($B$114:$B$120)</f>
        <v>0</v>
      </c>
      <c r="D127" s="128">
        <f t="shared" si="15"/>
        <v>0</v>
      </c>
    </row>
    <row r="128" spans="1:4" ht="24" customHeight="1" thickBot="1" x14ac:dyDescent="0.3">
      <c r="A128" s="122" t="s">
        <v>157</v>
      </c>
      <c r="B128" s="123">
        <f t="shared" si="14"/>
        <v>0</v>
      </c>
      <c r="C128" s="269">
        <f t="shared" si="16"/>
        <v>0</v>
      </c>
      <c r="D128" s="129">
        <f t="shared" si="15"/>
        <v>0</v>
      </c>
    </row>
    <row r="129" spans="1:4" ht="24" customHeight="1" x14ac:dyDescent="0.25">
      <c r="A129" s="111" t="s">
        <v>153</v>
      </c>
      <c r="B129" s="119">
        <f t="shared" si="14"/>
        <v>0</v>
      </c>
      <c r="C129" s="267">
        <f t="shared" si="16"/>
        <v>0</v>
      </c>
      <c r="D129" s="127">
        <f t="shared" si="15"/>
        <v>0</v>
      </c>
    </row>
    <row r="130" spans="1:4" ht="24" customHeight="1" x14ac:dyDescent="0.25">
      <c r="A130" s="113" t="s">
        <v>154</v>
      </c>
      <c r="B130" s="120">
        <f t="shared" si="14"/>
        <v>0</v>
      </c>
      <c r="C130" s="268">
        <f t="shared" si="16"/>
        <v>0</v>
      </c>
      <c r="D130" s="128">
        <f t="shared" si="15"/>
        <v>0</v>
      </c>
    </row>
    <row r="131" spans="1:4" ht="24" customHeight="1" thickBot="1" x14ac:dyDescent="0.3">
      <c r="A131" s="110" t="s">
        <v>158</v>
      </c>
      <c r="B131" s="121">
        <f t="shared" si="14"/>
        <v>0</v>
      </c>
      <c r="C131" s="270">
        <f t="shared" si="16"/>
        <v>0</v>
      </c>
      <c r="D131" s="130">
        <f t="shared" si="15"/>
        <v>0</v>
      </c>
    </row>
    <row r="132" spans="1:4" ht="24" customHeight="1" thickBot="1" x14ac:dyDescent="0.3"/>
    <row r="133" spans="1:4" ht="24" customHeight="1" thickBot="1" x14ac:dyDescent="0.3">
      <c r="A133" s="283" t="s">
        <v>34</v>
      </c>
      <c r="B133" s="284"/>
      <c r="C133" s="284"/>
      <c r="D133" s="285"/>
    </row>
    <row r="134" spans="1:4" ht="24" customHeight="1" thickBot="1" x14ac:dyDescent="0.3">
      <c r="A134" s="23" t="s">
        <v>3</v>
      </c>
      <c r="B134" s="24" t="s">
        <v>1</v>
      </c>
      <c r="C134" s="24" t="s">
        <v>2</v>
      </c>
      <c r="D134" s="25" t="s">
        <v>4</v>
      </c>
    </row>
    <row r="135" spans="1:4" ht="24" customHeight="1" x14ac:dyDescent="0.25">
      <c r="A135" s="111" t="s">
        <v>152</v>
      </c>
      <c r="B135" s="119">
        <f t="shared" ref="B135:B140" si="17">G63+E103</f>
        <v>0</v>
      </c>
      <c r="C135" s="133">
        <f>$B$121</f>
        <v>0</v>
      </c>
      <c r="D135" s="127">
        <f t="shared" ref="D135:D140" si="18">B135*C135</f>
        <v>0</v>
      </c>
    </row>
    <row r="136" spans="1:4" ht="24" customHeight="1" x14ac:dyDescent="0.25">
      <c r="A136" s="113" t="s">
        <v>155</v>
      </c>
      <c r="B136" s="120">
        <f t="shared" si="17"/>
        <v>0</v>
      </c>
      <c r="C136" s="131">
        <f t="shared" ref="C136:C140" si="19">$B$121</f>
        <v>0</v>
      </c>
      <c r="D136" s="128">
        <f t="shared" si="18"/>
        <v>0</v>
      </c>
    </row>
    <row r="137" spans="1:4" ht="24" customHeight="1" thickBot="1" x14ac:dyDescent="0.3">
      <c r="A137" s="122" t="s">
        <v>157</v>
      </c>
      <c r="B137" s="123">
        <f t="shared" si="17"/>
        <v>0</v>
      </c>
      <c r="C137" s="136">
        <f t="shared" si="19"/>
        <v>0</v>
      </c>
      <c r="D137" s="129">
        <f t="shared" si="18"/>
        <v>0</v>
      </c>
    </row>
    <row r="138" spans="1:4" ht="24" customHeight="1" x14ac:dyDescent="0.25">
      <c r="A138" s="111" t="s">
        <v>153</v>
      </c>
      <c r="B138" s="119">
        <f t="shared" si="17"/>
        <v>0</v>
      </c>
      <c r="C138" s="133">
        <f t="shared" si="19"/>
        <v>0</v>
      </c>
      <c r="D138" s="127">
        <f t="shared" si="18"/>
        <v>0</v>
      </c>
    </row>
    <row r="139" spans="1:4" ht="24" customHeight="1" x14ac:dyDescent="0.25">
      <c r="A139" s="113" t="s">
        <v>154</v>
      </c>
      <c r="B139" s="120">
        <f t="shared" si="17"/>
        <v>0</v>
      </c>
      <c r="C139" s="131">
        <f t="shared" si="19"/>
        <v>0</v>
      </c>
      <c r="D139" s="128">
        <f t="shared" si="18"/>
        <v>0</v>
      </c>
    </row>
    <row r="140" spans="1:4" ht="24" customHeight="1" thickBot="1" x14ac:dyDescent="0.3">
      <c r="A140" s="110" t="s">
        <v>158</v>
      </c>
      <c r="B140" s="121">
        <f t="shared" si="17"/>
        <v>0</v>
      </c>
      <c r="C140" s="132">
        <f t="shared" si="19"/>
        <v>0</v>
      </c>
      <c r="D140" s="130">
        <f t="shared" si="18"/>
        <v>0</v>
      </c>
    </row>
    <row r="141" spans="1:4" ht="24" customHeight="1" thickBot="1" x14ac:dyDescent="0.3"/>
    <row r="142" spans="1:4" ht="24" customHeight="1" thickBot="1" x14ac:dyDescent="0.3">
      <c r="A142" s="283" t="s">
        <v>21</v>
      </c>
      <c r="B142" s="284"/>
      <c r="C142" s="284"/>
      <c r="D142" s="285"/>
    </row>
    <row r="143" spans="1:4" ht="24" customHeight="1" thickBot="1" x14ac:dyDescent="0.3">
      <c r="A143" s="23" t="s">
        <v>3</v>
      </c>
      <c r="B143" s="24" t="s">
        <v>35</v>
      </c>
      <c r="C143" s="24" t="s">
        <v>31</v>
      </c>
      <c r="D143" s="25" t="s">
        <v>16</v>
      </c>
    </row>
    <row r="144" spans="1:4" ht="24" customHeight="1" x14ac:dyDescent="0.25">
      <c r="A144" s="111" t="s">
        <v>152</v>
      </c>
      <c r="B144" s="119">
        <f>D126</f>
        <v>0</v>
      </c>
      <c r="C144" s="119">
        <f>D135</f>
        <v>0</v>
      </c>
      <c r="D144" s="127">
        <f t="shared" ref="D144:D149" si="20">B144+C144</f>
        <v>0</v>
      </c>
    </row>
    <row r="145" spans="1:8" ht="24" customHeight="1" x14ac:dyDescent="0.25">
      <c r="A145" s="113" t="s">
        <v>155</v>
      </c>
      <c r="B145" s="120">
        <f t="shared" ref="B145:B149" si="21">D127</f>
        <v>0</v>
      </c>
      <c r="C145" s="120">
        <f t="shared" ref="C145:C149" si="22">D136</f>
        <v>0</v>
      </c>
      <c r="D145" s="128">
        <f t="shared" si="20"/>
        <v>0</v>
      </c>
    </row>
    <row r="146" spans="1:8" ht="24" customHeight="1" thickBot="1" x14ac:dyDescent="0.3">
      <c r="A146" s="122" t="s">
        <v>157</v>
      </c>
      <c r="B146" s="123">
        <f t="shared" si="21"/>
        <v>0</v>
      </c>
      <c r="C146" s="123">
        <f t="shared" si="22"/>
        <v>0</v>
      </c>
      <c r="D146" s="129">
        <f t="shared" si="20"/>
        <v>0</v>
      </c>
    </row>
    <row r="147" spans="1:8" ht="24" customHeight="1" x14ac:dyDescent="0.25">
      <c r="A147" s="111" t="s">
        <v>153</v>
      </c>
      <c r="B147" s="119">
        <f t="shared" si="21"/>
        <v>0</v>
      </c>
      <c r="C147" s="119">
        <f t="shared" si="22"/>
        <v>0</v>
      </c>
      <c r="D147" s="127">
        <f t="shared" si="20"/>
        <v>0</v>
      </c>
    </row>
    <row r="148" spans="1:8" ht="24" customHeight="1" x14ac:dyDescent="0.25">
      <c r="A148" s="113" t="s">
        <v>154</v>
      </c>
      <c r="B148" s="120">
        <f t="shared" si="21"/>
        <v>0</v>
      </c>
      <c r="C148" s="120">
        <f t="shared" si="22"/>
        <v>0</v>
      </c>
      <c r="D148" s="128">
        <f t="shared" si="20"/>
        <v>0</v>
      </c>
    </row>
    <row r="149" spans="1:8" ht="24" customHeight="1" thickBot="1" x14ac:dyDescent="0.3">
      <c r="A149" s="110" t="s">
        <v>158</v>
      </c>
      <c r="B149" s="121">
        <f t="shared" si="21"/>
        <v>0</v>
      </c>
      <c r="C149" s="121">
        <f t="shared" si="22"/>
        <v>0</v>
      </c>
      <c r="D149" s="130">
        <f t="shared" si="20"/>
        <v>0</v>
      </c>
      <c r="H149" s="161"/>
    </row>
    <row r="151" spans="1:8" ht="24" customHeight="1" x14ac:dyDescent="0.25">
      <c r="A151" s="289" t="s">
        <v>36</v>
      </c>
      <c r="B151" s="290"/>
      <c r="C151" s="290"/>
      <c r="D151" s="290"/>
      <c r="E151" s="290"/>
      <c r="F151" s="290"/>
      <c r="G151" s="290"/>
      <c r="H151" s="290"/>
    </row>
    <row r="153" spans="1:8" ht="24" customHeight="1" thickBot="1" x14ac:dyDescent="0.3">
      <c r="A153" s="282" t="s">
        <v>37</v>
      </c>
      <c r="B153" s="282"/>
      <c r="C153" s="282"/>
      <c r="D153" s="282"/>
      <c r="E153" s="282"/>
      <c r="F153" s="282"/>
      <c r="G153" s="161"/>
    </row>
    <row r="154" spans="1:8" ht="24" customHeight="1" thickBot="1" x14ac:dyDescent="0.3">
      <c r="A154" s="283" t="s">
        <v>42</v>
      </c>
      <c r="B154" s="284"/>
      <c r="C154" s="284"/>
      <c r="D154" s="284"/>
      <c r="E154" s="285"/>
    </row>
    <row r="155" spans="1:8" ht="32.25" thickBot="1" x14ac:dyDescent="0.3">
      <c r="A155" s="23" t="s">
        <v>3</v>
      </c>
      <c r="B155" s="24" t="s">
        <v>38</v>
      </c>
      <c r="C155" s="24" t="s">
        <v>39</v>
      </c>
      <c r="D155" s="157" t="s">
        <v>41</v>
      </c>
      <c r="E155" s="25" t="s">
        <v>40</v>
      </c>
    </row>
    <row r="156" spans="1:8" ht="24" customHeight="1" x14ac:dyDescent="0.25">
      <c r="A156" s="111" t="s">
        <v>152</v>
      </c>
      <c r="B156" s="119"/>
      <c r="C156" s="30"/>
      <c r="D156" s="30"/>
      <c r="E156" s="127">
        <f t="shared" ref="E156:E161" si="23">B156*C156*D156</f>
        <v>0</v>
      </c>
    </row>
    <row r="157" spans="1:8" ht="24" customHeight="1" x14ac:dyDescent="0.25">
      <c r="A157" s="113" t="s">
        <v>155</v>
      </c>
      <c r="B157" s="120">
        <f>B156</f>
        <v>0</v>
      </c>
      <c r="C157" s="31"/>
      <c r="D157" s="31"/>
      <c r="E157" s="128">
        <f t="shared" si="23"/>
        <v>0</v>
      </c>
    </row>
    <row r="158" spans="1:8" ht="24" customHeight="1" thickBot="1" x14ac:dyDescent="0.3">
      <c r="A158" s="122" t="s">
        <v>157</v>
      </c>
      <c r="B158" s="123">
        <f>B157</f>
        <v>0</v>
      </c>
      <c r="C158" s="89"/>
      <c r="D158" s="89"/>
      <c r="E158" s="129">
        <f t="shared" si="23"/>
        <v>0</v>
      </c>
    </row>
    <row r="159" spans="1:8" ht="24" customHeight="1" x14ac:dyDescent="0.25">
      <c r="A159" s="111" t="s">
        <v>153</v>
      </c>
      <c r="B159" s="119">
        <f>B158</f>
        <v>0</v>
      </c>
      <c r="C159" s="30"/>
      <c r="D159" s="30"/>
      <c r="E159" s="127">
        <f t="shared" si="23"/>
        <v>0</v>
      </c>
    </row>
    <row r="160" spans="1:8" ht="24" customHeight="1" x14ac:dyDescent="0.25">
      <c r="A160" s="113" t="s">
        <v>154</v>
      </c>
      <c r="B160" s="120">
        <f>B159</f>
        <v>0</v>
      </c>
      <c r="C160" s="31"/>
      <c r="D160" s="31"/>
      <c r="E160" s="128">
        <f t="shared" si="23"/>
        <v>0</v>
      </c>
    </row>
    <row r="161" spans="1:5" ht="24" customHeight="1" thickBot="1" x14ac:dyDescent="0.3">
      <c r="A161" s="110" t="s">
        <v>158</v>
      </c>
      <c r="B161" s="121">
        <f>B160</f>
        <v>0</v>
      </c>
      <c r="C161" s="32"/>
      <c r="D161" s="32"/>
      <c r="E161" s="130">
        <f t="shared" si="23"/>
        <v>0</v>
      </c>
    </row>
    <row r="162" spans="1:5" ht="24" customHeight="1" thickBot="1" x14ac:dyDescent="0.3"/>
    <row r="163" spans="1:5" ht="24" customHeight="1" thickBot="1" x14ac:dyDescent="0.3">
      <c r="A163" s="283" t="s">
        <v>46</v>
      </c>
      <c r="B163" s="284"/>
      <c r="C163" s="284"/>
      <c r="D163" s="284"/>
      <c r="E163" s="285"/>
    </row>
    <row r="164" spans="1:5" ht="24" customHeight="1" thickBot="1" x14ac:dyDescent="0.3">
      <c r="A164" s="23" t="s">
        <v>3</v>
      </c>
      <c r="B164" s="24" t="s">
        <v>1</v>
      </c>
      <c r="C164" s="24" t="s">
        <v>43</v>
      </c>
      <c r="D164" s="24" t="s">
        <v>2</v>
      </c>
      <c r="E164" s="25" t="s">
        <v>44</v>
      </c>
    </row>
    <row r="165" spans="1:5" ht="24" customHeight="1" x14ac:dyDescent="0.25">
      <c r="A165" s="111" t="s">
        <v>152</v>
      </c>
      <c r="B165" s="119">
        <f>B8</f>
        <v>0</v>
      </c>
      <c r="C165" s="116"/>
      <c r="D165" s="116"/>
      <c r="E165" s="127">
        <f t="shared" ref="E165:E170" si="24">B165*C165*D165</f>
        <v>0</v>
      </c>
    </row>
    <row r="166" spans="1:5" ht="24" customHeight="1" x14ac:dyDescent="0.25">
      <c r="A166" s="113" t="s">
        <v>155</v>
      </c>
      <c r="B166" s="120">
        <f>B8</f>
        <v>0</v>
      </c>
      <c r="C166" s="117"/>
      <c r="D166" s="117"/>
      <c r="E166" s="128">
        <f t="shared" si="24"/>
        <v>0</v>
      </c>
    </row>
    <row r="167" spans="1:5" ht="24" customHeight="1" thickBot="1" x14ac:dyDescent="0.3">
      <c r="A167" s="122" t="s">
        <v>157</v>
      </c>
      <c r="B167" s="123">
        <f>B8</f>
        <v>0</v>
      </c>
      <c r="C167" s="124"/>
      <c r="D167" s="124"/>
      <c r="E167" s="129">
        <f t="shared" si="24"/>
        <v>0</v>
      </c>
    </row>
    <row r="168" spans="1:5" ht="24" customHeight="1" x14ac:dyDescent="0.25">
      <c r="A168" s="111" t="s">
        <v>153</v>
      </c>
      <c r="B168" s="119">
        <f>B9</f>
        <v>0</v>
      </c>
      <c r="C168" s="116"/>
      <c r="D168" s="116"/>
      <c r="E168" s="127">
        <f t="shared" si="24"/>
        <v>0</v>
      </c>
    </row>
    <row r="169" spans="1:5" ht="24" customHeight="1" x14ac:dyDescent="0.25">
      <c r="A169" s="113" t="s">
        <v>154</v>
      </c>
      <c r="B169" s="120">
        <f>B9</f>
        <v>0</v>
      </c>
      <c r="C169" s="117"/>
      <c r="D169" s="117"/>
      <c r="E169" s="128">
        <f t="shared" si="24"/>
        <v>0</v>
      </c>
    </row>
    <row r="170" spans="1:5" ht="24" customHeight="1" thickBot="1" x14ac:dyDescent="0.3">
      <c r="A170" s="110" t="s">
        <v>158</v>
      </c>
      <c r="B170" s="121">
        <f>B9</f>
        <v>0</v>
      </c>
      <c r="C170" s="118"/>
      <c r="D170" s="118"/>
      <c r="E170" s="130">
        <f t="shared" si="24"/>
        <v>0</v>
      </c>
    </row>
    <row r="171" spans="1:5" ht="24" customHeight="1" thickBot="1" x14ac:dyDescent="0.3"/>
    <row r="172" spans="1:5" ht="24" customHeight="1" thickBot="1" x14ac:dyDescent="0.3">
      <c r="A172" s="283" t="s">
        <v>48</v>
      </c>
      <c r="B172" s="284"/>
      <c r="C172" s="284"/>
      <c r="D172" s="285"/>
    </row>
    <row r="173" spans="1:5" ht="24" customHeight="1" thickBot="1" x14ac:dyDescent="0.3">
      <c r="A173" s="23" t="s">
        <v>3</v>
      </c>
      <c r="B173" s="24" t="s">
        <v>40</v>
      </c>
      <c r="C173" s="24" t="s">
        <v>45</v>
      </c>
      <c r="D173" s="25" t="s">
        <v>47</v>
      </c>
    </row>
    <row r="174" spans="1:5" ht="24" customHeight="1" x14ac:dyDescent="0.25">
      <c r="A174" s="111" t="s">
        <v>152</v>
      </c>
      <c r="B174" s="119">
        <f t="shared" ref="B174:B179" si="25">E156</f>
        <v>0</v>
      </c>
      <c r="C174" s="119">
        <f t="shared" ref="C174:C179" si="26">E165</f>
        <v>0</v>
      </c>
      <c r="D174" s="127">
        <f t="shared" ref="D174:D179" si="27">B174-C174</f>
        <v>0</v>
      </c>
    </row>
    <row r="175" spans="1:5" ht="24" customHeight="1" x14ac:dyDescent="0.25">
      <c r="A175" s="113" t="s">
        <v>155</v>
      </c>
      <c r="B175" s="120">
        <f t="shared" si="25"/>
        <v>0</v>
      </c>
      <c r="C175" s="120">
        <f t="shared" si="26"/>
        <v>0</v>
      </c>
      <c r="D175" s="128">
        <f t="shared" si="27"/>
        <v>0</v>
      </c>
    </row>
    <row r="176" spans="1:5" ht="24" customHeight="1" thickBot="1" x14ac:dyDescent="0.3">
      <c r="A176" s="122" t="s">
        <v>157</v>
      </c>
      <c r="B176" s="123">
        <f t="shared" si="25"/>
        <v>0</v>
      </c>
      <c r="C176" s="123">
        <f t="shared" si="26"/>
        <v>0</v>
      </c>
      <c r="D176" s="129">
        <f t="shared" si="27"/>
        <v>0</v>
      </c>
    </row>
    <row r="177" spans="1:8" ht="24" customHeight="1" x14ac:dyDescent="0.25">
      <c r="A177" s="111" t="s">
        <v>153</v>
      </c>
      <c r="B177" s="119">
        <f t="shared" si="25"/>
        <v>0</v>
      </c>
      <c r="C177" s="119">
        <f t="shared" si="26"/>
        <v>0</v>
      </c>
      <c r="D177" s="127">
        <f t="shared" si="27"/>
        <v>0</v>
      </c>
    </row>
    <row r="178" spans="1:8" ht="24" customHeight="1" x14ac:dyDescent="0.25">
      <c r="A178" s="113" t="s">
        <v>154</v>
      </c>
      <c r="B178" s="120">
        <f t="shared" si="25"/>
        <v>0</v>
      </c>
      <c r="C178" s="120">
        <f t="shared" si="26"/>
        <v>0</v>
      </c>
      <c r="D178" s="128">
        <f t="shared" si="27"/>
        <v>0</v>
      </c>
    </row>
    <row r="179" spans="1:8" ht="24" customHeight="1" thickBot="1" x14ac:dyDescent="0.3">
      <c r="A179" s="110" t="s">
        <v>158</v>
      </c>
      <c r="B179" s="121">
        <f t="shared" si="25"/>
        <v>0</v>
      </c>
      <c r="C179" s="121">
        <f t="shared" si="26"/>
        <v>0</v>
      </c>
      <c r="D179" s="130">
        <f t="shared" si="27"/>
        <v>0</v>
      </c>
      <c r="H179" s="161"/>
    </row>
    <row r="181" spans="1:8" ht="24" customHeight="1" x14ac:dyDescent="0.25">
      <c r="A181" s="282" t="s">
        <v>49</v>
      </c>
      <c r="B181" s="282"/>
      <c r="C181" s="282"/>
      <c r="D181" s="282"/>
      <c r="E181" s="282"/>
      <c r="F181" s="282"/>
      <c r="G181" s="161"/>
    </row>
    <row r="182" spans="1:8" ht="31.5" customHeight="1" thickBot="1" x14ac:dyDescent="0.3"/>
    <row r="183" spans="1:8" ht="24" customHeight="1" thickBot="1" x14ac:dyDescent="0.3">
      <c r="A183" s="283" t="s">
        <v>49</v>
      </c>
      <c r="B183" s="284"/>
      <c r="C183" s="284"/>
      <c r="D183" s="285"/>
    </row>
    <row r="184" spans="1:8" ht="27" customHeight="1" thickBot="1" x14ac:dyDescent="0.3">
      <c r="A184" s="86" t="s">
        <v>3</v>
      </c>
      <c r="B184" s="87" t="s">
        <v>50</v>
      </c>
      <c r="C184" s="22" t="s">
        <v>41</v>
      </c>
      <c r="D184" s="88" t="s">
        <v>4</v>
      </c>
    </row>
    <row r="185" spans="1:8" ht="24" customHeight="1" x14ac:dyDescent="0.25">
      <c r="A185" s="111" t="s">
        <v>152</v>
      </c>
      <c r="B185" s="119"/>
      <c r="C185" s="30">
        <f>D156</f>
        <v>0</v>
      </c>
      <c r="D185" s="127">
        <f t="shared" ref="D185:D190" si="28">B185*C185</f>
        <v>0</v>
      </c>
    </row>
    <row r="186" spans="1:8" ht="24" customHeight="1" x14ac:dyDescent="0.25">
      <c r="A186" s="113" t="s">
        <v>155</v>
      </c>
      <c r="B186" s="120">
        <f>B185</f>
        <v>0</v>
      </c>
      <c r="C186" s="31">
        <f t="shared" ref="C186:C190" si="29">D157</f>
        <v>0</v>
      </c>
      <c r="D186" s="128">
        <f t="shared" si="28"/>
        <v>0</v>
      </c>
    </row>
    <row r="187" spans="1:8" ht="24" customHeight="1" thickBot="1" x14ac:dyDescent="0.3">
      <c r="A187" s="110" t="s">
        <v>157</v>
      </c>
      <c r="B187" s="121">
        <f>B186</f>
        <v>0</v>
      </c>
      <c r="C187" s="32">
        <f t="shared" si="29"/>
        <v>0</v>
      </c>
      <c r="D187" s="130">
        <f t="shared" si="28"/>
        <v>0</v>
      </c>
    </row>
    <row r="188" spans="1:8" ht="24" customHeight="1" x14ac:dyDescent="0.25">
      <c r="A188" s="111" t="s">
        <v>153</v>
      </c>
      <c r="B188" s="119">
        <f>B187</f>
        <v>0</v>
      </c>
      <c r="C188" s="30">
        <f t="shared" si="29"/>
        <v>0</v>
      </c>
      <c r="D188" s="127">
        <f t="shared" si="28"/>
        <v>0</v>
      </c>
    </row>
    <row r="189" spans="1:8" ht="24" customHeight="1" x14ac:dyDescent="0.25">
      <c r="A189" s="113" t="s">
        <v>154</v>
      </c>
      <c r="B189" s="120">
        <f>B188</f>
        <v>0</v>
      </c>
      <c r="C189" s="31">
        <f t="shared" si="29"/>
        <v>0</v>
      </c>
      <c r="D189" s="128">
        <f t="shared" si="28"/>
        <v>0</v>
      </c>
    </row>
    <row r="190" spans="1:8" ht="24" customHeight="1" thickBot="1" x14ac:dyDescent="0.3">
      <c r="A190" s="110" t="s">
        <v>158</v>
      </c>
      <c r="B190" s="121">
        <f>B189</f>
        <v>0</v>
      </c>
      <c r="C190" s="32">
        <f t="shared" si="29"/>
        <v>0</v>
      </c>
      <c r="D190" s="130">
        <f t="shared" si="28"/>
        <v>0</v>
      </c>
    </row>
    <row r="191" spans="1:8" ht="24" customHeight="1" thickBot="1" x14ac:dyDescent="0.3"/>
    <row r="192" spans="1:8" ht="24" customHeight="1" thickBot="1" x14ac:dyDescent="0.3">
      <c r="A192" s="283" t="s">
        <v>51</v>
      </c>
      <c r="B192" s="284"/>
      <c r="C192" s="284"/>
      <c r="D192" s="285"/>
    </row>
    <row r="193" spans="1:8" ht="24" customHeight="1" thickBot="1" x14ac:dyDescent="0.3">
      <c r="A193" s="23" t="s">
        <v>3</v>
      </c>
      <c r="B193" s="24" t="s">
        <v>1</v>
      </c>
      <c r="C193" s="24" t="s">
        <v>2</v>
      </c>
      <c r="D193" s="25" t="s">
        <v>44</v>
      </c>
    </row>
    <row r="194" spans="1:8" ht="24" customHeight="1" x14ac:dyDescent="0.25">
      <c r="A194" s="111" t="s">
        <v>152</v>
      </c>
      <c r="B194" s="119">
        <f>D185</f>
        <v>0</v>
      </c>
      <c r="C194" s="116"/>
      <c r="D194" s="127">
        <f t="shared" ref="D194:D199" si="30">B194*C194</f>
        <v>0</v>
      </c>
    </row>
    <row r="195" spans="1:8" ht="24" customHeight="1" x14ac:dyDescent="0.25">
      <c r="A195" s="113" t="s">
        <v>155</v>
      </c>
      <c r="B195" s="120">
        <f t="shared" ref="B195:B199" si="31">D186</f>
        <v>0</v>
      </c>
      <c r="C195" s="117">
        <f>C194</f>
        <v>0</v>
      </c>
      <c r="D195" s="128">
        <f t="shared" si="30"/>
        <v>0</v>
      </c>
    </row>
    <row r="196" spans="1:8" ht="24" customHeight="1" x14ac:dyDescent="0.25">
      <c r="A196" s="113" t="s">
        <v>157</v>
      </c>
      <c r="B196" s="120">
        <f t="shared" si="31"/>
        <v>0</v>
      </c>
      <c r="C196" s="117">
        <f>C195</f>
        <v>0</v>
      </c>
      <c r="D196" s="128">
        <f t="shared" si="30"/>
        <v>0</v>
      </c>
    </row>
    <row r="197" spans="1:8" ht="24" customHeight="1" x14ac:dyDescent="0.25">
      <c r="A197" s="113" t="s">
        <v>153</v>
      </c>
      <c r="B197" s="120">
        <f t="shared" si="31"/>
        <v>0</v>
      </c>
      <c r="C197" s="117">
        <f>C196</f>
        <v>0</v>
      </c>
      <c r="D197" s="128">
        <f t="shared" si="30"/>
        <v>0</v>
      </c>
    </row>
    <row r="198" spans="1:8" ht="24" customHeight="1" x14ac:dyDescent="0.25">
      <c r="A198" s="113" t="s">
        <v>154</v>
      </c>
      <c r="B198" s="120">
        <f t="shared" si="31"/>
        <v>0</v>
      </c>
      <c r="C198" s="117">
        <f>C197</f>
        <v>0</v>
      </c>
      <c r="D198" s="128">
        <f t="shared" si="30"/>
        <v>0</v>
      </c>
    </row>
    <row r="199" spans="1:8" ht="24" customHeight="1" thickBot="1" x14ac:dyDescent="0.3">
      <c r="A199" s="110" t="s">
        <v>158</v>
      </c>
      <c r="B199" s="121">
        <f t="shared" si="31"/>
        <v>0</v>
      </c>
      <c r="C199" s="118">
        <f>C198</f>
        <v>0</v>
      </c>
      <c r="D199" s="130">
        <f t="shared" si="30"/>
        <v>0</v>
      </c>
    </row>
    <row r="200" spans="1:8" ht="24" customHeight="1" thickBot="1" x14ac:dyDescent="0.3"/>
    <row r="201" spans="1:8" ht="24" customHeight="1" thickBot="1" x14ac:dyDescent="0.3">
      <c r="A201" s="283" t="s">
        <v>52</v>
      </c>
      <c r="B201" s="284"/>
      <c r="C201" s="284"/>
      <c r="D201" s="285"/>
    </row>
    <row r="202" spans="1:8" ht="24" customHeight="1" thickBot="1" x14ac:dyDescent="0.3">
      <c r="A202" s="23" t="s">
        <v>3</v>
      </c>
      <c r="B202" s="24" t="s">
        <v>40</v>
      </c>
      <c r="C202" s="24" t="s">
        <v>44</v>
      </c>
      <c r="D202" s="25" t="s">
        <v>47</v>
      </c>
    </row>
    <row r="203" spans="1:8" ht="24" customHeight="1" x14ac:dyDescent="0.25">
      <c r="A203" s="111" t="s">
        <v>152</v>
      </c>
      <c r="B203" s="119">
        <f>D185</f>
        <v>0</v>
      </c>
      <c r="C203" s="119">
        <f>D194</f>
        <v>0</v>
      </c>
      <c r="D203" s="127">
        <f t="shared" ref="D203:D208" si="32">B203-C203</f>
        <v>0</v>
      </c>
    </row>
    <row r="204" spans="1:8" ht="24" customHeight="1" x14ac:dyDescent="0.25">
      <c r="A204" s="113" t="s">
        <v>155</v>
      </c>
      <c r="B204" s="120">
        <f t="shared" ref="B204:B208" si="33">D186</f>
        <v>0</v>
      </c>
      <c r="C204" s="120">
        <f t="shared" ref="C204:C208" si="34">D195</f>
        <v>0</v>
      </c>
      <c r="D204" s="128">
        <f t="shared" si="32"/>
        <v>0</v>
      </c>
    </row>
    <row r="205" spans="1:8" ht="24" customHeight="1" thickBot="1" x14ac:dyDescent="0.3">
      <c r="A205" s="122" t="s">
        <v>157</v>
      </c>
      <c r="B205" s="123">
        <f t="shared" si="33"/>
        <v>0</v>
      </c>
      <c r="C205" s="123">
        <f t="shared" si="34"/>
        <v>0</v>
      </c>
      <c r="D205" s="129">
        <f t="shared" si="32"/>
        <v>0</v>
      </c>
    </row>
    <row r="206" spans="1:8" ht="24" customHeight="1" x14ac:dyDescent="0.25">
      <c r="A206" s="111" t="s">
        <v>153</v>
      </c>
      <c r="B206" s="119">
        <f t="shared" si="33"/>
        <v>0</v>
      </c>
      <c r="C206" s="119">
        <f t="shared" si="34"/>
        <v>0</v>
      </c>
      <c r="D206" s="127">
        <f t="shared" si="32"/>
        <v>0</v>
      </c>
    </row>
    <row r="207" spans="1:8" ht="24" customHeight="1" x14ac:dyDescent="0.25">
      <c r="A207" s="113" t="s">
        <v>154</v>
      </c>
      <c r="B207" s="120">
        <f t="shared" si="33"/>
        <v>0</v>
      </c>
      <c r="C207" s="120">
        <f t="shared" si="34"/>
        <v>0</v>
      </c>
      <c r="D207" s="128">
        <f t="shared" si="32"/>
        <v>0</v>
      </c>
    </row>
    <row r="208" spans="1:8" ht="24" customHeight="1" thickBot="1" x14ac:dyDescent="0.3">
      <c r="A208" s="110" t="s">
        <v>158</v>
      </c>
      <c r="B208" s="121">
        <f t="shared" si="33"/>
        <v>0</v>
      </c>
      <c r="C208" s="121">
        <f t="shared" si="34"/>
        <v>0</v>
      </c>
      <c r="D208" s="130">
        <f t="shared" si="32"/>
        <v>0</v>
      </c>
      <c r="H208" s="161"/>
    </row>
    <row r="210" spans="1:8" ht="51.75" customHeight="1" x14ac:dyDescent="0.25">
      <c r="A210" s="288" t="s">
        <v>273</v>
      </c>
      <c r="B210" s="288"/>
      <c r="C210" s="288"/>
      <c r="D210" s="288"/>
      <c r="E210" s="288"/>
      <c r="F210" s="288"/>
      <c r="G210" s="288"/>
      <c r="H210" s="288"/>
    </row>
    <row r="211" spans="1:8" ht="24" customHeight="1" thickBot="1" x14ac:dyDescent="0.3"/>
    <row r="212" spans="1:8" ht="24" customHeight="1" thickBot="1" x14ac:dyDescent="0.3">
      <c r="A212" s="283" t="s">
        <v>263</v>
      </c>
      <c r="B212" s="284"/>
      <c r="C212" s="284"/>
      <c r="D212" s="285"/>
    </row>
    <row r="213" spans="1:8" ht="24" customHeight="1" thickBot="1" x14ac:dyDescent="0.3">
      <c r="A213" s="23" t="s">
        <v>3</v>
      </c>
      <c r="B213" s="24"/>
      <c r="C213" s="24"/>
      <c r="D213" s="25"/>
    </row>
    <row r="214" spans="1:8" ht="24" customHeight="1" x14ac:dyDescent="0.25">
      <c r="A214" s="4" t="s">
        <v>152</v>
      </c>
      <c r="B214" s="11"/>
      <c r="C214" s="11"/>
      <c r="D214" s="16"/>
    </row>
    <row r="215" spans="1:8" ht="24" customHeight="1" x14ac:dyDescent="0.25">
      <c r="A215" s="7" t="s">
        <v>155</v>
      </c>
      <c r="B215" s="12"/>
      <c r="C215" s="12"/>
      <c r="D215" s="17"/>
    </row>
    <row r="216" spans="1:8" ht="24" customHeight="1" thickBot="1" x14ac:dyDescent="0.3">
      <c r="A216" s="14" t="s">
        <v>157</v>
      </c>
      <c r="B216" s="15"/>
      <c r="C216" s="15"/>
      <c r="D216" s="18"/>
    </row>
    <row r="217" spans="1:8" ht="24" customHeight="1" x14ac:dyDescent="0.25">
      <c r="A217" s="4" t="s">
        <v>153</v>
      </c>
      <c r="B217" s="11"/>
      <c r="C217" s="11"/>
      <c r="D217" s="16"/>
    </row>
    <row r="218" spans="1:8" ht="24" customHeight="1" x14ac:dyDescent="0.25">
      <c r="A218" s="7" t="s">
        <v>154</v>
      </c>
      <c r="B218" s="12"/>
      <c r="C218" s="12"/>
      <c r="D218" s="17"/>
    </row>
    <row r="219" spans="1:8" ht="24" customHeight="1" thickBot="1" x14ac:dyDescent="0.3">
      <c r="A219" s="2" t="s">
        <v>158</v>
      </c>
      <c r="B219" s="13"/>
      <c r="C219" s="13"/>
      <c r="D219" s="19"/>
      <c r="H219" s="161"/>
    </row>
    <row r="221" spans="1:8" ht="46.5" customHeight="1" x14ac:dyDescent="0.25">
      <c r="A221" s="288" t="s">
        <v>274</v>
      </c>
      <c r="B221" s="288"/>
      <c r="C221" s="288"/>
      <c r="D221" s="288"/>
      <c r="E221" s="288"/>
      <c r="F221" s="288"/>
      <c r="G221" s="288"/>
      <c r="H221" s="288"/>
    </row>
    <row r="222" spans="1:8" ht="24" customHeight="1" thickBot="1" x14ac:dyDescent="0.3"/>
    <row r="223" spans="1:8" ht="24" customHeight="1" thickBot="1" x14ac:dyDescent="0.3">
      <c r="A223" s="283" t="s">
        <v>264</v>
      </c>
      <c r="B223" s="284"/>
      <c r="C223" s="284"/>
      <c r="D223" s="285"/>
    </row>
    <row r="224" spans="1:8" ht="24" customHeight="1" thickBot="1" x14ac:dyDescent="0.3">
      <c r="A224" s="23" t="s">
        <v>3</v>
      </c>
      <c r="B224" s="24"/>
      <c r="C224" s="24"/>
      <c r="D224" s="25"/>
    </row>
    <row r="225" spans="1:8" ht="24" customHeight="1" x14ac:dyDescent="0.25">
      <c r="A225" s="4" t="s">
        <v>152</v>
      </c>
      <c r="B225" s="11"/>
      <c r="C225" s="11"/>
      <c r="D225" s="16"/>
    </row>
    <row r="226" spans="1:8" ht="24" customHeight="1" x14ac:dyDescent="0.25">
      <c r="A226" s="7" t="s">
        <v>155</v>
      </c>
      <c r="B226" s="12"/>
      <c r="C226" s="12"/>
      <c r="D226" s="17"/>
    </row>
    <row r="227" spans="1:8" ht="24" customHeight="1" thickBot="1" x14ac:dyDescent="0.3">
      <c r="A227" s="14" t="s">
        <v>157</v>
      </c>
      <c r="B227" s="15"/>
      <c r="C227" s="15"/>
      <c r="D227" s="18"/>
    </row>
    <row r="228" spans="1:8" ht="24" customHeight="1" x14ac:dyDescent="0.25">
      <c r="A228" s="4" t="s">
        <v>153</v>
      </c>
      <c r="B228" s="11"/>
      <c r="C228" s="11"/>
      <c r="D228" s="16"/>
    </row>
    <row r="229" spans="1:8" ht="24" customHeight="1" x14ac:dyDescent="0.25">
      <c r="A229" s="7" t="s">
        <v>154</v>
      </c>
      <c r="B229" s="12"/>
      <c r="C229" s="12"/>
      <c r="D229" s="17"/>
    </row>
    <row r="230" spans="1:8" ht="24" customHeight="1" thickBot="1" x14ac:dyDescent="0.3">
      <c r="A230" s="2" t="s">
        <v>158</v>
      </c>
      <c r="B230" s="13"/>
      <c r="C230" s="13"/>
      <c r="D230" s="19"/>
      <c r="H230" s="33"/>
    </row>
    <row r="231" spans="1:8" ht="24" customHeight="1" thickBot="1" x14ac:dyDescent="0.3"/>
    <row r="232" spans="1:8" ht="24" customHeight="1" thickBot="1" x14ac:dyDescent="0.3">
      <c r="A232" s="283" t="s">
        <v>36</v>
      </c>
      <c r="B232" s="284"/>
      <c r="C232" s="284"/>
      <c r="D232" s="284"/>
      <c r="E232" s="284"/>
      <c r="F232" s="285"/>
      <c r="G232" s="33"/>
    </row>
    <row r="233" spans="1:8" ht="24" customHeight="1" thickBot="1" x14ac:dyDescent="0.3">
      <c r="A233" s="23" t="s">
        <v>3</v>
      </c>
      <c r="B233" s="24" t="s">
        <v>53</v>
      </c>
      <c r="C233" s="24" t="s">
        <v>54</v>
      </c>
      <c r="D233" s="24" t="s">
        <v>265</v>
      </c>
      <c r="E233" s="24" t="s">
        <v>266</v>
      </c>
      <c r="F233" s="25" t="s">
        <v>16</v>
      </c>
    </row>
    <row r="234" spans="1:8" ht="24" customHeight="1" x14ac:dyDescent="0.25">
      <c r="A234" s="111" t="s">
        <v>152</v>
      </c>
      <c r="B234" s="119">
        <f>D174</f>
        <v>0</v>
      </c>
      <c r="C234" s="119">
        <f>D203</f>
        <v>0</v>
      </c>
      <c r="D234" s="119">
        <f>D214</f>
        <v>0</v>
      </c>
      <c r="E234" s="119">
        <f t="shared" ref="E234:E239" si="35">D225</f>
        <v>0</v>
      </c>
      <c r="F234" s="127">
        <f>SUM(B234:E234)</f>
        <v>0</v>
      </c>
    </row>
    <row r="235" spans="1:8" ht="24" customHeight="1" x14ac:dyDescent="0.25">
      <c r="A235" s="113" t="s">
        <v>155</v>
      </c>
      <c r="B235" s="120">
        <f t="shared" ref="B235:B239" si="36">D175</f>
        <v>0</v>
      </c>
      <c r="C235" s="120">
        <f t="shared" ref="C235:C239" si="37">D204</f>
        <v>0</v>
      </c>
      <c r="D235" s="120">
        <f t="shared" ref="D235:D239" si="38">D215</f>
        <v>0</v>
      </c>
      <c r="E235" s="120">
        <f t="shared" si="35"/>
        <v>0</v>
      </c>
      <c r="F235" s="128">
        <f t="shared" ref="F235:F239" si="39">SUM(B235:E235)</f>
        <v>0</v>
      </c>
    </row>
    <row r="236" spans="1:8" ht="24" customHeight="1" thickBot="1" x14ac:dyDescent="0.3">
      <c r="A236" s="122" t="s">
        <v>157</v>
      </c>
      <c r="B236" s="123">
        <f t="shared" si="36"/>
        <v>0</v>
      </c>
      <c r="C236" s="123">
        <f t="shared" si="37"/>
        <v>0</v>
      </c>
      <c r="D236" s="123">
        <f t="shared" si="38"/>
        <v>0</v>
      </c>
      <c r="E236" s="123">
        <f t="shared" si="35"/>
        <v>0</v>
      </c>
      <c r="F236" s="129">
        <f t="shared" si="39"/>
        <v>0</v>
      </c>
    </row>
    <row r="237" spans="1:8" ht="24" customHeight="1" x14ac:dyDescent="0.25">
      <c r="A237" s="111" t="s">
        <v>153</v>
      </c>
      <c r="B237" s="119">
        <f t="shared" si="36"/>
        <v>0</v>
      </c>
      <c r="C237" s="119">
        <f t="shared" si="37"/>
        <v>0</v>
      </c>
      <c r="D237" s="119">
        <f t="shared" si="38"/>
        <v>0</v>
      </c>
      <c r="E237" s="119">
        <f t="shared" si="35"/>
        <v>0</v>
      </c>
      <c r="F237" s="127">
        <f t="shared" si="39"/>
        <v>0</v>
      </c>
    </row>
    <row r="238" spans="1:8" ht="24" customHeight="1" x14ac:dyDescent="0.25">
      <c r="A238" s="113" t="s">
        <v>154</v>
      </c>
      <c r="B238" s="120">
        <f t="shared" si="36"/>
        <v>0</v>
      </c>
      <c r="C238" s="120">
        <f t="shared" si="37"/>
        <v>0</v>
      </c>
      <c r="D238" s="120">
        <f t="shared" si="38"/>
        <v>0</v>
      </c>
      <c r="E238" s="120">
        <f t="shared" si="35"/>
        <v>0</v>
      </c>
      <c r="F238" s="128">
        <f t="shared" si="39"/>
        <v>0</v>
      </c>
    </row>
    <row r="239" spans="1:8" ht="24" customHeight="1" thickBot="1" x14ac:dyDescent="0.3">
      <c r="A239" s="110" t="s">
        <v>158</v>
      </c>
      <c r="B239" s="121">
        <f t="shared" si="36"/>
        <v>0</v>
      </c>
      <c r="C239" s="121">
        <f t="shared" si="37"/>
        <v>0</v>
      </c>
      <c r="D239" s="121">
        <f t="shared" si="38"/>
        <v>0</v>
      </c>
      <c r="E239" s="121">
        <f t="shared" si="35"/>
        <v>0</v>
      </c>
      <c r="F239" s="130">
        <f t="shared" si="39"/>
        <v>0</v>
      </c>
      <c r="H239" s="161"/>
    </row>
    <row r="241" spans="1:8" ht="24" customHeight="1" x14ac:dyDescent="0.25">
      <c r="A241" s="286" t="s">
        <v>139</v>
      </c>
      <c r="B241" s="286"/>
      <c r="C241" s="286"/>
      <c r="D241" s="286"/>
      <c r="E241" s="286"/>
      <c r="F241" s="286"/>
      <c r="G241" s="286"/>
      <c r="H241" s="286"/>
    </row>
    <row r="242" spans="1:8" ht="24" customHeight="1" thickBot="1" x14ac:dyDescent="0.3"/>
    <row r="243" spans="1:8" ht="24" customHeight="1" thickBot="1" x14ac:dyDescent="0.3">
      <c r="A243" s="283" t="s">
        <v>139</v>
      </c>
      <c r="B243" s="284"/>
      <c r="C243" s="284"/>
      <c r="D243" s="284"/>
      <c r="E243" s="285"/>
    </row>
    <row r="244" spans="1:8" ht="24" customHeight="1" thickBot="1" x14ac:dyDescent="0.3">
      <c r="A244" s="23" t="s">
        <v>3</v>
      </c>
      <c r="B244" s="24" t="s">
        <v>65</v>
      </c>
      <c r="C244" s="24" t="s">
        <v>66</v>
      </c>
      <c r="D244" s="24" t="s">
        <v>67</v>
      </c>
      <c r="E244" s="25" t="s">
        <v>16</v>
      </c>
    </row>
    <row r="245" spans="1:8" ht="24" customHeight="1" x14ac:dyDescent="0.25">
      <c r="A245" s="111" t="s">
        <v>152</v>
      </c>
      <c r="B245" s="119">
        <f t="shared" ref="B245:B250" si="40">E103</f>
        <v>0</v>
      </c>
      <c r="C245" s="119">
        <f t="shared" ref="C245:C250" si="41">D144</f>
        <v>0</v>
      </c>
      <c r="D245" s="119">
        <f>F234</f>
        <v>0</v>
      </c>
      <c r="E245" s="127">
        <f t="shared" ref="E245:E250" si="42">SUM(B245:D245)</f>
        <v>0</v>
      </c>
    </row>
    <row r="246" spans="1:8" ht="24" customHeight="1" x14ac:dyDescent="0.25">
      <c r="A246" s="113" t="s">
        <v>155</v>
      </c>
      <c r="B246" s="120">
        <f t="shared" si="40"/>
        <v>0</v>
      </c>
      <c r="C246" s="120">
        <f t="shared" si="41"/>
        <v>0</v>
      </c>
      <c r="D246" s="120">
        <f t="shared" ref="D246:D250" si="43">F235</f>
        <v>0</v>
      </c>
      <c r="E246" s="128">
        <f t="shared" si="42"/>
        <v>0</v>
      </c>
    </row>
    <row r="247" spans="1:8" ht="24" customHeight="1" thickBot="1" x14ac:dyDescent="0.3">
      <c r="A247" s="174" t="s">
        <v>157</v>
      </c>
      <c r="B247" s="121">
        <f t="shared" si="40"/>
        <v>0</v>
      </c>
      <c r="C247" s="121">
        <f t="shared" si="41"/>
        <v>0</v>
      </c>
      <c r="D247" s="121">
        <f t="shared" si="43"/>
        <v>0</v>
      </c>
      <c r="E247" s="130">
        <f t="shared" si="42"/>
        <v>0</v>
      </c>
    </row>
    <row r="248" spans="1:8" ht="24" customHeight="1" x14ac:dyDescent="0.25">
      <c r="A248" s="1" t="s">
        <v>153</v>
      </c>
      <c r="B248" s="21">
        <f t="shared" si="40"/>
        <v>0</v>
      </c>
      <c r="C248" s="21">
        <f t="shared" si="41"/>
        <v>0</v>
      </c>
      <c r="D248" s="21">
        <f t="shared" si="43"/>
        <v>0</v>
      </c>
      <c r="E248" s="20">
        <f t="shared" si="42"/>
        <v>0</v>
      </c>
    </row>
    <row r="249" spans="1:8" ht="24" customHeight="1" x14ac:dyDescent="0.25">
      <c r="A249" s="113" t="s">
        <v>154</v>
      </c>
      <c r="B249" s="120">
        <f t="shared" si="40"/>
        <v>0</v>
      </c>
      <c r="C249" s="120">
        <f t="shared" si="41"/>
        <v>0</v>
      </c>
      <c r="D249" s="120">
        <f t="shared" si="43"/>
        <v>0</v>
      </c>
      <c r="E249" s="128">
        <f t="shared" si="42"/>
        <v>0</v>
      </c>
    </row>
    <row r="250" spans="1:8" ht="24" customHeight="1" thickBot="1" x14ac:dyDescent="0.3">
      <c r="A250" s="110" t="s">
        <v>158</v>
      </c>
      <c r="B250" s="121">
        <f t="shared" si="40"/>
        <v>0</v>
      </c>
      <c r="C250" s="121">
        <f t="shared" si="41"/>
        <v>0</v>
      </c>
      <c r="D250" s="121">
        <f t="shared" si="43"/>
        <v>0</v>
      </c>
      <c r="E250" s="130">
        <f t="shared" si="42"/>
        <v>0</v>
      </c>
      <c r="H250" s="161"/>
    </row>
    <row r="252" spans="1:8" ht="24" customHeight="1" x14ac:dyDescent="0.25">
      <c r="A252" s="286" t="s">
        <v>55</v>
      </c>
      <c r="B252" s="286"/>
      <c r="C252" s="286"/>
      <c r="D252" s="286"/>
      <c r="E252" s="286"/>
      <c r="F252" s="286"/>
      <c r="G252" s="286"/>
      <c r="H252" s="286"/>
    </row>
    <row r="253" spans="1:8" ht="53.25" customHeight="1" x14ac:dyDescent="0.25">
      <c r="A253" s="291" t="s">
        <v>271</v>
      </c>
      <c r="B253" s="291"/>
      <c r="C253" s="291"/>
      <c r="D253" s="291"/>
      <c r="E253" s="291"/>
      <c r="F253" s="291"/>
      <c r="G253" s="291"/>
      <c r="H253" s="291"/>
    </row>
    <row r="254" spans="1:8" ht="24" customHeight="1" thickBot="1" x14ac:dyDescent="0.3"/>
    <row r="255" spans="1:8" ht="16.5" customHeight="1" thickBot="1" x14ac:dyDescent="0.3">
      <c r="A255" s="292" t="s">
        <v>56</v>
      </c>
      <c r="B255" s="294"/>
    </row>
    <row r="256" spans="1:8" ht="16.5" thickBot="1" x14ac:dyDescent="0.3">
      <c r="A256" s="271" t="s">
        <v>57</v>
      </c>
      <c r="B256" s="272" t="s">
        <v>2</v>
      </c>
    </row>
    <row r="257" spans="1:8" ht="31.5" x14ac:dyDescent="0.25">
      <c r="A257" s="37" t="s">
        <v>58</v>
      </c>
      <c r="B257" s="90"/>
    </row>
    <row r="258" spans="1:8" ht="31.5" x14ac:dyDescent="0.25">
      <c r="A258" s="171" t="s">
        <v>59</v>
      </c>
      <c r="B258" s="172">
        <f>B257*45%</f>
        <v>0</v>
      </c>
    </row>
    <row r="259" spans="1:8" ht="31.5" x14ac:dyDescent="0.25">
      <c r="A259" s="171" t="s">
        <v>60</v>
      </c>
      <c r="B259" s="172">
        <f>B257*55%</f>
        <v>0</v>
      </c>
    </row>
    <row r="260" spans="1:8" ht="32.25" customHeight="1" x14ac:dyDescent="0.25">
      <c r="A260" s="34" t="s">
        <v>61</v>
      </c>
      <c r="B260" s="91"/>
    </row>
    <row r="261" spans="1:8" ht="30" customHeight="1" thickBot="1" x14ac:dyDescent="0.3">
      <c r="A261" s="35" t="s">
        <v>62</v>
      </c>
      <c r="B261" s="92"/>
    </row>
    <row r="262" spans="1:8" ht="24" customHeight="1" thickBot="1" x14ac:dyDescent="0.3">
      <c r="A262" s="271" t="s">
        <v>32</v>
      </c>
      <c r="B262" s="36">
        <f>SUM(B258:B261)</f>
        <v>0</v>
      </c>
      <c r="H262" s="161"/>
    </row>
    <row r="264" spans="1:8" ht="24" customHeight="1" x14ac:dyDescent="0.25">
      <c r="A264" s="289" t="s">
        <v>63</v>
      </c>
      <c r="B264" s="290"/>
      <c r="C264" s="290"/>
      <c r="D264" s="290"/>
      <c r="E264" s="290"/>
      <c r="F264" s="290"/>
      <c r="G264" s="290"/>
      <c r="H264" s="290"/>
    </row>
    <row r="265" spans="1:8" ht="16.5" thickBot="1" x14ac:dyDescent="0.3"/>
    <row r="266" spans="1:8" ht="24" customHeight="1" thickBot="1" x14ac:dyDescent="0.3">
      <c r="A266" s="283" t="s">
        <v>64</v>
      </c>
      <c r="B266" s="284"/>
      <c r="C266" s="284"/>
      <c r="D266" s="285"/>
    </row>
    <row r="267" spans="1:8" ht="30" customHeight="1" thickBot="1" x14ac:dyDescent="0.3">
      <c r="A267" s="23" t="s">
        <v>3</v>
      </c>
      <c r="B267" s="24" t="s">
        <v>1</v>
      </c>
      <c r="C267" s="157" t="s">
        <v>141</v>
      </c>
      <c r="D267" s="25" t="s">
        <v>4</v>
      </c>
    </row>
    <row r="268" spans="1:8" ht="24" customHeight="1" x14ac:dyDescent="0.25">
      <c r="A268" s="111" t="s">
        <v>152</v>
      </c>
      <c r="B268" s="119">
        <f t="shared" ref="B268:B273" si="44">G63+(E245-D126)</f>
        <v>0</v>
      </c>
      <c r="C268" s="112">
        <v>12</v>
      </c>
      <c r="D268" s="127">
        <f t="shared" ref="D268:D273" si="45">B268/C268</f>
        <v>0</v>
      </c>
    </row>
    <row r="269" spans="1:8" ht="24" customHeight="1" x14ac:dyDescent="0.25">
      <c r="A269" s="113" t="s">
        <v>155</v>
      </c>
      <c r="B269" s="120">
        <f t="shared" si="44"/>
        <v>0</v>
      </c>
      <c r="C269" s="114">
        <f>C268</f>
        <v>12</v>
      </c>
      <c r="D269" s="128">
        <f t="shared" si="45"/>
        <v>0</v>
      </c>
    </row>
    <row r="270" spans="1:8" ht="24" customHeight="1" thickBot="1" x14ac:dyDescent="0.3">
      <c r="A270" s="122" t="s">
        <v>157</v>
      </c>
      <c r="B270" s="123">
        <f t="shared" si="44"/>
        <v>0</v>
      </c>
      <c r="C270" s="137">
        <f>C269</f>
        <v>12</v>
      </c>
      <c r="D270" s="129">
        <f t="shared" si="45"/>
        <v>0</v>
      </c>
    </row>
    <row r="271" spans="1:8" ht="24" customHeight="1" x14ac:dyDescent="0.25">
      <c r="A271" s="111" t="s">
        <v>153</v>
      </c>
      <c r="B271" s="119">
        <f t="shared" si="44"/>
        <v>0</v>
      </c>
      <c r="C271" s="112">
        <f>C270</f>
        <v>12</v>
      </c>
      <c r="D271" s="127">
        <f t="shared" si="45"/>
        <v>0</v>
      </c>
    </row>
    <row r="272" spans="1:8" ht="24" customHeight="1" x14ac:dyDescent="0.25">
      <c r="A272" s="113" t="s">
        <v>154</v>
      </c>
      <c r="B272" s="120">
        <f t="shared" si="44"/>
        <v>0</v>
      </c>
      <c r="C272" s="114">
        <f>C271</f>
        <v>12</v>
      </c>
      <c r="D272" s="128">
        <f t="shared" si="45"/>
        <v>0</v>
      </c>
    </row>
    <row r="273" spans="1:5" ht="33" customHeight="1" thickBot="1" x14ac:dyDescent="0.3">
      <c r="A273" s="110" t="s">
        <v>158</v>
      </c>
      <c r="B273" s="121">
        <f t="shared" si="44"/>
        <v>0</v>
      </c>
      <c r="C273" s="115">
        <f>C272</f>
        <v>12</v>
      </c>
      <c r="D273" s="130">
        <f t="shared" si="45"/>
        <v>0</v>
      </c>
    </row>
    <row r="274" spans="1:5" ht="16.5" thickBot="1" x14ac:dyDescent="0.3"/>
    <row r="275" spans="1:5" ht="25.5" customHeight="1" thickBot="1" x14ac:dyDescent="0.3">
      <c r="A275" s="292" t="s">
        <v>68</v>
      </c>
      <c r="B275" s="293"/>
      <c r="C275" s="293"/>
      <c r="D275" s="294"/>
      <c r="E275" s="39"/>
    </row>
    <row r="276" spans="1:5" ht="28.5" customHeight="1" thickBot="1" x14ac:dyDescent="0.3">
      <c r="A276" s="23" t="s">
        <v>3</v>
      </c>
      <c r="B276" s="24" t="s">
        <v>1</v>
      </c>
      <c r="C276" s="38" t="s">
        <v>69</v>
      </c>
      <c r="D276" s="25" t="s">
        <v>4</v>
      </c>
    </row>
    <row r="277" spans="1:5" ht="24" customHeight="1" x14ac:dyDescent="0.25">
      <c r="A277" s="111" t="s">
        <v>152</v>
      </c>
      <c r="B277" s="119">
        <f t="shared" ref="B277:B282" si="46">D135</f>
        <v>0</v>
      </c>
      <c r="C277" s="116"/>
      <c r="D277" s="127">
        <f t="shared" ref="D277:D282" si="47">B277*C277</f>
        <v>0</v>
      </c>
    </row>
    <row r="278" spans="1:5" ht="24" customHeight="1" x14ac:dyDescent="0.25">
      <c r="A278" s="113" t="s">
        <v>155</v>
      </c>
      <c r="B278" s="120">
        <f t="shared" si="46"/>
        <v>0</v>
      </c>
      <c r="C278" s="117"/>
      <c r="D278" s="128">
        <f t="shared" si="47"/>
        <v>0</v>
      </c>
    </row>
    <row r="279" spans="1:5" ht="24" customHeight="1" thickBot="1" x14ac:dyDescent="0.3">
      <c r="A279" s="122" t="s">
        <v>157</v>
      </c>
      <c r="B279" s="123">
        <f t="shared" si="46"/>
        <v>0</v>
      </c>
      <c r="C279" s="124"/>
      <c r="D279" s="129">
        <f t="shared" si="47"/>
        <v>0</v>
      </c>
    </row>
    <row r="280" spans="1:5" ht="24" customHeight="1" x14ac:dyDescent="0.25">
      <c r="A280" s="111" t="s">
        <v>153</v>
      </c>
      <c r="B280" s="119">
        <f t="shared" si="46"/>
        <v>0</v>
      </c>
      <c r="C280" s="116"/>
      <c r="D280" s="127">
        <f t="shared" si="47"/>
        <v>0</v>
      </c>
    </row>
    <row r="281" spans="1:5" ht="24" customHeight="1" x14ac:dyDescent="0.25">
      <c r="A281" s="113" t="s">
        <v>154</v>
      </c>
      <c r="B281" s="120">
        <f t="shared" si="46"/>
        <v>0</v>
      </c>
      <c r="C281" s="117"/>
      <c r="D281" s="128">
        <f t="shared" si="47"/>
        <v>0</v>
      </c>
    </row>
    <row r="282" spans="1:5" ht="24" customHeight="1" thickBot="1" x14ac:dyDescent="0.3">
      <c r="A282" s="110" t="s">
        <v>158</v>
      </c>
      <c r="B282" s="121">
        <f t="shared" si="46"/>
        <v>0</v>
      </c>
      <c r="C282" s="118">
        <v>0.5</v>
      </c>
      <c r="D282" s="130">
        <f t="shared" si="47"/>
        <v>0</v>
      </c>
    </row>
    <row r="283" spans="1:5" ht="24" customHeight="1" thickBot="1" x14ac:dyDescent="0.3"/>
    <row r="284" spans="1:5" ht="24" customHeight="1" thickBot="1" x14ac:dyDescent="0.3">
      <c r="A284" s="283" t="s">
        <v>70</v>
      </c>
      <c r="B284" s="284"/>
      <c r="C284" s="284"/>
      <c r="D284" s="285"/>
    </row>
    <row r="285" spans="1:5" ht="24" customHeight="1" thickBot="1" x14ac:dyDescent="0.3">
      <c r="A285" s="23" t="s">
        <v>3</v>
      </c>
      <c r="B285" s="24" t="s">
        <v>1</v>
      </c>
      <c r="C285" s="24" t="s">
        <v>2</v>
      </c>
      <c r="D285" s="25" t="s">
        <v>4</v>
      </c>
    </row>
    <row r="286" spans="1:5" ht="24" customHeight="1" x14ac:dyDescent="0.25">
      <c r="A286" s="111" t="s">
        <v>152</v>
      </c>
      <c r="B286" s="119">
        <f>D268+D277</f>
        <v>0</v>
      </c>
      <c r="C286" s="133">
        <f>$B$258</f>
        <v>0</v>
      </c>
      <c r="D286" s="127">
        <f t="shared" ref="D286:D291" si="48">B286*C286</f>
        <v>0</v>
      </c>
    </row>
    <row r="287" spans="1:5" ht="24" customHeight="1" x14ac:dyDescent="0.25">
      <c r="A287" s="113" t="s">
        <v>155</v>
      </c>
      <c r="B287" s="120">
        <f t="shared" ref="B287:B291" si="49">D269+D278</f>
        <v>0</v>
      </c>
      <c r="C287" s="131">
        <f t="shared" ref="C287:C291" si="50">$B$258</f>
        <v>0</v>
      </c>
      <c r="D287" s="128">
        <f t="shared" si="48"/>
        <v>0</v>
      </c>
    </row>
    <row r="288" spans="1:5" ht="24" customHeight="1" thickBot="1" x14ac:dyDescent="0.3">
      <c r="A288" s="122" t="s">
        <v>157</v>
      </c>
      <c r="B288" s="123">
        <f t="shared" si="49"/>
        <v>0</v>
      </c>
      <c r="C288" s="136">
        <f t="shared" si="50"/>
        <v>0</v>
      </c>
      <c r="D288" s="129">
        <f t="shared" si="48"/>
        <v>0</v>
      </c>
    </row>
    <row r="289" spans="1:8" ht="24" customHeight="1" x14ac:dyDescent="0.25">
      <c r="A289" s="111" t="s">
        <v>153</v>
      </c>
      <c r="B289" s="119">
        <f t="shared" si="49"/>
        <v>0</v>
      </c>
      <c r="C289" s="133">
        <f t="shared" si="50"/>
        <v>0</v>
      </c>
      <c r="D289" s="127">
        <f t="shared" si="48"/>
        <v>0</v>
      </c>
    </row>
    <row r="290" spans="1:8" ht="24" customHeight="1" x14ac:dyDescent="0.25">
      <c r="A290" s="113" t="s">
        <v>154</v>
      </c>
      <c r="B290" s="120">
        <f t="shared" si="49"/>
        <v>0</v>
      </c>
      <c r="C290" s="131">
        <f t="shared" si="50"/>
        <v>0</v>
      </c>
      <c r="D290" s="128">
        <f t="shared" si="48"/>
        <v>0</v>
      </c>
    </row>
    <row r="291" spans="1:8" ht="24" customHeight="1" thickBot="1" x14ac:dyDescent="0.3">
      <c r="A291" s="110" t="s">
        <v>158</v>
      </c>
      <c r="B291" s="121">
        <f t="shared" si="49"/>
        <v>0</v>
      </c>
      <c r="C291" s="132">
        <f t="shared" si="50"/>
        <v>0</v>
      </c>
      <c r="D291" s="130">
        <f t="shared" si="48"/>
        <v>0</v>
      </c>
      <c r="H291" s="161"/>
    </row>
    <row r="293" spans="1:8" ht="24" customHeight="1" x14ac:dyDescent="0.25">
      <c r="A293" s="289" t="s">
        <v>71</v>
      </c>
      <c r="B293" s="290"/>
      <c r="C293" s="290"/>
      <c r="D293" s="290"/>
      <c r="E293" s="290"/>
      <c r="F293" s="290"/>
      <c r="G293" s="290"/>
      <c r="H293" s="290"/>
    </row>
    <row r="294" spans="1:8" ht="16.5" thickBot="1" x14ac:dyDescent="0.3"/>
    <row r="295" spans="1:8" ht="24" customHeight="1" thickBot="1" x14ac:dyDescent="0.3">
      <c r="A295" s="283" t="s">
        <v>72</v>
      </c>
      <c r="B295" s="284"/>
      <c r="C295" s="284"/>
      <c r="D295" s="285"/>
    </row>
    <row r="296" spans="1:8" ht="33" customHeight="1" thickBot="1" x14ac:dyDescent="0.3">
      <c r="A296" s="23" t="s">
        <v>3</v>
      </c>
      <c r="B296" s="24" t="s">
        <v>1</v>
      </c>
      <c r="C296" s="157" t="s">
        <v>141</v>
      </c>
      <c r="D296" s="25" t="s">
        <v>4</v>
      </c>
    </row>
    <row r="297" spans="1:8" ht="24" customHeight="1" x14ac:dyDescent="0.25">
      <c r="A297" s="111" t="s">
        <v>152</v>
      </c>
      <c r="B297" s="119">
        <f t="shared" ref="B297:B302" si="51">G63+E245</f>
        <v>0</v>
      </c>
      <c r="C297" s="112">
        <v>12</v>
      </c>
      <c r="D297" s="127">
        <f t="shared" ref="D297:D302" si="52">B297/C297</f>
        <v>0</v>
      </c>
    </row>
    <row r="298" spans="1:8" ht="24" customHeight="1" x14ac:dyDescent="0.25">
      <c r="A298" s="113" t="s">
        <v>155</v>
      </c>
      <c r="B298" s="120">
        <f t="shared" si="51"/>
        <v>0</v>
      </c>
      <c r="C298" s="114">
        <v>12</v>
      </c>
      <c r="D298" s="128">
        <f t="shared" si="52"/>
        <v>0</v>
      </c>
    </row>
    <row r="299" spans="1:8" ht="24" customHeight="1" thickBot="1" x14ac:dyDescent="0.3">
      <c r="A299" s="122" t="s">
        <v>157</v>
      </c>
      <c r="B299" s="123">
        <f t="shared" si="51"/>
        <v>0</v>
      </c>
      <c r="C299" s="137">
        <v>12</v>
      </c>
      <c r="D299" s="129">
        <f t="shared" si="52"/>
        <v>0</v>
      </c>
    </row>
    <row r="300" spans="1:8" ht="24" customHeight="1" x14ac:dyDescent="0.25">
      <c r="A300" s="111" t="s">
        <v>153</v>
      </c>
      <c r="B300" s="119">
        <f t="shared" si="51"/>
        <v>0</v>
      </c>
      <c r="C300" s="112">
        <v>12</v>
      </c>
      <c r="D300" s="127">
        <f t="shared" si="52"/>
        <v>0</v>
      </c>
    </row>
    <row r="301" spans="1:8" ht="24" customHeight="1" x14ac:dyDescent="0.25">
      <c r="A301" s="113" t="s">
        <v>154</v>
      </c>
      <c r="B301" s="120">
        <f t="shared" si="51"/>
        <v>0</v>
      </c>
      <c r="C301" s="114">
        <v>12</v>
      </c>
      <c r="D301" s="128">
        <f t="shared" si="52"/>
        <v>0</v>
      </c>
    </row>
    <row r="302" spans="1:8" ht="36.75" customHeight="1" thickBot="1" x14ac:dyDescent="0.3">
      <c r="A302" s="110" t="s">
        <v>158</v>
      </c>
      <c r="B302" s="121">
        <f t="shared" si="51"/>
        <v>0</v>
      </c>
      <c r="C302" s="115">
        <v>12</v>
      </c>
      <c r="D302" s="130">
        <f t="shared" si="52"/>
        <v>0</v>
      </c>
    </row>
    <row r="303" spans="1:8" ht="16.5" thickBot="1" x14ac:dyDescent="0.3"/>
    <row r="304" spans="1:8" ht="31.5" customHeight="1" thickBot="1" x14ac:dyDescent="0.3">
      <c r="A304" s="292" t="s">
        <v>73</v>
      </c>
      <c r="B304" s="293"/>
      <c r="C304" s="293"/>
      <c r="D304" s="294"/>
    </row>
    <row r="305" spans="1:8" ht="34.5" customHeight="1" thickBot="1" x14ac:dyDescent="0.3">
      <c r="A305" s="23" t="s">
        <v>3</v>
      </c>
      <c r="B305" s="24" t="s">
        <v>1</v>
      </c>
      <c r="C305" s="38" t="s">
        <v>69</v>
      </c>
      <c r="D305" s="25" t="s">
        <v>4</v>
      </c>
    </row>
    <row r="306" spans="1:8" ht="24" customHeight="1" x14ac:dyDescent="0.25">
      <c r="A306" s="111" t="s">
        <v>152</v>
      </c>
      <c r="B306" s="119">
        <f t="shared" ref="B306:B311" si="53">D135</f>
        <v>0</v>
      </c>
      <c r="C306" s="116"/>
      <c r="D306" s="127">
        <f t="shared" ref="D306:D311" si="54">B306*C306</f>
        <v>0</v>
      </c>
    </row>
    <row r="307" spans="1:8" ht="24" customHeight="1" x14ac:dyDescent="0.25">
      <c r="A307" s="113" t="s">
        <v>155</v>
      </c>
      <c r="B307" s="120">
        <f t="shared" si="53"/>
        <v>0</v>
      </c>
      <c r="C307" s="117"/>
      <c r="D307" s="128">
        <f t="shared" si="54"/>
        <v>0</v>
      </c>
    </row>
    <row r="308" spans="1:8" ht="24" customHeight="1" thickBot="1" x14ac:dyDescent="0.3">
      <c r="A308" s="122" t="s">
        <v>157</v>
      </c>
      <c r="B308" s="123">
        <f t="shared" si="53"/>
        <v>0</v>
      </c>
      <c r="C308" s="124"/>
      <c r="D308" s="129">
        <f t="shared" si="54"/>
        <v>0</v>
      </c>
    </row>
    <row r="309" spans="1:8" ht="24" customHeight="1" x14ac:dyDescent="0.25">
      <c r="A309" s="111" t="s">
        <v>153</v>
      </c>
      <c r="B309" s="119">
        <f t="shared" si="53"/>
        <v>0</v>
      </c>
      <c r="C309" s="116"/>
      <c r="D309" s="127">
        <f t="shared" si="54"/>
        <v>0</v>
      </c>
    </row>
    <row r="310" spans="1:8" ht="24" customHeight="1" x14ac:dyDescent="0.25">
      <c r="A310" s="113" t="s">
        <v>154</v>
      </c>
      <c r="B310" s="120">
        <f t="shared" si="53"/>
        <v>0</v>
      </c>
      <c r="C310" s="117"/>
      <c r="D310" s="128">
        <f t="shared" si="54"/>
        <v>0</v>
      </c>
    </row>
    <row r="311" spans="1:8" ht="24" customHeight="1" thickBot="1" x14ac:dyDescent="0.3">
      <c r="A311" s="110" t="s">
        <v>158</v>
      </c>
      <c r="B311" s="121">
        <f t="shared" si="53"/>
        <v>0</v>
      </c>
      <c r="C311" s="118"/>
      <c r="D311" s="130">
        <f t="shared" si="54"/>
        <v>0</v>
      </c>
    </row>
    <row r="312" spans="1:8" ht="24" customHeight="1" thickBot="1" x14ac:dyDescent="0.3"/>
    <row r="313" spans="1:8" ht="24" customHeight="1" thickBot="1" x14ac:dyDescent="0.3">
      <c r="A313" s="283" t="s">
        <v>82</v>
      </c>
      <c r="B313" s="284"/>
      <c r="C313" s="284"/>
      <c r="D313" s="285"/>
    </row>
    <row r="314" spans="1:8" ht="24" customHeight="1" thickBot="1" x14ac:dyDescent="0.3">
      <c r="A314" s="23" t="s">
        <v>3</v>
      </c>
      <c r="B314" s="24" t="s">
        <v>1</v>
      </c>
      <c r="C314" s="24" t="s">
        <v>2</v>
      </c>
      <c r="D314" s="25" t="s">
        <v>4</v>
      </c>
    </row>
    <row r="315" spans="1:8" ht="24" customHeight="1" x14ac:dyDescent="0.25">
      <c r="A315" s="111" t="s">
        <v>152</v>
      </c>
      <c r="B315" s="119">
        <f>D297+D306</f>
        <v>0</v>
      </c>
      <c r="C315" s="133">
        <f>$B$259</f>
        <v>0</v>
      </c>
      <c r="D315" s="127">
        <f t="shared" ref="D315:D320" si="55">B315*C315</f>
        <v>0</v>
      </c>
    </row>
    <row r="316" spans="1:8" ht="24" customHeight="1" x14ac:dyDescent="0.25">
      <c r="A316" s="113" t="s">
        <v>155</v>
      </c>
      <c r="B316" s="120">
        <f t="shared" ref="B316:B320" si="56">D298+D307</f>
        <v>0</v>
      </c>
      <c r="C316" s="131">
        <f t="shared" ref="C316:C320" si="57">$B$259</f>
        <v>0</v>
      </c>
      <c r="D316" s="128">
        <f t="shared" si="55"/>
        <v>0</v>
      </c>
    </row>
    <row r="317" spans="1:8" ht="24" customHeight="1" thickBot="1" x14ac:dyDescent="0.3">
      <c r="A317" s="110" t="s">
        <v>157</v>
      </c>
      <c r="B317" s="121">
        <f t="shared" si="56"/>
        <v>0</v>
      </c>
      <c r="C317" s="132">
        <f t="shared" si="57"/>
        <v>0</v>
      </c>
      <c r="D317" s="130">
        <f t="shared" si="55"/>
        <v>0</v>
      </c>
    </row>
    <row r="318" spans="1:8" ht="24" customHeight="1" x14ac:dyDescent="0.25">
      <c r="A318" s="111" t="s">
        <v>153</v>
      </c>
      <c r="B318" s="119">
        <f t="shared" si="56"/>
        <v>0</v>
      </c>
      <c r="C318" s="133">
        <f t="shared" si="57"/>
        <v>0</v>
      </c>
      <c r="D318" s="127">
        <f t="shared" si="55"/>
        <v>0</v>
      </c>
    </row>
    <row r="319" spans="1:8" ht="24" customHeight="1" x14ac:dyDescent="0.25">
      <c r="A319" s="113" t="s">
        <v>154</v>
      </c>
      <c r="B319" s="120">
        <f t="shared" si="56"/>
        <v>0</v>
      </c>
      <c r="C319" s="131">
        <f t="shared" si="57"/>
        <v>0</v>
      </c>
      <c r="D319" s="128">
        <f t="shared" si="55"/>
        <v>0</v>
      </c>
    </row>
    <row r="320" spans="1:8" ht="24" customHeight="1" thickBot="1" x14ac:dyDescent="0.3">
      <c r="A320" s="110" t="s">
        <v>158</v>
      </c>
      <c r="B320" s="121">
        <f t="shared" si="56"/>
        <v>0</v>
      </c>
      <c r="C320" s="132">
        <f t="shared" si="57"/>
        <v>0</v>
      </c>
      <c r="D320" s="130">
        <f t="shared" si="55"/>
        <v>0</v>
      </c>
      <c r="H320" s="161"/>
    </row>
    <row r="322" spans="1:8" ht="24" customHeight="1" x14ac:dyDescent="0.25">
      <c r="A322" s="289" t="s">
        <v>74</v>
      </c>
      <c r="B322" s="290"/>
      <c r="C322" s="290"/>
      <c r="D322" s="290"/>
      <c r="E322" s="290"/>
      <c r="F322" s="290"/>
      <c r="G322" s="290"/>
      <c r="H322" s="290"/>
    </row>
    <row r="323" spans="1:8" ht="20.25" customHeight="1" thickBot="1" x14ac:dyDescent="0.3"/>
    <row r="324" spans="1:8" ht="24" customHeight="1" thickBot="1" x14ac:dyDescent="0.3">
      <c r="A324" s="283" t="s">
        <v>77</v>
      </c>
      <c r="B324" s="284"/>
      <c r="C324" s="284"/>
      <c r="D324" s="284"/>
      <c r="E324" s="285"/>
    </row>
    <row r="325" spans="1:8" ht="46.5" customHeight="1" thickBot="1" x14ac:dyDescent="0.3">
      <c r="A325" s="23" t="s">
        <v>3</v>
      </c>
      <c r="B325" s="157" t="s">
        <v>140</v>
      </c>
      <c r="C325" s="157" t="s">
        <v>76</v>
      </c>
      <c r="D325" s="157" t="s">
        <v>75</v>
      </c>
      <c r="E325" s="25" t="s">
        <v>4</v>
      </c>
    </row>
    <row r="326" spans="1:8" ht="24" customHeight="1" x14ac:dyDescent="0.25">
      <c r="A326" s="111" t="s">
        <v>152</v>
      </c>
      <c r="B326" s="45">
        <f t="shared" ref="B326:B331" si="58">-D76</f>
        <v>0</v>
      </c>
      <c r="C326" s="45">
        <f t="shared" ref="C326:C331" si="59">-D85</f>
        <v>0</v>
      </c>
      <c r="D326" s="45">
        <f t="shared" ref="D326:D331" si="60">-E94</f>
        <v>0</v>
      </c>
      <c r="E326" s="46">
        <f t="shared" ref="E326:E331" si="61">SUM(B326:D326)</f>
        <v>0</v>
      </c>
    </row>
    <row r="327" spans="1:8" ht="24" customHeight="1" x14ac:dyDescent="0.25">
      <c r="A327" s="113" t="s">
        <v>155</v>
      </c>
      <c r="B327" s="41">
        <f t="shared" si="58"/>
        <v>0</v>
      </c>
      <c r="C327" s="41">
        <f t="shared" si="59"/>
        <v>0</v>
      </c>
      <c r="D327" s="41">
        <f t="shared" si="60"/>
        <v>0</v>
      </c>
      <c r="E327" s="42">
        <f t="shared" si="61"/>
        <v>0</v>
      </c>
    </row>
    <row r="328" spans="1:8" ht="24" customHeight="1" thickBot="1" x14ac:dyDescent="0.3">
      <c r="A328" s="122" t="s">
        <v>157</v>
      </c>
      <c r="B328" s="148">
        <f t="shared" si="58"/>
        <v>0</v>
      </c>
      <c r="C328" s="148">
        <f t="shared" si="59"/>
        <v>0</v>
      </c>
      <c r="D328" s="148">
        <f t="shared" si="60"/>
        <v>0</v>
      </c>
      <c r="E328" s="149">
        <f t="shared" si="61"/>
        <v>0</v>
      </c>
    </row>
    <row r="329" spans="1:8" ht="24" customHeight="1" x14ac:dyDescent="0.25">
      <c r="A329" s="111" t="s">
        <v>153</v>
      </c>
      <c r="B329" s="45">
        <f t="shared" si="58"/>
        <v>0</v>
      </c>
      <c r="C329" s="45">
        <f t="shared" si="59"/>
        <v>0</v>
      </c>
      <c r="D329" s="45">
        <f t="shared" si="60"/>
        <v>0</v>
      </c>
      <c r="E329" s="46">
        <f t="shared" si="61"/>
        <v>0</v>
      </c>
    </row>
    <row r="330" spans="1:8" ht="24" customHeight="1" x14ac:dyDescent="0.25">
      <c r="A330" s="113" t="s">
        <v>154</v>
      </c>
      <c r="B330" s="41">
        <f t="shared" si="58"/>
        <v>0</v>
      </c>
      <c r="C330" s="41">
        <f t="shared" si="59"/>
        <v>0</v>
      </c>
      <c r="D330" s="41">
        <f t="shared" si="60"/>
        <v>0</v>
      </c>
      <c r="E330" s="42">
        <f t="shared" si="61"/>
        <v>0</v>
      </c>
    </row>
    <row r="331" spans="1:8" ht="24" customHeight="1" thickBot="1" x14ac:dyDescent="0.3">
      <c r="A331" s="110" t="s">
        <v>158</v>
      </c>
      <c r="B331" s="43">
        <f t="shared" si="58"/>
        <v>0</v>
      </c>
      <c r="C331" s="43">
        <f t="shared" si="59"/>
        <v>0</v>
      </c>
      <c r="D331" s="43">
        <f t="shared" si="60"/>
        <v>0</v>
      </c>
      <c r="E331" s="44">
        <f t="shared" si="61"/>
        <v>0</v>
      </c>
    </row>
    <row r="332" spans="1:8" ht="24" customHeight="1" thickBot="1" x14ac:dyDescent="0.3"/>
    <row r="333" spans="1:8" ht="24" customHeight="1" thickBot="1" x14ac:dyDescent="0.3">
      <c r="A333" s="283" t="s">
        <v>78</v>
      </c>
      <c r="B333" s="284"/>
      <c r="C333" s="284"/>
      <c r="D333" s="285"/>
    </row>
    <row r="334" spans="1:8" ht="24" customHeight="1" thickBot="1" x14ac:dyDescent="0.3">
      <c r="A334" s="23" t="s">
        <v>3</v>
      </c>
      <c r="B334" s="24" t="s">
        <v>8</v>
      </c>
      <c r="C334" s="24" t="s">
        <v>2</v>
      </c>
      <c r="D334" s="25" t="s">
        <v>4</v>
      </c>
    </row>
    <row r="335" spans="1:8" ht="24" customHeight="1" x14ac:dyDescent="0.25">
      <c r="A335" s="111" t="s">
        <v>152</v>
      </c>
      <c r="B335" s="45">
        <f t="shared" ref="B335:B340" si="62">E326</f>
        <v>0</v>
      </c>
      <c r="C335" s="133">
        <f>$B$260</f>
        <v>0</v>
      </c>
      <c r="D335" s="46">
        <f t="shared" ref="D335:D340" si="63">B335*C335</f>
        <v>0</v>
      </c>
    </row>
    <row r="336" spans="1:8" ht="24" customHeight="1" x14ac:dyDescent="0.25">
      <c r="A336" s="113" t="s">
        <v>155</v>
      </c>
      <c r="B336" s="41">
        <f t="shared" si="62"/>
        <v>0</v>
      </c>
      <c r="C336" s="131">
        <f t="shared" ref="C336:C340" si="64">$B$260</f>
        <v>0</v>
      </c>
      <c r="D336" s="42">
        <f t="shared" si="63"/>
        <v>0</v>
      </c>
    </row>
    <row r="337" spans="1:8" ht="24" customHeight="1" thickBot="1" x14ac:dyDescent="0.3">
      <c r="A337" s="110" t="s">
        <v>157</v>
      </c>
      <c r="B337" s="43">
        <f t="shared" si="62"/>
        <v>0</v>
      </c>
      <c r="C337" s="132">
        <f t="shared" si="64"/>
        <v>0</v>
      </c>
      <c r="D337" s="44">
        <f t="shared" si="63"/>
        <v>0</v>
      </c>
    </row>
    <row r="338" spans="1:8" ht="24" customHeight="1" x14ac:dyDescent="0.25">
      <c r="A338" s="111" t="s">
        <v>153</v>
      </c>
      <c r="B338" s="45">
        <f t="shared" si="62"/>
        <v>0</v>
      </c>
      <c r="C338" s="133">
        <f t="shared" si="64"/>
        <v>0</v>
      </c>
      <c r="D338" s="46">
        <f t="shared" si="63"/>
        <v>0</v>
      </c>
    </row>
    <row r="339" spans="1:8" ht="24" customHeight="1" x14ac:dyDescent="0.25">
      <c r="A339" s="113" t="s">
        <v>154</v>
      </c>
      <c r="B339" s="41">
        <f t="shared" si="62"/>
        <v>0</v>
      </c>
      <c r="C339" s="131">
        <f t="shared" si="64"/>
        <v>0</v>
      </c>
      <c r="D339" s="42">
        <f t="shared" si="63"/>
        <v>0</v>
      </c>
    </row>
    <row r="340" spans="1:8" ht="24" customHeight="1" thickBot="1" x14ac:dyDescent="0.3">
      <c r="A340" s="110" t="s">
        <v>158</v>
      </c>
      <c r="B340" s="43">
        <f t="shared" si="62"/>
        <v>0</v>
      </c>
      <c r="C340" s="132">
        <f t="shared" si="64"/>
        <v>0</v>
      </c>
      <c r="D340" s="44">
        <f t="shared" si="63"/>
        <v>0</v>
      </c>
      <c r="H340" s="161"/>
    </row>
    <row r="342" spans="1:8" ht="24" customHeight="1" x14ac:dyDescent="0.25">
      <c r="A342" s="286" t="s">
        <v>55</v>
      </c>
      <c r="B342" s="286"/>
      <c r="C342" s="286"/>
      <c r="D342" s="286"/>
      <c r="E342" s="286"/>
      <c r="F342" s="286"/>
      <c r="G342" s="286"/>
      <c r="H342" s="286"/>
    </row>
    <row r="343" spans="1:8" ht="24" customHeight="1" thickBot="1" x14ac:dyDescent="0.3"/>
    <row r="344" spans="1:8" ht="24" customHeight="1" thickBot="1" x14ac:dyDescent="0.3">
      <c r="A344" s="283" t="s">
        <v>55</v>
      </c>
      <c r="B344" s="284"/>
      <c r="C344" s="284"/>
      <c r="D344" s="284"/>
      <c r="E344" s="285"/>
    </row>
    <row r="345" spans="1:8" ht="24" customHeight="1" thickBot="1" x14ac:dyDescent="0.3">
      <c r="A345" s="23" t="s">
        <v>3</v>
      </c>
      <c r="B345" s="24" t="s">
        <v>79</v>
      </c>
      <c r="C345" s="24" t="s">
        <v>80</v>
      </c>
      <c r="D345" s="24" t="s">
        <v>81</v>
      </c>
      <c r="E345" s="25" t="s">
        <v>16</v>
      </c>
    </row>
    <row r="346" spans="1:8" ht="24" customHeight="1" x14ac:dyDescent="0.25">
      <c r="A346" s="111" t="s">
        <v>152</v>
      </c>
      <c r="B346" s="97">
        <f t="shared" ref="B346:B351" si="65">D286</f>
        <v>0</v>
      </c>
      <c r="C346" s="97">
        <f t="shared" ref="C346:C351" si="66">D315</f>
        <v>0</v>
      </c>
      <c r="D346" s="98">
        <f>D335</f>
        <v>0</v>
      </c>
      <c r="E346" s="99">
        <f t="shared" ref="E346:E351" si="67">SUM(B346:D346)</f>
        <v>0</v>
      </c>
    </row>
    <row r="347" spans="1:8" ht="24" customHeight="1" x14ac:dyDescent="0.25">
      <c r="A347" s="113" t="s">
        <v>155</v>
      </c>
      <c r="B347" s="100">
        <f t="shared" si="65"/>
        <v>0</v>
      </c>
      <c r="C347" s="100">
        <f t="shared" si="66"/>
        <v>0</v>
      </c>
      <c r="D347" s="101">
        <f t="shared" ref="D347:D351" si="68">D336</f>
        <v>0</v>
      </c>
      <c r="E347" s="102">
        <f t="shared" si="67"/>
        <v>0</v>
      </c>
    </row>
    <row r="348" spans="1:8" ht="24" customHeight="1" thickBot="1" x14ac:dyDescent="0.3">
      <c r="A348" s="122" t="s">
        <v>157</v>
      </c>
      <c r="B348" s="150">
        <f t="shared" si="65"/>
        <v>0</v>
      </c>
      <c r="C348" s="150">
        <f t="shared" si="66"/>
        <v>0</v>
      </c>
      <c r="D348" s="151">
        <f t="shared" si="68"/>
        <v>0</v>
      </c>
      <c r="E348" s="152">
        <f t="shared" si="67"/>
        <v>0</v>
      </c>
    </row>
    <row r="349" spans="1:8" ht="24" customHeight="1" x14ac:dyDescent="0.25">
      <c r="A349" s="111" t="s">
        <v>153</v>
      </c>
      <c r="B349" s="97">
        <f t="shared" si="65"/>
        <v>0</v>
      </c>
      <c r="C349" s="97">
        <f t="shared" si="66"/>
        <v>0</v>
      </c>
      <c r="D349" s="98">
        <f t="shared" si="68"/>
        <v>0</v>
      </c>
      <c r="E349" s="99">
        <f t="shared" si="67"/>
        <v>0</v>
      </c>
    </row>
    <row r="350" spans="1:8" ht="24" customHeight="1" x14ac:dyDescent="0.25">
      <c r="A350" s="113" t="s">
        <v>154</v>
      </c>
      <c r="B350" s="100">
        <f t="shared" si="65"/>
        <v>0</v>
      </c>
      <c r="C350" s="100">
        <f t="shared" si="66"/>
        <v>0</v>
      </c>
      <c r="D350" s="101">
        <f t="shared" si="68"/>
        <v>0</v>
      </c>
      <c r="E350" s="102">
        <f t="shared" si="67"/>
        <v>0</v>
      </c>
    </row>
    <row r="351" spans="1:8" ht="24" customHeight="1" thickBot="1" x14ac:dyDescent="0.3">
      <c r="A351" s="110" t="s">
        <v>158</v>
      </c>
      <c r="B351" s="103">
        <f t="shared" si="65"/>
        <v>0</v>
      </c>
      <c r="C351" s="103">
        <f t="shared" si="66"/>
        <v>0</v>
      </c>
      <c r="D351" s="104">
        <f t="shared" si="68"/>
        <v>0</v>
      </c>
      <c r="E351" s="105">
        <f t="shared" si="67"/>
        <v>0</v>
      </c>
      <c r="H351" s="161"/>
    </row>
    <row r="353" spans="1:8" ht="24" customHeight="1" x14ac:dyDescent="0.25">
      <c r="A353" s="286" t="s">
        <v>83</v>
      </c>
      <c r="B353" s="286"/>
      <c r="C353" s="286"/>
      <c r="D353" s="286"/>
      <c r="E353" s="286"/>
      <c r="F353" s="286"/>
      <c r="G353" s="286"/>
      <c r="H353" s="286"/>
    </row>
    <row r="354" spans="1:8" ht="24" customHeight="1" thickBot="1" x14ac:dyDescent="0.3"/>
    <row r="355" spans="1:8" ht="24" customHeight="1" thickBot="1" x14ac:dyDescent="0.3">
      <c r="A355" s="292" t="s">
        <v>276</v>
      </c>
      <c r="B355" s="293"/>
      <c r="C355" s="293"/>
      <c r="D355" s="293"/>
      <c r="E355" s="293"/>
      <c r="F355" s="293"/>
      <c r="G355" s="294"/>
    </row>
    <row r="356" spans="1:8" ht="16.5" customHeight="1" thickBot="1" x14ac:dyDescent="0.3">
      <c r="A356" s="292" t="s">
        <v>87</v>
      </c>
      <c r="B356" s="293"/>
      <c r="C356" s="293"/>
      <c r="D356" s="293"/>
      <c r="E356" s="293"/>
      <c r="F356" s="293"/>
      <c r="G356" s="294"/>
    </row>
    <row r="357" spans="1:8" ht="24" customHeight="1" thickBot="1" x14ac:dyDescent="0.3">
      <c r="A357" s="300" t="s">
        <v>3</v>
      </c>
      <c r="B357" s="300" t="s">
        <v>88</v>
      </c>
      <c r="C357" s="300" t="s">
        <v>89</v>
      </c>
      <c r="D357" s="163" t="s">
        <v>90</v>
      </c>
      <c r="E357" s="164"/>
      <c r="F357" s="163" t="s">
        <v>91</v>
      </c>
      <c r="G357" s="164"/>
    </row>
    <row r="358" spans="1:8" ht="31.5" customHeight="1" thickBot="1" x14ac:dyDescent="0.3">
      <c r="A358" s="301"/>
      <c r="B358" s="301"/>
      <c r="C358" s="301"/>
      <c r="D358" s="75" t="s">
        <v>92</v>
      </c>
      <c r="E358" s="75" t="s">
        <v>93</v>
      </c>
      <c r="F358" s="75" t="s">
        <v>92</v>
      </c>
      <c r="G358" s="75" t="s">
        <v>93</v>
      </c>
    </row>
    <row r="359" spans="1:8" ht="24" customHeight="1" x14ac:dyDescent="0.25">
      <c r="A359" s="54" t="s">
        <v>20</v>
      </c>
      <c r="B359" s="94"/>
      <c r="C359" s="56">
        <v>30</v>
      </c>
      <c r="D359" s="57">
        <v>0.5</v>
      </c>
      <c r="E359" s="58">
        <f t="shared" ref="E359:E370" si="69">(B359*C359)*D359</f>
        <v>0</v>
      </c>
      <c r="F359" s="59">
        <f>(252/365)</f>
        <v>0.69041095890410964</v>
      </c>
      <c r="G359" s="58">
        <f t="shared" ref="G359:G370" si="70">(B359*C359)*F359</f>
        <v>0</v>
      </c>
    </row>
    <row r="360" spans="1:8" ht="24" customHeight="1" x14ac:dyDescent="0.25">
      <c r="A360" s="34" t="s">
        <v>94</v>
      </c>
      <c r="B360" s="95"/>
      <c r="C360" s="61">
        <v>1</v>
      </c>
      <c r="D360" s="62">
        <v>1</v>
      </c>
      <c r="E360" s="63">
        <f t="shared" si="69"/>
        <v>0</v>
      </c>
      <c r="F360" s="64">
        <v>1</v>
      </c>
      <c r="G360" s="63">
        <f t="shared" si="70"/>
        <v>0</v>
      </c>
    </row>
    <row r="361" spans="1:8" ht="24" customHeight="1" x14ac:dyDescent="0.25">
      <c r="A361" s="34" t="s">
        <v>95</v>
      </c>
      <c r="B361" s="95"/>
      <c r="C361" s="61">
        <v>15</v>
      </c>
      <c r="D361" s="62">
        <v>0.5</v>
      </c>
      <c r="E361" s="63">
        <f t="shared" si="69"/>
        <v>0</v>
      </c>
      <c r="F361" s="64">
        <f>(252/365)</f>
        <v>0.69041095890410964</v>
      </c>
      <c r="G361" s="63">
        <f t="shared" si="70"/>
        <v>0</v>
      </c>
    </row>
    <row r="362" spans="1:8" ht="24" customHeight="1" x14ac:dyDescent="0.25">
      <c r="A362" s="34" t="s">
        <v>96</v>
      </c>
      <c r="B362" s="95"/>
      <c r="C362" s="61">
        <v>5</v>
      </c>
      <c r="D362" s="62">
        <v>0.5</v>
      </c>
      <c r="E362" s="63">
        <f t="shared" si="69"/>
        <v>0</v>
      </c>
      <c r="F362" s="64">
        <f>(252/365)</f>
        <v>0.69041095890410964</v>
      </c>
      <c r="G362" s="63">
        <f t="shared" si="70"/>
        <v>0</v>
      </c>
    </row>
    <row r="363" spans="1:8" ht="24" customHeight="1" x14ac:dyDescent="0.25">
      <c r="A363" s="34" t="s">
        <v>97</v>
      </c>
      <c r="B363" s="95"/>
      <c r="C363" s="61">
        <v>2</v>
      </c>
      <c r="D363" s="62">
        <v>1</v>
      </c>
      <c r="E363" s="63">
        <f t="shared" si="69"/>
        <v>0</v>
      </c>
      <c r="F363" s="64">
        <v>1</v>
      </c>
      <c r="G363" s="63">
        <f t="shared" si="70"/>
        <v>0</v>
      </c>
    </row>
    <row r="364" spans="1:8" ht="24" customHeight="1" x14ac:dyDescent="0.25">
      <c r="A364" s="34" t="s">
        <v>98</v>
      </c>
      <c r="B364" s="95"/>
      <c r="C364" s="61">
        <v>2</v>
      </c>
      <c r="D364" s="62">
        <v>0.5</v>
      </c>
      <c r="E364" s="63">
        <f t="shared" si="69"/>
        <v>0</v>
      </c>
      <c r="F364" s="64">
        <f>(252/365)</f>
        <v>0.69041095890410964</v>
      </c>
      <c r="G364" s="63">
        <f t="shared" si="70"/>
        <v>0</v>
      </c>
    </row>
    <row r="365" spans="1:8" ht="24" customHeight="1" x14ac:dyDescent="0.25">
      <c r="A365" s="34" t="s">
        <v>99</v>
      </c>
      <c r="B365" s="95"/>
      <c r="C365" s="61">
        <v>3</v>
      </c>
      <c r="D365" s="62">
        <v>0.5</v>
      </c>
      <c r="E365" s="63">
        <f t="shared" si="69"/>
        <v>0</v>
      </c>
      <c r="F365" s="64">
        <v>1</v>
      </c>
      <c r="G365" s="63">
        <f t="shared" si="70"/>
        <v>0</v>
      </c>
    </row>
    <row r="366" spans="1:8" ht="24" customHeight="1" x14ac:dyDescent="0.25">
      <c r="A366" s="34" t="s">
        <v>100</v>
      </c>
      <c r="B366" s="95"/>
      <c r="C366" s="61">
        <v>1</v>
      </c>
      <c r="D366" s="62">
        <v>1</v>
      </c>
      <c r="E366" s="63">
        <f t="shared" si="69"/>
        <v>0</v>
      </c>
      <c r="F366" s="64">
        <v>1</v>
      </c>
      <c r="G366" s="63">
        <f t="shared" si="70"/>
        <v>0</v>
      </c>
    </row>
    <row r="367" spans="1:8" ht="24" customHeight="1" x14ac:dyDescent="0.25">
      <c r="A367" s="34" t="s">
        <v>101</v>
      </c>
      <c r="B367" s="95"/>
      <c r="C367" s="61">
        <v>1</v>
      </c>
      <c r="D367" s="62">
        <v>1</v>
      </c>
      <c r="E367" s="63">
        <f t="shared" si="69"/>
        <v>0</v>
      </c>
      <c r="F367" s="64">
        <v>1</v>
      </c>
      <c r="G367" s="63">
        <f t="shared" si="70"/>
        <v>0</v>
      </c>
    </row>
    <row r="368" spans="1:8" ht="24" customHeight="1" x14ac:dyDescent="0.25">
      <c r="A368" s="34" t="s">
        <v>102</v>
      </c>
      <c r="B368" s="95"/>
      <c r="C368" s="61">
        <v>20</v>
      </c>
      <c r="D368" s="62">
        <v>0.5</v>
      </c>
      <c r="E368" s="63">
        <f t="shared" si="69"/>
        <v>0</v>
      </c>
      <c r="F368" s="64">
        <f>(252/365)</f>
        <v>0.69041095890410964</v>
      </c>
      <c r="G368" s="63">
        <f t="shared" si="70"/>
        <v>0</v>
      </c>
    </row>
    <row r="369" spans="1:7" ht="24" customHeight="1" x14ac:dyDescent="0.25">
      <c r="A369" s="34" t="s">
        <v>103</v>
      </c>
      <c r="B369" s="95"/>
      <c r="C369" s="61">
        <v>180</v>
      </c>
      <c r="D369" s="62">
        <v>0.5</v>
      </c>
      <c r="E369" s="63">
        <f t="shared" si="69"/>
        <v>0</v>
      </c>
      <c r="F369" s="64">
        <f>(252/365)</f>
        <v>0.69041095890410964</v>
      </c>
      <c r="G369" s="63">
        <f t="shared" si="70"/>
        <v>0</v>
      </c>
    </row>
    <row r="370" spans="1:7" ht="24" customHeight="1" thickBot="1" x14ac:dyDescent="0.3">
      <c r="A370" s="65" t="s">
        <v>104</v>
      </c>
      <c r="B370" s="96"/>
      <c r="C370" s="66">
        <v>6</v>
      </c>
      <c r="D370" s="67">
        <v>1</v>
      </c>
      <c r="E370" s="68">
        <f t="shared" si="69"/>
        <v>0</v>
      </c>
      <c r="F370" s="69">
        <v>1</v>
      </c>
      <c r="G370" s="68">
        <f t="shared" si="70"/>
        <v>0</v>
      </c>
    </row>
    <row r="371" spans="1:7" ht="24" customHeight="1" thickBot="1" x14ac:dyDescent="0.3"/>
    <row r="372" spans="1:7" ht="24" customHeight="1" thickBot="1" x14ac:dyDescent="0.3">
      <c r="A372" s="292" t="s">
        <v>110</v>
      </c>
      <c r="B372" s="293"/>
      <c r="C372" s="293"/>
      <c r="D372" s="294"/>
    </row>
    <row r="373" spans="1:7" ht="24" customHeight="1" thickBot="1" x14ac:dyDescent="0.3">
      <c r="A373" s="298" t="s">
        <v>105</v>
      </c>
      <c r="B373" s="292" t="s">
        <v>149</v>
      </c>
      <c r="C373" s="293"/>
      <c r="D373" s="294"/>
    </row>
    <row r="374" spans="1:7" ht="26.25" customHeight="1" thickBot="1" x14ac:dyDescent="0.3">
      <c r="A374" s="299"/>
      <c r="B374" s="77" t="s">
        <v>106</v>
      </c>
      <c r="C374" s="76" t="s">
        <v>107</v>
      </c>
      <c r="D374" s="78" t="s">
        <v>108</v>
      </c>
    </row>
    <row r="375" spans="1:7" ht="24" customHeight="1" x14ac:dyDescent="0.25">
      <c r="A375" s="54" t="s">
        <v>20</v>
      </c>
      <c r="B375" s="55">
        <f t="shared" ref="B375:B386" si="71">E359</f>
        <v>0</v>
      </c>
      <c r="C375" s="55">
        <f t="shared" ref="C375:C386" si="72">E359</f>
        <v>0</v>
      </c>
      <c r="D375" s="70">
        <f t="shared" ref="D375:D386" si="73">G359</f>
        <v>0</v>
      </c>
    </row>
    <row r="376" spans="1:7" ht="24" customHeight="1" x14ac:dyDescent="0.25">
      <c r="A376" s="34" t="s">
        <v>94</v>
      </c>
      <c r="B376" s="60">
        <f t="shared" si="71"/>
        <v>0</v>
      </c>
      <c r="C376" s="60">
        <f t="shared" si="72"/>
        <v>0</v>
      </c>
      <c r="D376" s="71">
        <f t="shared" si="73"/>
        <v>0</v>
      </c>
    </row>
    <row r="377" spans="1:7" ht="24" customHeight="1" x14ac:dyDescent="0.25">
      <c r="A377" s="34" t="s">
        <v>95</v>
      </c>
      <c r="B377" s="60">
        <f t="shared" si="71"/>
        <v>0</v>
      </c>
      <c r="C377" s="60">
        <f t="shared" si="72"/>
        <v>0</v>
      </c>
      <c r="D377" s="71">
        <f t="shared" si="73"/>
        <v>0</v>
      </c>
    </row>
    <row r="378" spans="1:7" ht="24" customHeight="1" x14ac:dyDescent="0.25">
      <c r="A378" s="34" t="s">
        <v>96</v>
      </c>
      <c r="B378" s="60">
        <f t="shared" si="71"/>
        <v>0</v>
      </c>
      <c r="C378" s="60">
        <f t="shared" si="72"/>
        <v>0</v>
      </c>
      <c r="D378" s="71">
        <f t="shared" si="73"/>
        <v>0</v>
      </c>
    </row>
    <row r="379" spans="1:7" ht="24" customHeight="1" x14ac:dyDescent="0.25">
      <c r="A379" s="34" t="s">
        <v>97</v>
      </c>
      <c r="B379" s="60">
        <f t="shared" si="71"/>
        <v>0</v>
      </c>
      <c r="C379" s="60">
        <f t="shared" si="72"/>
        <v>0</v>
      </c>
      <c r="D379" s="71">
        <f t="shared" si="73"/>
        <v>0</v>
      </c>
    </row>
    <row r="380" spans="1:7" ht="24" customHeight="1" x14ac:dyDescent="0.25">
      <c r="A380" s="34" t="s">
        <v>98</v>
      </c>
      <c r="B380" s="60">
        <f t="shared" si="71"/>
        <v>0</v>
      </c>
      <c r="C380" s="60">
        <f t="shared" si="72"/>
        <v>0</v>
      </c>
      <c r="D380" s="71">
        <f t="shared" si="73"/>
        <v>0</v>
      </c>
    </row>
    <row r="381" spans="1:7" ht="24" customHeight="1" x14ac:dyDescent="0.25">
      <c r="A381" s="34" t="s">
        <v>99</v>
      </c>
      <c r="B381" s="60">
        <f t="shared" si="71"/>
        <v>0</v>
      </c>
      <c r="C381" s="60">
        <f t="shared" si="72"/>
        <v>0</v>
      </c>
      <c r="D381" s="71">
        <f t="shared" si="73"/>
        <v>0</v>
      </c>
    </row>
    <row r="382" spans="1:7" ht="24" customHeight="1" x14ac:dyDescent="0.25">
      <c r="A382" s="34" t="s">
        <v>100</v>
      </c>
      <c r="B382" s="60">
        <f t="shared" si="71"/>
        <v>0</v>
      </c>
      <c r="C382" s="60">
        <f t="shared" si="72"/>
        <v>0</v>
      </c>
      <c r="D382" s="71">
        <f t="shared" si="73"/>
        <v>0</v>
      </c>
    </row>
    <row r="383" spans="1:7" ht="24" customHeight="1" x14ac:dyDescent="0.25">
      <c r="A383" s="34" t="s">
        <v>101</v>
      </c>
      <c r="B383" s="60">
        <f t="shared" si="71"/>
        <v>0</v>
      </c>
      <c r="C383" s="60">
        <f t="shared" si="72"/>
        <v>0</v>
      </c>
      <c r="D383" s="71">
        <f t="shared" si="73"/>
        <v>0</v>
      </c>
    </row>
    <row r="384" spans="1:7" ht="24" customHeight="1" x14ac:dyDescent="0.25">
      <c r="A384" s="34" t="s">
        <v>102</v>
      </c>
      <c r="B384" s="60">
        <f t="shared" si="71"/>
        <v>0</v>
      </c>
      <c r="C384" s="60">
        <f t="shared" si="72"/>
        <v>0</v>
      </c>
      <c r="D384" s="71">
        <f t="shared" si="73"/>
        <v>0</v>
      </c>
    </row>
    <row r="385" spans="1:8" ht="24" customHeight="1" x14ac:dyDescent="0.25">
      <c r="A385" s="34" t="s">
        <v>103</v>
      </c>
      <c r="B385" s="60">
        <f t="shared" si="71"/>
        <v>0</v>
      </c>
      <c r="C385" s="60">
        <f t="shared" si="72"/>
        <v>0</v>
      </c>
      <c r="D385" s="71">
        <f t="shared" si="73"/>
        <v>0</v>
      </c>
    </row>
    <row r="386" spans="1:8" ht="24" customHeight="1" thickBot="1" x14ac:dyDescent="0.3">
      <c r="A386" s="35" t="s">
        <v>104</v>
      </c>
      <c r="B386" s="72">
        <f t="shared" si="71"/>
        <v>0</v>
      </c>
      <c r="C386" s="72">
        <f t="shared" si="72"/>
        <v>0</v>
      </c>
      <c r="D386" s="73">
        <f t="shared" si="73"/>
        <v>0</v>
      </c>
    </row>
    <row r="387" spans="1:8" ht="24" customHeight="1" thickBot="1" x14ac:dyDescent="0.3">
      <c r="A387" s="77" t="s">
        <v>109</v>
      </c>
      <c r="B387" s="79">
        <f>SUM(B375:B386)</f>
        <v>0</v>
      </c>
      <c r="C387" s="79">
        <f>SUM(C375:C386)</f>
        <v>0</v>
      </c>
      <c r="D387" s="80">
        <f>SUM(D375:D386)</f>
        <v>0</v>
      </c>
      <c r="H387" s="161"/>
    </row>
    <row r="389" spans="1:8" ht="24" customHeight="1" x14ac:dyDescent="0.25">
      <c r="A389" s="289" t="s">
        <v>114</v>
      </c>
      <c r="B389" s="290"/>
      <c r="C389" s="290"/>
      <c r="D389" s="290"/>
      <c r="E389" s="290"/>
      <c r="F389" s="290"/>
      <c r="G389" s="290"/>
      <c r="H389" s="290"/>
    </row>
    <row r="390" spans="1:8" ht="24" customHeight="1" thickBot="1" x14ac:dyDescent="0.3"/>
    <row r="391" spans="1:8" ht="24" customHeight="1" thickBot="1" x14ac:dyDescent="0.3">
      <c r="A391" s="283" t="s">
        <v>86</v>
      </c>
      <c r="B391" s="284"/>
      <c r="C391" s="284"/>
      <c r="D391" s="285"/>
    </row>
    <row r="392" spans="1:8" ht="24" customHeight="1" thickBot="1" x14ac:dyDescent="0.3">
      <c r="A392" s="23" t="s">
        <v>3</v>
      </c>
      <c r="B392" s="24" t="s">
        <v>1</v>
      </c>
      <c r="C392" s="24" t="s">
        <v>85</v>
      </c>
      <c r="D392" s="25" t="s">
        <v>84</v>
      </c>
    </row>
    <row r="393" spans="1:8" ht="24" customHeight="1" x14ac:dyDescent="0.25">
      <c r="A393" s="111" t="s">
        <v>152</v>
      </c>
      <c r="B393" s="119">
        <f t="shared" ref="B393:B398" si="74">G63+E245+E346</f>
        <v>0</v>
      </c>
      <c r="C393" s="30">
        <v>30</v>
      </c>
      <c r="D393" s="127">
        <f t="shared" ref="D393:D398" si="75">B393/C393</f>
        <v>0</v>
      </c>
    </row>
    <row r="394" spans="1:8" ht="24" customHeight="1" x14ac:dyDescent="0.25">
      <c r="A394" s="113" t="s">
        <v>155</v>
      </c>
      <c r="B394" s="120">
        <f t="shared" si="74"/>
        <v>0</v>
      </c>
      <c r="C394" s="31">
        <f>C393</f>
        <v>30</v>
      </c>
      <c r="D394" s="128">
        <f t="shared" si="75"/>
        <v>0</v>
      </c>
    </row>
    <row r="395" spans="1:8" ht="24" customHeight="1" thickBot="1" x14ac:dyDescent="0.3">
      <c r="A395" s="122" t="s">
        <v>157</v>
      </c>
      <c r="B395" s="123">
        <f t="shared" si="74"/>
        <v>0</v>
      </c>
      <c r="C395" s="89">
        <f>C394</f>
        <v>30</v>
      </c>
      <c r="D395" s="129">
        <f t="shared" si="75"/>
        <v>0</v>
      </c>
    </row>
    <row r="396" spans="1:8" ht="24" customHeight="1" x14ac:dyDescent="0.25">
      <c r="A396" s="111" t="s">
        <v>153</v>
      </c>
      <c r="B396" s="119">
        <f t="shared" si="74"/>
        <v>0</v>
      </c>
      <c r="C396" s="30">
        <f>C395</f>
        <v>30</v>
      </c>
      <c r="D396" s="127">
        <f t="shared" si="75"/>
        <v>0</v>
      </c>
    </row>
    <row r="397" spans="1:8" ht="24" customHeight="1" x14ac:dyDescent="0.25">
      <c r="A397" s="113" t="s">
        <v>154</v>
      </c>
      <c r="B397" s="120">
        <f t="shared" si="74"/>
        <v>0</v>
      </c>
      <c r="C397" s="31">
        <f>C396</f>
        <v>30</v>
      </c>
      <c r="D397" s="128">
        <f t="shared" si="75"/>
        <v>0</v>
      </c>
    </row>
    <row r="398" spans="1:8" ht="24" customHeight="1" thickBot="1" x14ac:dyDescent="0.3">
      <c r="A398" s="110" t="s">
        <v>158</v>
      </c>
      <c r="B398" s="121">
        <f t="shared" si="74"/>
        <v>0</v>
      </c>
      <c r="C398" s="32">
        <f>C397</f>
        <v>30</v>
      </c>
      <c r="D398" s="130">
        <f t="shared" si="75"/>
        <v>0</v>
      </c>
    </row>
    <row r="399" spans="1:8" ht="16.5" thickBot="1" x14ac:dyDescent="0.3"/>
    <row r="400" spans="1:8" ht="24" customHeight="1" thickBot="1" x14ac:dyDescent="0.3">
      <c r="A400" s="292" t="s">
        <v>114</v>
      </c>
      <c r="B400" s="293"/>
      <c r="C400" s="293"/>
      <c r="D400" s="293"/>
      <c r="E400" s="294"/>
    </row>
    <row r="401" spans="1:8" ht="33.75" customHeight="1" thickBot="1" x14ac:dyDescent="0.3">
      <c r="A401" s="23" t="s">
        <v>3</v>
      </c>
      <c r="B401" s="24" t="s">
        <v>84</v>
      </c>
      <c r="C401" s="26" t="s">
        <v>111</v>
      </c>
      <c r="D401" s="24" t="s">
        <v>112</v>
      </c>
      <c r="E401" s="25" t="s">
        <v>113</v>
      </c>
    </row>
    <row r="402" spans="1:8" ht="24" customHeight="1" x14ac:dyDescent="0.25">
      <c r="A402" s="111" t="s">
        <v>152</v>
      </c>
      <c r="B402" s="119">
        <f>D393</f>
        <v>0</v>
      </c>
      <c r="C402" s="83">
        <f>B387</f>
        <v>0</v>
      </c>
      <c r="D402" s="119">
        <f t="shared" ref="D402:D407" si="76">B402*C402</f>
        <v>0</v>
      </c>
      <c r="E402" s="127">
        <f t="shared" ref="E402:E407" si="77">D402/12</f>
        <v>0</v>
      </c>
    </row>
    <row r="403" spans="1:8" ht="24" customHeight="1" x14ac:dyDescent="0.25">
      <c r="A403" s="113" t="s">
        <v>155</v>
      </c>
      <c r="B403" s="120">
        <f t="shared" ref="B403:B407" si="78">D394</f>
        <v>0</v>
      </c>
      <c r="C403" s="81">
        <f>C387</f>
        <v>0</v>
      </c>
      <c r="D403" s="120">
        <f t="shared" si="76"/>
        <v>0</v>
      </c>
      <c r="E403" s="128">
        <f t="shared" si="77"/>
        <v>0</v>
      </c>
    </row>
    <row r="404" spans="1:8" ht="24" customHeight="1" thickBot="1" x14ac:dyDescent="0.3">
      <c r="A404" s="122" t="s">
        <v>157</v>
      </c>
      <c r="B404" s="123">
        <f t="shared" si="78"/>
        <v>0</v>
      </c>
      <c r="C404" s="153">
        <f>D387</f>
        <v>0</v>
      </c>
      <c r="D404" s="123">
        <f t="shared" si="76"/>
        <v>0</v>
      </c>
      <c r="E404" s="129">
        <f t="shared" si="77"/>
        <v>0</v>
      </c>
    </row>
    <row r="405" spans="1:8" ht="24" customHeight="1" x14ac:dyDescent="0.25">
      <c r="A405" s="111" t="s">
        <v>153</v>
      </c>
      <c r="B405" s="119">
        <f t="shared" si="78"/>
        <v>0</v>
      </c>
      <c r="C405" s="83">
        <f>B387</f>
        <v>0</v>
      </c>
      <c r="D405" s="119">
        <f t="shared" si="76"/>
        <v>0</v>
      </c>
      <c r="E405" s="127">
        <f t="shared" si="77"/>
        <v>0</v>
      </c>
    </row>
    <row r="406" spans="1:8" ht="24" customHeight="1" x14ac:dyDescent="0.25">
      <c r="A406" s="113" t="s">
        <v>154</v>
      </c>
      <c r="B406" s="120">
        <f t="shared" si="78"/>
        <v>0</v>
      </c>
      <c r="C406" s="81">
        <f>C387</f>
        <v>0</v>
      </c>
      <c r="D406" s="120">
        <f t="shared" si="76"/>
        <v>0</v>
      </c>
      <c r="E406" s="128">
        <f t="shared" si="77"/>
        <v>0</v>
      </c>
    </row>
    <row r="407" spans="1:8" ht="24" customHeight="1" thickBot="1" x14ac:dyDescent="0.3">
      <c r="A407" s="110" t="s">
        <v>158</v>
      </c>
      <c r="B407" s="121">
        <f t="shared" si="78"/>
        <v>0</v>
      </c>
      <c r="C407" s="82">
        <f>D387</f>
        <v>0</v>
      </c>
      <c r="D407" s="121">
        <f t="shared" si="76"/>
        <v>0</v>
      </c>
      <c r="E407" s="130">
        <f t="shared" si="77"/>
        <v>0</v>
      </c>
      <c r="H407" s="161"/>
    </row>
    <row r="409" spans="1:8" ht="24" customHeight="1" x14ac:dyDescent="0.25">
      <c r="A409" s="289" t="s">
        <v>115</v>
      </c>
      <c r="B409" s="290"/>
      <c r="C409" s="290"/>
      <c r="D409" s="290"/>
      <c r="E409" s="290"/>
      <c r="F409" s="290"/>
      <c r="G409" s="290"/>
      <c r="H409" s="290"/>
    </row>
    <row r="410" spans="1:8" ht="22.5" customHeight="1" thickBot="1" x14ac:dyDescent="0.3"/>
    <row r="411" spans="1:8" ht="22.5" customHeight="1" thickBot="1" x14ac:dyDescent="0.3">
      <c r="A411" s="283" t="s">
        <v>117</v>
      </c>
      <c r="B411" s="284"/>
      <c r="C411" s="284"/>
      <c r="D411" s="285"/>
    </row>
    <row r="412" spans="1:8" ht="22.5" customHeight="1" thickBot="1" x14ac:dyDescent="0.3">
      <c r="A412" s="23" t="s">
        <v>3</v>
      </c>
      <c r="B412" s="24" t="s">
        <v>1</v>
      </c>
      <c r="C412" s="24" t="s">
        <v>116</v>
      </c>
      <c r="D412" s="25" t="s">
        <v>4</v>
      </c>
    </row>
    <row r="413" spans="1:8" ht="22.5" customHeight="1" x14ac:dyDescent="0.25">
      <c r="A413" s="111" t="s">
        <v>152</v>
      </c>
      <c r="B413" s="119">
        <f>G63+E245+E346</f>
        <v>0</v>
      </c>
      <c r="C413" s="112">
        <v>220</v>
      </c>
      <c r="D413" s="127">
        <f>B413/C413</f>
        <v>0</v>
      </c>
    </row>
    <row r="414" spans="1:8" ht="24" customHeight="1" x14ac:dyDescent="0.25">
      <c r="A414" s="113" t="s">
        <v>155</v>
      </c>
      <c r="B414" s="120">
        <f>G64+E246+E347</f>
        <v>0</v>
      </c>
      <c r="C414" s="114">
        <f>C413</f>
        <v>220</v>
      </c>
      <c r="D414" s="128">
        <f>B414/C414</f>
        <v>0</v>
      </c>
    </row>
    <row r="415" spans="1:8" ht="24" customHeight="1" thickBot="1" x14ac:dyDescent="0.3">
      <c r="A415" s="110" t="s">
        <v>157</v>
      </c>
      <c r="B415" s="121">
        <f>G65+E247+E348</f>
        <v>0</v>
      </c>
      <c r="C415" s="115">
        <f>C414</f>
        <v>220</v>
      </c>
      <c r="D415" s="130">
        <f>B415/C415</f>
        <v>0</v>
      </c>
    </row>
    <row r="416" spans="1:8" ht="16.5" thickBot="1" x14ac:dyDescent="0.3"/>
    <row r="417" spans="1:8" ht="24" customHeight="1" thickBot="1" x14ac:dyDescent="0.3">
      <c r="A417" s="283" t="s">
        <v>115</v>
      </c>
      <c r="B417" s="284"/>
      <c r="C417" s="284"/>
      <c r="D417" s="285"/>
    </row>
    <row r="418" spans="1:8" ht="30" customHeight="1" thickBot="1" x14ac:dyDescent="0.3">
      <c r="A418" s="47" t="s">
        <v>3</v>
      </c>
      <c r="B418" s="48" t="s">
        <v>118</v>
      </c>
      <c r="C418" s="76" t="s">
        <v>119</v>
      </c>
      <c r="D418" s="49" t="s">
        <v>4</v>
      </c>
    </row>
    <row r="419" spans="1:8" ht="24" customHeight="1" x14ac:dyDescent="0.25">
      <c r="A419" s="111" t="s">
        <v>152</v>
      </c>
      <c r="B419" s="119">
        <f>D413</f>
        <v>0</v>
      </c>
      <c r="C419" s="112">
        <v>15</v>
      </c>
      <c r="D419" s="127">
        <f>B419*C419</f>
        <v>0</v>
      </c>
    </row>
    <row r="420" spans="1:8" ht="24" customHeight="1" x14ac:dyDescent="0.25">
      <c r="A420" s="113" t="s">
        <v>155</v>
      </c>
      <c r="B420" s="120">
        <f t="shared" ref="B420:B421" si="79">D414</f>
        <v>0</v>
      </c>
      <c r="C420" s="114">
        <v>15</v>
      </c>
      <c r="D420" s="128">
        <f>B420*C420</f>
        <v>0</v>
      </c>
    </row>
    <row r="421" spans="1:8" ht="24" customHeight="1" thickBot="1" x14ac:dyDescent="0.3">
      <c r="A421" s="110" t="s">
        <v>157</v>
      </c>
      <c r="B421" s="121">
        <f t="shared" si="79"/>
        <v>0</v>
      </c>
      <c r="C421" s="115">
        <v>22</v>
      </c>
      <c r="D421" s="130">
        <f>B421*C421</f>
        <v>0</v>
      </c>
      <c r="H421" s="161"/>
    </row>
    <row r="423" spans="1:8" ht="24" customHeight="1" x14ac:dyDescent="0.25">
      <c r="A423" s="286" t="s">
        <v>83</v>
      </c>
      <c r="B423" s="286"/>
      <c r="C423" s="286"/>
      <c r="D423" s="286"/>
      <c r="E423" s="286"/>
      <c r="F423" s="286"/>
      <c r="G423" s="286"/>
      <c r="H423" s="286"/>
    </row>
    <row r="424" spans="1:8" ht="24" customHeight="1" thickBot="1" x14ac:dyDescent="0.3"/>
    <row r="425" spans="1:8" ht="24" customHeight="1" thickBot="1" x14ac:dyDescent="0.3">
      <c r="A425" s="283" t="s">
        <v>83</v>
      </c>
      <c r="B425" s="284"/>
      <c r="C425" s="284"/>
      <c r="D425" s="285"/>
    </row>
    <row r="426" spans="1:8" ht="24" customHeight="1" thickBot="1" x14ac:dyDescent="0.3">
      <c r="A426" s="23" t="s">
        <v>3</v>
      </c>
      <c r="B426" s="24" t="s">
        <v>120</v>
      </c>
      <c r="C426" s="24" t="s">
        <v>121</v>
      </c>
      <c r="D426" s="25" t="s">
        <v>16</v>
      </c>
    </row>
    <row r="427" spans="1:8" ht="24" customHeight="1" x14ac:dyDescent="0.25">
      <c r="A427" s="111" t="s">
        <v>152</v>
      </c>
      <c r="B427" s="119">
        <f t="shared" ref="B427:B432" si="80">E402</f>
        <v>0</v>
      </c>
      <c r="C427" s="119">
        <f>D419</f>
        <v>0</v>
      </c>
      <c r="D427" s="127">
        <f t="shared" ref="D427:D432" si="81">B427+C427</f>
        <v>0</v>
      </c>
    </row>
    <row r="428" spans="1:8" ht="24" customHeight="1" x14ac:dyDescent="0.25">
      <c r="A428" s="113" t="s">
        <v>155</v>
      </c>
      <c r="B428" s="120">
        <f t="shared" si="80"/>
        <v>0</v>
      </c>
      <c r="C428" s="120">
        <f t="shared" ref="C428:C429" si="82">D420</f>
        <v>0</v>
      </c>
      <c r="D428" s="128">
        <f t="shared" si="81"/>
        <v>0</v>
      </c>
    </row>
    <row r="429" spans="1:8" ht="24" customHeight="1" thickBot="1" x14ac:dyDescent="0.3">
      <c r="A429" s="122" t="s">
        <v>157</v>
      </c>
      <c r="B429" s="123">
        <f t="shared" si="80"/>
        <v>0</v>
      </c>
      <c r="C429" s="123">
        <f t="shared" si="82"/>
        <v>0</v>
      </c>
      <c r="D429" s="129">
        <f t="shared" si="81"/>
        <v>0</v>
      </c>
    </row>
    <row r="430" spans="1:8" ht="24" customHeight="1" x14ac:dyDescent="0.25">
      <c r="A430" s="111" t="s">
        <v>153</v>
      </c>
      <c r="B430" s="119">
        <f t="shared" si="80"/>
        <v>0</v>
      </c>
      <c r="C430" s="112"/>
      <c r="D430" s="127">
        <f t="shared" si="81"/>
        <v>0</v>
      </c>
    </row>
    <row r="431" spans="1:8" ht="24" customHeight="1" x14ac:dyDescent="0.25">
      <c r="A431" s="113" t="s">
        <v>154</v>
      </c>
      <c r="B431" s="120">
        <f t="shared" si="80"/>
        <v>0</v>
      </c>
      <c r="C431" s="114"/>
      <c r="D431" s="128">
        <f t="shared" si="81"/>
        <v>0</v>
      </c>
    </row>
    <row r="432" spans="1:8" ht="24" customHeight="1" thickBot="1" x14ac:dyDescent="0.3">
      <c r="A432" s="110" t="s">
        <v>158</v>
      </c>
      <c r="B432" s="121">
        <f t="shared" si="80"/>
        <v>0</v>
      </c>
      <c r="C432" s="115"/>
      <c r="D432" s="130">
        <f t="shared" si="81"/>
        <v>0</v>
      </c>
    </row>
    <row r="434" spans="1:8" ht="24" customHeight="1" x14ac:dyDescent="0.25">
      <c r="A434" s="286" t="s">
        <v>122</v>
      </c>
      <c r="B434" s="286"/>
      <c r="C434" s="286"/>
      <c r="D434" s="286"/>
      <c r="E434" s="286"/>
      <c r="F434" s="286"/>
      <c r="G434" s="286"/>
      <c r="H434" s="286"/>
    </row>
    <row r="435" spans="1:8" ht="24" customHeight="1" thickBot="1" x14ac:dyDescent="0.3">
      <c r="A435" s="165"/>
      <c r="B435" s="165"/>
      <c r="C435" s="165"/>
      <c r="E435" s="165"/>
    </row>
    <row r="436" spans="1:8" ht="24" customHeight="1" thickBot="1" x14ac:dyDescent="0.3">
      <c r="A436" s="295" t="s">
        <v>168</v>
      </c>
      <c r="B436" s="296"/>
      <c r="C436" s="296"/>
      <c r="D436" s="297"/>
      <c r="E436" s="181"/>
    </row>
    <row r="437" spans="1:8" ht="24" customHeight="1" thickBot="1" x14ac:dyDescent="0.3">
      <c r="A437" s="182" t="s">
        <v>169</v>
      </c>
      <c r="B437" s="183" t="s">
        <v>170</v>
      </c>
      <c r="C437" s="183" t="s">
        <v>171</v>
      </c>
      <c r="D437" s="276" t="s">
        <v>4</v>
      </c>
    </row>
    <row r="438" spans="1:8" ht="24" customHeight="1" x14ac:dyDescent="0.25">
      <c r="A438" s="184" t="s">
        <v>172</v>
      </c>
      <c r="B438" s="185"/>
      <c r="C438" s="186"/>
      <c r="D438" s="187"/>
    </row>
    <row r="439" spans="1:8" ht="24" customHeight="1" x14ac:dyDescent="0.25">
      <c r="A439" s="188" t="s">
        <v>173</v>
      </c>
      <c r="B439" s="189"/>
      <c r="C439" s="190"/>
      <c r="D439" s="191"/>
    </row>
    <row r="440" spans="1:8" ht="24" customHeight="1" x14ac:dyDescent="0.25">
      <c r="A440" s="188" t="s">
        <v>174</v>
      </c>
      <c r="B440" s="189"/>
      <c r="C440" s="190"/>
      <c r="D440" s="191"/>
    </row>
    <row r="441" spans="1:8" ht="24" customHeight="1" x14ac:dyDescent="0.25">
      <c r="A441" s="188" t="s">
        <v>272</v>
      </c>
      <c r="B441" s="189"/>
      <c r="C441" s="190"/>
      <c r="D441" s="191"/>
    </row>
    <row r="442" spans="1:8" ht="24" customHeight="1" x14ac:dyDescent="0.25">
      <c r="A442" s="188"/>
      <c r="B442" s="189"/>
      <c r="C442" s="190"/>
      <c r="D442" s="191"/>
    </row>
    <row r="443" spans="1:8" ht="24" customHeight="1" x14ac:dyDescent="0.25">
      <c r="A443" s="188"/>
      <c r="B443" s="189"/>
      <c r="C443" s="190"/>
      <c r="D443" s="191"/>
    </row>
    <row r="444" spans="1:8" ht="24" customHeight="1" x14ac:dyDescent="0.25">
      <c r="A444" s="188"/>
      <c r="B444" s="189"/>
      <c r="C444" s="190"/>
      <c r="D444" s="191"/>
    </row>
    <row r="445" spans="1:8" ht="24" customHeight="1" x14ac:dyDescent="0.25">
      <c r="A445" s="188"/>
      <c r="B445" s="189"/>
      <c r="C445" s="190"/>
      <c r="D445" s="191"/>
    </row>
    <row r="446" spans="1:8" ht="24" customHeight="1" thickBot="1" x14ac:dyDescent="0.3">
      <c r="A446" s="192"/>
      <c r="B446" s="193"/>
      <c r="C446" s="194"/>
      <c r="D446" s="195"/>
    </row>
    <row r="447" spans="1:8" ht="24" customHeight="1" thickBot="1" x14ac:dyDescent="0.3">
      <c r="A447" s="295" t="s">
        <v>175</v>
      </c>
      <c r="B447" s="296"/>
      <c r="C447" s="297"/>
      <c r="D447" s="196"/>
    </row>
    <row r="448" spans="1:8" ht="24" customHeight="1" thickBot="1" x14ac:dyDescent="0.3">
      <c r="A448" s="197"/>
      <c r="B448" s="198"/>
      <c r="C448" s="198"/>
      <c r="D448" s="198"/>
      <c r="E448" s="199"/>
    </row>
    <row r="449" spans="1:11" ht="24" customHeight="1" thickBot="1" x14ac:dyDescent="0.3">
      <c r="A449" s="295" t="s">
        <v>176</v>
      </c>
      <c r="B449" s="296"/>
      <c r="C449" s="297"/>
      <c r="D449" s="200"/>
      <c r="E449" s="200"/>
    </row>
    <row r="450" spans="1:11" ht="24" customHeight="1" thickBot="1" x14ac:dyDescent="0.3">
      <c r="A450" s="201" t="s">
        <v>3</v>
      </c>
      <c r="B450" s="202" t="s">
        <v>112</v>
      </c>
      <c r="C450" s="203" t="s">
        <v>177</v>
      </c>
      <c r="D450" s="200"/>
      <c r="E450" s="200"/>
    </row>
    <row r="451" spans="1:11" ht="24" customHeight="1" x14ac:dyDescent="0.25">
      <c r="A451" s="111" t="s">
        <v>152</v>
      </c>
      <c r="B451" s="204"/>
      <c r="C451" s="205"/>
      <c r="D451" s="198"/>
      <c r="E451" s="206"/>
    </row>
    <row r="452" spans="1:11" ht="24" customHeight="1" x14ac:dyDescent="0.25">
      <c r="A452" s="113" t="s">
        <v>155</v>
      </c>
      <c r="B452" s="207"/>
      <c r="C452" s="208"/>
      <c r="D452" s="198"/>
      <c r="E452" s="206"/>
    </row>
    <row r="453" spans="1:11" ht="24" customHeight="1" thickBot="1" x14ac:dyDescent="0.3">
      <c r="A453" s="122" t="s">
        <v>157</v>
      </c>
      <c r="B453" s="209"/>
      <c r="C453" s="210"/>
      <c r="D453" s="198"/>
      <c r="E453" s="206"/>
    </row>
    <row r="454" spans="1:11" ht="24" customHeight="1" x14ac:dyDescent="0.25">
      <c r="A454" s="111" t="s">
        <v>153</v>
      </c>
      <c r="B454" s="211"/>
      <c r="C454" s="212"/>
      <c r="D454" s="198"/>
      <c r="E454" s="206"/>
    </row>
    <row r="455" spans="1:11" ht="24" customHeight="1" x14ac:dyDescent="0.25">
      <c r="A455" s="113" t="s">
        <v>154</v>
      </c>
      <c r="B455" s="207"/>
      <c r="C455" s="208"/>
      <c r="D455" s="198"/>
      <c r="E455" s="206"/>
    </row>
    <row r="456" spans="1:11" ht="24" customHeight="1" thickBot="1" x14ac:dyDescent="0.3">
      <c r="A456" s="110" t="s">
        <v>158</v>
      </c>
      <c r="B456" s="209"/>
      <c r="C456" s="210"/>
      <c r="D456" s="198"/>
      <c r="E456" s="206"/>
    </row>
    <row r="457" spans="1:11" ht="24" customHeight="1" thickBot="1" x14ac:dyDescent="0.3">
      <c r="A457" s="197"/>
      <c r="B457" s="198"/>
      <c r="C457" s="198"/>
      <c r="D457" s="198"/>
      <c r="E457" s="197"/>
    </row>
    <row r="458" spans="1:11" ht="24" customHeight="1" thickBot="1" x14ac:dyDescent="0.3">
      <c r="A458" s="308" t="s">
        <v>267</v>
      </c>
      <c r="B458" s="309"/>
      <c r="C458" s="309"/>
      <c r="D458" s="309"/>
      <c r="E458" s="309"/>
      <c r="F458" s="310"/>
    </row>
    <row r="459" spans="1:11" ht="41.25" customHeight="1" thickBot="1" x14ac:dyDescent="0.3">
      <c r="A459" s="278" t="s">
        <v>178</v>
      </c>
      <c r="B459" s="279" t="s">
        <v>179</v>
      </c>
      <c r="C459" s="280" t="s">
        <v>170</v>
      </c>
      <c r="D459" s="280" t="s">
        <v>268</v>
      </c>
      <c r="E459" s="280" t="s">
        <v>180</v>
      </c>
      <c r="F459" s="275" t="s">
        <v>181</v>
      </c>
    </row>
    <row r="460" spans="1:11" ht="24" customHeight="1" x14ac:dyDescent="0.25">
      <c r="A460" s="213"/>
      <c r="B460" s="262"/>
      <c r="C460" s="214"/>
      <c r="D460" s="215"/>
      <c r="E460" s="216"/>
      <c r="F460" s="217"/>
    </row>
    <row r="461" spans="1:11" ht="24" customHeight="1" x14ac:dyDescent="0.25">
      <c r="A461" s="218"/>
      <c r="B461" s="263"/>
      <c r="C461" s="219"/>
      <c r="D461" s="220"/>
      <c r="E461" s="221"/>
      <c r="F461" s="222"/>
    </row>
    <row r="462" spans="1:11" ht="24" customHeight="1" x14ac:dyDescent="0.25">
      <c r="A462" s="218"/>
      <c r="B462" s="263"/>
      <c r="C462" s="219"/>
      <c r="D462" s="220"/>
      <c r="E462" s="221"/>
      <c r="F462" s="277"/>
      <c r="G462" s="274"/>
      <c r="H462" s="274"/>
      <c r="I462" s="274"/>
      <c r="J462" s="274"/>
      <c r="K462" s="274"/>
    </row>
    <row r="463" spans="1:11" ht="24" customHeight="1" x14ac:dyDescent="0.25">
      <c r="A463" s="218"/>
      <c r="B463" s="263"/>
      <c r="C463" s="219"/>
      <c r="D463" s="220"/>
      <c r="E463" s="221"/>
      <c r="F463" s="222"/>
    </row>
    <row r="464" spans="1:11" ht="24" customHeight="1" x14ac:dyDescent="0.25">
      <c r="A464" s="218"/>
      <c r="B464" s="263"/>
      <c r="C464" s="219"/>
      <c r="D464" s="220"/>
      <c r="E464" s="221"/>
      <c r="F464" s="222"/>
    </row>
    <row r="465" spans="1:6" ht="24" customHeight="1" x14ac:dyDescent="0.25">
      <c r="A465" s="218"/>
      <c r="B465" s="263"/>
      <c r="C465" s="219"/>
      <c r="D465" s="220"/>
      <c r="E465" s="221"/>
      <c r="F465" s="222"/>
    </row>
    <row r="466" spans="1:6" ht="24" customHeight="1" x14ac:dyDescent="0.25">
      <c r="A466" s="218"/>
      <c r="B466" s="263"/>
      <c r="C466" s="219"/>
      <c r="D466" s="220"/>
      <c r="E466" s="221"/>
      <c r="F466" s="222"/>
    </row>
    <row r="467" spans="1:6" ht="24" customHeight="1" x14ac:dyDescent="0.25">
      <c r="A467" s="218"/>
      <c r="B467" s="263"/>
      <c r="C467" s="219"/>
      <c r="D467" s="220"/>
      <c r="E467" s="221"/>
      <c r="F467" s="222"/>
    </row>
    <row r="468" spans="1:6" ht="24" customHeight="1" x14ac:dyDescent="0.25">
      <c r="A468" s="218"/>
      <c r="B468" s="263"/>
      <c r="C468" s="219"/>
      <c r="D468" s="220"/>
      <c r="E468" s="221"/>
      <c r="F468" s="222"/>
    </row>
    <row r="469" spans="1:6" ht="24" customHeight="1" x14ac:dyDescent="0.25">
      <c r="A469" s="218"/>
      <c r="B469" s="263"/>
      <c r="C469" s="219"/>
      <c r="D469" s="220"/>
      <c r="E469" s="221"/>
      <c r="F469" s="222"/>
    </row>
    <row r="470" spans="1:6" ht="24" customHeight="1" x14ac:dyDescent="0.25">
      <c r="A470" s="223"/>
      <c r="B470" s="263"/>
      <c r="C470" s="31"/>
      <c r="D470" s="224"/>
      <c r="E470" s="221"/>
      <c r="F470" s="222"/>
    </row>
    <row r="471" spans="1:6" ht="24" customHeight="1" x14ac:dyDescent="0.25">
      <c r="A471" s="218"/>
      <c r="B471" s="263"/>
      <c r="C471" s="219"/>
      <c r="D471" s="220"/>
      <c r="E471" s="221"/>
      <c r="F471" s="222"/>
    </row>
    <row r="472" spans="1:6" ht="24" customHeight="1" x14ac:dyDescent="0.25">
      <c r="A472" s="218"/>
      <c r="B472" s="263"/>
      <c r="C472" s="219"/>
      <c r="D472" s="220"/>
      <c r="E472" s="221"/>
      <c r="F472" s="222"/>
    </row>
    <row r="473" spans="1:6" ht="24" customHeight="1" thickBot="1" x14ac:dyDescent="0.3">
      <c r="A473" s="225"/>
      <c r="B473" s="264"/>
      <c r="C473" s="226"/>
      <c r="D473" s="227"/>
      <c r="E473" s="228"/>
      <c r="F473" s="229"/>
    </row>
    <row r="474" spans="1:6" ht="24" customHeight="1" thickBot="1" x14ac:dyDescent="0.3">
      <c r="A474" s="308" t="s">
        <v>182</v>
      </c>
      <c r="B474" s="309"/>
      <c r="C474" s="309"/>
      <c r="D474" s="310"/>
      <c r="E474" s="230"/>
      <c r="F474" s="231"/>
    </row>
    <row r="475" spans="1:6" ht="24" customHeight="1" thickBot="1" x14ac:dyDescent="0.3">
      <c r="A475" s="197"/>
      <c r="B475" s="198"/>
      <c r="C475" s="198"/>
      <c r="D475" s="198"/>
      <c r="E475" s="197"/>
    </row>
    <row r="476" spans="1:6" ht="24" customHeight="1" thickBot="1" x14ac:dyDescent="0.3">
      <c r="A476" s="311" t="s">
        <v>183</v>
      </c>
      <c r="B476" s="312"/>
      <c r="C476" s="312"/>
      <c r="D476" s="313"/>
    </row>
    <row r="477" spans="1:6" ht="27.75" customHeight="1" thickBot="1" x14ac:dyDescent="0.3">
      <c r="A477" s="232" t="s">
        <v>3</v>
      </c>
      <c r="B477" s="233" t="s">
        <v>112</v>
      </c>
      <c r="C477" s="233" t="s">
        <v>113</v>
      </c>
      <c r="D477" s="234" t="s">
        <v>184</v>
      </c>
    </row>
    <row r="478" spans="1:6" ht="24" customHeight="1" x14ac:dyDescent="0.25">
      <c r="A478" s="111" t="s">
        <v>152</v>
      </c>
      <c r="B478" s="204"/>
      <c r="C478" s="204"/>
      <c r="D478" s="235"/>
    </row>
    <row r="479" spans="1:6" ht="24" customHeight="1" x14ac:dyDescent="0.25">
      <c r="A479" s="113" t="s">
        <v>155</v>
      </c>
      <c r="B479" s="207"/>
      <c r="C479" s="207"/>
      <c r="D479" s="236"/>
    </row>
    <row r="480" spans="1:6" ht="24" customHeight="1" thickBot="1" x14ac:dyDescent="0.3">
      <c r="A480" s="122" t="s">
        <v>157</v>
      </c>
      <c r="B480" s="237"/>
      <c r="C480" s="237"/>
      <c r="D480" s="238"/>
    </row>
    <row r="481" spans="1:8" ht="24" customHeight="1" x14ac:dyDescent="0.25">
      <c r="A481" s="111" t="s">
        <v>153</v>
      </c>
      <c r="B481" s="204"/>
      <c r="C481" s="204"/>
      <c r="D481" s="239"/>
    </row>
    <row r="482" spans="1:8" ht="24" customHeight="1" x14ac:dyDescent="0.25">
      <c r="A482" s="113" t="s">
        <v>154</v>
      </c>
      <c r="B482" s="207"/>
      <c r="C482" s="207"/>
      <c r="D482" s="240"/>
    </row>
    <row r="483" spans="1:8" ht="24" customHeight="1" thickBot="1" x14ac:dyDescent="0.3">
      <c r="A483" s="110" t="s">
        <v>158</v>
      </c>
      <c r="B483" s="209"/>
      <c r="C483" s="209"/>
      <c r="D483" s="241"/>
    </row>
    <row r="484" spans="1:8" ht="24" customHeight="1" thickBot="1" x14ac:dyDescent="0.3"/>
    <row r="485" spans="1:8" ht="24" customHeight="1" thickBot="1" x14ac:dyDescent="0.3">
      <c r="A485" s="295" t="s">
        <v>122</v>
      </c>
      <c r="B485" s="296"/>
      <c r="C485" s="296"/>
      <c r="D485" s="297"/>
    </row>
    <row r="486" spans="1:8" ht="39.75" customHeight="1" thickBot="1" x14ac:dyDescent="0.3">
      <c r="A486" s="142" t="s">
        <v>3</v>
      </c>
      <c r="B486" s="242" t="s">
        <v>185</v>
      </c>
      <c r="C486" s="242" t="s">
        <v>186</v>
      </c>
      <c r="D486" s="143" t="s">
        <v>4</v>
      </c>
    </row>
    <row r="487" spans="1:8" ht="24" customHeight="1" x14ac:dyDescent="0.25">
      <c r="A487" s="111" t="s">
        <v>152</v>
      </c>
      <c r="B487" s="243">
        <f t="shared" ref="B487:B492" si="83">C451</f>
        <v>0</v>
      </c>
      <c r="C487" s="243">
        <f t="shared" ref="C487:C492" si="84">D478</f>
        <v>0</v>
      </c>
      <c r="D487" s="235">
        <f>SUM(B487:C487)</f>
        <v>0</v>
      </c>
    </row>
    <row r="488" spans="1:8" ht="24" customHeight="1" x14ac:dyDescent="0.25">
      <c r="A488" s="113" t="s">
        <v>155</v>
      </c>
      <c r="B488" s="244">
        <f t="shared" si="83"/>
        <v>0</v>
      </c>
      <c r="C488" s="244">
        <f t="shared" si="84"/>
        <v>0</v>
      </c>
      <c r="D488" s="236">
        <f t="shared" ref="D488:D492" si="85">SUM(B488:C488)</f>
        <v>0</v>
      </c>
    </row>
    <row r="489" spans="1:8" ht="24" customHeight="1" thickBot="1" x14ac:dyDescent="0.3">
      <c r="A489" s="122" t="s">
        <v>157</v>
      </c>
      <c r="B489" s="245">
        <f t="shared" si="83"/>
        <v>0</v>
      </c>
      <c r="C489" s="245">
        <f t="shared" si="84"/>
        <v>0</v>
      </c>
      <c r="D489" s="238">
        <f t="shared" si="85"/>
        <v>0</v>
      </c>
    </row>
    <row r="490" spans="1:8" ht="24" customHeight="1" x14ac:dyDescent="0.25">
      <c r="A490" s="111" t="s">
        <v>153</v>
      </c>
      <c r="B490" s="246">
        <f t="shared" si="83"/>
        <v>0</v>
      </c>
      <c r="C490" s="246">
        <f t="shared" si="84"/>
        <v>0</v>
      </c>
      <c r="D490" s="239">
        <f t="shared" si="85"/>
        <v>0</v>
      </c>
    </row>
    <row r="491" spans="1:8" ht="24" customHeight="1" x14ac:dyDescent="0.25">
      <c r="A491" s="113" t="s">
        <v>154</v>
      </c>
      <c r="B491" s="247">
        <f t="shared" si="83"/>
        <v>0</v>
      </c>
      <c r="C491" s="247">
        <f t="shared" si="84"/>
        <v>0</v>
      </c>
      <c r="D491" s="240">
        <f t="shared" si="85"/>
        <v>0</v>
      </c>
    </row>
    <row r="492" spans="1:8" ht="24" customHeight="1" thickBot="1" x14ac:dyDescent="0.3">
      <c r="A492" s="110" t="s">
        <v>158</v>
      </c>
      <c r="B492" s="248">
        <f t="shared" si="83"/>
        <v>0</v>
      </c>
      <c r="C492" s="248">
        <f t="shared" si="84"/>
        <v>0</v>
      </c>
      <c r="D492" s="241">
        <f t="shared" si="85"/>
        <v>0</v>
      </c>
      <c r="H492" s="161"/>
    </row>
    <row r="494" spans="1:8" ht="24" customHeight="1" x14ac:dyDescent="0.25">
      <c r="A494" s="286" t="s">
        <v>123</v>
      </c>
      <c r="B494" s="286"/>
      <c r="C494" s="286"/>
      <c r="D494" s="286"/>
      <c r="E494" s="286"/>
      <c r="F494" s="286"/>
      <c r="G494" s="286"/>
      <c r="H494" s="286"/>
    </row>
    <row r="495" spans="1:8" ht="24" customHeight="1" thickBot="1" x14ac:dyDescent="0.3">
      <c r="A495" s="305"/>
      <c r="B495" s="305"/>
      <c r="C495" s="305"/>
      <c r="D495" s="305"/>
      <c r="E495" s="305"/>
      <c r="F495" s="305"/>
    </row>
    <row r="496" spans="1:8" ht="49.5" customHeight="1" x14ac:dyDescent="0.25">
      <c r="A496" s="306" t="s">
        <v>162</v>
      </c>
      <c r="B496" s="307"/>
      <c r="C496" s="170"/>
      <c r="D496" s="170"/>
      <c r="E496" s="170"/>
      <c r="F496" s="170"/>
    </row>
    <row r="497" spans="1:8" ht="24" customHeight="1" x14ac:dyDescent="0.25">
      <c r="A497" s="173" t="s">
        <v>163</v>
      </c>
      <c r="B497" s="175"/>
      <c r="C497" s="170"/>
      <c r="D497" s="170"/>
      <c r="E497" s="170"/>
      <c r="F497" s="170"/>
    </row>
    <row r="498" spans="1:8" ht="24" customHeight="1" x14ac:dyDescent="0.25">
      <c r="A498" s="173" t="s">
        <v>164</v>
      </c>
      <c r="B498" s="175"/>
      <c r="C498" s="170"/>
      <c r="D498" s="170"/>
      <c r="E498" s="170"/>
      <c r="F498" s="170"/>
    </row>
    <row r="499" spans="1:8" ht="24" customHeight="1" thickBot="1" x14ac:dyDescent="0.3">
      <c r="A499" s="174" t="s">
        <v>165</v>
      </c>
      <c r="B499" s="176"/>
      <c r="C499" s="170"/>
      <c r="D499" s="170"/>
      <c r="E499" s="170"/>
      <c r="F499" s="170"/>
    </row>
    <row r="500" spans="1:8" ht="24" customHeight="1" thickBot="1" x14ac:dyDescent="0.3"/>
    <row r="501" spans="1:8" ht="24" customHeight="1" thickBot="1" x14ac:dyDescent="0.3">
      <c r="A501" s="283" t="s">
        <v>123</v>
      </c>
      <c r="B501" s="284"/>
      <c r="C501" s="284"/>
      <c r="D501" s="285"/>
    </row>
    <row r="502" spans="1:8" ht="24" customHeight="1" thickBot="1" x14ac:dyDescent="0.3">
      <c r="A502" s="23" t="s">
        <v>3</v>
      </c>
      <c r="B502" s="24" t="s">
        <v>1</v>
      </c>
      <c r="C502" s="24" t="s">
        <v>2</v>
      </c>
      <c r="D502" s="25" t="s">
        <v>4</v>
      </c>
    </row>
    <row r="503" spans="1:8" ht="24" customHeight="1" x14ac:dyDescent="0.25">
      <c r="A503" s="111" t="s">
        <v>152</v>
      </c>
      <c r="B503" s="138">
        <f t="shared" ref="B503:B508" si="86">G63+E245+E346+D427+D487</f>
        <v>0</v>
      </c>
      <c r="C503" s="177">
        <f>((1+$B$497)/(1-$B$498-$B$499))-1</f>
        <v>0</v>
      </c>
      <c r="D503" s="127">
        <f t="shared" ref="D503:D508" si="87">B503*C503</f>
        <v>0</v>
      </c>
    </row>
    <row r="504" spans="1:8" ht="24" customHeight="1" x14ac:dyDescent="0.25">
      <c r="A504" s="113" t="s">
        <v>155</v>
      </c>
      <c r="B504" s="139">
        <f t="shared" si="86"/>
        <v>0</v>
      </c>
      <c r="C504" s="178">
        <f t="shared" ref="C504:C508" si="88">((1+$B$497)/(1-$B$498-$B$499))-1</f>
        <v>0</v>
      </c>
      <c r="D504" s="128">
        <f t="shared" si="87"/>
        <v>0</v>
      </c>
    </row>
    <row r="505" spans="1:8" ht="24" customHeight="1" thickBot="1" x14ac:dyDescent="0.3">
      <c r="A505" s="122" t="s">
        <v>157</v>
      </c>
      <c r="B505" s="140">
        <f t="shared" si="86"/>
        <v>0</v>
      </c>
      <c r="C505" s="179">
        <f t="shared" si="88"/>
        <v>0</v>
      </c>
      <c r="D505" s="129">
        <f t="shared" si="87"/>
        <v>0</v>
      </c>
    </row>
    <row r="506" spans="1:8" ht="24" customHeight="1" x14ac:dyDescent="0.25">
      <c r="A506" s="111" t="s">
        <v>153</v>
      </c>
      <c r="B506" s="138">
        <f t="shared" si="86"/>
        <v>0</v>
      </c>
      <c r="C506" s="177">
        <f t="shared" si="88"/>
        <v>0</v>
      </c>
      <c r="D506" s="127">
        <f t="shared" si="87"/>
        <v>0</v>
      </c>
    </row>
    <row r="507" spans="1:8" ht="24" customHeight="1" x14ac:dyDescent="0.25">
      <c r="A507" s="113" t="s">
        <v>154</v>
      </c>
      <c r="B507" s="139">
        <f t="shared" si="86"/>
        <v>0</v>
      </c>
      <c r="C507" s="178">
        <f t="shared" si="88"/>
        <v>0</v>
      </c>
      <c r="D507" s="128">
        <f t="shared" si="87"/>
        <v>0</v>
      </c>
    </row>
    <row r="508" spans="1:8" ht="24" customHeight="1" thickBot="1" x14ac:dyDescent="0.3">
      <c r="A508" s="110" t="s">
        <v>158</v>
      </c>
      <c r="B508" s="141">
        <f t="shared" si="86"/>
        <v>0</v>
      </c>
      <c r="C508" s="180">
        <f t="shared" si="88"/>
        <v>0</v>
      </c>
      <c r="D508" s="130">
        <f t="shared" si="87"/>
        <v>0</v>
      </c>
      <c r="H508" s="161"/>
    </row>
    <row r="511" spans="1:8" ht="24" customHeight="1" x14ac:dyDescent="0.25">
      <c r="A511" s="286" t="s">
        <v>166</v>
      </c>
      <c r="B511" s="286"/>
      <c r="C511" s="286"/>
      <c r="D511" s="286"/>
      <c r="E511" s="286"/>
      <c r="F511" s="286"/>
      <c r="G511" s="286"/>
      <c r="H511" s="286"/>
    </row>
    <row r="512" spans="1:8" ht="24" customHeight="1" thickBot="1" x14ac:dyDescent="0.3"/>
    <row r="513" spans="1:4" ht="24" customHeight="1" thickBot="1" x14ac:dyDescent="0.3">
      <c r="A513" s="283" t="s">
        <v>167</v>
      </c>
      <c r="B513" s="284"/>
      <c r="C513" s="284"/>
      <c r="D513" s="285"/>
    </row>
    <row r="514" spans="1:4" ht="24" customHeight="1" thickBot="1" x14ac:dyDescent="0.3">
      <c r="A514" s="109" t="s">
        <v>124</v>
      </c>
      <c r="B514" s="106" t="s">
        <v>125</v>
      </c>
      <c r="C514" s="106" t="s">
        <v>126</v>
      </c>
      <c r="D514" s="107" t="s">
        <v>127</v>
      </c>
    </row>
    <row r="515" spans="1:4" ht="32.1" customHeight="1" x14ac:dyDescent="0.25">
      <c r="A515" s="54" t="s">
        <v>128</v>
      </c>
      <c r="B515" s="119">
        <f>G63</f>
        <v>0</v>
      </c>
      <c r="C515" s="119">
        <f>G64</f>
        <v>0</v>
      </c>
      <c r="D515" s="93">
        <f>G65</f>
        <v>0</v>
      </c>
    </row>
    <row r="516" spans="1:4" ht="32.1" customHeight="1" x14ac:dyDescent="0.25">
      <c r="A516" s="34" t="s">
        <v>129</v>
      </c>
      <c r="B516" s="120">
        <f>E245</f>
        <v>0</v>
      </c>
      <c r="C516" s="120">
        <f>E246</f>
        <v>0</v>
      </c>
      <c r="D516" s="53">
        <f>E247</f>
        <v>0</v>
      </c>
    </row>
    <row r="517" spans="1:4" ht="32.1" customHeight="1" x14ac:dyDescent="0.25">
      <c r="A517" s="34" t="s">
        <v>130</v>
      </c>
      <c r="B517" s="120">
        <f>E346</f>
        <v>0</v>
      </c>
      <c r="C517" s="120">
        <f>E347</f>
        <v>0</v>
      </c>
      <c r="D517" s="53">
        <f>E348</f>
        <v>0</v>
      </c>
    </row>
    <row r="518" spans="1:4" ht="32.1" customHeight="1" x14ac:dyDescent="0.25">
      <c r="A518" s="34" t="s">
        <v>131</v>
      </c>
      <c r="B518" s="120">
        <f>D427</f>
        <v>0</v>
      </c>
      <c r="C518" s="120">
        <f>D428</f>
        <v>0</v>
      </c>
      <c r="D518" s="53">
        <f>D429</f>
        <v>0</v>
      </c>
    </row>
    <row r="519" spans="1:4" ht="32.1" customHeight="1" x14ac:dyDescent="0.25">
      <c r="A519" s="34" t="s">
        <v>132</v>
      </c>
      <c r="B519" s="120">
        <f>D487</f>
        <v>0</v>
      </c>
      <c r="C519" s="120">
        <f>D488</f>
        <v>0</v>
      </c>
      <c r="D519" s="53">
        <f>D489</f>
        <v>0</v>
      </c>
    </row>
    <row r="520" spans="1:4" ht="32.1" customHeight="1" x14ac:dyDescent="0.25">
      <c r="A520" s="34" t="s">
        <v>133</v>
      </c>
      <c r="B520" s="120">
        <f>D503</f>
        <v>0</v>
      </c>
      <c r="C520" s="120">
        <f>D504</f>
        <v>0</v>
      </c>
      <c r="D520" s="53">
        <f>D505</f>
        <v>0</v>
      </c>
    </row>
    <row r="521" spans="1:4" ht="32.1" customHeight="1" x14ac:dyDescent="0.25">
      <c r="A521" s="34" t="s">
        <v>136</v>
      </c>
      <c r="B521" s="120">
        <v>0</v>
      </c>
      <c r="C521" s="120">
        <v>0</v>
      </c>
      <c r="D521" s="53">
        <v>0</v>
      </c>
    </row>
    <row r="522" spans="1:4" ht="32.1" customHeight="1" thickBot="1" x14ac:dyDescent="0.3">
      <c r="A522" s="154" t="s">
        <v>134</v>
      </c>
      <c r="B522" s="155">
        <f>SUM(B515:B521)</f>
        <v>0</v>
      </c>
      <c r="C522" s="155">
        <f>SUM(C515:C521)</f>
        <v>0</v>
      </c>
      <c r="D522" s="156">
        <v>0</v>
      </c>
    </row>
    <row r="523" spans="1:4" ht="32.1" customHeight="1" thickBot="1" x14ac:dyDescent="0.3">
      <c r="A523" s="108" t="s">
        <v>135</v>
      </c>
      <c r="B523" s="84">
        <f>B522*2</f>
        <v>0</v>
      </c>
      <c r="C523" s="84">
        <f>C522*2</f>
        <v>0</v>
      </c>
      <c r="D523" s="85">
        <f>D522*1</f>
        <v>0</v>
      </c>
    </row>
    <row r="524" spans="1:4" ht="24" customHeight="1" x14ac:dyDescent="0.25">
      <c r="A524" s="281"/>
    </row>
    <row r="525" spans="1:4" ht="24" customHeight="1" x14ac:dyDescent="0.25">
      <c r="A525" s="74"/>
    </row>
    <row r="526" spans="1:4" ht="24" customHeight="1" x14ac:dyDescent="0.25">
      <c r="A526" s="74"/>
    </row>
  </sheetData>
  <mergeCells count="94">
    <mergeCell ref="A423:H423"/>
    <mergeCell ref="A434:H434"/>
    <mergeCell ref="A494:H494"/>
    <mergeCell ref="A425:D425"/>
    <mergeCell ref="A495:F495"/>
    <mergeCell ref="A496:B496"/>
    <mergeCell ref="A436:D436"/>
    <mergeCell ref="A447:C447"/>
    <mergeCell ref="A449:C449"/>
    <mergeCell ref="A458:F458"/>
    <mergeCell ref="A474:D474"/>
    <mergeCell ref="A476:D476"/>
    <mergeCell ref="A124:D124"/>
    <mergeCell ref="A110:H110"/>
    <mergeCell ref="A142:D142"/>
    <mergeCell ref="A172:D172"/>
    <mergeCell ref="A1:H1"/>
    <mergeCell ref="A4:H4"/>
    <mergeCell ref="A7:B7"/>
    <mergeCell ref="A20:D20"/>
    <mergeCell ref="A41:D41"/>
    <mergeCell ref="A2:H2"/>
    <mergeCell ref="A5:H5"/>
    <mergeCell ref="A11:H11"/>
    <mergeCell ref="A72:H72"/>
    <mergeCell ref="A154:E154"/>
    <mergeCell ref="A3:H3"/>
    <mergeCell ref="A293:H293"/>
    <mergeCell ref="A322:H322"/>
    <mergeCell ref="A284:D284"/>
    <mergeCell ref="A223:D223"/>
    <mergeCell ref="A255:B255"/>
    <mergeCell ref="A266:D266"/>
    <mergeCell ref="A275:D275"/>
    <mergeCell ref="A243:E243"/>
    <mergeCell ref="A264:H264"/>
    <mergeCell ref="A241:H241"/>
    <mergeCell ref="A252:H252"/>
    <mergeCell ref="A253:H253"/>
    <mergeCell ref="A342:H342"/>
    <mergeCell ref="A353:H353"/>
    <mergeCell ref="A295:D295"/>
    <mergeCell ref="A304:D304"/>
    <mergeCell ref="A313:D313"/>
    <mergeCell ref="A333:D333"/>
    <mergeCell ref="A324:E324"/>
    <mergeCell ref="B357:B358"/>
    <mergeCell ref="C357:C358"/>
    <mergeCell ref="A344:E344"/>
    <mergeCell ref="A355:G355"/>
    <mergeCell ref="A356:G356"/>
    <mergeCell ref="A46:D46"/>
    <mergeCell ref="A61:G61"/>
    <mergeCell ref="A49:D49"/>
    <mergeCell ref="A92:E92"/>
    <mergeCell ref="A101:E101"/>
    <mergeCell ref="A74:D74"/>
    <mergeCell ref="A13:D13"/>
    <mergeCell ref="A32:E32"/>
    <mergeCell ref="A18:H18"/>
    <mergeCell ref="A30:H30"/>
    <mergeCell ref="A36:E36"/>
    <mergeCell ref="A47:F47"/>
    <mergeCell ref="A83:D83"/>
    <mergeCell ref="A513:D513"/>
    <mergeCell ref="A501:D501"/>
    <mergeCell ref="A485:D485"/>
    <mergeCell ref="A511:H511"/>
    <mergeCell ref="A411:D411"/>
    <mergeCell ref="A417:D417"/>
    <mergeCell ref="A372:D372"/>
    <mergeCell ref="A373:A374"/>
    <mergeCell ref="B373:D373"/>
    <mergeCell ref="A391:D391"/>
    <mergeCell ref="A400:E400"/>
    <mergeCell ref="A389:H389"/>
    <mergeCell ref="A409:H409"/>
    <mergeCell ref="A357:A358"/>
    <mergeCell ref="A181:F181"/>
    <mergeCell ref="A232:F232"/>
    <mergeCell ref="A212:D212"/>
    <mergeCell ref="A58:H58"/>
    <mergeCell ref="A59:H59"/>
    <mergeCell ref="A70:H70"/>
    <mergeCell ref="A210:H210"/>
    <mergeCell ref="A221:H221"/>
    <mergeCell ref="A183:D183"/>
    <mergeCell ref="A192:D192"/>
    <mergeCell ref="A201:D201"/>
    <mergeCell ref="A153:F153"/>
    <mergeCell ref="A163:E163"/>
    <mergeCell ref="A151:H151"/>
    <mergeCell ref="A133:D133"/>
    <mergeCell ref="A112:B112"/>
  </mergeCells>
  <pageMargins left="0.511811024" right="0.511811024" top="0.78740157499999996" bottom="0.78740157499999996" header="0.31496062000000002" footer="0.31496062000000002"/>
  <pageSetup paperSize="9" scale="58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36"/>
  <sheetViews>
    <sheetView showGridLines="0" tabSelected="1" topLeftCell="A56" zoomScale="115" zoomScaleNormal="115" workbookViewId="0">
      <selection activeCell="C80" sqref="C80"/>
    </sheetView>
  </sheetViews>
  <sheetFormatPr defaultRowHeight="15.75" x14ac:dyDescent="0.25"/>
  <cols>
    <col min="1" max="1" width="9.140625" style="260"/>
    <col min="2" max="2" width="72.140625" style="260" customWidth="1"/>
    <col min="3" max="3" width="18" style="260" customWidth="1"/>
    <col min="4" max="4" width="14.28515625" style="260" customWidth="1"/>
    <col min="5" max="5" width="12.7109375" style="260" customWidth="1"/>
    <col min="6" max="6" width="12" style="260" customWidth="1"/>
    <col min="7" max="7" width="15.140625" style="260" customWidth="1"/>
    <col min="8" max="16384" width="9.140625" style="260"/>
  </cols>
  <sheetData>
    <row r="1" spans="1:4" ht="23.25" x14ac:dyDescent="0.35">
      <c r="A1" s="302" t="s">
        <v>260</v>
      </c>
      <c r="B1" s="302"/>
      <c r="C1" s="302"/>
      <c r="D1" s="302"/>
    </row>
    <row r="2" spans="1:4" ht="23.25" x14ac:dyDescent="0.35">
      <c r="A2" s="302" t="s">
        <v>262</v>
      </c>
      <c r="B2" s="302"/>
      <c r="C2" s="302"/>
      <c r="D2" s="302"/>
    </row>
    <row r="3" spans="1:4" x14ac:dyDescent="0.25">
      <c r="A3" s="314" t="s">
        <v>269</v>
      </c>
      <c r="B3" s="314"/>
      <c r="C3" s="314"/>
      <c r="D3" s="314"/>
    </row>
    <row r="6" spans="1:4" x14ac:dyDescent="0.25">
      <c r="A6" s="320" t="s">
        <v>187</v>
      </c>
      <c r="B6" s="320"/>
      <c r="C6" s="320"/>
    </row>
    <row r="7" spans="1:4" ht="16.5" thickBot="1" x14ac:dyDescent="0.3"/>
    <row r="8" spans="1:4" ht="16.5" thickBot="1" x14ac:dyDescent="0.3">
      <c r="A8" s="250">
        <v>1</v>
      </c>
      <c r="B8" s="251" t="s">
        <v>188</v>
      </c>
      <c r="C8" s="251" t="s">
        <v>189</v>
      </c>
    </row>
    <row r="9" spans="1:4" ht="16.5" thickBot="1" x14ac:dyDescent="0.3">
      <c r="A9" s="252" t="s">
        <v>190</v>
      </c>
      <c r="B9" s="253" t="s">
        <v>191</v>
      </c>
      <c r="C9" s="254"/>
    </row>
    <row r="10" spans="1:4" ht="16.5" thickBot="1" x14ac:dyDescent="0.3">
      <c r="A10" s="252" t="s">
        <v>192</v>
      </c>
      <c r="B10" s="253" t="s">
        <v>193</v>
      </c>
      <c r="C10" s="254"/>
    </row>
    <row r="11" spans="1:4" ht="16.5" thickBot="1" x14ac:dyDescent="0.3">
      <c r="A11" s="252" t="s">
        <v>194</v>
      </c>
      <c r="B11" s="253" t="s">
        <v>195</v>
      </c>
      <c r="C11" s="254"/>
    </row>
    <row r="12" spans="1:4" ht="16.5" thickBot="1" x14ac:dyDescent="0.3">
      <c r="A12" s="252" t="s">
        <v>196</v>
      </c>
      <c r="B12" s="253" t="s">
        <v>11</v>
      </c>
      <c r="C12" s="254"/>
    </row>
    <row r="13" spans="1:4" ht="16.5" thickBot="1" x14ac:dyDescent="0.3">
      <c r="A13" s="252" t="s">
        <v>197</v>
      </c>
      <c r="B13" s="253" t="s">
        <v>198</v>
      </c>
      <c r="C13" s="254"/>
    </row>
    <row r="14" spans="1:4" ht="16.5" thickBot="1" x14ac:dyDescent="0.3">
      <c r="A14" s="252"/>
      <c r="B14" s="253"/>
      <c r="C14" s="254"/>
    </row>
    <row r="15" spans="1:4" ht="16.5" thickBot="1" x14ac:dyDescent="0.3">
      <c r="A15" s="252" t="s">
        <v>200</v>
      </c>
      <c r="B15" s="253" t="s">
        <v>201</v>
      </c>
      <c r="C15" s="254"/>
    </row>
    <row r="16" spans="1:4" ht="16.5" thickBot="1" x14ac:dyDescent="0.3">
      <c r="A16" s="316" t="s">
        <v>16</v>
      </c>
      <c r="B16" s="317"/>
      <c r="C16" s="254"/>
    </row>
    <row r="19" spans="1:4" x14ac:dyDescent="0.25">
      <c r="A19" s="319" t="s">
        <v>202</v>
      </c>
      <c r="B19" s="319"/>
      <c r="C19" s="319"/>
    </row>
    <row r="20" spans="1:4" x14ac:dyDescent="0.25">
      <c r="A20" s="249"/>
    </row>
    <row r="21" spans="1:4" x14ac:dyDescent="0.25">
      <c r="A21" s="315" t="s">
        <v>203</v>
      </c>
      <c r="B21" s="315"/>
      <c r="C21" s="315"/>
    </row>
    <row r="22" spans="1:4" ht="16.5" thickBot="1" x14ac:dyDescent="0.3"/>
    <row r="23" spans="1:4" ht="16.5" thickBot="1" x14ac:dyDescent="0.3">
      <c r="A23" s="250" t="s">
        <v>204</v>
      </c>
      <c r="B23" s="251" t="s">
        <v>205</v>
      </c>
      <c r="C23" s="251" t="s">
        <v>189</v>
      </c>
    </row>
    <row r="24" spans="1:4" ht="16.5" thickBot="1" x14ac:dyDescent="0.3">
      <c r="A24" s="252" t="s">
        <v>190</v>
      </c>
      <c r="B24" s="253" t="s">
        <v>206</v>
      </c>
      <c r="C24" s="254"/>
    </row>
    <row r="25" spans="1:4" ht="16.5" thickBot="1" x14ac:dyDescent="0.3">
      <c r="A25" s="252" t="s">
        <v>192</v>
      </c>
      <c r="B25" s="253" t="s">
        <v>207</v>
      </c>
      <c r="C25" s="254"/>
    </row>
    <row r="26" spans="1:4" ht="16.5" thickBot="1" x14ac:dyDescent="0.3">
      <c r="A26" s="316" t="s">
        <v>16</v>
      </c>
      <c r="B26" s="317"/>
      <c r="C26" s="254"/>
    </row>
    <row r="29" spans="1:4" ht="32.25" customHeight="1" x14ac:dyDescent="0.25">
      <c r="A29" s="318" t="s">
        <v>208</v>
      </c>
      <c r="B29" s="318"/>
      <c r="C29" s="318"/>
      <c r="D29" s="318"/>
    </row>
    <row r="30" spans="1:4" ht="16.5" thickBot="1" x14ac:dyDescent="0.3"/>
    <row r="31" spans="1:4" ht="16.5" thickBot="1" x14ac:dyDescent="0.3">
      <c r="A31" s="250" t="s">
        <v>209</v>
      </c>
      <c r="B31" s="251" t="s">
        <v>210</v>
      </c>
      <c r="C31" s="251" t="s">
        <v>211</v>
      </c>
      <c r="D31" s="251" t="s">
        <v>189</v>
      </c>
    </row>
    <row r="32" spans="1:4" ht="16.5" thickBot="1" x14ac:dyDescent="0.3">
      <c r="A32" s="252" t="s">
        <v>190</v>
      </c>
      <c r="B32" s="253" t="s">
        <v>212</v>
      </c>
      <c r="C32" s="255"/>
      <c r="D32" s="254"/>
    </row>
    <row r="33" spans="1:4" ht="16.5" thickBot="1" x14ac:dyDescent="0.3">
      <c r="A33" s="252" t="s">
        <v>192</v>
      </c>
      <c r="B33" s="253" t="s">
        <v>213</v>
      </c>
      <c r="C33" s="255"/>
      <c r="D33" s="254"/>
    </row>
    <row r="34" spans="1:4" ht="16.5" thickBot="1" x14ac:dyDescent="0.3">
      <c r="A34" s="252" t="s">
        <v>194</v>
      </c>
      <c r="B34" s="253" t="s">
        <v>214</v>
      </c>
      <c r="C34" s="257"/>
      <c r="D34" s="254"/>
    </row>
    <row r="35" spans="1:4" ht="16.5" thickBot="1" x14ac:dyDescent="0.3">
      <c r="A35" s="252" t="s">
        <v>196</v>
      </c>
      <c r="B35" s="253" t="s">
        <v>215</v>
      </c>
      <c r="C35" s="255"/>
      <c r="D35" s="254"/>
    </row>
    <row r="36" spans="1:4" ht="16.5" thickBot="1" x14ac:dyDescent="0.3">
      <c r="A36" s="252" t="s">
        <v>197</v>
      </c>
      <c r="B36" s="253" t="s">
        <v>216</v>
      </c>
      <c r="C36" s="255"/>
      <c r="D36" s="254"/>
    </row>
    <row r="37" spans="1:4" ht="16.5" thickBot="1" x14ac:dyDescent="0.3">
      <c r="A37" s="252" t="s">
        <v>199</v>
      </c>
      <c r="B37" s="253" t="s">
        <v>29</v>
      </c>
      <c r="C37" s="255"/>
      <c r="D37" s="254"/>
    </row>
    <row r="38" spans="1:4" ht="16.5" thickBot="1" x14ac:dyDescent="0.3">
      <c r="A38" s="252" t="s">
        <v>200</v>
      </c>
      <c r="B38" s="253" t="s">
        <v>30</v>
      </c>
      <c r="C38" s="255"/>
      <c r="D38" s="254"/>
    </row>
    <row r="39" spans="1:4" ht="16.5" thickBot="1" x14ac:dyDescent="0.3">
      <c r="A39" s="252" t="s">
        <v>217</v>
      </c>
      <c r="B39" s="253" t="s">
        <v>31</v>
      </c>
      <c r="C39" s="255"/>
      <c r="D39" s="254"/>
    </row>
    <row r="40" spans="1:4" ht="16.5" thickBot="1" x14ac:dyDescent="0.3">
      <c r="A40" s="316" t="s">
        <v>218</v>
      </c>
      <c r="B40" s="317"/>
      <c r="C40" s="254"/>
      <c r="D40" s="254"/>
    </row>
    <row r="43" spans="1:4" x14ac:dyDescent="0.25">
      <c r="A43" s="315" t="s">
        <v>219</v>
      </c>
      <c r="B43" s="315"/>
      <c r="C43" s="315"/>
    </row>
    <row r="44" spans="1:4" ht="16.5" thickBot="1" x14ac:dyDescent="0.3"/>
    <row r="45" spans="1:4" ht="16.5" thickBot="1" x14ac:dyDescent="0.3">
      <c r="A45" s="250" t="s">
        <v>220</v>
      </c>
      <c r="B45" s="251" t="s">
        <v>221</v>
      </c>
      <c r="C45" s="251" t="s">
        <v>189</v>
      </c>
    </row>
    <row r="46" spans="1:4" ht="16.5" thickBot="1" x14ac:dyDescent="0.3">
      <c r="A46" s="252" t="s">
        <v>190</v>
      </c>
      <c r="B46" s="253" t="s">
        <v>222</v>
      </c>
      <c r="C46" s="254"/>
    </row>
    <row r="47" spans="1:4" ht="16.5" thickBot="1" x14ac:dyDescent="0.3">
      <c r="A47" s="252" t="s">
        <v>192</v>
      </c>
      <c r="B47" s="253" t="s">
        <v>223</v>
      </c>
      <c r="C47" s="254"/>
    </row>
    <row r="48" spans="1:4" ht="16.5" thickBot="1" x14ac:dyDescent="0.3">
      <c r="A48" s="252" t="s">
        <v>194</v>
      </c>
      <c r="B48" s="253" t="s">
        <v>224</v>
      </c>
      <c r="C48" s="254"/>
    </row>
    <row r="49" spans="1:3" ht="16.5" thickBot="1" x14ac:dyDescent="0.3">
      <c r="A49" s="252" t="s">
        <v>196</v>
      </c>
      <c r="B49" s="253" t="s">
        <v>201</v>
      </c>
      <c r="C49" s="254"/>
    </row>
    <row r="50" spans="1:3" ht="16.5" thickBot="1" x14ac:dyDescent="0.3">
      <c r="A50" s="316" t="s">
        <v>16</v>
      </c>
      <c r="B50" s="317"/>
      <c r="C50" s="254"/>
    </row>
    <row r="53" spans="1:3" x14ac:dyDescent="0.25">
      <c r="A53" s="315" t="s">
        <v>225</v>
      </c>
      <c r="B53" s="315"/>
      <c r="C53" s="315"/>
    </row>
    <row r="54" spans="1:3" ht="16.5" thickBot="1" x14ac:dyDescent="0.3"/>
    <row r="55" spans="1:3" ht="16.5" thickBot="1" x14ac:dyDescent="0.3">
      <c r="A55" s="250">
        <v>2</v>
      </c>
      <c r="B55" s="251" t="s">
        <v>226</v>
      </c>
      <c r="C55" s="251" t="s">
        <v>189</v>
      </c>
    </row>
    <row r="56" spans="1:3" ht="16.5" thickBot="1" x14ac:dyDescent="0.3">
      <c r="A56" s="252" t="s">
        <v>204</v>
      </c>
      <c r="B56" s="253" t="s">
        <v>205</v>
      </c>
      <c r="C56" s="254"/>
    </row>
    <row r="57" spans="1:3" ht="16.5" thickBot="1" x14ac:dyDescent="0.3">
      <c r="A57" s="252" t="s">
        <v>209</v>
      </c>
      <c r="B57" s="253" t="s">
        <v>210</v>
      </c>
      <c r="C57" s="254"/>
    </row>
    <row r="58" spans="1:3" ht="16.5" thickBot="1" x14ac:dyDescent="0.3">
      <c r="A58" s="252" t="s">
        <v>220</v>
      </c>
      <c r="B58" s="253" t="s">
        <v>221</v>
      </c>
      <c r="C58" s="254"/>
    </row>
    <row r="59" spans="1:3" ht="16.5" thickBot="1" x14ac:dyDescent="0.3">
      <c r="A59" s="316" t="s">
        <v>16</v>
      </c>
      <c r="B59" s="317"/>
      <c r="C59" s="254"/>
    </row>
    <row r="60" spans="1:3" x14ac:dyDescent="0.25">
      <c r="A60" s="33"/>
    </row>
    <row r="62" spans="1:3" x14ac:dyDescent="0.25">
      <c r="A62" s="319" t="s">
        <v>227</v>
      </c>
      <c r="B62" s="319"/>
      <c r="C62" s="319"/>
    </row>
    <row r="63" spans="1:3" ht="16.5" thickBot="1" x14ac:dyDescent="0.3"/>
    <row r="64" spans="1:3" ht="16.5" thickBot="1" x14ac:dyDescent="0.3">
      <c r="A64" s="250">
        <v>3</v>
      </c>
      <c r="B64" s="251" t="s">
        <v>228</v>
      </c>
      <c r="C64" s="251" t="s">
        <v>189</v>
      </c>
    </row>
    <row r="65" spans="1:3" ht="16.5" thickBot="1" x14ac:dyDescent="0.3">
      <c r="A65" s="252" t="s">
        <v>190</v>
      </c>
      <c r="B65" s="258" t="s">
        <v>229</v>
      </c>
      <c r="C65" s="254"/>
    </row>
    <row r="66" spans="1:3" ht="16.5" thickBot="1" x14ac:dyDescent="0.3">
      <c r="A66" s="252" t="s">
        <v>192</v>
      </c>
      <c r="B66" s="258" t="s">
        <v>230</v>
      </c>
      <c r="C66" s="254"/>
    </row>
    <row r="67" spans="1:3" ht="16.5" thickBot="1" x14ac:dyDescent="0.3">
      <c r="A67" s="252" t="s">
        <v>194</v>
      </c>
      <c r="B67" s="258" t="s">
        <v>231</v>
      </c>
      <c r="C67" s="254"/>
    </row>
    <row r="68" spans="1:3" ht="16.5" thickBot="1" x14ac:dyDescent="0.3">
      <c r="A68" s="252" t="s">
        <v>196</v>
      </c>
      <c r="B68" s="258" t="s">
        <v>232</v>
      </c>
      <c r="C68" s="254"/>
    </row>
    <row r="69" spans="1:3" ht="16.5" thickBot="1" x14ac:dyDescent="0.3">
      <c r="A69" s="252" t="s">
        <v>197</v>
      </c>
      <c r="B69" s="258" t="s">
        <v>233</v>
      </c>
      <c r="C69" s="254"/>
    </row>
    <row r="70" spans="1:3" ht="16.5" thickBot="1" x14ac:dyDescent="0.3">
      <c r="A70" s="252" t="s">
        <v>199</v>
      </c>
      <c r="B70" s="258" t="s">
        <v>234</v>
      </c>
      <c r="C70" s="254"/>
    </row>
    <row r="71" spans="1:3" ht="16.5" thickBot="1" x14ac:dyDescent="0.3">
      <c r="A71" s="316" t="s">
        <v>16</v>
      </c>
      <c r="B71" s="317"/>
      <c r="C71" s="254"/>
    </row>
    <row r="74" spans="1:3" x14ac:dyDescent="0.25">
      <c r="A74" s="319" t="s">
        <v>235</v>
      </c>
      <c r="B74" s="319"/>
      <c r="C74" s="319"/>
    </row>
    <row r="77" spans="1:3" x14ac:dyDescent="0.25">
      <c r="A77" s="315" t="s">
        <v>236</v>
      </c>
      <c r="B77" s="315"/>
      <c r="C77" s="315"/>
    </row>
    <row r="78" spans="1:3" ht="16.5" thickBot="1" x14ac:dyDescent="0.3">
      <c r="A78" s="249"/>
    </row>
    <row r="79" spans="1:3" ht="16.5" thickBot="1" x14ac:dyDescent="0.3">
      <c r="A79" s="250" t="s">
        <v>237</v>
      </c>
      <c r="B79" s="251" t="s">
        <v>238</v>
      </c>
      <c r="C79" s="251" t="s">
        <v>189</v>
      </c>
    </row>
    <row r="80" spans="1:3" ht="16.5" thickBot="1" x14ac:dyDescent="0.3">
      <c r="A80" s="252" t="s">
        <v>190</v>
      </c>
      <c r="B80" s="253" t="s">
        <v>20</v>
      </c>
      <c r="C80" s="254"/>
    </row>
    <row r="81" spans="1:3" ht="16.5" thickBot="1" x14ac:dyDescent="0.3">
      <c r="A81" s="252" t="s">
        <v>192</v>
      </c>
      <c r="B81" s="253" t="s">
        <v>238</v>
      </c>
      <c r="C81" s="254"/>
    </row>
    <row r="82" spans="1:3" ht="16.5" thickBot="1" x14ac:dyDescent="0.3">
      <c r="A82" s="252" t="s">
        <v>194</v>
      </c>
      <c r="B82" s="253" t="s">
        <v>239</v>
      </c>
      <c r="C82" s="254"/>
    </row>
    <row r="83" spans="1:3" ht="16.5" thickBot="1" x14ac:dyDescent="0.3">
      <c r="A83" s="252" t="s">
        <v>196</v>
      </c>
      <c r="B83" s="253" t="s">
        <v>240</v>
      </c>
      <c r="C83" s="254"/>
    </row>
    <row r="84" spans="1:3" ht="16.5" thickBot="1" x14ac:dyDescent="0.3">
      <c r="A84" s="252" t="s">
        <v>197</v>
      </c>
      <c r="B84" s="253" t="s">
        <v>241</v>
      </c>
      <c r="C84" s="254"/>
    </row>
    <row r="85" spans="1:3" ht="16.5" thickBot="1" x14ac:dyDescent="0.3">
      <c r="A85" s="252" t="s">
        <v>199</v>
      </c>
      <c r="B85" s="253" t="s">
        <v>201</v>
      </c>
      <c r="C85" s="254"/>
    </row>
    <row r="86" spans="1:3" ht="16.5" thickBot="1" x14ac:dyDescent="0.3">
      <c r="A86" s="316" t="s">
        <v>218</v>
      </c>
      <c r="B86" s="317"/>
      <c r="C86" s="254"/>
    </row>
    <row r="89" spans="1:3" x14ac:dyDescent="0.25">
      <c r="A89" s="315" t="s">
        <v>242</v>
      </c>
      <c r="B89" s="315"/>
      <c r="C89" s="315"/>
    </row>
    <row r="90" spans="1:3" ht="16.5" thickBot="1" x14ac:dyDescent="0.3">
      <c r="A90" s="249"/>
    </row>
    <row r="91" spans="1:3" ht="16.5" thickBot="1" x14ac:dyDescent="0.3">
      <c r="A91" s="250" t="s">
        <v>243</v>
      </c>
      <c r="B91" s="251" t="s">
        <v>244</v>
      </c>
      <c r="C91" s="251" t="s">
        <v>189</v>
      </c>
    </row>
    <row r="92" spans="1:3" ht="16.5" thickBot="1" x14ac:dyDescent="0.3">
      <c r="A92" s="252" t="s">
        <v>190</v>
      </c>
      <c r="B92" s="253" t="s">
        <v>270</v>
      </c>
      <c r="C92" s="254"/>
    </row>
    <row r="93" spans="1:3" ht="16.5" thickBot="1" x14ac:dyDescent="0.3">
      <c r="A93" s="316" t="s">
        <v>16</v>
      </c>
      <c r="B93" s="317"/>
      <c r="C93" s="254"/>
    </row>
    <row r="96" spans="1:3" x14ac:dyDescent="0.25">
      <c r="A96" s="315" t="s">
        <v>245</v>
      </c>
      <c r="B96" s="315"/>
      <c r="C96" s="315"/>
    </row>
    <row r="97" spans="1:3" ht="16.5" thickBot="1" x14ac:dyDescent="0.3">
      <c r="A97" s="249"/>
    </row>
    <row r="98" spans="1:3" ht="16.5" thickBot="1" x14ac:dyDescent="0.3">
      <c r="A98" s="250">
        <v>4</v>
      </c>
      <c r="B98" s="251" t="s">
        <v>246</v>
      </c>
      <c r="C98" s="251" t="s">
        <v>189</v>
      </c>
    </row>
    <row r="99" spans="1:3" ht="16.5" thickBot="1" x14ac:dyDescent="0.3">
      <c r="A99" s="252" t="s">
        <v>237</v>
      </c>
      <c r="B99" s="253" t="s">
        <v>238</v>
      </c>
      <c r="C99" s="254"/>
    </row>
    <row r="100" spans="1:3" ht="16.5" thickBot="1" x14ac:dyDescent="0.3">
      <c r="A100" s="252" t="s">
        <v>243</v>
      </c>
      <c r="B100" s="253" t="s">
        <v>244</v>
      </c>
      <c r="C100" s="254"/>
    </row>
    <row r="101" spans="1:3" ht="16.5" thickBot="1" x14ac:dyDescent="0.3">
      <c r="A101" s="316" t="s">
        <v>16</v>
      </c>
      <c r="B101" s="317"/>
      <c r="C101" s="254"/>
    </row>
    <row r="104" spans="1:3" x14ac:dyDescent="0.25">
      <c r="A104" s="319" t="s">
        <v>247</v>
      </c>
      <c r="B104" s="319"/>
      <c r="C104" s="319"/>
    </row>
    <row r="105" spans="1:3" ht="16.5" thickBot="1" x14ac:dyDescent="0.3"/>
    <row r="106" spans="1:3" ht="16.5" thickBot="1" x14ac:dyDescent="0.3">
      <c r="A106" s="250">
        <v>5</v>
      </c>
      <c r="B106" s="259" t="s">
        <v>132</v>
      </c>
      <c r="C106" s="251" t="s">
        <v>189</v>
      </c>
    </row>
    <row r="107" spans="1:3" ht="16.5" thickBot="1" x14ac:dyDescent="0.3">
      <c r="A107" s="252" t="s">
        <v>190</v>
      </c>
      <c r="B107" s="253" t="s">
        <v>248</v>
      </c>
      <c r="C107" s="254"/>
    </row>
    <row r="108" spans="1:3" ht="16.5" thickBot="1" x14ac:dyDescent="0.3">
      <c r="A108" s="252" t="s">
        <v>192</v>
      </c>
      <c r="B108" s="253" t="s">
        <v>249</v>
      </c>
      <c r="C108" s="254"/>
    </row>
    <row r="109" spans="1:3" ht="16.5" thickBot="1" x14ac:dyDescent="0.3">
      <c r="A109" s="252" t="s">
        <v>194</v>
      </c>
      <c r="B109" s="253" t="s">
        <v>250</v>
      </c>
      <c r="C109" s="254"/>
    </row>
    <row r="110" spans="1:3" ht="16.5" thickBot="1" x14ac:dyDescent="0.3">
      <c r="A110" s="252" t="s">
        <v>196</v>
      </c>
      <c r="B110" s="253" t="s">
        <v>201</v>
      </c>
      <c r="C110" s="254"/>
    </row>
    <row r="111" spans="1:3" ht="16.5" thickBot="1" x14ac:dyDescent="0.3">
      <c r="A111" s="316" t="s">
        <v>218</v>
      </c>
      <c r="B111" s="317"/>
      <c r="C111" s="254"/>
    </row>
    <row r="114" spans="1:4" x14ac:dyDescent="0.25">
      <c r="A114" s="319" t="s">
        <v>251</v>
      </c>
      <c r="B114" s="319"/>
      <c r="C114" s="319"/>
    </row>
    <row r="115" spans="1:4" ht="16.5" thickBot="1" x14ac:dyDescent="0.3"/>
    <row r="116" spans="1:4" ht="16.5" thickBot="1" x14ac:dyDescent="0.3">
      <c r="A116" s="250">
        <v>6</v>
      </c>
      <c r="B116" s="259" t="s">
        <v>133</v>
      </c>
      <c r="C116" s="251" t="s">
        <v>211</v>
      </c>
      <c r="D116" s="251" t="s">
        <v>189</v>
      </c>
    </row>
    <row r="117" spans="1:4" ht="16.5" thickBot="1" x14ac:dyDescent="0.3">
      <c r="A117" s="252" t="s">
        <v>190</v>
      </c>
      <c r="B117" s="253" t="s">
        <v>163</v>
      </c>
      <c r="C117" s="254"/>
      <c r="D117" s="254"/>
    </row>
    <row r="118" spans="1:4" ht="16.5" thickBot="1" x14ac:dyDescent="0.3">
      <c r="A118" s="252" t="s">
        <v>192</v>
      </c>
      <c r="B118" s="253" t="s">
        <v>165</v>
      </c>
      <c r="C118" s="254"/>
      <c r="D118" s="254"/>
    </row>
    <row r="119" spans="1:4" ht="16.5" thickBot="1" x14ac:dyDescent="0.3">
      <c r="A119" s="252" t="s">
        <v>194</v>
      </c>
      <c r="B119" s="253" t="s">
        <v>164</v>
      </c>
      <c r="C119" s="254"/>
      <c r="D119" s="254"/>
    </row>
    <row r="120" spans="1:4" ht="16.5" thickBot="1" x14ac:dyDescent="0.3">
      <c r="A120" s="252"/>
      <c r="B120" s="253" t="s">
        <v>252</v>
      </c>
      <c r="C120" s="254"/>
      <c r="D120" s="254"/>
    </row>
    <row r="121" spans="1:4" ht="16.5" thickBot="1" x14ac:dyDescent="0.3">
      <c r="A121" s="252"/>
      <c r="B121" s="253" t="s">
        <v>253</v>
      </c>
      <c r="C121" s="254"/>
      <c r="D121" s="254"/>
    </row>
    <row r="122" spans="1:4" ht="16.5" thickBot="1" x14ac:dyDescent="0.3">
      <c r="A122" s="252"/>
      <c r="B122" s="253" t="s">
        <v>254</v>
      </c>
      <c r="C122" s="254"/>
      <c r="D122" s="254"/>
    </row>
    <row r="123" spans="1:4" ht="16.5" thickBot="1" x14ac:dyDescent="0.3">
      <c r="A123" s="316" t="s">
        <v>218</v>
      </c>
      <c r="B123" s="317"/>
      <c r="C123" s="254"/>
      <c r="D123" s="254"/>
    </row>
    <row r="126" spans="1:4" x14ac:dyDescent="0.25">
      <c r="A126" s="319" t="s">
        <v>255</v>
      </c>
      <c r="B126" s="319"/>
      <c r="C126" s="319"/>
    </row>
    <row r="127" spans="1:4" ht="16.5" thickBot="1" x14ac:dyDescent="0.3"/>
    <row r="128" spans="1:4" ht="16.5" thickBot="1" x14ac:dyDescent="0.3">
      <c r="A128" s="250"/>
      <c r="B128" s="251" t="s">
        <v>256</v>
      </c>
      <c r="C128" s="251" t="s">
        <v>189</v>
      </c>
    </row>
    <row r="129" spans="1:3" ht="16.5" thickBot="1" x14ac:dyDescent="0.3">
      <c r="A129" s="261" t="s">
        <v>190</v>
      </c>
      <c r="B129" s="253" t="s">
        <v>187</v>
      </c>
      <c r="C129" s="253"/>
    </row>
    <row r="130" spans="1:3" ht="16.5" thickBot="1" x14ac:dyDescent="0.3">
      <c r="A130" s="261" t="s">
        <v>192</v>
      </c>
      <c r="B130" s="253" t="s">
        <v>202</v>
      </c>
      <c r="C130" s="253"/>
    </row>
    <row r="131" spans="1:3" ht="16.5" thickBot="1" x14ac:dyDescent="0.3">
      <c r="A131" s="261" t="s">
        <v>194</v>
      </c>
      <c r="B131" s="253" t="s">
        <v>227</v>
      </c>
      <c r="C131" s="253"/>
    </row>
    <row r="132" spans="1:3" ht="16.5" thickBot="1" x14ac:dyDescent="0.3">
      <c r="A132" s="261" t="s">
        <v>196</v>
      </c>
      <c r="B132" s="253" t="s">
        <v>235</v>
      </c>
      <c r="C132" s="253"/>
    </row>
    <row r="133" spans="1:3" ht="16.5" thickBot="1" x14ac:dyDescent="0.3">
      <c r="A133" s="261" t="s">
        <v>197</v>
      </c>
      <c r="B133" s="253" t="s">
        <v>247</v>
      </c>
      <c r="C133" s="253"/>
    </row>
    <row r="134" spans="1:3" ht="16.5" thickBot="1" x14ac:dyDescent="0.3">
      <c r="A134" s="316" t="s">
        <v>257</v>
      </c>
      <c r="B134" s="317"/>
      <c r="C134" s="253"/>
    </row>
    <row r="135" spans="1:3" ht="16.5" thickBot="1" x14ac:dyDescent="0.3">
      <c r="A135" s="261" t="s">
        <v>199</v>
      </c>
      <c r="B135" s="253" t="s">
        <v>258</v>
      </c>
      <c r="C135" s="253"/>
    </row>
    <row r="136" spans="1:3" ht="16.5" thickBot="1" x14ac:dyDescent="0.3">
      <c r="A136" s="316" t="s">
        <v>259</v>
      </c>
      <c r="B136" s="317"/>
      <c r="C136" s="253"/>
    </row>
  </sheetData>
  <mergeCells count="30">
    <mergeCell ref="A1:D1"/>
    <mergeCell ref="A2:D2"/>
    <mergeCell ref="A111:B111"/>
    <mergeCell ref="A104:C104"/>
    <mergeCell ref="A123:B123"/>
    <mergeCell ref="A114:C114"/>
    <mergeCell ref="A50:B50"/>
    <mergeCell ref="A43:C43"/>
    <mergeCell ref="A59:B59"/>
    <mergeCell ref="A53:C53"/>
    <mergeCell ref="A71:B71"/>
    <mergeCell ref="A62:C62"/>
    <mergeCell ref="A16:B16"/>
    <mergeCell ref="A6:C6"/>
    <mergeCell ref="A26:B26"/>
    <mergeCell ref="A19:C19"/>
    <mergeCell ref="A136:B136"/>
    <mergeCell ref="A126:C126"/>
    <mergeCell ref="A74:C74"/>
    <mergeCell ref="A86:B86"/>
    <mergeCell ref="A77:C77"/>
    <mergeCell ref="A93:B93"/>
    <mergeCell ref="A89:C89"/>
    <mergeCell ref="A101:B101"/>
    <mergeCell ref="A96:C96"/>
    <mergeCell ref="A3:D3"/>
    <mergeCell ref="A21:C21"/>
    <mergeCell ref="A40:B40"/>
    <mergeCell ref="A29:D29"/>
    <mergeCell ref="A134:B134"/>
  </mergeCells>
  <pageMargins left="0.511811024" right="0.511811024" top="0.78740157499999996" bottom="0.78740157499999996" header="0.31496062000000002" footer="0.31496062000000002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Custo por trabalhador</vt:lpstr>
      <vt:lpstr>Planilha de Custos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Policial</cp:lastModifiedBy>
  <cp:lastPrinted>2019-09-17T01:17:01Z</cp:lastPrinted>
  <dcterms:created xsi:type="dcterms:W3CDTF">2018-01-23T19:35:16Z</dcterms:created>
  <dcterms:modified xsi:type="dcterms:W3CDTF">2019-09-18T14:58:03Z</dcterms:modified>
</cp:coreProperties>
</file>