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28800" windowHeight="12900" tabRatio="987"/>
  </bookViews>
  <sheets>
    <sheet name="barqueiro" sheetId="5" r:id="rId1"/>
    <sheet name="Plan1" sheetId="6" r:id="rId2"/>
  </sheets>
  <definedNames>
    <definedName name="_xlnm.Print_Area" localSheetId="0">barqueiro!$A$1:$J$136</definedName>
  </definedNames>
  <calcPr calcId="145621" fullPrecision="0"/>
</workbook>
</file>

<file path=xl/calcChain.xml><?xml version="1.0" encoding="utf-8"?>
<calcChain xmlns="http://schemas.openxmlformats.org/spreadsheetml/2006/main">
  <c r="J50" i="5" l="1"/>
  <c r="J25" i="5"/>
  <c r="J23" i="5" l="1"/>
  <c r="I70" i="5" l="1"/>
  <c r="I79" i="5" l="1"/>
  <c r="I36" i="5" l="1"/>
  <c r="I108" i="5" l="1"/>
  <c r="I85" i="5" l="1"/>
  <c r="I17" i="6" l="1"/>
  <c r="J17" i="6" s="1"/>
  <c r="I47" i="5" l="1"/>
  <c r="I73" i="5" s="1"/>
  <c r="J102" i="5"/>
  <c r="J122" i="5" s="1"/>
  <c r="J30" i="5" l="1"/>
  <c r="J59" i="5"/>
  <c r="J64" i="5" s="1"/>
  <c r="J89" i="5"/>
  <c r="J93" i="5" s="1"/>
  <c r="J118" i="5" l="1"/>
  <c r="J69" i="5"/>
  <c r="J70" i="5" s="1"/>
  <c r="J74" i="5"/>
  <c r="J71" i="5"/>
  <c r="J35" i="5"/>
  <c r="J34" i="5"/>
  <c r="J72" i="5"/>
  <c r="J73" i="5" s="1"/>
  <c r="J36" i="5" l="1"/>
  <c r="J75" i="5"/>
  <c r="J62" i="5" l="1"/>
  <c r="J45" i="5"/>
  <c r="J44" i="5"/>
  <c r="J46" i="5"/>
  <c r="J40" i="5"/>
  <c r="J42" i="5"/>
  <c r="J43" i="5"/>
  <c r="J41" i="5"/>
  <c r="J39" i="5"/>
  <c r="J120" i="5"/>
  <c r="J47" i="5" l="1"/>
  <c r="J63" i="5" s="1"/>
  <c r="J65" i="5" s="1"/>
  <c r="J81" i="5" s="1"/>
  <c r="J119" i="5" l="1"/>
  <c r="J83" i="5"/>
  <c r="J82" i="5"/>
  <c r="J80" i="5"/>
  <c r="J79" i="5"/>
  <c r="J85" i="5" l="1"/>
  <c r="J92" i="5" s="1"/>
  <c r="J94" i="5" s="1"/>
  <c r="J121" i="5" s="1"/>
  <c r="J123" i="5" s="1"/>
  <c r="J106" i="5" s="1"/>
  <c r="J107" i="5" s="1"/>
  <c r="J125" i="5" s="1"/>
  <c r="C130" i="5" l="1"/>
  <c r="E130" i="5" s="1"/>
  <c r="I130" i="5" s="1"/>
  <c r="G135" i="5" s="1"/>
  <c r="G136" i="5" s="1"/>
  <c r="J110" i="5"/>
  <c r="G134" i="5"/>
  <c r="H9" i="6"/>
  <c r="J9" i="6" s="1"/>
  <c r="J10" i="6" s="1"/>
  <c r="J13" i="6" s="1"/>
  <c r="J14" i="6" s="1"/>
  <c r="J18" i="6" s="1"/>
  <c r="J111" i="5"/>
  <c r="J112" i="5"/>
  <c r="J113" i="5" l="1"/>
  <c r="J124" i="5" s="1"/>
  <c r="F9" i="6" s="1"/>
  <c r="J108" i="5"/>
</calcChain>
</file>

<file path=xl/comments1.xml><?xml version="1.0" encoding="utf-8"?>
<comments xmlns="http://schemas.openxmlformats.org/spreadsheetml/2006/main">
  <authors>
    <author>Rossicléia Ferreira Campos</author>
    <author>Janayra Saraiva Lopes</author>
  </authors>
  <commentList>
    <comment ref="I34" authorId="0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Cotação de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35" authorId="1">
      <text>
        <r>
          <rPr>
            <sz val="9"/>
            <color indexed="81"/>
            <rFont val="Tahoma"/>
            <family val="2"/>
          </rPr>
          <t xml:space="preserve">Cotação de  12,10% sobre o valor do Módulo 1 - Composição da remuneração, conforme Anexo XII da IN 5/17
Férias + Adicional de férias
</t>
        </r>
      </text>
    </comment>
    <comment ref="J38" authorId="1">
      <text>
        <r>
          <rPr>
            <sz val="9"/>
            <color indexed="81"/>
            <rFont val="Tahoma"/>
            <family val="2"/>
          </rPr>
          <t>BASE DE CÁLCULO = (Soma dos Módulos 1 e 2.1)</t>
        </r>
      </text>
    </comment>
    <comment ref="I41" authorId="1">
      <text>
        <r>
          <rPr>
            <sz val="9"/>
            <color indexed="81"/>
            <rFont val="Tahoma"/>
            <charset val="1"/>
          </rPr>
          <t xml:space="preserve">Variável de acordo com o enquadramento da empresa.
</t>
        </r>
      </text>
    </comment>
    <comment ref="I71" authorId="1">
      <text>
        <r>
          <rPr>
            <sz val="9"/>
            <color indexed="81"/>
            <rFont val="Tahoma"/>
            <family val="2"/>
          </rPr>
          <t xml:space="preserve">Para efeito de Conta Vinculada, os percentuais de Multa sobre FGTS e contribuição social sobre o aviso prévio indenizado e sobre o aviso prévio trabalhado (C e F)  somam  5%, conforme Anexo XII da IN 5/17.
</t>
        </r>
      </text>
    </comment>
    <comment ref="J78" authorId="1">
      <text>
        <r>
          <rPr>
            <sz val="9"/>
            <color indexed="81"/>
            <rFont val="Tahoma"/>
            <family val="2"/>
          </rPr>
          <t>BASE DE CÁLCULO = (Soma dos Módulos 1, 2 e 3).
O profissional repositor possui todos os direitos, encargos, benefícios e possibilidade de ser afastado do contrato, que o titular tem.</t>
        </r>
      </text>
    </comment>
    <comment ref="I79" authorId="1">
      <text>
        <r>
          <rPr>
            <sz val="9"/>
            <color indexed="81"/>
            <rFont val="Tahoma"/>
            <family val="2"/>
          </rPr>
          <t xml:space="preserve">O  que deve ser provisionado para o repositor substituto é apenas 1/12 das férias, tempo máximo que ocupará o posto do titular.
</t>
        </r>
      </text>
    </comment>
    <comment ref="C106" authorId="1">
      <text>
        <r>
          <rPr>
            <sz val="9"/>
            <color indexed="81"/>
            <rFont val="Tahoma"/>
            <family val="2"/>
          </rPr>
          <t xml:space="preserve">
BASE DE CÁLCULO DOS CUSTOS INDIRETOS  = (Soma dos Módulos 1, 2, 3, 4 e 5)</t>
        </r>
      </text>
    </comment>
    <comment ref="C107" authorId="1">
      <text>
        <r>
          <rPr>
            <sz val="9"/>
            <color indexed="81"/>
            <rFont val="Tahoma"/>
            <family val="2"/>
          </rPr>
          <t xml:space="preserve">
BASE DE CÁLCULO DO LUCRO = (Soma dos Módulos 1, 2, 3, 4 e 5) + Custos Indiretos</t>
        </r>
      </text>
    </comment>
    <comment ref="C108" authorId="1">
      <text>
        <r>
          <rPr>
            <sz val="9"/>
            <color indexed="81"/>
            <rFont val="Tahoma"/>
            <family val="2"/>
          </rPr>
          <t xml:space="preserve">BASE DE CÁLCULO DOS TRIBUTOS = (Soma dos Módulos 1, 2, 3, 4 e 5 + Custos Indiretos + Lucro)
</t>
        </r>
      </text>
    </comment>
  </commentList>
</comments>
</file>

<file path=xl/sharedStrings.xml><?xml version="1.0" encoding="utf-8"?>
<sst xmlns="http://schemas.openxmlformats.org/spreadsheetml/2006/main" count="245" uniqueCount="151">
  <si>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</si>
  <si>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</si>
  <si>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</si>
  <si>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</si>
  <si>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</si>
  <si>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</si>
  <si>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 coletivo, convenção coletiva ou sentença normativa em dissídio coletivo</t>
  </si>
  <si>
    <t>D</t>
  </si>
  <si>
    <t>Número de meses de execução contratual</t>
  </si>
  <si>
    <t>Identificação do serviço</t>
  </si>
  <si>
    <t>Dados complementares para composição dos custos referente à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</si>
  <si>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</si>
  <si>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</si>
  <si>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</si>
  <si>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</si>
  <si>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</si>
  <si>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</si>
  <si>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</si>
  <si>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Percentual (%)</t>
  </si>
  <si>
    <t>Valor (R$)</t>
  </si>
  <si>
    <t>Salário-base</t>
  </si>
  <si>
    <t>Adicional noturno</t>
  </si>
  <si>
    <t>E</t>
  </si>
  <si>
    <t>Adicional de hora noturna reduzida</t>
  </si>
  <si>
    <t>F</t>
  </si>
  <si>
    <t>Adicional de hora-extra no feriado trabalhado</t>
  </si>
  <si>
    <t>G</t>
  </si>
  <si>
    <t>Outros (especificar)</t>
  </si>
  <si>
    <t>TOTAL</t>
  </si>
  <si>
    <t>MÓDULO 2 : ENCARGOS E BENEFÍCIOS ANUAIS, MENSAIS E DIÁRIOS</t>
  </si>
  <si>
    <t>2.1</t>
  </si>
  <si>
    <t>13º (décimo terceiro) salário, férias e adicional de férias</t>
  </si>
  <si>
    <t>Total</t>
  </si>
  <si>
    <t>2.2</t>
  </si>
  <si>
    <t>GPS, FGTS e Outras Contribuições</t>
  </si>
  <si>
    <t>INSS</t>
  </si>
  <si>
    <t>Salário educação</t>
  </si>
  <si>
    <t>SESC ou SESI</t>
  </si>
  <si>
    <t>SENAI ou SENAC</t>
  </si>
  <si>
    <t>SEBRAE</t>
  </si>
  <si>
    <t>INCRA</t>
  </si>
  <si>
    <t>H</t>
  </si>
  <si>
    <t>FGTS</t>
  </si>
  <si>
    <t>2.3</t>
  </si>
  <si>
    <t>Benefícios mensais e diários</t>
  </si>
  <si>
    <t>Transporte (22 dias úteis)</t>
  </si>
  <si>
    <t>A.1) Valor da passagem do transporte coletivo no município de prestação dos serviços:</t>
  </si>
  <si>
    <t>-</t>
  </si>
  <si>
    <t>A.3) Percentual do desconto no Salário Base:</t>
  </si>
  <si>
    <t>Auxílio-Refeição/Alimentação</t>
  </si>
  <si>
    <t>Assistência Médica e Familiar</t>
  </si>
  <si>
    <t>Quadro-resumo - Módulo 2 - Encargos e Benefícios Anuais, Mensais e Diários</t>
  </si>
  <si>
    <t>Módulo 2 - Encargos e Benefícios Anuais, Mensais e Diários</t>
  </si>
  <si>
    <t>MÓDULO 3 - PROVISÃO PARA RESCISÃO</t>
  </si>
  <si>
    <t>Incidência do FGTS sobre o aviso-prévio indenizado</t>
  </si>
  <si>
    <t>Multa sobre o FGTS e contribuições sociais sobre o aviso-prévio indenizado</t>
  </si>
  <si>
    <t>Incidência dos encargos do submódulo 2.2 sobre o aviso-prévio trabalhado</t>
  </si>
  <si>
    <t>Multa sobre o FGTS e contribuições sociais sobre o aviso-prévio trabalhado</t>
  </si>
  <si>
    <t>MÓDULO 4 - CUSTO DE REPOSIÇÃO DO PROFISSIONAL AUSENTE</t>
  </si>
  <si>
    <t>4.1</t>
  </si>
  <si>
    <t>Ausências Legais</t>
  </si>
  <si>
    <t>4.2</t>
  </si>
  <si>
    <t>Intrajornada</t>
  </si>
  <si>
    <t>Intervalo para repouso ou alimentação</t>
  </si>
  <si>
    <t>Quadro-resumo - Módulo 4 - Custo de Reposição do Profissional Ausente</t>
  </si>
  <si>
    <t>Módulo 4 - Custo de Reposição do Profissional Ausente</t>
  </si>
  <si>
    <t>MÓDULO 5: INSUMOS DIVERSOS</t>
  </si>
  <si>
    <t>Insumos diversos</t>
  </si>
  <si>
    <t>Uniformes</t>
  </si>
  <si>
    <t>Materiais</t>
  </si>
  <si>
    <r>
      <t>Equipamentos</t>
    </r>
    <r>
      <rPr>
        <b/>
        <sz val="10"/>
        <color rgb="FFFF0000"/>
        <rFont val="Arial"/>
        <family val="2"/>
        <charset val="1"/>
      </rPr>
      <t/>
    </r>
  </si>
  <si>
    <t>MÓDULO 6 - CUSTOS INDIRETOS, TRIBUTOS E LUCRO</t>
  </si>
  <si>
    <t>Custos indiretos, tributos e lucro</t>
  </si>
  <si>
    <t>Custos Indiretos (Percentual da empresa)</t>
  </si>
  <si>
    <t>Lucro (Percentual da empresa)</t>
  </si>
  <si>
    <t>Tributos</t>
  </si>
  <si>
    <t>Mão de obra vinculada à execução contratual (valor por empregado)</t>
  </si>
  <si>
    <t>Módulo 1 - Composição da remuneração</t>
  </si>
  <si>
    <t>Módulo 3 - Provisão para Rescisão</t>
  </si>
  <si>
    <t>Módulo 5 - Insumos diversos</t>
  </si>
  <si>
    <t>Subtotal (A + B + C + D + E)</t>
  </si>
  <si>
    <t>Módulo 6 - Custos indiretos, tributose lucro</t>
  </si>
  <si>
    <t>Valor total por empregado</t>
  </si>
  <si>
    <t>MAIA &amp; PIMENTEL SERVIÇOS E CONSULTORIA LTDA – EPP</t>
  </si>
  <si>
    <t>CNPJ-MF nº 11.661.499/0001-02 – Inscrição Estadual nº 01.023.216/001-29</t>
  </si>
  <si>
    <t>Rua  Silvestre Coelho, nº 465 – Bairro Bosque – CEP nº 69.909-360– Rio Branco Acre</t>
  </si>
  <si>
    <t>Telefone: (68) 2102-1969 – 999083309 – e-mail: maiapimentel2016@gmail.com – a.mcantonio@hotmail.com.</t>
  </si>
  <si>
    <t>QUADRO-RESUMO - VALOR MENSAL DOS SERVIÇOS</t>
  </si>
  <si>
    <t>Valor Proposto por Empregado (B)</t>
  </si>
  <si>
    <t>Qtde de Empregados por Posto ©</t>
  </si>
  <si>
    <t>Valor Proposto por Posto (D)</t>
  </si>
  <si>
    <t>Qtde. de Postos (E)</t>
  </si>
  <si>
    <t>Valor Total do Serviço (F)</t>
  </si>
  <si>
    <t xml:space="preserve"> VALOR TOTAL MENSAL </t>
  </si>
  <si>
    <t>Descrição</t>
  </si>
  <si>
    <t>Valor</t>
  </si>
  <si>
    <t xml:space="preserve">Valor Anual </t>
  </si>
  <si>
    <t>Valor Global da Proposta</t>
  </si>
  <si>
    <t>(PCMSO, PPRA,
CIPA e LTCAT)</t>
  </si>
  <si>
    <t>Kit Primeiros Socorros</t>
  </si>
  <si>
    <t>QUADRO-DEMONSTRATIVO - VALOR GLOBAL DOS POSTOS</t>
  </si>
  <si>
    <t>Contratação de empresa para fornecimento de mão-de-obra terceirizada
na função de marinheiro fluvial de convés (barqueiro), visando atender as
necessidades da Superintendência Regional de Polícia Federal no Estado
do Acre (SR/PF/AC), conforme redação discriminada no item 5.3.2.</t>
  </si>
  <si>
    <t>DESCRIÇÃO ESPECIFICAÇÃO</t>
  </si>
  <si>
    <t>QUANT. MENSAL</t>
  </si>
  <si>
    <t>QUANT. MAXIMA ANUAL</t>
  </si>
  <si>
    <t>VALOR UNIT. DIÁRIA</t>
  </si>
  <si>
    <t>VALOR MENSAL</t>
  </si>
  <si>
    <t>VALOR TOTAL</t>
  </si>
  <si>
    <t>DIÁRIAS aos prestadores de serviço</t>
  </si>
  <si>
    <t>VALOR GLOBAL ANUAL DO GRUPO (Item 1 + Item 2)</t>
  </si>
  <si>
    <t>ITEM</t>
  </si>
  <si>
    <t>DESCRIÇÃO ESPECIFICAÇÃO (A)</t>
  </si>
  <si>
    <t>GRUPO 01</t>
  </si>
  <si>
    <t>Adicional de periculosidade (incide sobre o salário base)</t>
  </si>
  <si>
    <t>Adicional de insalubridade (incide sobre o salário base)</t>
  </si>
  <si>
    <t>13º (décimo terceiro) salário</t>
  </si>
  <si>
    <t>Férias e Adicional de Férias</t>
  </si>
  <si>
    <t>ANEXO VII-D – Mão-de-obra</t>
  </si>
  <si>
    <t>Aviso-prévio indenizado</t>
  </si>
  <si>
    <t>Aviso-previo trabalhado</t>
  </si>
  <si>
    <t>Licença-paternidade</t>
  </si>
  <si>
    <t>Ausência por acidente de trabalho</t>
  </si>
  <si>
    <t>Afastamento Maternidade</t>
  </si>
  <si>
    <t>a) Cofins</t>
  </si>
  <si>
    <t>b) PIS</t>
  </si>
  <si>
    <t>a) ISS</t>
  </si>
  <si>
    <t xml:space="preserve">Percentual </t>
  </si>
  <si>
    <t>Provisão para recisão</t>
  </si>
  <si>
    <t>2. QUADRO-RESUMO DO CUSTO POR EMPREGADO</t>
  </si>
  <si>
    <t>3. QUADRO DEMONSTRATIVO DO VALOR GLOBAL DA PROPOSTA</t>
  </si>
  <si>
    <t>Tipo de Serviço (A)</t>
  </si>
  <si>
    <t>Qtde. de Empregados por Posto ( C )</t>
  </si>
  <si>
    <t>Valor Proposto por Posto (D) = (BxC)</t>
  </si>
  <si>
    <t>Valor Total do Serviço (F) = (DxE)</t>
  </si>
  <si>
    <t>4. QUADRO DEMONSTRATIVO DO VALOR GLOBAL DA PROPOSTA</t>
  </si>
  <si>
    <t>DESCRIÇÃO</t>
  </si>
  <si>
    <t>VALOR (R$)</t>
  </si>
  <si>
    <t>Valor proposto por unidade de medida *</t>
  </si>
  <si>
    <t>Posto de Trabalho - Mensal</t>
  </si>
  <si>
    <t>Valor mensal do serviço</t>
  </si>
  <si>
    <t>Valor global da proposta
(Valor mensal do serviço multiplicado por 12 (doze), número de meses do
contrato).</t>
  </si>
  <si>
    <t xml:space="preserve">Nº Processo Nº </t>
  </si>
  <si>
    <t>Licitação Nº  _______/2018</t>
  </si>
  <si>
    <t>Dia __/___/2018 às ___:___ horas</t>
  </si>
  <si>
    <t>Auxílio Funeral</t>
  </si>
  <si>
    <t>A.2) Quantidade de passagens por mês por empregado:</t>
  </si>
  <si>
    <t>Férias</t>
  </si>
  <si>
    <t>C.1    Tributos (especificar)</t>
  </si>
  <si>
    <r>
      <t>Seguro acidente de trabalho (</t>
    </r>
    <r>
      <rPr>
        <sz val="11"/>
        <color rgb="FF000000"/>
        <rFont val="Times New Roman"/>
        <family val="1"/>
      </rPr>
      <t>RAT x FAP)</t>
    </r>
  </si>
  <si>
    <t>MARINHEIRO FLUVIAL
(BARQUEIRO)</t>
  </si>
  <si>
    <r>
      <rPr>
        <b/>
        <sz val="11"/>
        <rFont val="Times New Roman"/>
        <family val="1"/>
      </rPr>
      <t xml:space="preserve">ANEXO IV - MODELO PLANILHA DE CUSTOS E FORMAÇÃO DE PREÇOS - </t>
    </r>
    <r>
      <rPr>
        <sz val="11"/>
        <rFont val="Times New Roman"/>
        <family val="1"/>
      </rPr>
      <t xml:space="preserve">(Redação dada pela Instrução Normativa nº 05, de 25 de maio de 2017, com modificações pertinentes ao serviço a ser contratado).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</si>
</sst>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/m/yyyy"/>
    <numFmt numFmtId="165" formatCode="&quot;R$ &quot;#,##0.00"/>
    <numFmt numFmtId="166" formatCode="_-&quot;R$ &quot;* #,##0.00_-;&quot;-R$ &quot;* #,##0.00_-;_-&quot;R$ &quot;* \-??_-;_-@_-"/>
    <numFmt numFmtId="167" formatCode="_(&quot;R$ &quot;* #,##0.00_);_(&quot;R$ &quot;* \(#,##0.00\);_(&quot;R$ &quot;* &quot;-&quot;??_);_(@_)"/>
    <numFmt numFmtId="168" formatCode="&quot;R$&quot;\ #,##0.00"/>
    <numFmt numFmtId="169" formatCode="_(* #,##0.00_);_(* \(#,##0.00\);_(* &quot;-&quot;??_);_(@_)"/>
    <numFmt numFmtId="170" formatCode="_(&quot;R$ &quot;* #,##0.00_);_(&quot;R$ &quot;* \(#,##0.00\);_(&quot;R$ &quot;* \-??_);_(@_)"/>
  </numFmts>
  <fonts count="50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  <charset val="1"/>
    </font>
    <font>
      <sz val="10"/>
      <name val="Arial"/>
      <family val="2"/>
      <charset val="1"/>
    </font>
    <font>
      <sz val="8"/>
      <color rgb="FF808080"/>
      <name val="Times New Roman"/>
      <family val="1"/>
    </font>
    <font>
      <u/>
      <sz val="10"/>
      <color theme="10"/>
      <name val="Arial"/>
      <family val="2"/>
      <charset val="1"/>
    </font>
    <font>
      <u/>
      <sz val="8"/>
      <color theme="10"/>
      <name val="Arial"/>
      <family val="2"/>
      <charset val="1"/>
    </font>
    <font>
      <sz val="10"/>
      <name val="Calibri"/>
      <family val="2"/>
    </font>
    <font>
      <sz val="16"/>
      <name val="Calibri"/>
      <family val="2"/>
      <charset val="1"/>
    </font>
    <font>
      <b/>
      <sz val="10"/>
      <name val="Calibri"/>
      <family val="2"/>
    </font>
    <font>
      <sz val="10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4"/>
      <name val="Calibri"/>
      <family val="2"/>
    </font>
    <font>
      <sz val="10"/>
      <name val="Calibri"/>
      <family val="2"/>
      <charset val="1"/>
    </font>
    <font>
      <b/>
      <sz val="10"/>
      <name val="Arial"/>
      <family val="2"/>
    </font>
    <font>
      <sz val="10"/>
      <color indexed="81"/>
      <name val="Times New Roman"/>
      <family val="1"/>
    </font>
    <font>
      <sz val="9"/>
      <color indexed="81"/>
      <name val="Segoe UI"/>
      <family val="2"/>
    </font>
    <font>
      <b/>
      <sz val="10"/>
      <color indexed="81"/>
      <name val="Times New Roman"/>
      <family val="1"/>
    </font>
    <font>
      <sz val="9"/>
      <color indexed="8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rgb="FF800080"/>
      <name val="Times New Roman"/>
      <family val="1"/>
    </font>
    <font>
      <b/>
      <sz val="11"/>
      <color rgb="FFFF0000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charset val="1"/>
    </font>
  </fonts>
  <fills count="3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FFFFC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0">
    <xf numFmtId="0" fontId="0" fillId="0" borderId="0"/>
    <xf numFmtId="166" fontId="3" fillId="0" borderId="0" applyBorder="0" applyProtection="0"/>
    <xf numFmtId="9" fontId="3" fillId="0" borderId="0" applyBorder="0" applyProtection="0"/>
    <xf numFmtId="0" fontId="5" fillId="0" borderId="0" applyNumberFormat="0" applyFill="0" applyBorder="0" applyAlignment="0" applyProtection="0"/>
    <xf numFmtId="0" fontId="1" fillId="0" borderId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2" fillId="11" borderId="0" applyNumberFormat="0" applyBorder="0" applyAlignment="0" applyProtection="0"/>
    <xf numFmtId="0" fontId="23" fillId="23" borderId="28" applyNumberFormat="0" applyAlignment="0" applyProtection="0"/>
    <xf numFmtId="0" fontId="24" fillId="24" borderId="29" applyNumberFormat="0" applyAlignment="0" applyProtection="0"/>
    <xf numFmtId="0" fontId="25" fillId="0" borderId="30" applyNumberFormat="0" applyFill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8" borderId="0" applyNumberFormat="0" applyBorder="0" applyAlignment="0" applyProtection="0"/>
    <xf numFmtId="0" fontId="26" fillId="14" borderId="28" applyNumberFormat="0" applyAlignment="0" applyProtection="0"/>
    <xf numFmtId="0" fontId="27" fillId="10" borderId="0" applyNumberFormat="0" applyBorder="0" applyAlignment="0" applyProtection="0"/>
    <xf numFmtId="44" fontId="20" fillId="0" borderId="0" applyFont="0" applyFill="0" applyBorder="0" applyAlignment="0" applyProtection="0"/>
    <xf numFmtId="170" fontId="10" fillId="0" borderId="0" applyFill="0" applyBorder="0" applyAlignment="0" applyProtection="0"/>
    <xf numFmtId="170" fontId="10" fillId="0" borderId="0" applyFill="0" applyBorder="0" applyAlignment="0" applyProtection="0"/>
    <xf numFmtId="167" fontId="10" fillId="0" borderId="0" applyFont="0" applyFill="0" applyBorder="0" applyAlignment="0" applyProtection="0"/>
    <xf numFmtId="0" fontId="28" fillId="29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37" fillId="0" borderId="0"/>
    <xf numFmtId="0" fontId="10" fillId="30" borderId="31" applyNumberFormat="0" applyAlignment="0" applyProtection="0"/>
    <xf numFmtId="9" fontId="2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ill="0" applyBorder="0" applyAlignment="0" applyProtection="0"/>
    <xf numFmtId="0" fontId="29" fillId="23" borderId="32" applyNumberFormat="0" applyAlignment="0" applyProtection="0"/>
    <xf numFmtId="169" fontId="10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33" applyNumberFormat="0" applyFill="0" applyAlignment="0" applyProtection="0"/>
    <xf numFmtId="0" fontId="34" fillId="0" borderId="34" applyNumberFormat="0" applyFill="0" applyAlignment="0" applyProtection="0"/>
    <xf numFmtId="0" fontId="35" fillId="0" borderId="35" applyNumberFormat="0" applyFill="0" applyAlignment="0" applyProtection="0"/>
    <xf numFmtId="0" fontId="3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6" fillId="0" borderId="36" applyNumberFormat="0" applyFill="0" applyAlignment="0" applyProtection="0"/>
    <xf numFmtId="169" fontId="10" fillId="0" borderId="0" applyFont="0" applyFill="0" applyBorder="0" applyAlignment="0" applyProtection="0"/>
  </cellStyleXfs>
  <cellXfs count="257">
    <xf numFmtId="0" fontId="0" fillId="0" borderId="0" xfId="0"/>
    <xf numFmtId="0" fontId="0" fillId="0" borderId="0" xfId="0" applyFont="1"/>
    <xf numFmtId="2" fontId="0" fillId="2" borderId="0" xfId="0" applyNumberFormat="1" applyFont="1" applyFill="1"/>
    <xf numFmtId="0" fontId="4" fillId="0" borderId="0" xfId="0" applyFont="1" applyAlignment="1">
      <alignment horizontal="left" vertical="center"/>
    </xf>
    <xf numFmtId="0" fontId="6" fillId="0" borderId="0" xfId="3" applyFont="1" applyAlignment="1">
      <alignment horizontal="left" vertical="center"/>
    </xf>
    <xf numFmtId="0" fontId="8" fillId="0" borderId="0" xfId="0" applyFont="1"/>
    <xf numFmtId="167" fontId="9" fillId="4" borderId="1" xfId="0" applyNumberFormat="1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/>
    </xf>
    <xf numFmtId="166" fontId="12" fillId="4" borderId="1" xfId="1" applyFont="1" applyFill="1" applyBorder="1"/>
    <xf numFmtId="166" fontId="11" fillId="4" borderId="1" xfId="1" applyFont="1" applyFill="1" applyBorder="1"/>
    <xf numFmtId="0" fontId="14" fillId="0" borderId="0" xfId="0" applyFont="1" applyAlignment="1"/>
    <xf numFmtId="0" fontId="14" fillId="0" borderId="0" xfId="0" applyFont="1"/>
    <xf numFmtId="0" fontId="14" fillId="0" borderId="12" xfId="0" applyFont="1" applyBorder="1" applyAlignment="1"/>
    <xf numFmtId="0" fontId="14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vertical="center"/>
    </xf>
    <xf numFmtId="0" fontId="14" fillId="0" borderId="12" xfId="0" applyFont="1" applyBorder="1" applyAlignment="1">
      <alignment horizontal="center" vertical="center"/>
    </xf>
    <xf numFmtId="166" fontId="3" fillId="0" borderId="12" xfId="1" applyBorder="1"/>
    <xf numFmtId="166" fontId="3" fillId="0" borderId="12" xfId="1" applyFont="1" applyBorder="1"/>
    <xf numFmtId="0" fontId="12" fillId="4" borderId="3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vertical="center"/>
    </xf>
    <xf numFmtId="0" fontId="7" fillId="4" borderId="4" xfId="0" applyFont="1" applyFill="1" applyBorder="1" applyAlignment="1">
      <alignment horizontal="center" vertical="center" wrapText="1"/>
    </xf>
    <xf numFmtId="43" fontId="12" fillId="4" borderId="3" xfId="0" applyNumberFormat="1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vertical="center"/>
    </xf>
    <xf numFmtId="0" fontId="12" fillId="4" borderId="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66" fontId="3" fillId="0" borderId="0" xfId="1" applyBorder="1" applyAlignment="1">
      <alignment vertical="center"/>
    </xf>
    <xf numFmtId="0" fontId="0" fillId="0" borderId="0" xfId="0" applyFont="1" applyAlignment="1">
      <alignment horizontal="left"/>
    </xf>
    <xf numFmtId="2" fontId="0" fillId="2" borderId="0" xfId="0" applyNumberFormat="1" applyFont="1" applyFill="1" applyAlignment="1">
      <alignment horizontal="left"/>
    </xf>
    <xf numFmtId="166" fontId="10" fillId="4" borderId="3" xfId="1" applyFont="1" applyFill="1" applyBorder="1" applyAlignment="1">
      <alignment horizontal="center" vertical="center" wrapText="1"/>
    </xf>
    <xf numFmtId="166" fontId="3" fillId="0" borderId="3" xfId="1" applyBorder="1" applyAlignment="1">
      <alignment horizontal="center" vertical="center"/>
    </xf>
    <xf numFmtId="167" fontId="12" fillId="4" borderId="3" xfId="0" applyNumberFormat="1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/>
    </xf>
    <xf numFmtId="0" fontId="42" fillId="3" borderId="3" xfId="0" applyFont="1" applyFill="1" applyBorder="1" applyAlignment="1">
      <alignment horizontal="center" vertical="center" wrapText="1"/>
    </xf>
    <xf numFmtId="2" fontId="42" fillId="3" borderId="3" xfId="0" applyNumberFormat="1" applyFont="1" applyFill="1" applyBorder="1" applyAlignment="1">
      <alignment horizontal="center" vertical="center" wrapText="1"/>
    </xf>
    <xf numFmtId="10" fontId="41" fillId="0" borderId="1" xfId="0" applyNumberFormat="1" applyFont="1" applyBorder="1" applyAlignment="1">
      <alignment horizontal="center" vertical="center"/>
    </xf>
    <xf numFmtId="0" fontId="41" fillId="0" borderId="1" xfId="0" applyFont="1" applyBorder="1" applyAlignment="1">
      <alignment vertical="center" wrapText="1"/>
    </xf>
    <xf numFmtId="0" fontId="41" fillId="0" borderId="0" xfId="0" applyFont="1" applyAlignment="1">
      <alignment horizontal="center"/>
    </xf>
    <xf numFmtId="0" fontId="42" fillId="3" borderId="1" xfId="0" applyFont="1" applyFill="1" applyBorder="1" applyAlignment="1">
      <alignment horizontal="center" vertical="center"/>
    </xf>
    <xf numFmtId="0" fontId="42" fillId="3" borderId="1" xfId="0" applyFont="1" applyFill="1" applyBorder="1" applyAlignment="1">
      <alignment horizontal="center" vertical="center" wrapText="1"/>
    </xf>
    <xf numFmtId="2" fontId="42" fillId="3" borderId="1" xfId="0" applyNumberFormat="1" applyFont="1" applyFill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42" fillId="3" borderId="2" xfId="0" applyFont="1" applyFill="1" applyBorder="1" applyAlignment="1">
      <alignment horizontal="center" vertical="center"/>
    </xf>
    <xf numFmtId="2" fontId="42" fillId="3" borderId="1" xfId="0" applyNumberFormat="1" applyFont="1" applyFill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/>
    </xf>
    <xf numFmtId="0" fontId="41" fillId="0" borderId="7" xfId="0" applyFont="1" applyBorder="1" applyAlignment="1">
      <alignment horizontal="center" vertical="center"/>
    </xf>
    <xf numFmtId="0" fontId="42" fillId="3" borderId="9" xfId="0" applyFont="1" applyFill="1" applyBorder="1" applyAlignment="1">
      <alignment horizontal="center" vertical="center"/>
    </xf>
    <xf numFmtId="0" fontId="41" fillId="0" borderId="3" xfId="0" applyFont="1" applyBorder="1" applyAlignment="1">
      <alignment horizontal="center" vertical="center"/>
    </xf>
    <xf numFmtId="0" fontId="41" fillId="0" borderId="37" xfId="0" applyFont="1" applyBorder="1" applyAlignment="1">
      <alignment vertical="center" wrapText="1"/>
    </xf>
    <xf numFmtId="0" fontId="41" fillId="5" borderId="1" xfId="0" applyFont="1" applyFill="1" applyBorder="1" applyAlignment="1">
      <alignment horizontal="center" vertical="center"/>
    </xf>
    <xf numFmtId="0" fontId="41" fillId="3" borderId="1" xfId="0" applyFont="1" applyFill="1" applyBorder="1" applyAlignment="1">
      <alignment horizontal="center" vertical="center"/>
    </xf>
    <xf numFmtId="2" fontId="41" fillId="3" borderId="1" xfId="0" applyNumberFormat="1" applyFont="1" applyFill="1" applyBorder="1" applyAlignment="1">
      <alignment horizontal="center" vertical="center"/>
    </xf>
    <xf numFmtId="0" fontId="41" fillId="0" borderId="9" xfId="0" applyFont="1" applyBorder="1" applyAlignment="1">
      <alignment horizontal="center" vertical="center"/>
    </xf>
    <xf numFmtId="0" fontId="42" fillId="3" borderId="1" xfId="0" applyFont="1" applyFill="1" applyBorder="1" applyAlignment="1">
      <alignment horizontal="center"/>
    </xf>
    <xf numFmtId="2" fontId="42" fillId="3" borderId="1" xfId="0" applyNumberFormat="1" applyFont="1" applyFill="1" applyBorder="1" applyAlignment="1">
      <alignment horizontal="center"/>
    </xf>
    <xf numFmtId="10" fontId="41" fillId="0" borderId="37" xfId="0" applyNumberFormat="1" applyFont="1" applyBorder="1" applyAlignment="1">
      <alignment vertical="center" wrapText="1"/>
    </xf>
    <xf numFmtId="0" fontId="42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center" vertical="center" wrapText="1"/>
    </xf>
    <xf numFmtId="49" fontId="42" fillId="0" borderId="0" xfId="0" applyNumberFormat="1" applyFont="1" applyFill="1" applyBorder="1" applyAlignment="1">
      <alignment horizontal="right" vertical="center" wrapText="1"/>
    </xf>
    <xf numFmtId="166" fontId="41" fillId="0" borderId="0" xfId="1" applyFont="1" applyFill="1" applyBorder="1"/>
    <xf numFmtId="0" fontId="41" fillId="0" borderId="0" xfId="0" applyFont="1"/>
    <xf numFmtId="0" fontId="48" fillId="4" borderId="0" xfId="4" applyFont="1" applyFill="1" applyBorder="1" applyAlignment="1">
      <alignment horizontal="center" vertical="center" wrapText="1"/>
    </xf>
    <xf numFmtId="168" fontId="48" fillId="4" borderId="0" xfId="4" applyNumberFormat="1" applyFont="1" applyFill="1" applyBorder="1" applyAlignment="1" applyProtection="1">
      <alignment horizontal="center" vertical="center" wrapText="1"/>
    </xf>
    <xf numFmtId="0" fontId="48" fillId="4" borderId="0" xfId="4" applyFont="1" applyFill="1" applyBorder="1" applyAlignment="1" applyProtection="1">
      <alignment horizontal="center" vertical="center" wrapText="1"/>
    </xf>
    <xf numFmtId="0" fontId="48" fillId="4" borderId="0" xfId="46" applyNumberFormat="1" applyFont="1" applyFill="1" applyBorder="1" applyAlignment="1" applyProtection="1">
      <alignment horizontal="center" vertical="center" wrapText="1"/>
      <protection locked="0"/>
    </xf>
    <xf numFmtId="168" fontId="48" fillId="4" borderId="0" xfId="35" applyNumberFormat="1" applyFont="1" applyFill="1" applyBorder="1" applyAlignment="1" applyProtection="1">
      <alignment horizontal="center" vertical="center" wrapText="1"/>
      <protection locked="0"/>
    </xf>
    <xf numFmtId="2" fontId="41" fillId="2" borderId="0" xfId="0" applyNumberFormat="1" applyFont="1" applyFill="1"/>
    <xf numFmtId="10" fontId="42" fillId="0" borderId="1" xfId="0" applyNumberFormat="1" applyFont="1" applyBorder="1" applyAlignment="1">
      <alignment horizontal="center" vertical="center"/>
    </xf>
    <xf numFmtId="10" fontId="41" fillId="0" borderId="1" xfId="0" applyNumberFormat="1" applyFont="1" applyBorder="1" applyAlignment="1">
      <alignment horizontal="center" vertical="center" wrapText="1"/>
    </xf>
    <xf numFmtId="0" fontId="42" fillId="5" borderId="5" xfId="0" applyFont="1" applyFill="1" applyBorder="1" applyAlignment="1">
      <alignment horizontal="center" vertical="center"/>
    </xf>
    <xf numFmtId="2" fontId="42" fillId="5" borderId="1" xfId="0" applyNumberFormat="1" applyFont="1" applyFill="1" applyBorder="1" applyAlignment="1">
      <alignment horizontal="center" vertical="center"/>
    </xf>
    <xf numFmtId="10" fontId="42" fillId="5" borderId="37" xfId="0" applyNumberFormat="1" applyFont="1" applyFill="1" applyBorder="1" applyAlignment="1">
      <alignment horizontal="center" vertical="center"/>
    </xf>
    <xf numFmtId="10" fontId="41" fillId="0" borderId="37" xfId="0" applyNumberFormat="1" applyFont="1" applyBorder="1" applyAlignment="1">
      <alignment horizontal="center" vertical="center"/>
    </xf>
    <xf numFmtId="168" fontId="42" fillId="5" borderId="3" xfId="0" applyNumberFormat="1" applyFont="1" applyFill="1" applyBorder="1" applyAlignment="1">
      <alignment horizontal="center" vertical="center" wrapText="1"/>
    </xf>
    <xf numFmtId="168" fontId="41" fillId="0" borderId="1" xfId="0" applyNumberFormat="1" applyFont="1" applyBorder="1" applyAlignment="1">
      <alignment horizontal="center" vertical="center"/>
    </xf>
    <xf numFmtId="10" fontId="41" fillId="0" borderId="1" xfId="2" applyNumberFormat="1" applyFont="1" applyBorder="1" applyAlignment="1" applyProtection="1">
      <alignment horizontal="center" vertical="center" wrapText="1"/>
    </xf>
    <xf numFmtId="168" fontId="42" fillId="5" borderId="1" xfId="0" applyNumberFormat="1" applyFont="1" applyFill="1" applyBorder="1" applyAlignment="1">
      <alignment horizontal="center" vertical="center"/>
    </xf>
    <xf numFmtId="10" fontId="41" fillId="0" borderId="8" xfId="0" applyNumberFormat="1" applyFont="1" applyBorder="1" applyAlignment="1">
      <alignment horizontal="center" vertical="center"/>
    </xf>
    <xf numFmtId="165" fontId="46" fillId="0" borderId="1" xfId="0" applyNumberFormat="1" applyFont="1" applyBorder="1" applyAlignment="1">
      <alignment horizontal="center" vertical="center"/>
    </xf>
    <xf numFmtId="3" fontId="46" fillId="0" borderId="3" xfId="0" applyNumberFormat="1" applyFont="1" applyBorder="1" applyAlignment="1">
      <alignment horizontal="center" vertical="center"/>
    </xf>
    <xf numFmtId="9" fontId="46" fillId="0" borderId="1" xfId="2" applyFont="1" applyBorder="1" applyAlignment="1" applyProtection="1">
      <alignment horizontal="center" vertical="center"/>
    </xf>
    <xf numFmtId="0" fontId="41" fillId="0" borderId="37" xfId="0" applyFont="1" applyBorder="1" applyAlignment="1">
      <alignment horizontal="center" vertical="center" wrapText="1"/>
    </xf>
    <xf numFmtId="168" fontId="41" fillId="0" borderId="1" xfId="0" applyNumberFormat="1" applyFont="1" applyBorder="1" applyAlignment="1">
      <alignment horizontal="center" vertical="center" wrapText="1"/>
    </xf>
    <xf numFmtId="168" fontId="41" fillId="0" borderId="3" xfId="0" applyNumberFormat="1" applyFont="1" applyBorder="1" applyAlignment="1">
      <alignment horizontal="center" vertical="center"/>
    </xf>
    <xf numFmtId="168" fontId="41" fillId="0" borderId="1" xfId="0" applyNumberFormat="1" applyFont="1" applyBorder="1" applyAlignment="1">
      <alignment horizontal="right" vertical="center"/>
    </xf>
    <xf numFmtId="168" fontId="41" fillId="0" borderId="1" xfId="0" applyNumberFormat="1" applyFont="1" applyBorder="1" applyAlignment="1">
      <alignment horizontal="right" vertical="center" wrapText="1"/>
    </xf>
    <xf numFmtId="168" fontId="41" fillId="0" borderId="9" xfId="0" applyNumberFormat="1" applyFont="1" applyBorder="1" applyAlignment="1">
      <alignment horizontal="center" vertical="center"/>
    </xf>
    <xf numFmtId="168" fontId="42" fillId="5" borderId="1" xfId="0" applyNumberFormat="1" applyFont="1" applyFill="1" applyBorder="1" applyAlignment="1">
      <alignment horizontal="center"/>
    </xf>
    <xf numFmtId="168" fontId="41" fillId="0" borderId="1" xfId="0" applyNumberFormat="1" applyFont="1" applyBorder="1" applyAlignment="1">
      <alignment horizontal="center"/>
    </xf>
    <xf numFmtId="4" fontId="41" fillId="0" borderId="37" xfId="0" applyNumberFormat="1" applyFont="1" applyBorder="1" applyAlignment="1">
      <alignment vertical="center" wrapText="1"/>
    </xf>
    <xf numFmtId="4" fontId="41" fillId="0" borderId="1" xfId="0" applyNumberFormat="1" applyFont="1" applyBorder="1" applyAlignment="1">
      <alignment horizontal="center" vertical="center"/>
    </xf>
    <xf numFmtId="168" fontId="42" fillId="5" borderId="1" xfId="0" applyNumberFormat="1" applyFont="1" applyFill="1" applyBorder="1" applyAlignment="1">
      <alignment horizontal="center" vertical="center" wrapText="1"/>
    </xf>
    <xf numFmtId="168" fontId="42" fillId="0" borderId="1" xfId="0" applyNumberFormat="1" applyFont="1" applyBorder="1" applyAlignment="1">
      <alignment horizontal="center" vertical="center"/>
    </xf>
    <xf numFmtId="0" fontId="47" fillId="4" borderId="12" xfId="4" applyFont="1" applyFill="1" applyBorder="1" applyAlignment="1" applyProtection="1">
      <alignment horizontal="center" vertical="center" wrapText="1"/>
    </xf>
    <xf numFmtId="0" fontId="48" fillId="4" borderId="12" xfId="4" applyFont="1" applyFill="1" applyBorder="1" applyAlignment="1" applyProtection="1">
      <alignment horizontal="center" vertical="center" wrapText="1"/>
    </xf>
    <xf numFmtId="0" fontId="39" fillId="4" borderId="26" xfId="4" applyFont="1" applyFill="1" applyBorder="1" applyAlignment="1" applyProtection="1">
      <alignment horizontal="center" vertical="center" wrapText="1"/>
    </xf>
    <xf numFmtId="0" fontId="39" fillId="4" borderId="24" xfId="4" applyFont="1" applyFill="1" applyBorder="1" applyAlignment="1" applyProtection="1">
      <alignment horizontal="center" vertical="center" wrapText="1"/>
    </xf>
    <xf numFmtId="0" fontId="39" fillId="4" borderId="12" xfId="4" applyFont="1" applyFill="1" applyBorder="1" applyAlignment="1" applyProtection="1">
      <alignment horizontal="center" vertical="center" wrapText="1"/>
    </xf>
    <xf numFmtId="0" fontId="40" fillId="4" borderId="12" xfId="4" applyFont="1" applyFill="1" applyBorder="1" applyAlignment="1">
      <alignment horizontal="center" vertical="center" wrapText="1"/>
    </xf>
    <xf numFmtId="168" fontId="41" fillId="6" borderId="1" xfId="1" applyNumberFormat="1" applyFont="1" applyFill="1" applyBorder="1" applyAlignment="1">
      <alignment horizontal="center"/>
    </xf>
    <xf numFmtId="168" fontId="41" fillId="0" borderId="5" xfId="0" applyNumberFormat="1" applyFont="1" applyBorder="1" applyAlignment="1">
      <alignment horizontal="center" vertical="center" wrapText="1"/>
    </xf>
    <xf numFmtId="168" fontId="42" fillId="6" borderId="37" xfId="1" applyNumberFormat="1" applyFont="1" applyFill="1" applyBorder="1" applyAlignment="1">
      <alignment horizontal="center"/>
    </xf>
    <xf numFmtId="0" fontId="47" fillId="0" borderId="0" xfId="4" applyFont="1" applyFill="1" applyBorder="1" applyAlignment="1" applyProtection="1">
      <alignment vertical="center" wrapText="1"/>
    </xf>
    <xf numFmtId="0" fontId="48" fillId="4" borderId="0" xfId="4" applyFont="1" applyFill="1" applyBorder="1" applyAlignment="1" applyProtection="1">
      <alignment vertical="center" wrapText="1"/>
    </xf>
    <xf numFmtId="0" fontId="48" fillId="4" borderId="12" xfId="4" applyFont="1" applyFill="1" applyBorder="1" applyAlignment="1" applyProtection="1">
      <alignment vertical="center" wrapText="1"/>
    </xf>
    <xf numFmtId="168" fontId="48" fillId="4" borderId="12" xfId="35" applyNumberFormat="1" applyFont="1" applyFill="1" applyBorder="1" applyAlignment="1" applyProtection="1">
      <alignment horizontal="center" vertical="center" wrapText="1"/>
      <protection locked="0"/>
    </xf>
    <xf numFmtId="10" fontId="48" fillId="4" borderId="12" xfId="46" applyNumberFormat="1" applyFont="1" applyFill="1" applyBorder="1" applyAlignment="1" applyProtection="1">
      <alignment horizontal="center" vertical="center" wrapText="1"/>
      <protection locked="0"/>
    </xf>
    <xf numFmtId="168" fontId="40" fillId="4" borderId="26" xfId="4" applyNumberFormat="1" applyFont="1" applyFill="1" applyBorder="1" applyAlignment="1" applyProtection="1">
      <alignment horizontal="center" vertical="center" wrapText="1"/>
    </xf>
    <xf numFmtId="0" fontId="39" fillId="4" borderId="37" xfId="4" applyFont="1" applyFill="1" applyBorder="1" applyAlignment="1" applyProtection="1">
      <alignment horizontal="center" vertical="center" wrapText="1"/>
    </xf>
    <xf numFmtId="0" fontId="40" fillId="4" borderId="37" xfId="4" applyFont="1" applyFill="1" applyBorder="1" applyAlignment="1" applyProtection="1">
      <alignment horizontal="center" vertical="center" wrapText="1"/>
    </xf>
    <xf numFmtId="0" fontId="38" fillId="0" borderId="24" xfId="0" applyFont="1" applyBorder="1" applyAlignment="1">
      <alignment horizontal="center" vertical="center"/>
    </xf>
    <xf numFmtId="168" fontId="41" fillId="0" borderId="37" xfId="0" applyNumberFormat="1" applyFont="1" applyBorder="1" applyAlignment="1">
      <alignment horizontal="center" vertical="center"/>
    </xf>
    <xf numFmtId="2" fontId="42" fillId="3" borderId="37" xfId="0" applyNumberFormat="1" applyFont="1" applyFill="1" applyBorder="1" applyAlignment="1">
      <alignment horizontal="center" vertical="center" wrapText="1"/>
    </xf>
    <xf numFmtId="10" fontId="42" fillId="5" borderId="1" xfId="0" applyNumberFormat="1" applyFont="1" applyFill="1" applyBorder="1" applyAlignment="1">
      <alignment horizontal="center" vertical="center"/>
    </xf>
    <xf numFmtId="10" fontId="44" fillId="0" borderId="1" xfId="0" applyNumberFormat="1" applyFont="1" applyBorder="1" applyAlignment="1">
      <alignment horizontal="center" vertical="center"/>
    </xf>
    <xf numFmtId="0" fontId="39" fillId="4" borderId="26" xfId="4" applyFont="1" applyFill="1" applyBorder="1" applyAlignment="1" applyProtection="1">
      <alignment horizontal="center" vertical="center" wrapText="1"/>
    </xf>
    <xf numFmtId="0" fontId="39" fillId="4" borderId="24" xfId="4" applyFont="1" applyFill="1" applyBorder="1" applyAlignment="1" applyProtection="1">
      <alignment horizontal="center" vertical="center" wrapText="1"/>
    </xf>
    <xf numFmtId="168" fontId="38" fillId="0" borderId="26" xfId="0" applyNumberFormat="1" applyFont="1" applyBorder="1" applyAlignment="1">
      <alignment horizontal="center" vertical="center"/>
    </xf>
    <xf numFmtId="0" fontId="38" fillId="0" borderId="24" xfId="0" applyFont="1" applyBorder="1" applyAlignment="1">
      <alignment horizontal="center" vertical="center"/>
    </xf>
    <xf numFmtId="0" fontId="47" fillId="8" borderId="26" xfId="4" applyFont="1" applyFill="1" applyBorder="1" applyAlignment="1" applyProtection="1">
      <alignment horizontal="center" vertical="center" wrapText="1"/>
    </xf>
    <xf numFmtId="0" fontId="47" fillId="8" borderId="27" xfId="4" applyFont="1" applyFill="1" applyBorder="1" applyAlignment="1" applyProtection="1">
      <alignment horizontal="center" vertical="center" wrapText="1"/>
    </xf>
    <xf numFmtId="0" fontId="47" fillId="8" borderId="24" xfId="4" applyFont="1" applyFill="1" applyBorder="1" applyAlignment="1" applyProtection="1">
      <alignment horizontal="center" vertical="center" wrapText="1"/>
    </xf>
    <xf numFmtId="0" fontId="47" fillId="4" borderId="26" xfId="4" applyFont="1" applyFill="1" applyBorder="1" applyAlignment="1" applyProtection="1">
      <alignment horizontal="center" vertical="center" wrapText="1"/>
    </xf>
    <xf numFmtId="0" fontId="47" fillId="4" borderId="27" xfId="4" applyFont="1" applyFill="1" applyBorder="1" applyAlignment="1" applyProtection="1">
      <alignment horizontal="center" vertical="center" wrapText="1"/>
    </xf>
    <xf numFmtId="0" fontId="47" fillId="4" borderId="24" xfId="4" applyFont="1" applyFill="1" applyBorder="1" applyAlignment="1" applyProtection="1">
      <alignment horizontal="center" vertical="center" wrapText="1"/>
    </xf>
    <xf numFmtId="10" fontId="48" fillId="4" borderId="26" xfId="46" applyNumberFormat="1" applyFont="1" applyFill="1" applyBorder="1" applyAlignment="1" applyProtection="1">
      <alignment horizontal="center" vertical="center" wrapText="1"/>
      <protection locked="0"/>
    </xf>
    <xf numFmtId="10" fontId="48" fillId="4" borderId="24" xfId="46" applyNumberFormat="1" applyFont="1" applyFill="1" applyBorder="1" applyAlignment="1" applyProtection="1">
      <alignment horizontal="center" vertical="center" wrapText="1"/>
      <protection locked="0"/>
    </xf>
    <xf numFmtId="0" fontId="48" fillId="4" borderId="26" xfId="4" applyFont="1" applyFill="1" applyBorder="1" applyAlignment="1" applyProtection="1">
      <alignment horizontal="left" vertical="center" wrapText="1"/>
    </xf>
    <xf numFmtId="0" fontId="48" fillId="4" borderId="27" xfId="4" applyFont="1" applyFill="1" applyBorder="1" applyAlignment="1" applyProtection="1">
      <alignment horizontal="left" vertical="center" wrapText="1"/>
    </xf>
    <xf numFmtId="0" fontId="48" fillId="4" borderId="24" xfId="4" applyFont="1" applyFill="1" applyBorder="1" applyAlignment="1" applyProtection="1">
      <alignment horizontal="left" vertical="center" wrapText="1"/>
    </xf>
    <xf numFmtId="0" fontId="39" fillId="4" borderId="37" xfId="4" applyFont="1" applyFill="1" applyBorder="1" applyAlignment="1" applyProtection="1">
      <alignment horizontal="center" vertical="center" wrapText="1"/>
    </xf>
    <xf numFmtId="168" fontId="40" fillId="4" borderId="37" xfId="4" applyNumberFormat="1" applyFont="1" applyFill="1" applyBorder="1" applyAlignment="1" applyProtection="1">
      <alignment horizontal="center" vertical="center" wrapText="1"/>
    </xf>
    <xf numFmtId="0" fontId="47" fillId="8" borderId="41" xfId="4" applyFont="1" applyFill="1" applyBorder="1" applyAlignment="1" applyProtection="1">
      <alignment horizontal="center" vertical="center" wrapText="1"/>
    </xf>
    <xf numFmtId="0" fontId="41" fillId="0" borderId="37" xfId="0" applyFont="1" applyBorder="1" applyAlignment="1">
      <alignment horizontal="left" vertical="center" wrapText="1"/>
    </xf>
    <xf numFmtId="0" fontId="42" fillId="0" borderId="37" xfId="0" applyFont="1" applyBorder="1" applyAlignment="1">
      <alignment horizontal="left" vertical="center" wrapText="1"/>
    </xf>
    <xf numFmtId="0" fontId="43" fillId="0" borderId="39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left" vertical="center" wrapText="1"/>
    </xf>
    <xf numFmtId="0" fontId="41" fillId="0" borderId="6" xfId="0" applyFont="1" applyBorder="1" applyAlignment="1">
      <alignment horizontal="left" vertical="center" wrapText="1"/>
    </xf>
    <xf numFmtId="0" fontId="41" fillId="0" borderId="5" xfId="0" applyFont="1" applyBorder="1" applyAlignment="1">
      <alignment horizontal="left" vertical="center" wrapText="1"/>
    </xf>
    <xf numFmtId="0" fontId="41" fillId="0" borderId="2" xfId="0" applyFont="1" applyBorder="1" applyAlignment="1">
      <alignment horizontal="justify" vertical="center" wrapText="1"/>
    </xf>
    <xf numFmtId="0" fontId="41" fillId="0" borderId="6" xfId="0" applyFont="1" applyBorder="1" applyAlignment="1">
      <alignment horizontal="justify" vertical="center" wrapText="1"/>
    </xf>
    <xf numFmtId="0" fontId="41" fillId="0" borderId="5" xfId="0" applyFont="1" applyBorder="1" applyAlignment="1">
      <alignment horizontal="justify" vertical="center" wrapText="1"/>
    </xf>
    <xf numFmtId="0" fontId="41" fillId="0" borderId="2" xfId="0" applyFont="1" applyBorder="1" applyAlignment="1" applyProtection="1">
      <alignment horizontal="justify" vertical="center" wrapText="1"/>
      <protection locked="0"/>
    </xf>
    <xf numFmtId="0" fontId="41" fillId="0" borderId="6" xfId="0" applyFont="1" applyBorder="1" applyAlignment="1" applyProtection="1">
      <alignment horizontal="justify" vertical="center" wrapText="1"/>
      <protection locked="0"/>
    </xf>
    <xf numFmtId="0" fontId="41" fillId="0" borderId="5" xfId="0" applyFont="1" applyBorder="1" applyAlignment="1" applyProtection="1">
      <alignment horizontal="justify" vertical="center" wrapText="1"/>
      <protection locked="0"/>
    </xf>
    <xf numFmtId="165" fontId="41" fillId="0" borderId="2" xfId="0" applyNumberFormat="1" applyFont="1" applyBorder="1" applyAlignment="1">
      <alignment horizontal="center" vertical="center"/>
    </xf>
    <xf numFmtId="165" fontId="41" fillId="0" borderId="5" xfId="0" applyNumberFormat="1" applyFont="1" applyBorder="1" applyAlignment="1">
      <alignment horizontal="center" vertical="center"/>
    </xf>
    <xf numFmtId="0" fontId="41" fillId="0" borderId="2" xfId="0" applyFont="1" applyFill="1" applyBorder="1" applyAlignment="1">
      <alignment horizontal="center" vertical="center"/>
    </xf>
    <xf numFmtId="0" fontId="41" fillId="0" borderId="6" xfId="0" applyFont="1" applyFill="1" applyBorder="1" applyAlignment="1">
      <alignment horizontal="center" vertical="center"/>
    </xf>
    <xf numFmtId="0" fontId="41" fillId="0" borderId="5" xfId="0" applyFont="1" applyFill="1" applyBorder="1" applyAlignment="1">
      <alignment horizontal="center" vertical="center"/>
    </xf>
    <xf numFmtId="0" fontId="42" fillId="8" borderId="2" xfId="0" applyFont="1" applyFill="1" applyBorder="1" applyAlignment="1">
      <alignment horizontal="center" vertical="center" wrapText="1"/>
    </xf>
    <xf numFmtId="0" fontId="42" fillId="8" borderId="6" xfId="0" applyFont="1" applyFill="1" applyBorder="1" applyAlignment="1">
      <alignment horizontal="center" vertical="center" wrapText="1"/>
    </xf>
    <xf numFmtId="0" fontId="42" fillId="8" borderId="5" xfId="0" applyFont="1" applyFill="1" applyBorder="1" applyAlignment="1">
      <alignment horizontal="center" vertical="center" wrapText="1"/>
    </xf>
    <xf numFmtId="0" fontId="42" fillId="3" borderId="2" xfId="0" applyFont="1" applyFill="1" applyBorder="1" applyAlignment="1">
      <alignment horizontal="left" vertical="center" wrapText="1"/>
    </xf>
    <xf numFmtId="0" fontId="42" fillId="3" borderId="6" xfId="0" applyFont="1" applyFill="1" applyBorder="1" applyAlignment="1">
      <alignment horizontal="left" vertical="center" wrapText="1"/>
    </xf>
    <xf numFmtId="0" fontId="42" fillId="3" borderId="5" xfId="0" applyFont="1" applyFill="1" applyBorder="1" applyAlignment="1">
      <alignment horizontal="left" vertical="center" wrapText="1"/>
    </xf>
    <xf numFmtId="0" fontId="42" fillId="5" borderId="2" xfId="0" applyFont="1" applyFill="1" applyBorder="1" applyAlignment="1">
      <alignment horizontal="center" vertical="center"/>
    </xf>
    <xf numFmtId="0" fontId="42" fillId="5" borderId="6" xfId="0" applyFont="1" applyFill="1" applyBorder="1" applyAlignment="1">
      <alignment horizontal="center" vertical="center"/>
    </xf>
    <xf numFmtId="0" fontId="42" fillId="5" borderId="5" xfId="0" applyFont="1" applyFill="1" applyBorder="1" applyAlignment="1">
      <alignment horizontal="center" vertical="center"/>
    </xf>
    <xf numFmtId="0" fontId="42" fillId="3" borderId="2" xfId="0" applyFont="1" applyFill="1" applyBorder="1" applyAlignment="1">
      <alignment horizontal="center" vertical="center" wrapText="1"/>
    </xf>
    <xf numFmtId="0" fontId="42" fillId="3" borderId="6" xfId="0" applyFont="1" applyFill="1" applyBorder="1" applyAlignment="1">
      <alignment horizontal="center" vertical="center" wrapText="1"/>
    </xf>
    <xf numFmtId="0" fontId="42" fillId="3" borderId="5" xfId="0" applyFont="1" applyFill="1" applyBorder="1" applyAlignment="1">
      <alignment horizontal="center" vertical="center" wrapText="1"/>
    </xf>
    <xf numFmtId="0" fontId="41" fillId="7" borderId="37" xfId="0" applyFont="1" applyFill="1" applyBorder="1" applyAlignment="1">
      <alignment horizontal="center" vertical="center" wrapText="1"/>
    </xf>
    <xf numFmtId="0" fontId="41" fillId="7" borderId="37" xfId="0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center" vertical="center"/>
    </xf>
    <xf numFmtId="0" fontId="42" fillId="0" borderId="6" xfId="0" applyFont="1" applyFill="1" applyBorder="1" applyAlignment="1">
      <alignment horizontal="center" vertical="center"/>
    </xf>
    <xf numFmtId="0" fontId="42" fillId="0" borderId="5" xfId="0" applyFont="1" applyFill="1" applyBorder="1" applyAlignment="1">
      <alignment horizontal="center" vertical="center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" xfId="0" applyFont="1" applyBorder="1" applyAlignment="1">
      <alignment vertical="center"/>
    </xf>
    <xf numFmtId="0" fontId="41" fillId="0" borderId="6" xfId="0" applyFont="1" applyBorder="1" applyAlignment="1">
      <alignment vertical="center"/>
    </xf>
    <xf numFmtId="0" fontId="42" fillId="3" borderId="1" xfId="0" applyFont="1" applyFill="1" applyBorder="1" applyAlignment="1">
      <alignment horizontal="center" vertical="center"/>
    </xf>
    <xf numFmtId="0" fontId="42" fillId="0" borderId="2" xfId="0" applyFont="1" applyBorder="1" applyAlignment="1">
      <alignment horizontal="left" vertical="center" wrapText="1"/>
    </xf>
    <xf numFmtId="0" fontId="42" fillId="0" borderId="6" xfId="0" applyFont="1" applyBorder="1" applyAlignment="1">
      <alignment horizontal="left" vertical="center" wrapText="1"/>
    </xf>
    <xf numFmtId="0" fontId="42" fillId="0" borderId="5" xfId="0" applyFont="1" applyBorder="1" applyAlignment="1">
      <alignment horizontal="left" vertical="center" wrapText="1"/>
    </xf>
    <xf numFmtId="164" fontId="44" fillId="0" borderId="2" xfId="0" applyNumberFormat="1" applyFont="1" applyBorder="1" applyAlignment="1">
      <alignment horizontal="center" vertical="center" wrapText="1"/>
    </xf>
    <xf numFmtId="164" fontId="44" fillId="0" borderId="5" xfId="0" applyNumberFormat="1" applyFont="1" applyBorder="1" applyAlignment="1">
      <alignment horizontal="center" vertical="center" wrapText="1"/>
    </xf>
    <xf numFmtId="165" fontId="42" fillId="0" borderId="38" xfId="0" applyNumberFormat="1" applyFont="1" applyBorder="1" applyAlignment="1">
      <alignment horizontal="center" vertical="center"/>
    </xf>
    <xf numFmtId="165" fontId="42" fillId="0" borderId="40" xfId="0" applyNumberFormat="1" applyFont="1" applyBorder="1" applyAlignment="1">
      <alignment horizontal="center" vertical="center"/>
    </xf>
    <xf numFmtId="165" fontId="41" fillId="0" borderId="2" xfId="0" applyNumberFormat="1" applyFont="1" applyBorder="1" applyAlignment="1">
      <alignment horizontal="center" vertical="center" wrapText="1"/>
    </xf>
    <xf numFmtId="165" fontId="41" fillId="0" borderId="5" xfId="0" applyNumberFormat="1" applyFont="1" applyBorder="1" applyAlignment="1">
      <alignment horizontal="center" vertical="center" wrapText="1"/>
    </xf>
    <xf numFmtId="0" fontId="42" fillId="5" borderId="2" xfId="0" applyFont="1" applyFill="1" applyBorder="1" applyAlignment="1">
      <alignment horizontal="center" vertical="center" wrapText="1"/>
    </xf>
    <xf numFmtId="0" fontId="42" fillId="5" borderId="6" xfId="0" applyFont="1" applyFill="1" applyBorder="1" applyAlignment="1">
      <alignment horizontal="center" vertical="center" wrapText="1"/>
    </xf>
    <xf numFmtId="0" fontId="42" fillId="5" borderId="5" xfId="0" applyFont="1" applyFill="1" applyBorder="1" applyAlignment="1">
      <alignment horizontal="center" vertical="center" wrapText="1"/>
    </xf>
    <xf numFmtId="0" fontId="42" fillId="8" borderId="2" xfId="0" applyFont="1" applyFill="1" applyBorder="1" applyAlignment="1">
      <alignment horizontal="center" vertical="center"/>
    </xf>
    <xf numFmtId="0" fontId="42" fillId="8" borderId="6" xfId="0" applyFont="1" applyFill="1" applyBorder="1" applyAlignment="1">
      <alignment horizontal="center" vertical="center"/>
    </xf>
    <xf numFmtId="0" fontId="42" fillId="8" borderId="5" xfId="0" applyFont="1" applyFill="1" applyBorder="1" applyAlignment="1">
      <alignment horizontal="center" vertical="center"/>
    </xf>
    <xf numFmtId="0" fontId="42" fillId="5" borderId="37" xfId="0" applyFont="1" applyFill="1" applyBorder="1" applyAlignment="1">
      <alignment horizontal="center" vertical="center"/>
    </xf>
    <xf numFmtId="0" fontId="41" fillId="3" borderId="2" xfId="0" applyFont="1" applyFill="1" applyBorder="1" applyAlignment="1">
      <alignment horizontal="left" vertical="center" wrapText="1"/>
    </xf>
    <xf numFmtId="0" fontId="41" fillId="3" borderId="6" xfId="0" applyFont="1" applyFill="1" applyBorder="1" applyAlignment="1">
      <alignment horizontal="left" vertical="center" wrapText="1"/>
    </xf>
    <xf numFmtId="0" fontId="41" fillId="3" borderId="5" xfId="0" applyFont="1" applyFill="1" applyBorder="1" applyAlignment="1">
      <alignment horizontal="left" vertical="center" wrapText="1"/>
    </xf>
    <xf numFmtId="0" fontId="41" fillId="0" borderId="2" xfId="0" applyFont="1" applyBorder="1" applyAlignment="1">
      <alignment horizontal="left" vertical="center"/>
    </xf>
    <xf numFmtId="0" fontId="41" fillId="0" borderId="6" xfId="0" applyFont="1" applyBorder="1" applyAlignment="1">
      <alignment horizontal="left" vertical="center"/>
    </xf>
    <xf numFmtId="0" fontId="41" fillId="0" borderId="5" xfId="0" applyFont="1" applyBorder="1" applyAlignment="1">
      <alignment horizontal="left" vertical="center"/>
    </xf>
    <xf numFmtId="0" fontId="46" fillId="0" borderId="2" xfId="0" applyFont="1" applyBorder="1" applyAlignment="1">
      <alignment horizontal="left" vertical="center" wrapText="1"/>
    </xf>
    <xf numFmtId="0" fontId="46" fillId="0" borderId="6" xfId="0" applyFont="1" applyBorder="1" applyAlignment="1">
      <alignment horizontal="left" vertical="center" wrapText="1"/>
    </xf>
    <xf numFmtId="0" fontId="46" fillId="0" borderId="5" xfId="0" applyFont="1" applyBorder="1" applyAlignment="1">
      <alignment horizontal="left" vertical="center" wrapText="1"/>
    </xf>
    <xf numFmtId="0" fontId="42" fillId="5" borderId="38" xfId="0" applyFont="1" applyFill="1" applyBorder="1" applyAlignment="1">
      <alignment horizontal="center" vertical="center"/>
    </xf>
    <xf numFmtId="0" fontId="42" fillId="5" borderId="39" xfId="0" applyFont="1" applyFill="1" applyBorder="1" applyAlignment="1">
      <alignment horizontal="center" vertical="center"/>
    </xf>
    <xf numFmtId="0" fontId="42" fillId="3" borderId="2" xfId="0" applyFont="1" applyFill="1" applyBorder="1" applyAlignment="1">
      <alignment horizontal="left" vertical="center"/>
    </xf>
    <xf numFmtId="0" fontId="42" fillId="3" borderId="6" xfId="0" applyFont="1" applyFill="1" applyBorder="1" applyAlignment="1">
      <alignment horizontal="left" vertical="center"/>
    </xf>
    <xf numFmtId="0" fontId="42" fillId="3" borderId="5" xfId="0" applyFont="1" applyFill="1" applyBorder="1" applyAlignment="1">
      <alignment horizontal="left" vertical="center"/>
    </xf>
    <xf numFmtId="0" fontId="42" fillId="8" borderId="37" xfId="0" applyFont="1" applyFill="1" applyBorder="1" applyAlignment="1">
      <alignment horizontal="center" vertical="center"/>
    </xf>
    <xf numFmtId="0" fontId="42" fillId="0" borderId="10" xfId="0" applyFont="1" applyFill="1" applyBorder="1" applyAlignment="1">
      <alignment horizontal="center" vertical="center"/>
    </xf>
    <xf numFmtId="0" fontId="42" fillId="0" borderId="42" xfId="0" applyFont="1" applyFill="1" applyBorder="1" applyAlignment="1">
      <alignment horizontal="center" vertical="center"/>
    </xf>
    <xf numFmtId="0" fontId="42" fillId="0" borderId="43" xfId="0" applyFont="1" applyFill="1" applyBorder="1" applyAlignment="1">
      <alignment horizontal="center" vertical="center"/>
    </xf>
    <xf numFmtId="10" fontId="41" fillId="0" borderId="2" xfId="0" applyNumberFormat="1" applyFont="1" applyBorder="1" applyAlignment="1">
      <alignment horizontal="center" vertical="center" wrapText="1"/>
    </xf>
    <xf numFmtId="10" fontId="41" fillId="0" borderId="6" xfId="0" applyNumberFormat="1" applyFont="1" applyBorder="1" applyAlignment="1">
      <alignment horizontal="center" vertical="center" wrapText="1"/>
    </xf>
    <xf numFmtId="10" fontId="41" fillId="0" borderId="5" xfId="0" applyNumberFormat="1" applyFont="1" applyBorder="1" applyAlignment="1">
      <alignment horizontal="center" vertical="center" wrapText="1"/>
    </xf>
    <xf numFmtId="49" fontId="42" fillId="5" borderId="38" xfId="0" applyNumberFormat="1" applyFont="1" applyFill="1" applyBorder="1" applyAlignment="1">
      <alignment horizontal="center" vertical="center" wrapText="1"/>
    </xf>
    <xf numFmtId="49" fontId="42" fillId="5" borderId="39" xfId="0" applyNumberFormat="1" applyFont="1" applyFill="1" applyBorder="1" applyAlignment="1">
      <alignment horizontal="center" vertical="center" wrapText="1"/>
    </xf>
    <xf numFmtId="49" fontId="42" fillId="5" borderId="40" xfId="0" applyNumberFormat="1" applyFont="1" applyFill="1" applyBorder="1" applyAlignment="1">
      <alignment horizontal="center" vertical="center" wrapText="1"/>
    </xf>
    <xf numFmtId="49" fontId="42" fillId="5" borderId="2" xfId="0" applyNumberFormat="1" applyFont="1" applyFill="1" applyBorder="1" applyAlignment="1">
      <alignment horizontal="center" vertical="center" wrapText="1"/>
    </xf>
    <xf numFmtId="49" fontId="42" fillId="5" borderId="6" xfId="0" applyNumberFormat="1" applyFont="1" applyFill="1" applyBorder="1" applyAlignment="1">
      <alignment horizontal="center" vertical="center" wrapText="1"/>
    </xf>
    <xf numFmtId="49" fontId="42" fillId="5" borderId="5" xfId="0" applyNumberFormat="1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right" vertical="center"/>
    </xf>
    <xf numFmtId="0" fontId="42" fillId="0" borderId="6" xfId="0" applyFont="1" applyFill="1" applyBorder="1" applyAlignment="1">
      <alignment horizontal="right" vertical="center"/>
    </xf>
    <xf numFmtId="0" fontId="42" fillId="0" borderId="5" xfId="0" applyFont="1" applyFill="1" applyBorder="1" applyAlignment="1">
      <alignment horizontal="right" vertical="center"/>
    </xf>
    <xf numFmtId="0" fontId="46" fillId="0" borderId="2" xfId="0" applyFont="1" applyFill="1" applyBorder="1" applyAlignment="1">
      <alignment vertical="center"/>
    </xf>
    <xf numFmtId="0" fontId="46" fillId="0" borderId="6" xfId="0" applyFont="1" applyFill="1" applyBorder="1" applyAlignment="1">
      <alignment vertical="center"/>
    </xf>
    <xf numFmtId="49" fontId="42" fillId="8" borderId="2" xfId="0" applyNumberFormat="1" applyFont="1" applyFill="1" applyBorder="1" applyAlignment="1">
      <alignment horizontal="center" vertical="center" wrapText="1"/>
    </xf>
    <xf numFmtId="49" fontId="42" fillId="8" borderId="6" xfId="0" applyNumberFormat="1" applyFont="1" applyFill="1" applyBorder="1" applyAlignment="1">
      <alignment horizontal="center" vertical="center" wrapText="1"/>
    </xf>
    <xf numFmtId="49" fontId="42" fillId="8" borderId="5" xfId="0" applyNumberFormat="1" applyFont="1" applyFill="1" applyBorder="1" applyAlignment="1">
      <alignment horizontal="center" vertical="center" wrapText="1"/>
    </xf>
    <xf numFmtId="0" fontId="13" fillId="4" borderId="26" xfId="0" applyFont="1" applyFill="1" applyBorder="1" applyAlignment="1">
      <alignment horizontal="center"/>
    </xf>
    <xf numFmtId="0" fontId="13" fillId="4" borderId="27" xfId="0" applyFont="1" applyFill="1" applyBorder="1" applyAlignment="1">
      <alignment horizontal="center"/>
    </xf>
    <xf numFmtId="0" fontId="13" fillId="4" borderId="24" xfId="0" applyFont="1" applyFill="1" applyBorder="1" applyAlignment="1">
      <alignment horizontal="center"/>
    </xf>
    <xf numFmtId="0" fontId="14" fillId="0" borderId="17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166" fontId="3" fillId="0" borderId="13" xfId="1" applyBorder="1" applyAlignment="1">
      <alignment vertical="center"/>
    </xf>
    <xf numFmtId="166" fontId="3" fillId="0" borderId="14" xfId="1" applyBorder="1" applyAlignment="1">
      <alignment vertical="center"/>
    </xf>
    <xf numFmtId="0" fontId="15" fillId="0" borderId="13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1" fillId="4" borderId="2" xfId="0" applyFont="1" applyFill="1" applyBorder="1" applyAlignment="1">
      <alignment horizontal="left" vertical="center"/>
    </xf>
    <xf numFmtId="0" fontId="11" fillId="4" borderId="6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left" vertical="center"/>
    </xf>
    <xf numFmtId="0" fontId="9" fillId="4" borderId="6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left"/>
    </xf>
    <xf numFmtId="0" fontId="11" fillId="4" borderId="6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left" vertical="center"/>
    </xf>
    <xf numFmtId="0" fontId="12" fillId="4" borderId="6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left" vertical="center"/>
    </xf>
  </cellXfs>
  <cellStyles count="60">
    <cellStyle name="20% - Ênfase1 2" xfId="5"/>
    <cellStyle name="20% - Ênfase2 2" xfId="6"/>
    <cellStyle name="20% - Ênfase3 2" xfId="7"/>
    <cellStyle name="20% - Ênfase4 2" xfId="8"/>
    <cellStyle name="20% - Ênfase5 2" xfId="9"/>
    <cellStyle name="20% - Ênfase6 2" xfId="10"/>
    <cellStyle name="40% - Ênfase1 2" xfId="11"/>
    <cellStyle name="40% - Ênfase2 2" xfId="12"/>
    <cellStyle name="40% - Ênfase3 2" xfId="13"/>
    <cellStyle name="40% - Ênfase4 2" xfId="14"/>
    <cellStyle name="40% - Ênfase5 2" xfId="15"/>
    <cellStyle name="40% - Ênfase6 2" xfId="16"/>
    <cellStyle name="60% - Ênfase1 2" xfId="17"/>
    <cellStyle name="60% - Ênfase2 2" xfId="18"/>
    <cellStyle name="60% - Ênfase3 2" xfId="19"/>
    <cellStyle name="60% - Ênfase4 2" xfId="20"/>
    <cellStyle name="60% - Ênfase5 2" xfId="21"/>
    <cellStyle name="60% - Ênfase6 2" xfId="22"/>
    <cellStyle name="Bom 2" xfId="23"/>
    <cellStyle name="Cálculo 2" xfId="24"/>
    <cellStyle name="Célula de Verificação 2" xfId="25"/>
    <cellStyle name="Célula Vinculada 2" xfId="26"/>
    <cellStyle name="Ênfase1 2" xfId="27"/>
    <cellStyle name="Ênfase2 2" xfId="28"/>
    <cellStyle name="Ênfase3 2" xfId="29"/>
    <cellStyle name="Ênfase4 2" xfId="30"/>
    <cellStyle name="Ênfase5 2" xfId="31"/>
    <cellStyle name="Ênfase6 2" xfId="32"/>
    <cellStyle name="Entrada 2" xfId="33"/>
    <cellStyle name="Hiperlink" xfId="3" builtinId="8"/>
    <cellStyle name="Incorreto 2" xfId="34"/>
    <cellStyle name="Moeda" xfId="1" builtinId="4"/>
    <cellStyle name="Moeda 2" xfId="36"/>
    <cellStyle name="Moeda 3" xfId="37"/>
    <cellStyle name="Moeda 4" xfId="38"/>
    <cellStyle name="Moeda 5" xfId="35"/>
    <cellStyle name="Neutra 2" xfId="39"/>
    <cellStyle name="Normal" xfId="0" builtinId="0"/>
    <cellStyle name="Normal 2" xfId="40"/>
    <cellStyle name="Normal 2 2" xfId="41"/>
    <cellStyle name="Normal 3" xfId="42"/>
    <cellStyle name="Normal 4" xfId="43"/>
    <cellStyle name="Normal 5" xfId="44"/>
    <cellStyle name="Normal 6" xfId="4"/>
    <cellStyle name="Nota 2" xfId="45"/>
    <cellStyle name="Porcentagem" xfId="2" builtinId="5"/>
    <cellStyle name="Porcentagem 2" xfId="47"/>
    <cellStyle name="Porcentagem 3" xfId="48"/>
    <cellStyle name="Porcentagem 4" xfId="46"/>
    <cellStyle name="Saída 2" xfId="49"/>
    <cellStyle name="Separador de milhares 2" xfId="50"/>
    <cellStyle name="Texto de Aviso 2" xfId="51"/>
    <cellStyle name="Texto Explicativo 2" xfId="52"/>
    <cellStyle name="Título 1 2" xfId="53"/>
    <cellStyle name="Título 2 2" xfId="54"/>
    <cellStyle name="Título 3 2" xfId="55"/>
    <cellStyle name="Título 4 2" xfId="56"/>
    <cellStyle name="Título 5" xfId="57"/>
    <cellStyle name="Total 2" xfId="58"/>
    <cellStyle name="Vírgula 2" xfId="59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21</xdr:row>
      <xdr:rowOff>0</xdr:rowOff>
    </xdr:from>
    <xdr:to>
      <xdr:col>7</xdr:col>
      <xdr:colOff>276225</xdr:colOff>
      <xdr:row>24</xdr:row>
      <xdr:rowOff>114300</xdr:rowOff>
    </xdr:to>
    <xdr:pic>
      <xdr:nvPicPr>
        <xdr:cNvPr id="2" name="Imagem 4" descr="D:\Users\Marcos\Documents\Aliete\MAIA\LOGOMARCA MARCOS\CCI29082017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412" t="23680" r="32149" b="59911"/>
        <a:stretch>
          <a:fillRect/>
        </a:stretch>
      </xdr:blipFill>
      <xdr:spPr bwMode="auto">
        <a:xfrm>
          <a:off x="3562350" y="5581650"/>
          <a:ext cx="179070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590550</xdr:colOff>
      <xdr:row>0</xdr:row>
      <xdr:rowOff>19050</xdr:rowOff>
    </xdr:from>
    <xdr:to>
      <xdr:col>4</xdr:col>
      <xdr:colOff>1089025</xdr:colOff>
      <xdr:row>6</xdr:row>
      <xdr:rowOff>41275</xdr:rowOff>
    </xdr:to>
    <xdr:pic>
      <xdr:nvPicPr>
        <xdr:cNvPr id="3" name="Imagem 2" descr="E:\LOGOMARCA MAIA &amp; PIMENTEL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150" y="19050"/>
          <a:ext cx="2127250" cy="10033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iapimentel2016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ML136"/>
  <sheetViews>
    <sheetView tabSelected="1" topLeftCell="B16" zoomScale="120" zoomScaleNormal="120" workbookViewId="0">
      <selection activeCell="K41" sqref="K41"/>
    </sheetView>
  </sheetViews>
  <sheetFormatPr defaultColWidth="12.28515625" defaultRowHeight="12.75" x14ac:dyDescent="0.2"/>
  <cols>
    <col min="2" max="2" width="13.7109375" style="1" customWidth="1"/>
    <col min="3" max="3" width="13.7109375" style="1" bestFit="1" customWidth="1"/>
    <col min="4" max="4" width="14" style="1" customWidth="1"/>
    <col min="5" max="5" width="14.7109375" style="1" customWidth="1"/>
    <col min="6" max="6" width="12.42578125" style="1" bestFit="1" customWidth="1"/>
    <col min="7" max="7" width="14.5703125" style="1" customWidth="1"/>
    <col min="8" max="8" width="12.28515625" style="1"/>
    <col min="9" max="9" width="12.42578125" style="1" bestFit="1" customWidth="1"/>
    <col min="10" max="10" width="13.85546875" style="2" bestFit="1" customWidth="1"/>
    <col min="11" max="1026" width="12.28515625" style="1"/>
  </cols>
  <sheetData>
    <row r="1" spans="2:10" ht="61.5" customHeight="1" x14ac:dyDescent="0.2">
      <c r="B1" s="171" t="s">
        <v>150</v>
      </c>
      <c r="C1" s="172"/>
      <c r="D1" s="172"/>
      <c r="E1" s="172"/>
      <c r="F1" s="172"/>
      <c r="G1" s="172"/>
      <c r="H1" s="172"/>
      <c r="I1" s="172"/>
      <c r="J1" s="172"/>
    </row>
    <row r="2" spans="2:10" ht="12.75" customHeight="1" x14ac:dyDescent="0.2">
      <c r="B2" s="140" t="s">
        <v>141</v>
      </c>
      <c r="C2" s="140"/>
      <c r="D2" s="140"/>
      <c r="E2" s="140"/>
      <c r="F2" s="140"/>
      <c r="G2" s="140"/>
      <c r="H2" s="140"/>
      <c r="I2" s="140"/>
      <c r="J2" s="140"/>
    </row>
    <row r="3" spans="2:10" ht="12.75" customHeight="1" x14ac:dyDescent="0.2">
      <c r="B3" s="140" t="s">
        <v>142</v>
      </c>
      <c r="C3" s="140"/>
      <c r="D3" s="140"/>
      <c r="E3" s="140"/>
      <c r="F3" s="140"/>
      <c r="G3" s="140"/>
      <c r="H3" s="140"/>
      <c r="I3" s="140"/>
      <c r="J3" s="140"/>
    </row>
    <row r="4" spans="2:10" ht="12.75" customHeight="1" x14ac:dyDescent="0.2">
      <c r="B4" s="140" t="s">
        <v>143</v>
      </c>
      <c r="C4" s="141"/>
      <c r="D4" s="141"/>
      <c r="E4" s="141"/>
      <c r="F4" s="141"/>
      <c r="G4" s="141"/>
      <c r="H4" s="141"/>
      <c r="I4" s="141"/>
      <c r="J4" s="141"/>
    </row>
    <row r="5" spans="2:10" ht="12.75" customHeight="1" x14ac:dyDescent="0.2">
      <c r="B5" s="142"/>
      <c r="C5" s="142"/>
      <c r="D5" s="142"/>
      <c r="E5" s="142"/>
      <c r="F5" s="142"/>
      <c r="G5" s="142"/>
      <c r="H5" s="142"/>
      <c r="I5" s="142"/>
      <c r="J5" s="142"/>
    </row>
    <row r="6" spans="2:10" ht="21" customHeight="1" x14ac:dyDescent="0.2">
      <c r="B6" s="168" t="s">
        <v>0</v>
      </c>
      <c r="C6" s="169"/>
      <c r="D6" s="169"/>
      <c r="E6" s="169"/>
      <c r="F6" s="169"/>
      <c r="G6" s="169"/>
      <c r="H6" s="169"/>
      <c r="I6" s="169"/>
      <c r="J6" s="170"/>
    </row>
    <row r="7" spans="2:10" ht="12.75" customHeight="1" x14ac:dyDescent="0.2">
      <c r="B7" s="37" t="s">
        <v>1</v>
      </c>
      <c r="C7" s="181" t="s">
        <v>2</v>
      </c>
      <c r="D7" s="182"/>
      <c r="E7" s="182"/>
      <c r="F7" s="182"/>
      <c r="G7" s="182"/>
      <c r="H7" s="183"/>
      <c r="I7" s="184"/>
      <c r="J7" s="185"/>
    </row>
    <row r="8" spans="2:10" ht="12.75" customHeight="1" x14ac:dyDescent="0.2">
      <c r="B8" s="38" t="s">
        <v>3</v>
      </c>
      <c r="C8" s="145" t="s">
        <v>4</v>
      </c>
      <c r="D8" s="146"/>
      <c r="E8" s="146"/>
      <c r="F8" s="146"/>
      <c r="G8" s="146"/>
      <c r="H8" s="147"/>
      <c r="I8" s="143"/>
      <c r="J8" s="144"/>
    </row>
    <row r="9" spans="2:10" ht="12.75" customHeight="1" x14ac:dyDescent="0.2">
      <c r="B9" s="38" t="s">
        <v>5</v>
      </c>
      <c r="C9" s="145" t="s">
        <v>6</v>
      </c>
      <c r="D9" s="146"/>
      <c r="E9" s="146"/>
      <c r="F9" s="146"/>
      <c r="G9" s="146"/>
      <c r="H9" s="147"/>
      <c r="I9" s="143"/>
      <c r="J9" s="144"/>
    </row>
    <row r="10" spans="2:10" ht="12.75" customHeight="1" x14ac:dyDescent="0.2">
      <c r="B10" s="38" t="s">
        <v>7</v>
      </c>
      <c r="C10" s="145" t="s">
        <v>8</v>
      </c>
      <c r="D10" s="146"/>
      <c r="E10" s="146"/>
      <c r="F10" s="146"/>
      <c r="G10" s="146"/>
      <c r="H10" s="147"/>
      <c r="I10" s="143"/>
      <c r="J10" s="144"/>
    </row>
    <row r="11" spans="2:10" ht="12.75" customHeight="1" x14ac:dyDescent="0.2">
      <c r="B11" s="145" t="s">
        <v>9</v>
      </c>
      <c r="C11" s="146"/>
      <c r="D11" s="146"/>
      <c r="E11" s="146"/>
      <c r="F11" s="146"/>
      <c r="G11" s="146"/>
      <c r="H11" s="146"/>
      <c r="I11" s="146"/>
      <c r="J11" s="147"/>
    </row>
    <row r="12" spans="2:10" ht="14.25" x14ac:dyDescent="0.2">
      <c r="B12" s="173"/>
      <c r="C12" s="174"/>
      <c r="D12" s="174"/>
      <c r="E12" s="174"/>
      <c r="F12" s="174"/>
      <c r="G12" s="174"/>
      <c r="H12" s="174"/>
      <c r="I12" s="174"/>
      <c r="J12" s="175"/>
    </row>
    <row r="13" spans="2:10" ht="21.75" customHeight="1" x14ac:dyDescent="0.2">
      <c r="B13" s="159" t="s">
        <v>117</v>
      </c>
      <c r="C13" s="160"/>
      <c r="D13" s="160"/>
      <c r="E13" s="160"/>
      <c r="F13" s="160"/>
      <c r="G13" s="160"/>
      <c r="H13" s="160"/>
      <c r="I13" s="160"/>
      <c r="J13" s="161"/>
    </row>
    <row r="14" spans="2:10" ht="12.75" customHeight="1" x14ac:dyDescent="0.2">
      <c r="B14" s="162" t="s">
        <v>10</v>
      </c>
      <c r="C14" s="163"/>
      <c r="D14" s="163"/>
      <c r="E14" s="163"/>
      <c r="F14" s="163"/>
      <c r="G14" s="163"/>
      <c r="H14" s="163"/>
      <c r="I14" s="163"/>
      <c r="J14" s="164"/>
    </row>
    <row r="15" spans="2:10" ht="27" customHeight="1" x14ac:dyDescent="0.2">
      <c r="B15" s="38">
        <v>1</v>
      </c>
      <c r="C15" s="145" t="s">
        <v>11</v>
      </c>
      <c r="D15" s="146"/>
      <c r="E15" s="146"/>
      <c r="F15" s="146"/>
      <c r="G15" s="146"/>
      <c r="H15" s="147"/>
      <c r="I15" s="188"/>
      <c r="J15" s="189"/>
    </row>
    <row r="16" spans="2:10" ht="12.75" customHeight="1" x14ac:dyDescent="0.2">
      <c r="B16" s="38">
        <v>2</v>
      </c>
      <c r="C16" s="145" t="s">
        <v>12</v>
      </c>
      <c r="D16" s="146"/>
      <c r="E16" s="146"/>
      <c r="F16" s="146"/>
      <c r="G16" s="146"/>
      <c r="H16" s="147"/>
      <c r="I16" s="154"/>
      <c r="J16" s="155"/>
    </row>
    <row r="17" spans="2:10" ht="12.75" customHeight="1" x14ac:dyDescent="0.2">
      <c r="B17" s="38">
        <v>3</v>
      </c>
      <c r="C17" s="145" t="s">
        <v>13</v>
      </c>
      <c r="D17" s="146"/>
      <c r="E17" s="146"/>
      <c r="F17" s="146"/>
      <c r="G17" s="146"/>
      <c r="H17" s="147"/>
      <c r="I17" s="186">
        <v>0</v>
      </c>
      <c r="J17" s="187"/>
    </row>
    <row r="18" spans="2:10" ht="15" customHeight="1" x14ac:dyDescent="0.2">
      <c r="B18" s="38">
        <v>4</v>
      </c>
      <c r="C18" s="145" t="s">
        <v>14</v>
      </c>
      <c r="D18" s="146"/>
      <c r="E18" s="146"/>
      <c r="F18" s="146"/>
      <c r="G18" s="146"/>
      <c r="H18" s="147"/>
      <c r="I18" s="154"/>
      <c r="J18" s="155"/>
    </row>
    <row r="19" spans="2:10" ht="12.75" customHeight="1" x14ac:dyDescent="0.25">
      <c r="B19" s="39">
        <v>5</v>
      </c>
      <c r="C19" s="145" t="s">
        <v>15</v>
      </c>
      <c r="D19" s="146"/>
      <c r="E19" s="146"/>
      <c r="F19" s="146"/>
      <c r="G19" s="146"/>
      <c r="H19" s="147"/>
      <c r="I19" s="154"/>
      <c r="J19" s="155"/>
    </row>
    <row r="20" spans="2:10" ht="15" x14ac:dyDescent="0.2">
      <c r="B20" s="156"/>
      <c r="C20" s="157"/>
      <c r="D20" s="157"/>
      <c r="E20" s="157"/>
      <c r="F20" s="157"/>
      <c r="G20" s="157"/>
      <c r="H20" s="157"/>
      <c r="I20" s="157"/>
      <c r="J20" s="158"/>
    </row>
    <row r="21" spans="2:10" ht="23.25" customHeight="1" x14ac:dyDescent="0.2">
      <c r="B21" s="159" t="s">
        <v>16</v>
      </c>
      <c r="C21" s="160"/>
      <c r="D21" s="160"/>
      <c r="E21" s="160"/>
      <c r="F21" s="160"/>
      <c r="G21" s="160"/>
      <c r="H21" s="160"/>
      <c r="I21" s="160"/>
      <c r="J21" s="161"/>
    </row>
    <row r="22" spans="2:10" ht="12.75" customHeight="1" x14ac:dyDescent="0.2">
      <c r="B22" s="40">
        <v>1</v>
      </c>
      <c r="C22" s="162" t="s">
        <v>17</v>
      </c>
      <c r="D22" s="163"/>
      <c r="E22" s="163"/>
      <c r="F22" s="163"/>
      <c r="G22" s="163"/>
      <c r="H22" s="164"/>
      <c r="I22" s="40" t="s">
        <v>18</v>
      </c>
      <c r="J22" s="41" t="s">
        <v>19</v>
      </c>
    </row>
    <row r="23" spans="2:10" ht="12.75" customHeight="1" x14ac:dyDescent="0.2">
      <c r="B23" s="38" t="s">
        <v>1</v>
      </c>
      <c r="C23" s="145" t="s">
        <v>20</v>
      </c>
      <c r="D23" s="146"/>
      <c r="E23" s="146"/>
      <c r="F23" s="146"/>
      <c r="G23" s="146"/>
      <c r="H23" s="146"/>
      <c r="I23" s="147"/>
      <c r="J23" s="81">
        <f>I17</f>
        <v>0</v>
      </c>
    </row>
    <row r="24" spans="2:10" ht="12.75" customHeight="1" x14ac:dyDescent="0.2">
      <c r="B24" s="38" t="s">
        <v>3</v>
      </c>
      <c r="C24" s="148" t="s">
        <v>113</v>
      </c>
      <c r="D24" s="149"/>
      <c r="E24" s="149"/>
      <c r="F24" s="149"/>
      <c r="G24" s="149"/>
      <c r="H24" s="150"/>
      <c r="I24" s="42"/>
      <c r="J24" s="81"/>
    </row>
    <row r="25" spans="2:10" ht="12.75" customHeight="1" x14ac:dyDescent="0.2">
      <c r="B25" s="38" t="s">
        <v>5</v>
      </c>
      <c r="C25" s="151" t="s">
        <v>114</v>
      </c>
      <c r="D25" s="152"/>
      <c r="E25" s="152"/>
      <c r="F25" s="152"/>
      <c r="G25" s="152"/>
      <c r="H25" s="153"/>
      <c r="I25" s="42">
        <v>0.2</v>
      </c>
      <c r="J25" s="81">
        <f>I23*20%</f>
        <v>0</v>
      </c>
    </row>
    <row r="26" spans="2:10" ht="12.75" customHeight="1" x14ac:dyDescent="0.2">
      <c r="B26" s="38" t="s">
        <v>7</v>
      </c>
      <c r="C26" s="176" t="s">
        <v>21</v>
      </c>
      <c r="D26" s="176"/>
      <c r="E26" s="176"/>
      <c r="F26" s="176"/>
      <c r="G26" s="176"/>
      <c r="H26" s="176"/>
      <c r="I26" s="38"/>
      <c r="J26" s="81"/>
    </row>
    <row r="27" spans="2:10" ht="12.75" customHeight="1" x14ac:dyDescent="0.2">
      <c r="B27" s="38" t="s">
        <v>22</v>
      </c>
      <c r="C27" s="176" t="s">
        <v>23</v>
      </c>
      <c r="D27" s="176"/>
      <c r="E27" s="176"/>
      <c r="F27" s="176"/>
      <c r="G27" s="176"/>
      <c r="H27" s="176"/>
      <c r="I27" s="43"/>
      <c r="J27" s="81"/>
    </row>
    <row r="28" spans="2:10" ht="12.75" customHeight="1" x14ac:dyDescent="0.2">
      <c r="B28" s="38" t="s">
        <v>24</v>
      </c>
      <c r="C28" s="176" t="s">
        <v>25</v>
      </c>
      <c r="D28" s="176"/>
      <c r="E28" s="176"/>
      <c r="F28" s="176"/>
      <c r="G28" s="176"/>
      <c r="H28" s="176"/>
      <c r="I28" s="43"/>
      <c r="J28" s="81"/>
    </row>
    <row r="29" spans="2:10" ht="12.75" customHeight="1" x14ac:dyDescent="0.25">
      <c r="B29" s="44" t="s">
        <v>26</v>
      </c>
      <c r="C29" s="176" t="s">
        <v>27</v>
      </c>
      <c r="D29" s="176"/>
      <c r="E29" s="176"/>
      <c r="F29" s="176"/>
      <c r="G29" s="176"/>
      <c r="H29" s="176"/>
      <c r="I29" s="43"/>
      <c r="J29" s="81"/>
    </row>
    <row r="30" spans="2:10" ht="12.75" customHeight="1" x14ac:dyDescent="0.2">
      <c r="B30" s="190" t="s">
        <v>28</v>
      </c>
      <c r="C30" s="191"/>
      <c r="D30" s="191"/>
      <c r="E30" s="191"/>
      <c r="F30" s="191"/>
      <c r="G30" s="191"/>
      <c r="H30" s="191"/>
      <c r="I30" s="192"/>
      <c r="J30" s="80">
        <f>SUM(J23:J29)</f>
        <v>0</v>
      </c>
    </row>
    <row r="31" spans="2:10" ht="14.25" x14ac:dyDescent="0.2">
      <c r="B31" s="173"/>
      <c r="C31" s="174"/>
      <c r="D31" s="174"/>
      <c r="E31" s="174"/>
      <c r="F31" s="174"/>
      <c r="G31" s="174"/>
      <c r="H31" s="174"/>
      <c r="I31" s="174"/>
      <c r="J31" s="175"/>
    </row>
    <row r="32" spans="2:10" ht="23.25" customHeight="1" x14ac:dyDescent="0.2">
      <c r="B32" s="193" t="s">
        <v>29</v>
      </c>
      <c r="C32" s="194"/>
      <c r="D32" s="194"/>
      <c r="E32" s="194"/>
      <c r="F32" s="194"/>
      <c r="G32" s="194"/>
      <c r="H32" s="194"/>
      <c r="I32" s="194"/>
      <c r="J32" s="195"/>
    </row>
    <row r="33" spans="2:10" ht="18" customHeight="1" x14ac:dyDescent="0.2">
      <c r="B33" s="45" t="s">
        <v>30</v>
      </c>
      <c r="C33" s="168" t="s">
        <v>31</v>
      </c>
      <c r="D33" s="169"/>
      <c r="E33" s="169"/>
      <c r="F33" s="169"/>
      <c r="G33" s="169"/>
      <c r="H33" s="169"/>
      <c r="I33" s="46" t="s">
        <v>126</v>
      </c>
      <c r="J33" s="47" t="s">
        <v>19</v>
      </c>
    </row>
    <row r="34" spans="2:10" ht="30" customHeight="1" x14ac:dyDescent="0.2">
      <c r="B34" s="48" t="s">
        <v>1</v>
      </c>
      <c r="C34" s="145" t="s">
        <v>115</v>
      </c>
      <c r="D34" s="146"/>
      <c r="E34" s="146"/>
      <c r="F34" s="146"/>
      <c r="G34" s="146"/>
      <c r="H34" s="147"/>
      <c r="I34" s="82">
        <v>8.3299999999999999E-2</v>
      </c>
      <c r="J34" s="81">
        <f>SUM(J30*I34)</f>
        <v>0</v>
      </c>
    </row>
    <row r="35" spans="2:10" ht="27" customHeight="1" x14ac:dyDescent="0.2">
      <c r="B35" s="48" t="s">
        <v>3</v>
      </c>
      <c r="C35" s="145" t="s">
        <v>116</v>
      </c>
      <c r="D35" s="146"/>
      <c r="E35" s="146"/>
      <c r="F35" s="146"/>
      <c r="G35" s="146"/>
      <c r="H35" s="147"/>
      <c r="I35" s="82">
        <v>0.121</v>
      </c>
      <c r="J35" s="81">
        <f>SUM(J30*I35)</f>
        <v>0</v>
      </c>
    </row>
    <row r="36" spans="2:10" ht="14.25" x14ac:dyDescent="0.2">
      <c r="B36" s="196" t="s">
        <v>32</v>
      </c>
      <c r="C36" s="196"/>
      <c r="D36" s="196"/>
      <c r="E36" s="196"/>
      <c r="F36" s="196"/>
      <c r="G36" s="196"/>
      <c r="H36" s="196"/>
      <c r="I36" s="78">
        <f>SUM(I34:I35)</f>
        <v>0.20430000000000001</v>
      </c>
      <c r="J36" s="83">
        <f>SUM(J34:J35)</f>
        <v>0</v>
      </c>
    </row>
    <row r="37" spans="2:10" ht="18" customHeight="1" x14ac:dyDescent="0.2">
      <c r="B37" s="215"/>
      <c r="C37" s="216"/>
      <c r="D37" s="216"/>
      <c r="E37" s="216"/>
      <c r="F37" s="216"/>
      <c r="G37" s="216"/>
      <c r="H37" s="216"/>
      <c r="I37" s="216"/>
      <c r="J37" s="217"/>
    </row>
    <row r="38" spans="2:10" ht="19.5" customHeight="1" x14ac:dyDescent="0.2">
      <c r="B38" s="49" t="s">
        <v>33</v>
      </c>
      <c r="C38" s="162" t="s">
        <v>34</v>
      </c>
      <c r="D38" s="163"/>
      <c r="E38" s="163"/>
      <c r="F38" s="163"/>
      <c r="G38" s="163"/>
      <c r="H38" s="164"/>
      <c r="I38" s="46" t="s">
        <v>126</v>
      </c>
      <c r="J38" s="50" t="s">
        <v>19</v>
      </c>
    </row>
    <row r="39" spans="2:10" ht="12.75" customHeight="1" x14ac:dyDescent="0.2">
      <c r="B39" s="51" t="s">
        <v>1</v>
      </c>
      <c r="C39" s="145" t="s">
        <v>35</v>
      </c>
      <c r="D39" s="146"/>
      <c r="E39" s="146"/>
      <c r="F39" s="146"/>
      <c r="G39" s="146"/>
      <c r="H39" s="147"/>
      <c r="I39" s="42">
        <v>0.2</v>
      </c>
      <c r="J39" s="81">
        <f>SUM(J30+J36)*I39</f>
        <v>0</v>
      </c>
    </row>
    <row r="40" spans="2:10" ht="12.75" customHeight="1" x14ac:dyDescent="0.2">
      <c r="B40" s="51" t="s">
        <v>3</v>
      </c>
      <c r="C40" s="145" t="s">
        <v>36</v>
      </c>
      <c r="D40" s="146"/>
      <c r="E40" s="146"/>
      <c r="F40" s="146"/>
      <c r="G40" s="146"/>
      <c r="H40" s="147"/>
      <c r="I40" s="42">
        <v>2.5000000000000001E-2</v>
      </c>
      <c r="J40" s="81">
        <f>SUM(J30+J36)*I40</f>
        <v>0</v>
      </c>
    </row>
    <row r="41" spans="2:10" ht="17.25" customHeight="1" x14ac:dyDescent="0.2">
      <c r="B41" s="51" t="s">
        <v>5</v>
      </c>
      <c r="C41" s="145" t="s">
        <v>148</v>
      </c>
      <c r="D41" s="146"/>
      <c r="E41" s="146"/>
      <c r="F41" s="146"/>
      <c r="G41" s="146"/>
      <c r="H41" s="147"/>
      <c r="I41" s="121">
        <v>0.03</v>
      </c>
      <c r="J41" s="81">
        <f>SUM(J30+J36)*I41</f>
        <v>0</v>
      </c>
    </row>
    <row r="42" spans="2:10" ht="12.75" customHeight="1" x14ac:dyDescent="0.2">
      <c r="B42" s="51" t="s">
        <v>7</v>
      </c>
      <c r="C42" s="145" t="s">
        <v>37</v>
      </c>
      <c r="D42" s="146"/>
      <c r="E42" s="146"/>
      <c r="F42" s="146"/>
      <c r="G42" s="146"/>
      <c r="H42" s="147"/>
      <c r="I42" s="42">
        <v>1.4999999999999999E-2</v>
      </c>
      <c r="J42" s="81">
        <f>SUM(J30+J36)*I42</f>
        <v>0</v>
      </c>
    </row>
    <row r="43" spans="2:10" ht="12.75" customHeight="1" x14ac:dyDescent="0.2">
      <c r="B43" s="51" t="s">
        <v>22</v>
      </c>
      <c r="C43" s="145" t="s">
        <v>38</v>
      </c>
      <c r="D43" s="146"/>
      <c r="E43" s="146"/>
      <c r="F43" s="146"/>
      <c r="G43" s="146"/>
      <c r="H43" s="147"/>
      <c r="I43" s="42">
        <v>0.01</v>
      </c>
      <c r="J43" s="81">
        <f>SUM(J30+J36)*I43</f>
        <v>0</v>
      </c>
    </row>
    <row r="44" spans="2:10" ht="12.75" customHeight="1" x14ac:dyDescent="0.2">
      <c r="B44" s="51" t="s">
        <v>24</v>
      </c>
      <c r="C44" s="145" t="s">
        <v>39</v>
      </c>
      <c r="D44" s="146"/>
      <c r="E44" s="146"/>
      <c r="F44" s="146"/>
      <c r="G44" s="146"/>
      <c r="H44" s="147"/>
      <c r="I44" s="42">
        <v>6.0000000000000001E-3</v>
      </c>
      <c r="J44" s="81">
        <f>SUM(J30+J36)*I44</f>
        <v>0</v>
      </c>
    </row>
    <row r="45" spans="2:10" ht="12.75" customHeight="1" x14ac:dyDescent="0.2">
      <c r="B45" s="51" t="s">
        <v>26</v>
      </c>
      <c r="C45" s="145" t="s">
        <v>40</v>
      </c>
      <c r="D45" s="146"/>
      <c r="E45" s="146"/>
      <c r="F45" s="146"/>
      <c r="G45" s="146"/>
      <c r="H45" s="147"/>
      <c r="I45" s="42">
        <v>2E-3</v>
      </c>
      <c r="J45" s="81">
        <f>SUM(J30+J36)*I45</f>
        <v>0</v>
      </c>
    </row>
    <row r="46" spans="2:10" ht="12.75" customHeight="1" x14ac:dyDescent="0.2">
      <c r="B46" s="52" t="s">
        <v>41</v>
      </c>
      <c r="C46" s="145" t="s">
        <v>42</v>
      </c>
      <c r="D46" s="146"/>
      <c r="E46" s="146"/>
      <c r="F46" s="146"/>
      <c r="G46" s="146"/>
      <c r="H46" s="147"/>
      <c r="I46" s="84">
        <v>0.08</v>
      </c>
      <c r="J46" s="81">
        <f>SUM(J30+J36)*I46</f>
        <v>0</v>
      </c>
    </row>
    <row r="47" spans="2:10" ht="18.75" customHeight="1" x14ac:dyDescent="0.2">
      <c r="B47" s="165" t="s">
        <v>32</v>
      </c>
      <c r="C47" s="166"/>
      <c r="D47" s="166"/>
      <c r="E47" s="166"/>
      <c r="F47" s="166"/>
      <c r="G47" s="166"/>
      <c r="H47" s="167"/>
      <c r="I47" s="120">
        <f>SUM(I39:I46)</f>
        <v>0.36799999999999999</v>
      </c>
      <c r="J47" s="83">
        <f>SUM(J39:J46)</f>
        <v>0</v>
      </c>
    </row>
    <row r="48" spans="2:10" ht="18.75" customHeight="1" x14ac:dyDescent="0.2">
      <c r="B48" s="212"/>
      <c r="C48" s="213"/>
      <c r="D48" s="213"/>
      <c r="E48" s="213"/>
      <c r="F48" s="213"/>
      <c r="G48" s="213"/>
      <c r="H48" s="213"/>
      <c r="I48" s="213"/>
      <c r="J48" s="214"/>
    </row>
    <row r="49" spans="2:10" ht="17.25" customHeight="1" x14ac:dyDescent="0.2">
      <c r="B49" s="53" t="s">
        <v>43</v>
      </c>
      <c r="C49" s="162" t="s">
        <v>44</v>
      </c>
      <c r="D49" s="163"/>
      <c r="E49" s="163"/>
      <c r="F49" s="163"/>
      <c r="G49" s="163"/>
      <c r="H49" s="163"/>
      <c r="I49" s="164"/>
      <c r="J49" s="119" t="s">
        <v>19</v>
      </c>
    </row>
    <row r="50" spans="2:10" ht="15" x14ac:dyDescent="0.2">
      <c r="B50" s="48" t="s">
        <v>1</v>
      </c>
      <c r="C50" s="200" t="s">
        <v>45</v>
      </c>
      <c r="D50" s="201"/>
      <c r="E50" s="201"/>
      <c r="F50" s="201"/>
      <c r="G50" s="201"/>
      <c r="H50" s="201"/>
      <c r="I50" s="202"/>
      <c r="J50" s="89">
        <f>SUM(I51*I52)-(J23*I53)</f>
        <v>0</v>
      </c>
    </row>
    <row r="51" spans="2:10" ht="24.75" customHeight="1" x14ac:dyDescent="0.2">
      <c r="B51" s="48"/>
      <c r="C51" s="203" t="s">
        <v>46</v>
      </c>
      <c r="D51" s="204"/>
      <c r="E51" s="204"/>
      <c r="F51" s="204"/>
      <c r="G51" s="204"/>
      <c r="H51" s="205"/>
      <c r="I51" s="85"/>
      <c r="J51" s="81" t="s">
        <v>47</v>
      </c>
    </row>
    <row r="52" spans="2:10" ht="12.75" customHeight="1" x14ac:dyDescent="0.2">
      <c r="B52" s="54"/>
      <c r="C52" s="203" t="s">
        <v>145</v>
      </c>
      <c r="D52" s="204"/>
      <c r="E52" s="204"/>
      <c r="F52" s="204"/>
      <c r="G52" s="204"/>
      <c r="H52" s="205"/>
      <c r="I52" s="86"/>
      <c r="J52" s="90" t="s">
        <v>47</v>
      </c>
    </row>
    <row r="53" spans="2:10" ht="12.75" customHeight="1" x14ac:dyDescent="0.2">
      <c r="B53" s="48"/>
      <c r="C53" s="203" t="s">
        <v>48</v>
      </c>
      <c r="D53" s="204"/>
      <c r="E53" s="204"/>
      <c r="F53" s="204"/>
      <c r="G53" s="204"/>
      <c r="H53" s="205"/>
      <c r="I53" s="87"/>
      <c r="J53" s="81"/>
    </row>
    <row r="54" spans="2:10" ht="15" customHeight="1" x14ac:dyDescent="0.2">
      <c r="B54" s="48" t="s">
        <v>3</v>
      </c>
      <c r="C54" s="140" t="s">
        <v>49</v>
      </c>
      <c r="D54" s="140"/>
      <c r="E54" s="140"/>
      <c r="F54" s="140"/>
      <c r="G54" s="140"/>
      <c r="H54" s="140"/>
      <c r="I54" s="88"/>
      <c r="J54" s="91"/>
    </row>
    <row r="55" spans="2:10" ht="17.25" customHeight="1" x14ac:dyDescent="0.2">
      <c r="B55" s="48" t="s">
        <v>5</v>
      </c>
      <c r="C55" s="140" t="s">
        <v>50</v>
      </c>
      <c r="D55" s="140"/>
      <c r="E55" s="140"/>
      <c r="F55" s="140"/>
      <c r="G55" s="140"/>
      <c r="H55" s="140"/>
      <c r="I55" s="55"/>
      <c r="J55" s="91"/>
    </row>
    <row r="56" spans="2:10" ht="28.5" customHeight="1" x14ac:dyDescent="0.2">
      <c r="B56" s="48" t="s">
        <v>7</v>
      </c>
      <c r="C56" s="140" t="s">
        <v>98</v>
      </c>
      <c r="D56" s="140"/>
      <c r="E56" s="140"/>
      <c r="F56" s="140"/>
      <c r="G56" s="140"/>
      <c r="H56" s="140"/>
      <c r="I56" s="55"/>
      <c r="J56" s="92"/>
    </row>
    <row r="57" spans="2:10" ht="22.5" customHeight="1" x14ac:dyDescent="0.2">
      <c r="B57" s="48" t="s">
        <v>22</v>
      </c>
      <c r="C57" s="140" t="s">
        <v>144</v>
      </c>
      <c r="D57" s="140"/>
      <c r="E57" s="140"/>
      <c r="F57" s="140"/>
      <c r="G57" s="140"/>
      <c r="H57" s="140"/>
      <c r="I57" s="55"/>
      <c r="J57" s="92"/>
    </row>
    <row r="58" spans="2:10" ht="22.5" customHeight="1" x14ac:dyDescent="0.2">
      <c r="B58" s="48" t="s">
        <v>24</v>
      </c>
      <c r="C58" s="140" t="s">
        <v>99</v>
      </c>
      <c r="D58" s="140"/>
      <c r="E58" s="140"/>
      <c r="F58" s="140"/>
      <c r="G58" s="140"/>
      <c r="H58" s="140"/>
      <c r="I58" s="55"/>
      <c r="J58" s="92"/>
    </row>
    <row r="59" spans="2:10" ht="19.5" customHeight="1" x14ac:dyDescent="0.2">
      <c r="B59" s="56"/>
      <c r="C59" s="165" t="s">
        <v>32</v>
      </c>
      <c r="D59" s="166"/>
      <c r="E59" s="166"/>
      <c r="F59" s="166"/>
      <c r="G59" s="166"/>
      <c r="H59" s="166"/>
      <c r="I59" s="167"/>
      <c r="J59" s="83">
        <f>SUM(J50:J58)</f>
        <v>0</v>
      </c>
    </row>
    <row r="60" spans="2:10" ht="30.75" customHeight="1" x14ac:dyDescent="0.2">
      <c r="B60" s="193" t="s">
        <v>51</v>
      </c>
      <c r="C60" s="194"/>
      <c r="D60" s="194"/>
      <c r="E60" s="194"/>
      <c r="F60" s="194"/>
      <c r="G60" s="194"/>
      <c r="H60" s="194"/>
      <c r="I60" s="194"/>
      <c r="J60" s="195"/>
    </row>
    <row r="61" spans="2:10" ht="20.25" customHeight="1" x14ac:dyDescent="0.2">
      <c r="B61" s="57">
        <v>2</v>
      </c>
      <c r="C61" s="197" t="s">
        <v>52</v>
      </c>
      <c r="D61" s="198"/>
      <c r="E61" s="198"/>
      <c r="F61" s="198"/>
      <c r="G61" s="198"/>
      <c r="H61" s="198"/>
      <c r="I61" s="199"/>
      <c r="J61" s="58" t="s">
        <v>19</v>
      </c>
    </row>
    <row r="62" spans="2:10" ht="12.75" customHeight="1" x14ac:dyDescent="0.2">
      <c r="B62" s="48" t="s">
        <v>30</v>
      </c>
      <c r="C62" s="145" t="s">
        <v>31</v>
      </c>
      <c r="D62" s="146"/>
      <c r="E62" s="146"/>
      <c r="F62" s="146"/>
      <c r="G62" s="146"/>
      <c r="H62" s="146"/>
      <c r="I62" s="147"/>
      <c r="J62" s="81">
        <f>J36</f>
        <v>0</v>
      </c>
    </row>
    <row r="63" spans="2:10" ht="12.75" customHeight="1" x14ac:dyDescent="0.2">
      <c r="B63" s="48" t="s">
        <v>33</v>
      </c>
      <c r="C63" s="145" t="s">
        <v>34</v>
      </c>
      <c r="D63" s="146"/>
      <c r="E63" s="146"/>
      <c r="F63" s="146"/>
      <c r="G63" s="146"/>
      <c r="H63" s="146"/>
      <c r="I63" s="147"/>
      <c r="J63" s="81">
        <f>J47</f>
        <v>0</v>
      </c>
    </row>
    <row r="64" spans="2:10" ht="12.75" customHeight="1" x14ac:dyDescent="0.2">
      <c r="B64" s="48" t="s">
        <v>43</v>
      </c>
      <c r="C64" s="145" t="s">
        <v>44</v>
      </c>
      <c r="D64" s="146"/>
      <c r="E64" s="146"/>
      <c r="F64" s="146"/>
      <c r="G64" s="146"/>
      <c r="H64" s="146"/>
      <c r="I64" s="147"/>
      <c r="J64" s="81">
        <f>J59</f>
        <v>0</v>
      </c>
    </row>
    <row r="65" spans="2:10" ht="14.25" x14ac:dyDescent="0.2">
      <c r="B65" s="165" t="s">
        <v>28</v>
      </c>
      <c r="C65" s="166"/>
      <c r="D65" s="166"/>
      <c r="E65" s="166"/>
      <c r="F65" s="166"/>
      <c r="G65" s="166"/>
      <c r="H65" s="166"/>
      <c r="I65" s="167"/>
      <c r="J65" s="83">
        <f>SUM(J62:J64)</f>
        <v>0</v>
      </c>
    </row>
    <row r="66" spans="2:10" ht="14.25" x14ac:dyDescent="0.2">
      <c r="B66" s="173"/>
      <c r="C66" s="174"/>
      <c r="D66" s="174"/>
      <c r="E66" s="174"/>
      <c r="F66" s="174"/>
      <c r="G66" s="174"/>
      <c r="H66" s="174"/>
      <c r="I66" s="174"/>
      <c r="J66" s="175"/>
    </row>
    <row r="67" spans="2:10" ht="26.25" customHeight="1" x14ac:dyDescent="0.2">
      <c r="B67" s="193" t="s">
        <v>53</v>
      </c>
      <c r="C67" s="194"/>
      <c r="D67" s="194"/>
      <c r="E67" s="194"/>
      <c r="F67" s="194"/>
      <c r="G67" s="194"/>
      <c r="H67" s="194"/>
      <c r="I67" s="194"/>
      <c r="J67" s="195"/>
    </row>
    <row r="68" spans="2:10" ht="26.25" customHeight="1" x14ac:dyDescent="0.2">
      <c r="B68" s="40">
        <v>3</v>
      </c>
      <c r="C68" s="162" t="s">
        <v>127</v>
      </c>
      <c r="D68" s="163"/>
      <c r="E68" s="163"/>
      <c r="F68" s="163"/>
      <c r="G68" s="163"/>
      <c r="H68" s="164"/>
      <c r="I68" s="40" t="s">
        <v>126</v>
      </c>
      <c r="J68" s="41" t="s">
        <v>19</v>
      </c>
    </row>
    <row r="69" spans="2:10" ht="39" customHeight="1" x14ac:dyDescent="0.2">
      <c r="B69" s="48" t="s">
        <v>1</v>
      </c>
      <c r="C69" s="176" t="s">
        <v>118</v>
      </c>
      <c r="D69" s="176"/>
      <c r="E69" s="176"/>
      <c r="F69" s="176"/>
      <c r="G69" s="176"/>
      <c r="H69" s="176"/>
      <c r="I69" s="75"/>
      <c r="J69" s="118">
        <f>SUM(I69*J30)</f>
        <v>0</v>
      </c>
    </row>
    <row r="70" spans="2:10" ht="15" x14ac:dyDescent="0.2">
      <c r="B70" s="48" t="s">
        <v>3</v>
      </c>
      <c r="C70" s="177" t="s">
        <v>54</v>
      </c>
      <c r="D70" s="177"/>
      <c r="E70" s="177"/>
      <c r="F70" s="177"/>
      <c r="G70" s="177"/>
      <c r="H70" s="177"/>
      <c r="I70" s="42">
        <f>(I46)</f>
        <v>0.08</v>
      </c>
      <c r="J70" s="81">
        <f>SUM(J69*I46)</f>
        <v>0</v>
      </c>
    </row>
    <row r="71" spans="2:10" ht="12.75" customHeight="1" x14ac:dyDescent="0.2">
      <c r="B71" s="59" t="s">
        <v>5</v>
      </c>
      <c r="C71" s="176" t="s">
        <v>55</v>
      </c>
      <c r="D71" s="176"/>
      <c r="E71" s="176"/>
      <c r="F71" s="176"/>
      <c r="G71" s="176"/>
      <c r="H71" s="176"/>
      <c r="I71" s="75"/>
      <c r="J71" s="93">
        <f>SUM(I71*J30)</f>
        <v>0</v>
      </c>
    </row>
    <row r="72" spans="2:10" ht="17.25" customHeight="1" x14ac:dyDescent="0.2">
      <c r="B72" s="59" t="s">
        <v>7</v>
      </c>
      <c r="C72" s="176" t="s">
        <v>119</v>
      </c>
      <c r="D72" s="176"/>
      <c r="E72" s="176"/>
      <c r="F72" s="176"/>
      <c r="G72" s="176"/>
      <c r="H72" s="176"/>
      <c r="I72" s="75"/>
      <c r="J72" s="93">
        <f>SUM(I72*J30)</f>
        <v>0</v>
      </c>
    </row>
    <row r="73" spans="2:10" ht="15" x14ac:dyDescent="0.2">
      <c r="B73" s="48" t="s">
        <v>22</v>
      </c>
      <c r="C73" s="177" t="s">
        <v>56</v>
      </c>
      <c r="D73" s="177"/>
      <c r="E73" s="177"/>
      <c r="F73" s="177"/>
      <c r="G73" s="177"/>
      <c r="H73" s="177"/>
      <c r="I73" s="42">
        <f>(I47)</f>
        <v>0.36799999999999999</v>
      </c>
      <c r="J73" s="81">
        <f>SUM(J72*I47)</f>
        <v>0</v>
      </c>
    </row>
    <row r="74" spans="2:10" ht="12.75" customHeight="1" x14ac:dyDescent="0.2">
      <c r="B74" s="59" t="s">
        <v>24</v>
      </c>
      <c r="C74" s="176" t="s">
        <v>57</v>
      </c>
      <c r="D74" s="176"/>
      <c r="E74" s="176"/>
      <c r="F74" s="176"/>
      <c r="G74" s="176"/>
      <c r="H74" s="176"/>
      <c r="I74" s="75"/>
      <c r="J74" s="93">
        <f>SUM(I74*J30)</f>
        <v>0</v>
      </c>
    </row>
    <row r="75" spans="2:10" ht="14.25" x14ac:dyDescent="0.2">
      <c r="B75" s="165" t="s">
        <v>28</v>
      </c>
      <c r="C75" s="166"/>
      <c r="D75" s="166"/>
      <c r="E75" s="166"/>
      <c r="F75" s="166"/>
      <c r="G75" s="166"/>
      <c r="H75" s="166"/>
      <c r="I75" s="167"/>
      <c r="J75" s="83">
        <f>SUM(J69:J74)</f>
        <v>0</v>
      </c>
    </row>
    <row r="76" spans="2:10" ht="14.25" x14ac:dyDescent="0.2">
      <c r="B76" s="173"/>
      <c r="C76" s="174"/>
      <c r="D76" s="174"/>
      <c r="E76" s="174"/>
      <c r="F76" s="174"/>
      <c r="G76" s="174"/>
      <c r="H76" s="174"/>
      <c r="I76" s="174"/>
      <c r="J76" s="175"/>
    </row>
    <row r="77" spans="2:10" ht="26.25" customHeight="1" x14ac:dyDescent="0.2">
      <c r="B77" s="159" t="s">
        <v>58</v>
      </c>
      <c r="C77" s="160"/>
      <c r="D77" s="160"/>
      <c r="E77" s="160"/>
      <c r="F77" s="160"/>
      <c r="G77" s="160"/>
      <c r="H77" s="160"/>
      <c r="I77" s="160"/>
      <c r="J77" s="161"/>
    </row>
    <row r="78" spans="2:10" ht="14.25" x14ac:dyDescent="0.2">
      <c r="B78" s="60" t="s">
        <v>59</v>
      </c>
      <c r="C78" s="180" t="s">
        <v>60</v>
      </c>
      <c r="D78" s="180"/>
      <c r="E78" s="180"/>
      <c r="F78" s="180"/>
      <c r="G78" s="180"/>
      <c r="H78" s="180"/>
      <c r="I78" s="40" t="s">
        <v>126</v>
      </c>
      <c r="J78" s="61" t="s">
        <v>19</v>
      </c>
    </row>
    <row r="79" spans="2:10" ht="24.75" customHeight="1" x14ac:dyDescent="0.2">
      <c r="B79" s="48" t="s">
        <v>1</v>
      </c>
      <c r="C79" s="176" t="s">
        <v>146</v>
      </c>
      <c r="D79" s="176"/>
      <c r="E79" s="176"/>
      <c r="F79" s="176"/>
      <c r="G79" s="176"/>
      <c r="H79" s="176"/>
      <c r="I79" s="75">
        <f>(I35/12)</f>
        <v>1.01E-2</v>
      </c>
      <c r="J79" s="81">
        <f>SUM(J30+J65+J75)*I79</f>
        <v>0</v>
      </c>
    </row>
    <row r="80" spans="2:10" ht="15" x14ac:dyDescent="0.2">
      <c r="B80" s="48" t="s">
        <v>3</v>
      </c>
      <c r="C80" s="177" t="s">
        <v>60</v>
      </c>
      <c r="D80" s="177"/>
      <c r="E80" s="177"/>
      <c r="F80" s="177"/>
      <c r="G80" s="177"/>
      <c r="H80" s="177"/>
      <c r="I80" s="42"/>
      <c r="J80" s="93">
        <f>SUM(J30+J65+J75)*I80</f>
        <v>0</v>
      </c>
    </row>
    <row r="81" spans="2:10" ht="15" x14ac:dyDescent="0.2">
      <c r="B81" s="48" t="s">
        <v>5</v>
      </c>
      <c r="C81" s="177" t="s">
        <v>120</v>
      </c>
      <c r="D81" s="177"/>
      <c r="E81" s="177"/>
      <c r="F81" s="177"/>
      <c r="G81" s="177"/>
      <c r="H81" s="177"/>
      <c r="I81" s="42"/>
      <c r="J81" s="93">
        <f>SUM(J30+J65+J75)*I81</f>
        <v>0</v>
      </c>
    </row>
    <row r="82" spans="2:10" ht="15" x14ac:dyDescent="0.2">
      <c r="B82" s="48" t="s">
        <v>7</v>
      </c>
      <c r="C82" s="177" t="s">
        <v>121</v>
      </c>
      <c r="D82" s="177"/>
      <c r="E82" s="177"/>
      <c r="F82" s="177"/>
      <c r="G82" s="177"/>
      <c r="H82" s="177"/>
      <c r="I82" s="42"/>
      <c r="J82" s="93">
        <f>SUM(J30+J65+J75)*I82</f>
        <v>0</v>
      </c>
    </row>
    <row r="83" spans="2:10" ht="15" x14ac:dyDescent="0.2">
      <c r="B83" s="48" t="s">
        <v>22</v>
      </c>
      <c r="C83" s="177" t="s">
        <v>122</v>
      </c>
      <c r="D83" s="177"/>
      <c r="E83" s="177"/>
      <c r="F83" s="177"/>
      <c r="G83" s="177"/>
      <c r="H83" s="177"/>
      <c r="I83" s="42"/>
      <c r="J83" s="81">
        <f>SUM(J30+J65+J75)*I83</f>
        <v>0</v>
      </c>
    </row>
    <row r="84" spans="2:10" ht="15" x14ac:dyDescent="0.25">
      <c r="B84" s="39" t="s">
        <v>24</v>
      </c>
      <c r="C84" s="177" t="s">
        <v>27</v>
      </c>
      <c r="D84" s="177"/>
      <c r="E84" s="177"/>
      <c r="F84" s="177"/>
      <c r="G84" s="177"/>
      <c r="H84" s="177"/>
      <c r="I84" s="42"/>
      <c r="J84" s="81"/>
    </row>
    <row r="85" spans="2:10" ht="14.25" x14ac:dyDescent="0.2">
      <c r="B85" s="206" t="s">
        <v>32</v>
      </c>
      <c r="C85" s="207"/>
      <c r="D85" s="207"/>
      <c r="E85" s="207"/>
      <c r="F85" s="207"/>
      <c r="G85" s="207"/>
      <c r="H85" s="207"/>
      <c r="I85" s="78">
        <f>SUM(I79+I80+I81+I82+I83+I84)</f>
        <v>1.01E-2</v>
      </c>
      <c r="J85" s="94">
        <f>SUM(J79:J84)</f>
        <v>0</v>
      </c>
    </row>
    <row r="86" spans="2:10" ht="15" x14ac:dyDescent="0.25">
      <c r="B86" s="39"/>
      <c r="C86" s="178"/>
      <c r="D86" s="179"/>
      <c r="E86" s="179"/>
      <c r="F86" s="179"/>
      <c r="G86" s="179"/>
      <c r="H86" s="179"/>
      <c r="I86" s="79"/>
      <c r="J86" s="95"/>
    </row>
    <row r="87" spans="2:10" ht="14.25" x14ac:dyDescent="0.2">
      <c r="B87" s="60" t="s">
        <v>61</v>
      </c>
      <c r="C87" s="208" t="s">
        <v>62</v>
      </c>
      <c r="D87" s="209"/>
      <c r="E87" s="209"/>
      <c r="F87" s="209"/>
      <c r="G87" s="209"/>
      <c r="H87" s="209"/>
      <c r="I87" s="210"/>
      <c r="J87" s="61" t="s">
        <v>19</v>
      </c>
    </row>
    <row r="88" spans="2:10" ht="12.75" customHeight="1" x14ac:dyDescent="0.2">
      <c r="B88" s="48" t="s">
        <v>1</v>
      </c>
      <c r="C88" s="140" t="s">
        <v>63</v>
      </c>
      <c r="D88" s="140"/>
      <c r="E88" s="140"/>
      <c r="F88" s="140"/>
      <c r="G88" s="140"/>
      <c r="H88" s="140"/>
      <c r="I88" s="96"/>
      <c r="J88" s="97">
        <v>0</v>
      </c>
    </row>
    <row r="89" spans="2:10" ht="14.25" x14ac:dyDescent="0.2">
      <c r="B89" s="165" t="s">
        <v>32</v>
      </c>
      <c r="C89" s="166"/>
      <c r="D89" s="166"/>
      <c r="E89" s="166"/>
      <c r="F89" s="166"/>
      <c r="G89" s="166"/>
      <c r="H89" s="166"/>
      <c r="I89" s="167"/>
      <c r="J89" s="77">
        <f>SUM(J88:J88)</f>
        <v>0</v>
      </c>
    </row>
    <row r="90" spans="2:10" ht="21.75" customHeight="1" x14ac:dyDescent="0.2">
      <c r="B90" s="193" t="s">
        <v>64</v>
      </c>
      <c r="C90" s="194"/>
      <c r="D90" s="194"/>
      <c r="E90" s="194"/>
      <c r="F90" s="194"/>
      <c r="G90" s="194"/>
      <c r="H90" s="194"/>
      <c r="I90" s="194"/>
      <c r="J90" s="195"/>
    </row>
    <row r="91" spans="2:10" ht="12.75" customHeight="1" x14ac:dyDescent="0.2">
      <c r="B91" s="45">
        <v>4</v>
      </c>
      <c r="C91" s="162" t="s">
        <v>65</v>
      </c>
      <c r="D91" s="163"/>
      <c r="E91" s="163"/>
      <c r="F91" s="163"/>
      <c r="G91" s="163"/>
      <c r="H91" s="163"/>
      <c r="I91" s="164"/>
      <c r="J91" s="47" t="s">
        <v>19</v>
      </c>
    </row>
    <row r="92" spans="2:10" ht="12.75" customHeight="1" x14ac:dyDescent="0.2">
      <c r="B92" s="48" t="s">
        <v>59</v>
      </c>
      <c r="C92" s="140" t="s">
        <v>60</v>
      </c>
      <c r="D92" s="140"/>
      <c r="E92" s="140"/>
      <c r="F92" s="140"/>
      <c r="G92" s="140"/>
      <c r="H92" s="140"/>
      <c r="I92" s="62"/>
      <c r="J92" s="81">
        <f>J85</f>
        <v>0</v>
      </c>
    </row>
    <row r="93" spans="2:10" ht="12.75" customHeight="1" x14ac:dyDescent="0.2">
      <c r="B93" s="48" t="s">
        <v>61</v>
      </c>
      <c r="C93" s="140" t="s">
        <v>62</v>
      </c>
      <c r="D93" s="140"/>
      <c r="E93" s="140"/>
      <c r="F93" s="140"/>
      <c r="G93" s="140"/>
      <c r="H93" s="140"/>
      <c r="I93" s="62"/>
      <c r="J93" s="81">
        <f>J89</f>
        <v>0</v>
      </c>
    </row>
    <row r="94" spans="2:10" ht="14.25" x14ac:dyDescent="0.2">
      <c r="B94" s="165" t="s">
        <v>28</v>
      </c>
      <c r="C94" s="166"/>
      <c r="D94" s="166"/>
      <c r="E94" s="166"/>
      <c r="F94" s="166"/>
      <c r="G94" s="166"/>
      <c r="H94" s="166"/>
      <c r="I94" s="167"/>
      <c r="J94" s="83">
        <f>SUM(J92:J93)</f>
        <v>0</v>
      </c>
    </row>
    <row r="95" spans="2:10" ht="14.25" x14ac:dyDescent="0.2">
      <c r="B95" s="173"/>
      <c r="C95" s="174"/>
      <c r="D95" s="174"/>
      <c r="E95" s="174"/>
      <c r="F95" s="174"/>
      <c r="G95" s="174"/>
      <c r="H95" s="174"/>
      <c r="I95" s="174"/>
      <c r="J95" s="175"/>
    </row>
    <row r="96" spans="2:10" ht="18.75" customHeight="1" x14ac:dyDescent="0.2">
      <c r="B96" s="159" t="s">
        <v>66</v>
      </c>
      <c r="C96" s="160"/>
      <c r="D96" s="160"/>
      <c r="E96" s="160"/>
      <c r="F96" s="160"/>
      <c r="G96" s="160"/>
      <c r="H96" s="160"/>
      <c r="I96" s="160"/>
      <c r="J96" s="161"/>
    </row>
    <row r="97" spans="2:10" ht="12.75" customHeight="1" x14ac:dyDescent="0.2">
      <c r="B97" s="45">
        <v>5</v>
      </c>
      <c r="C97" s="162" t="s">
        <v>67</v>
      </c>
      <c r="D97" s="163"/>
      <c r="E97" s="163"/>
      <c r="F97" s="163"/>
      <c r="G97" s="163"/>
      <c r="H97" s="163"/>
      <c r="I97" s="164"/>
      <c r="J97" s="47" t="s">
        <v>19</v>
      </c>
    </row>
    <row r="98" spans="2:10" ht="15" customHeight="1" x14ac:dyDescent="0.2">
      <c r="B98" s="48" t="s">
        <v>1</v>
      </c>
      <c r="C98" s="145" t="s">
        <v>68</v>
      </c>
      <c r="D98" s="146"/>
      <c r="E98" s="146"/>
      <c r="F98" s="146"/>
      <c r="G98" s="146"/>
      <c r="H98" s="146"/>
      <c r="I98" s="147"/>
      <c r="J98" s="81">
        <v>0</v>
      </c>
    </row>
    <row r="99" spans="2:10" ht="12.75" customHeight="1" x14ac:dyDescent="0.2">
      <c r="B99" s="48" t="s">
        <v>3</v>
      </c>
      <c r="C99" s="145" t="s">
        <v>69</v>
      </c>
      <c r="D99" s="146"/>
      <c r="E99" s="146"/>
      <c r="F99" s="146"/>
      <c r="G99" s="146"/>
      <c r="H99" s="146"/>
      <c r="I99" s="147"/>
      <c r="J99" s="89">
        <v>0</v>
      </c>
    </row>
    <row r="100" spans="2:10" ht="15" x14ac:dyDescent="0.2">
      <c r="B100" s="48" t="s">
        <v>5</v>
      </c>
      <c r="C100" s="200" t="s">
        <v>70</v>
      </c>
      <c r="D100" s="201"/>
      <c r="E100" s="201"/>
      <c r="F100" s="201"/>
      <c r="G100" s="201"/>
      <c r="H100" s="201"/>
      <c r="I100" s="202"/>
      <c r="J100" s="89">
        <v>0</v>
      </c>
    </row>
    <row r="101" spans="2:10" ht="12.75" customHeight="1" x14ac:dyDescent="0.2">
      <c r="B101" s="48" t="s">
        <v>7</v>
      </c>
      <c r="C101" s="145" t="s">
        <v>27</v>
      </c>
      <c r="D101" s="146"/>
      <c r="E101" s="146"/>
      <c r="F101" s="146"/>
      <c r="G101" s="146"/>
      <c r="H101" s="146"/>
      <c r="I101" s="147"/>
      <c r="J101" s="89">
        <v>0</v>
      </c>
    </row>
    <row r="102" spans="2:10" ht="14.25" x14ac:dyDescent="0.2">
      <c r="B102" s="165" t="s">
        <v>28</v>
      </c>
      <c r="C102" s="166"/>
      <c r="D102" s="166"/>
      <c r="E102" s="166"/>
      <c r="F102" s="166"/>
      <c r="G102" s="166"/>
      <c r="H102" s="166"/>
      <c r="I102" s="167"/>
      <c r="J102" s="98">
        <f>ROUND(SUM(J98:J101),2)</f>
        <v>0</v>
      </c>
    </row>
    <row r="103" spans="2:10" ht="14.25" x14ac:dyDescent="0.2">
      <c r="B103" s="173"/>
      <c r="C103" s="174"/>
      <c r="D103" s="174"/>
      <c r="E103" s="174"/>
      <c r="F103" s="174"/>
      <c r="G103" s="174"/>
      <c r="H103" s="174"/>
      <c r="I103" s="174"/>
      <c r="J103" s="175"/>
    </row>
    <row r="104" spans="2:10" ht="24" customHeight="1" x14ac:dyDescent="0.2">
      <c r="B104" s="211" t="s">
        <v>71</v>
      </c>
      <c r="C104" s="211"/>
      <c r="D104" s="211"/>
      <c r="E104" s="211"/>
      <c r="F104" s="211"/>
      <c r="G104" s="211"/>
      <c r="H104" s="211"/>
      <c r="I104" s="211"/>
      <c r="J104" s="211"/>
    </row>
    <row r="105" spans="2:10" ht="28.5" x14ac:dyDescent="0.2">
      <c r="B105" s="45">
        <v>6</v>
      </c>
      <c r="C105" s="208" t="s">
        <v>72</v>
      </c>
      <c r="D105" s="209"/>
      <c r="E105" s="209"/>
      <c r="F105" s="209"/>
      <c r="G105" s="209"/>
      <c r="H105" s="210"/>
      <c r="I105" s="46" t="s">
        <v>18</v>
      </c>
      <c r="J105" s="47" t="s">
        <v>19</v>
      </c>
    </row>
    <row r="106" spans="2:10" ht="15" x14ac:dyDescent="0.2">
      <c r="B106" s="48" t="s">
        <v>1</v>
      </c>
      <c r="C106" s="200" t="s">
        <v>73</v>
      </c>
      <c r="D106" s="201"/>
      <c r="E106" s="201"/>
      <c r="F106" s="201"/>
      <c r="G106" s="201"/>
      <c r="H106" s="202"/>
      <c r="I106" s="42">
        <v>0</v>
      </c>
      <c r="J106" s="81">
        <f>SUM(I106*J123)</f>
        <v>0</v>
      </c>
    </row>
    <row r="107" spans="2:10" ht="15" x14ac:dyDescent="0.2">
      <c r="B107" s="48" t="s">
        <v>3</v>
      </c>
      <c r="C107" s="200" t="s">
        <v>74</v>
      </c>
      <c r="D107" s="201"/>
      <c r="E107" s="201"/>
      <c r="F107" s="201"/>
      <c r="G107" s="201"/>
      <c r="H107" s="202"/>
      <c r="I107" s="42">
        <v>0</v>
      </c>
      <c r="J107" s="81">
        <f>I107*(J123+J106)</f>
        <v>0</v>
      </c>
    </row>
    <row r="108" spans="2:10" ht="15" x14ac:dyDescent="0.2">
      <c r="B108" s="48" t="s">
        <v>5</v>
      </c>
      <c r="C108" s="200" t="s">
        <v>75</v>
      </c>
      <c r="D108" s="201"/>
      <c r="E108" s="201"/>
      <c r="F108" s="201"/>
      <c r="G108" s="201"/>
      <c r="H108" s="202"/>
      <c r="I108" s="74">
        <f>SUM(I110+I111+I112)</f>
        <v>0</v>
      </c>
      <c r="J108" s="99">
        <f>SUM(J110:J112)</f>
        <v>0</v>
      </c>
    </row>
    <row r="109" spans="2:10" ht="15" x14ac:dyDescent="0.2">
      <c r="B109" s="63"/>
      <c r="C109" s="200" t="s">
        <v>147</v>
      </c>
      <c r="D109" s="201"/>
      <c r="E109" s="201"/>
      <c r="F109" s="201"/>
      <c r="G109" s="201"/>
      <c r="H109" s="202"/>
      <c r="I109" s="42" t="s">
        <v>47</v>
      </c>
      <c r="J109" s="81" t="s">
        <v>47</v>
      </c>
    </row>
    <row r="110" spans="2:10" ht="12.75" customHeight="1" x14ac:dyDescent="0.2">
      <c r="B110" s="63"/>
      <c r="C110" s="145" t="s">
        <v>123</v>
      </c>
      <c r="D110" s="146"/>
      <c r="E110" s="146"/>
      <c r="F110" s="146"/>
      <c r="G110" s="146"/>
      <c r="H110" s="147"/>
      <c r="I110" s="75">
        <v>0</v>
      </c>
      <c r="J110" s="81">
        <f>SUM(I110*J125)</f>
        <v>0</v>
      </c>
    </row>
    <row r="111" spans="2:10" ht="12.75" customHeight="1" x14ac:dyDescent="0.2">
      <c r="B111" s="63"/>
      <c r="C111" s="145" t="s">
        <v>124</v>
      </c>
      <c r="D111" s="146"/>
      <c r="E111" s="146"/>
      <c r="F111" s="146"/>
      <c r="G111" s="146"/>
      <c r="H111" s="147"/>
      <c r="I111" s="75">
        <v>0</v>
      </c>
      <c r="J111" s="81">
        <f>SUM(I111*J125)</f>
        <v>0</v>
      </c>
    </row>
    <row r="112" spans="2:10" ht="12.75" customHeight="1" x14ac:dyDescent="0.2">
      <c r="B112" s="63"/>
      <c r="C112" s="145" t="s">
        <v>125</v>
      </c>
      <c r="D112" s="146"/>
      <c r="E112" s="146"/>
      <c r="F112" s="146"/>
      <c r="G112" s="146"/>
      <c r="H112" s="147"/>
      <c r="I112" s="75">
        <v>0</v>
      </c>
      <c r="J112" s="81">
        <f>SUM(I112*J125)</f>
        <v>0</v>
      </c>
    </row>
    <row r="113" spans="2:10" ht="14.25" x14ac:dyDescent="0.2">
      <c r="B113" s="165" t="s">
        <v>28</v>
      </c>
      <c r="C113" s="166"/>
      <c r="D113" s="166"/>
      <c r="E113" s="166"/>
      <c r="F113" s="166"/>
      <c r="G113" s="166"/>
      <c r="H113" s="166"/>
      <c r="I113" s="76"/>
      <c r="J113" s="83">
        <f>SUM(J106+J107+J110+J111+J112)</f>
        <v>0</v>
      </c>
    </row>
    <row r="114" spans="2:10" ht="14.25" x14ac:dyDescent="0.2">
      <c r="B114" s="224"/>
      <c r="C114" s="225"/>
      <c r="D114" s="225"/>
      <c r="E114" s="225"/>
      <c r="F114" s="225"/>
      <c r="G114" s="225"/>
      <c r="H114" s="225"/>
      <c r="I114" s="225"/>
      <c r="J114" s="226"/>
    </row>
    <row r="115" spans="2:10" ht="15" x14ac:dyDescent="0.2">
      <c r="B115" s="227"/>
      <c r="C115" s="228"/>
      <c r="D115" s="228"/>
      <c r="E115" s="228"/>
      <c r="F115" s="228"/>
      <c r="G115" s="228"/>
      <c r="H115" s="228"/>
      <c r="I115" s="228"/>
      <c r="J115" s="228"/>
    </row>
    <row r="116" spans="2:10" ht="19.5" customHeight="1" x14ac:dyDescent="0.2">
      <c r="B116" s="229" t="s">
        <v>128</v>
      </c>
      <c r="C116" s="230"/>
      <c r="D116" s="230"/>
      <c r="E116" s="230"/>
      <c r="F116" s="230"/>
      <c r="G116" s="230"/>
      <c r="H116" s="230"/>
      <c r="I116" s="230"/>
      <c r="J116" s="231"/>
    </row>
    <row r="117" spans="2:10" ht="12.75" customHeight="1" x14ac:dyDescent="0.2">
      <c r="B117" s="162" t="s">
        <v>76</v>
      </c>
      <c r="C117" s="163"/>
      <c r="D117" s="163"/>
      <c r="E117" s="163"/>
      <c r="F117" s="163"/>
      <c r="G117" s="163"/>
      <c r="H117" s="163"/>
      <c r="I117" s="164"/>
      <c r="J117" s="50" t="s">
        <v>19</v>
      </c>
    </row>
    <row r="118" spans="2:10" ht="12.75" customHeight="1" x14ac:dyDescent="0.2">
      <c r="B118" s="64" t="s">
        <v>1</v>
      </c>
      <c r="C118" s="145" t="s">
        <v>77</v>
      </c>
      <c r="D118" s="146"/>
      <c r="E118" s="146"/>
      <c r="F118" s="146"/>
      <c r="G118" s="146"/>
      <c r="H118" s="146"/>
      <c r="I118" s="147"/>
      <c r="J118" s="89">
        <f>J30</f>
        <v>0</v>
      </c>
    </row>
    <row r="119" spans="2:10" ht="12.75" customHeight="1" x14ac:dyDescent="0.2">
      <c r="B119" s="64" t="s">
        <v>3</v>
      </c>
      <c r="C119" s="145" t="s">
        <v>52</v>
      </c>
      <c r="D119" s="146"/>
      <c r="E119" s="146"/>
      <c r="F119" s="146"/>
      <c r="G119" s="146"/>
      <c r="H119" s="146"/>
      <c r="I119" s="147"/>
      <c r="J119" s="89">
        <f>J65</f>
        <v>0</v>
      </c>
    </row>
    <row r="120" spans="2:10" ht="12.75" customHeight="1" x14ac:dyDescent="0.2">
      <c r="B120" s="64" t="s">
        <v>5</v>
      </c>
      <c r="C120" s="145" t="s">
        <v>78</v>
      </c>
      <c r="D120" s="146"/>
      <c r="E120" s="146"/>
      <c r="F120" s="146"/>
      <c r="G120" s="146"/>
      <c r="H120" s="146"/>
      <c r="I120" s="147"/>
      <c r="J120" s="89">
        <f>J75</f>
        <v>0</v>
      </c>
    </row>
    <row r="121" spans="2:10" ht="12.75" customHeight="1" x14ac:dyDescent="0.2">
      <c r="B121" s="64" t="s">
        <v>7</v>
      </c>
      <c r="C121" s="145" t="s">
        <v>65</v>
      </c>
      <c r="D121" s="146"/>
      <c r="E121" s="146"/>
      <c r="F121" s="146"/>
      <c r="G121" s="146"/>
      <c r="H121" s="146"/>
      <c r="I121" s="147"/>
      <c r="J121" s="89">
        <f>J94</f>
        <v>0</v>
      </c>
    </row>
    <row r="122" spans="2:10" ht="12.75" customHeight="1" x14ac:dyDescent="0.2">
      <c r="B122" s="64" t="s">
        <v>22</v>
      </c>
      <c r="C122" s="145" t="s">
        <v>79</v>
      </c>
      <c r="D122" s="146"/>
      <c r="E122" s="146"/>
      <c r="F122" s="146"/>
      <c r="G122" s="146"/>
      <c r="H122" s="146"/>
      <c r="I122" s="147"/>
      <c r="J122" s="89">
        <f>J102</f>
        <v>0</v>
      </c>
    </row>
    <row r="123" spans="2:10" ht="12.75" customHeight="1" x14ac:dyDescent="0.25">
      <c r="B123" s="221" t="s">
        <v>80</v>
      </c>
      <c r="C123" s="222"/>
      <c r="D123" s="222"/>
      <c r="E123" s="222"/>
      <c r="F123" s="222"/>
      <c r="G123" s="222"/>
      <c r="H123" s="222"/>
      <c r="I123" s="223"/>
      <c r="J123" s="106">
        <f>SUM(J118:J122)</f>
        <v>0</v>
      </c>
    </row>
    <row r="124" spans="2:10" ht="12.75" customHeight="1" x14ac:dyDescent="0.2">
      <c r="B124" s="64" t="s">
        <v>24</v>
      </c>
      <c r="C124" s="145" t="s">
        <v>81</v>
      </c>
      <c r="D124" s="146"/>
      <c r="E124" s="146"/>
      <c r="F124" s="146"/>
      <c r="G124" s="146"/>
      <c r="H124" s="146"/>
      <c r="I124" s="147"/>
      <c r="J124" s="107">
        <f>J113</f>
        <v>0</v>
      </c>
    </row>
    <row r="125" spans="2:10" ht="12.75" customHeight="1" x14ac:dyDescent="0.2">
      <c r="B125" s="218" t="s">
        <v>82</v>
      </c>
      <c r="C125" s="219"/>
      <c r="D125" s="219"/>
      <c r="E125" s="219"/>
      <c r="F125" s="219"/>
      <c r="G125" s="219"/>
      <c r="H125" s="219"/>
      <c r="I125" s="220"/>
      <c r="J125" s="108">
        <f>SUM(J123+J106+J107)/(1-I108)</f>
        <v>0</v>
      </c>
    </row>
    <row r="126" spans="2:10" ht="12.75" customHeight="1" x14ac:dyDescent="0.25">
      <c r="B126" s="65"/>
      <c r="C126" s="65"/>
      <c r="D126" s="65"/>
      <c r="E126" s="65"/>
      <c r="F126" s="65"/>
      <c r="G126" s="65"/>
      <c r="H126" s="65"/>
      <c r="I126" s="65"/>
      <c r="J126" s="66"/>
    </row>
    <row r="127" spans="2:10" ht="12.75" customHeight="1" x14ac:dyDescent="0.25">
      <c r="B127" s="65"/>
      <c r="C127" s="65"/>
      <c r="D127" s="65"/>
      <c r="E127" s="65"/>
      <c r="F127" s="65"/>
      <c r="G127" s="65"/>
      <c r="H127" s="65"/>
      <c r="I127" s="65"/>
      <c r="J127" s="66"/>
    </row>
    <row r="128" spans="2:10" ht="15.75" customHeight="1" thickBot="1" x14ac:dyDescent="0.25">
      <c r="B128" s="139" t="s">
        <v>129</v>
      </c>
      <c r="C128" s="139"/>
      <c r="D128" s="139"/>
      <c r="E128" s="139"/>
      <c r="F128" s="139"/>
      <c r="G128" s="139"/>
      <c r="H128" s="139"/>
      <c r="I128" s="139"/>
      <c r="J128" s="139"/>
    </row>
    <row r="129" spans="2:10" ht="41.25" customHeight="1" thickBot="1" x14ac:dyDescent="0.25">
      <c r="B129" s="104" t="s">
        <v>130</v>
      </c>
      <c r="C129" s="102" t="s">
        <v>88</v>
      </c>
      <c r="D129" s="115" t="s">
        <v>131</v>
      </c>
      <c r="E129" s="137" t="s">
        <v>132</v>
      </c>
      <c r="F129" s="137"/>
      <c r="G129" s="137"/>
      <c r="H129" s="103" t="s">
        <v>91</v>
      </c>
      <c r="I129" s="122" t="s">
        <v>133</v>
      </c>
      <c r="J129" s="123"/>
    </row>
    <row r="130" spans="2:10" ht="86.25" customHeight="1" thickBot="1" x14ac:dyDescent="0.25">
      <c r="B130" s="105" t="s">
        <v>149</v>
      </c>
      <c r="C130" s="114">
        <f>J125</f>
        <v>0</v>
      </c>
      <c r="D130" s="116">
        <v>4</v>
      </c>
      <c r="E130" s="138">
        <f>SUM(C130*D130)</f>
        <v>0</v>
      </c>
      <c r="F130" s="138"/>
      <c r="G130" s="138"/>
      <c r="H130" s="117">
        <v>1</v>
      </c>
      <c r="I130" s="124">
        <f>SUM(E130*H130)</f>
        <v>0</v>
      </c>
      <c r="J130" s="125"/>
    </row>
    <row r="131" spans="2:10" ht="15.75" thickBot="1" x14ac:dyDescent="0.3">
      <c r="B131" s="68"/>
      <c r="C131" s="69"/>
      <c r="D131" s="70"/>
      <c r="E131" s="69"/>
      <c r="F131" s="71"/>
      <c r="G131" s="72"/>
      <c r="H131" s="67"/>
      <c r="I131" s="67"/>
      <c r="J131" s="73"/>
    </row>
    <row r="132" spans="2:10" ht="15.75" customHeight="1" thickBot="1" x14ac:dyDescent="0.25">
      <c r="B132" s="126" t="s">
        <v>134</v>
      </c>
      <c r="C132" s="127"/>
      <c r="D132" s="127"/>
      <c r="E132" s="127"/>
      <c r="F132" s="127"/>
      <c r="G132" s="128"/>
      <c r="H132" s="109"/>
      <c r="I132" s="109"/>
      <c r="J132" s="109"/>
    </row>
    <row r="133" spans="2:10" ht="15.75" thickBot="1" x14ac:dyDescent="0.3">
      <c r="B133" s="100"/>
      <c r="C133" s="129" t="s">
        <v>135</v>
      </c>
      <c r="D133" s="130"/>
      <c r="E133" s="130"/>
      <c r="F133" s="131"/>
      <c r="G133" s="100" t="s">
        <v>136</v>
      </c>
      <c r="H133" s="67"/>
      <c r="I133" s="67"/>
      <c r="J133" s="73"/>
    </row>
    <row r="134" spans="2:10" ht="45.75" thickBot="1" x14ac:dyDescent="0.3">
      <c r="B134" s="101" t="s">
        <v>1</v>
      </c>
      <c r="C134" s="110" t="s">
        <v>137</v>
      </c>
      <c r="D134" s="111"/>
      <c r="E134" s="132" t="s">
        <v>138</v>
      </c>
      <c r="F134" s="133"/>
      <c r="G134" s="112">
        <f>I130</f>
        <v>0</v>
      </c>
      <c r="H134" s="67"/>
      <c r="I134" s="67"/>
      <c r="J134" s="73"/>
    </row>
    <row r="135" spans="2:10" ht="26.25" customHeight="1" thickBot="1" x14ac:dyDescent="0.3">
      <c r="B135" s="101" t="s">
        <v>3</v>
      </c>
      <c r="C135" s="134" t="s">
        <v>139</v>
      </c>
      <c r="D135" s="135"/>
      <c r="E135" s="136"/>
      <c r="F135" s="113"/>
      <c r="G135" s="112">
        <f>I130</f>
        <v>0</v>
      </c>
      <c r="H135" s="67"/>
      <c r="I135" s="67"/>
      <c r="J135" s="73"/>
    </row>
    <row r="136" spans="2:10" ht="69.75" customHeight="1" thickBot="1" x14ac:dyDescent="0.3">
      <c r="B136" s="101" t="s">
        <v>5</v>
      </c>
      <c r="C136" s="134" t="s">
        <v>140</v>
      </c>
      <c r="D136" s="135"/>
      <c r="E136" s="136"/>
      <c r="F136" s="113"/>
      <c r="G136" s="112">
        <f>G135*12</f>
        <v>0</v>
      </c>
      <c r="H136" s="67"/>
      <c r="I136" s="67"/>
      <c r="J136" s="73"/>
    </row>
  </sheetData>
  <mergeCells count="144">
    <mergeCell ref="B48:J48"/>
    <mergeCell ref="B37:J37"/>
    <mergeCell ref="C124:I124"/>
    <mergeCell ref="B125:I125"/>
    <mergeCell ref="C118:I118"/>
    <mergeCell ref="C119:I119"/>
    <mergeCell ref="C120:I120"/>
    <mergeCell ref="C121:I121"/>
    <mergeCell ref="C122:I122"/>
    <mergeCell ref="B123:I123"/>
    <mergeCell ref="B114:J114"/>
    <mergeCell ref="B115:J115"/>
    <mergeCell ref="B116:J116"/>
    <mergeCell ref="B117:I117"/>
    <mergeCell ref="C105:H105"/>
    <mergeCell ref="C106:H106"/>
    <mergeCell ref="B94:I94"/>
    <mergeCell ref="B96:J96"/>
    <mergeCell ref="C97:I97"/>
    <mergeCell ref="C98:I98"/>
    <mergeCell ref="C99:I99"/>
    <mergeCell ref="C100:I100"/>
    <mergeCell ref="B113:H113"/>
    <mergeCell ref="C111:H111"/>
    <mergeCell ref="C112:H112"/>
    <mergeCell ref="C107:H107"/>
    <mergeCell ref="C108:H108"/>
    <mergeCell ref="C109:H109"/>
    <mergeCell ref="C110:H110"/>
    <mergeCell ref="B89:I89"/>
    <mergeCell ref="B90:J90"/>
    <mergeCell ref="C91:I91"/>
    <mergeCell ref="C87:I87"/>
    <mergeCell ref="C101:I101"/>
    <mergeCell ref="B102:I102"/>
    <mergeCell ref="B104:J104"/>
    <mergeCell ref="C72:H72"/>
    <mergeCell ref="C73:H73"/>
    <mergeCell ref="B85:H85"/>
    <mergeCell ref="B67:J67"/>
    <mergeCell ref="C70:H70"/>
    <mergeCell ref="B77:J77"/>
    <mergeCell ref="B75:I75"/>
    <mergeCell ref="C79:H79"/>
    <mergeCell ref="C84:H84"/>
    <mergeCell ref="C82:H82"/>
    <mergeCell ref="C83:H83"/>
    <mergeCell ref="B60:J60"/>
    <mergeCell ref="C61:I61"/>
    <mergeCell ref="C62:I62"/>
    <mergeCell ref="C63:I63"/>
    <mergeCell ref="C64:I64"/>
    <mergeCell ref="B65:I65"/>
    <mergeCell ref="C55:H55"/>
    <mergeCell ref="C59:I59"/>
    <mergeCell ref="C49:I49"/>
    <mergeCell ref="C50:I50"/>
    <mergeCell ref="C51:H51"/>
    <mergeCell ref="C52:H52"/>
    <mergeCell ref="C53:H53"/>
    <mergeCell ref="C54:H54"/>
    <mergeCell ref="C57:H57"/>
    <mergeCell ref="C58:H58"/>
    <mergeCell ref="C56:H56"/>
    <mergeCell ref="C39:H39"/>
    <mergeCell ref="C40:H40"/>
    <mergeCell ref="B30:I30"/>
    <mergeCell ref="B31:J31"/>
    <mergeCell ref="B32:J32"/>
    <mergeCell ref="C34:H34"/>
    <mergeCell ref="C35:H35"/>
    <mergeCell ref="C41:H41"/>
    <mergeCell ref="B36:H36"/>
    <mergeCell ref="C7:H7"/>
    <mergeCell ref="I7:J7"/>
    <mergeCell ref="C8:H8"/>
    <mergeCell ref="I8:J8"/>
    <mergeCell ref="C17:H17"/>
    <mergeCell ref="I17:J17"/>
    <mergeCell ref="C18:H18"/>
    <mergeCell ref="I18:J18"/>
    <mergeCell ref="B13:J13"/>
    <mergeCell ref="B14:J14"/>
    <mergeCell ref="C15:H15"/>
    <mergeCell ref="I15:J15"/>
    <mergeCell ref="C16:H16"/>
    <mergeCell ref="I16:J16"/>
    <mergeCell ref="B1:J1"/>
    <mergeCell ref="B66:J66"/>
    <mergeCell ref="B76:J76"/>
    <mergeCell ref="B95:J95"/>
    <mergeCell ref="B103:J103"/>
    <mergeCell ref="C26:H26"/>
    <mergeCell ref="C27:H27"/>
    <mergeCell ref="C28:H28"/>
    <mergeCell ref="C29:H29"/>
    <mergeCell ref="C69:H69"/>
    <mergeCell ref="C80:H80"/>
    <mergeCell ref="C81:H81"/>
    <mergeCell ref="C88:H88"/>
    <mergeCell ref="C86:H86"/>
    <mergeCell ref="C71:H71"/>
    <mergeCell ref="C74:H74"/>
    <mergeCell ref="C92:H92"/>
    <mergeCell ref="C93:H93"/>
    <mergeCell ref="C33:H33"/>
    <mergeCell ref="C68:H68"/>
    <mergeCell ref="C78:H78"/>
    <mergeCell ref="B12:J12"/>
    <mergeCell ref="C9:H9"/>
    <mergeCell ref="B2:J2"/>
    <mergeCell ref="B128:J128"/>
    <mergeCell ref="B3:J3"/>
    <mergeCell ref="B4:J4"/>
    <mergeCell ref="B5:J5"/>
    <mergeCell ref="I9:J9"/>
    <mergeCell ref="C10:H10"/>
    <mergeCell ref="I10:J10"/>
    <mergeCell ref="B11:J11"/>
    <mergeCell ref="C24:H24"/>
    <mergeCell ref="C25:H25"/>
    <mergeCell ref="C19:H19"/>
    <mergeCell ref="I19:J19"/>
    <mergeCell ref="B20:J20"/>
    <mergeCell ref="B21:J21"/>
    <mergeCell ref="C22:H22"/>
    <mergeCell ref="C23:I23"/>
    <mergeCell ref="C38:H38"/>
    <mergeCell ref="B47:H47"/>
    <mergeCell ref="C42:H42"/>
    <mergeCell ref="C43:H43"/>
    <mergeCell ref="C44:H44"/>
    <mergeCell ref="C45:H45"/>
    <mergeCell ref="C46:H46"/>
    <mergeCell ref="B6:J6"/>
    <mergeCell ref="I129:J129"/>
    <mergeCell ref="I130:J130"/>
    <mergeCell ref="B132:G132"/>
    <mergeCell ref="C133:F133"/>
    <mergeCell ref="E134:F134"/>
    <mergeCell ref="C135:E135"/>
    <mergeCell ref="C136:E136"/>
    <mergeCell ref="E129:G129"/>
    <mergeCell ref="E130:G130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30" max="16383" man="1"/>
    <brk id="75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26"/>
  <sheetViews>
    <sheetView topLeftCell="B1" zoomScaleNormal="100" workbookViewId="0">
      <selection activeCell="J9" sqref="J9"/>
    </sheetView>
  </sheetViews>
  <sheetFormatPr defaultRowHeight="12.75" x14ac:dyDescent="0.2"/>
  <cols>
    <col min="4" max="4" width="6.140625" customWidth="1"/>
    <col min="5" max="5" width="26.5703125" customWidth="1"/>
    <col min="6" max="6" width="16.28515625" customWidth="1"/>
    <col min="7" max="7" width="12.85546875" customWidth="1"/>
    <col min="8" max="8" width="14" customWidth="1"/>
    <col min="9" max="9" width="12.42578125" customWidth="1"/>
    <col min="10" max="10" width="16.28515625" customWidth="1"/>
  </cols>
  <sheetData>
    <row r="2" spans="3:11" x14ac:dyDescent="0.2">
      <c r="F2" s="3" t="s">
        <v>83</v>
      </c>
      <c r="G2" s="32"/>
      <c r="H2" s="32"/>
      <c r="I2" s="32"/>
      <c r="J2" s="32"/>
      <c r="K2" s="33"/>
    </row>
    <row r="3" spans="3:11" x14ac:dyDescent="0.2">
      <c r="F3" s="3" t="s">
        <v>84</v>
      </c>
      <c r="G3" s="32"/>
      <c r="H3" s="32"/>
      <c r="I3" s="32"/>
      <c r="J3" s="32"/>
      <c r="K3" s="33"/>
    </row>
    <row r="4" spans="3:11" x14ac:dyDescent="0.2">
      <c r="F4" s="3" t="s">
        <v>85</v>
      </c>
      <c r="G4" s="32"/>
      <c r="H4" s="32"/>
      <c r="I4" s="32"/>
      <c r="J4" s="32"/>
      <c r="K4" s="33"/>
    </row>
    <row r="5" spans="3:11" x14ac:dyDescent="0.2">
      <c r="F5" s="4" t="s">
        <v>86</v>
      </c>
      <c r="G5" s="32"/>
      <c r="H5" s="32"/>
      <c r="I5" s="32"/>
      <c r="J5" s="32"/>
      <c r="K5" s="33"/>
    </row>
    <row r="6" spans="3:11" ht="13.5" thickBot="1" x14ac:dyDescent="0.25"/>
    <row r="7" spans="3:11" ht="18.75" customHeight="1" thickBot="1" x14ac:dyDescent="0.35">
      <c r="C7" s="232" t="s">
        <v>87</v>
      </c>
      <c r="D7" s="233"/>
      <c r="E7" s="233"/>
      <c r="F7" s="233"/>
      <c r="G7" s="233"/>
      <c r="H7" s="233"/>
      <c r="I7" s="233"/>
      <c r="J7" s="234"/>
    </row>
    <row r="8" spans="3:11" ht="64.5" customHeight="1" thickBot="1" x14ac:dyDescent="0.25">
      <c r="C8" s="239" t="s">
        <v>112</v>
      </c>
      <c r="D8" s="25" t="s">
        <v>110</v>
      </c>
      <c r="E8" s="19" t="s">
        <v>111</v>
      </c>
      <c r="F8" s="22" t="s">
        <v>88</v>
      </c>
      <c r="G8" s="23" t="s">
        <v>89</v>
      </c>
      <c r="H8" s="23" t="s">
        <v>90</v>
      </c>
      <c r="I8" s="23" t="s">
        <v>91</v>
      </c>
      <c r="J8" s="24" t="s">
        <v>92</v>
      </c>
    </row>
    <row r="9" spans="3:11" ht="153.75" customHeight="1" x14ac:dyDescent="0.2">
      <c r="C9" s="240"/>
      <c r="D9" s="26">
        <v>1</v>
      </c>
      <c r="E9" s="20" t="s">
        <v>101</v>
      </c>
      <c r="F9" s="34">
        <f>barqueiro!J125</f>
        <v>0</v>
      </c>
      <c r="G9" s="18">
        <v>1</v>
      </c>
      <c r="H9" s="35">
        <f>barqueiro!J125</f>
        <v>0</v>
      </c>
      <c r="I9" s="21">
        <v>4</v>
      </c>
      <c r="J9" s="36">
        <f>ROUND(H9*I9,2)</f>
        <v>0</v>
      </c>
    </row>
    <row r="10" spans="3:11" x14ac:dyDescent="0.2">
      <c r="C10" s="240"/>
      <c r="D10" s="249" t="s">
        <v>93</v>
      </c>
      <c r="E10" s="249"/>
      <c r="F10" s="249"/>
      <c r="G10" s="249"/>
      <c r="H10" s="249"/>
      <c r="I10" s="250"/>
      <c r="J10" s="6">
        <f>SUM(J9:J9)</f>
        <v>0</v>
      </c>
    </row>
    <row r="11" spans="3:11" ht="15.75" x14ac:dyDescent="0.25">
      <c r="C11" s="240"/>
      <c r="D11" s="251" t="s">
        <v>100</v>
      </c>
      <c r="E11" s="251"/>
      <c r="F11" s="251"/>
      <c r="G11" s="251"/>
      <c r="H11" s="251"/>
      <c r="I11" s="251"/>
      <c r="J11" s="251"/>
    </row>
    <row r="12" spans="3:11" ht="15.75" x14ac:dyDescent="0.2">
      <c r="C12" s="240"/>
      <c r="D12" s="252" t="s">
        <v>94</v>
      </c>
      <c r="E12" s="252"/>
      <c r="F12" s="252"/>
      <c r="G12" s="252"/>
      <c r="H12" s="252"/>
      <c r="I12" s="253"/>
      <c r="J12" s="7" t="s">
        <v>95</v>
      </c>
    </row>
    <row r="13" spans="3:11" ht="15.75" x14ac:dyDescent="0.25">
      <c r="C13" s="240"/>
      <c r="D13" s="27" t="s">
        <v>1</v>
      </c>
      <c r="E13" s="254" t="s">
        <v>96</v>
      </c>
      <c r="F13" s="255"/>
      <c r="G13" s="255"/>
      <c r="H13" s="255"/>
      <c r="I13" s="256"/>
      <c r="J13" s="8">
        <f>J10*12</f>
        <v>0</v>
      </c>
    </row>
    <row r="14" spans="3:11" ht="15.75" x14ac:dyDescent="0.25">
      <c r="C14" s="240"/>
      <c r="D14" s="28" t="s">
        <v>3</v>
      </c>
      <c r="E14" s="246" t="s">
        <v>97</v>
      </c>
      <c r="F14" s="247"/>
      <c r="G14" s="247"/>
      <c r="H14" s="247"/>
      <c r="I14" s="248"/>
      <c r="J14" s="9">
        <f>J13</f>
        <v>0</v>
      </c>
    </row>
    <row r="15" spans="3:11" ht="13.5" thickBot="1" x14ac:dyDescent="0.25">
      <c r="C15" s="240"/>
      <c r="D15" s="10"/>
      <c r="E15" s="10"/>
      <c r="F15" s="11"/>
      <c r="G15" s="11"/>
      <c r="H15" s="11"/>
      <c r="I15" s="11"/>
      <c r="J15" s="11"/>
    </row>
    <row r="16" spans="3:11" ht="39" thickBot="1" x14ac:dyDescent="0.25">
      <c r="C16" s="240"/>
      <c r="D16" s="235">
        <v>2</v>
      </c>
      <c r="E16" s="15" t="s">
        <v>102</v>
      </c>
      <c r="F16" s="14" t="s">
        <v>103</v>
      </c>
      <c r="G16" s="13" t="s">
        <v>104</v>
      </c>
      <c r="H16" s="13" t="s">
        <v>105</v>
      </c>
      <c r="I16" s="13" t="s">
        <v>106</v>
      </c>
      <c r="J16" s="15" t="s">
        <v>107</v>
      </c>
    </row>
    <row r="17" spans="3:10" ht="13.5" thickBot="1" x14ac:dyDescent="0.25">
      <c r="C17" s="240"/>
      <c r="D17" s="236"/>
      <c r="E17" s="12" t="s">
        <v>108</v>
      </c>
      <c r="F17" s="15">
        <v>15</v>
      </c>
      <c r="G17" s="15">
        <v>180</v>
      </c>
      <c r="H17" s="17">
        <v>222.05</v>
      </c>
      <c r="I17" s="16">
        <f>H17*15</f>
        <v>3330.75</v>
      </c>
      <c r="J17" s="16">
        <f>I17*12</f>
        <v>39969</v>
      </c>
    </row>
    <row r="18" spans="3:10" x14ac:dyDescent="0.2">
      <c r="C18" s="240"/>
      <c r="D18" s="242" t="s">
        <v>109</v>
      </c>
      <c r="E18" s="243"/>
      <c r="F18" s="243"/>
      <c r="G18" s="243"/>
      <c r="H18" s="243"/>
      <c r="I18" s="235"/>
      <c r="J18" s="237">
        <f>J14+J17</f>
        <v>39969</v>
      </c>
    </row>
    <row r="19" spans="3:10" ht="13.5" thickBot="1" x14ac:dyDescent="0.25">
      <c r="C19" s="241"/>
      <c r="D19" s="244"/>
      <c r="E19" s="245"/>
      <c r="F19" s="245"/>
      <c r="G19" s="245"/>
      <c r="H19" s="245"/>
      <c r="I19" s="236"/>
      <c r="J19" s="238"/>
    </row>
    <row r="20" spans="3:10" x14ac:dyDescent="0.2">
      <c r="C20" s="29"/>
      <c r="D20" s="10"/>
      <c r="E20" s="30"/>
      <c r="F20" s="30"/>
      <c r="G20" s="30"/>
      <c r="H20" s="30"/>
      <c r="I20" s="30"/>
      <c r="J20" s="31"/>
    </row>
    <row r="21" spans="3:10" x14ac:dyDescent="0.2">
      <c r="D21" s="10"/>
      <c r="E21" s="10"/>
      <c r="F21" s="11"/>
      <c r="G21" s="11"/>
      <c r="H21" s="11"/>
      <c r="I21" s="11"/>
      <c r="J21" s="11"/>
    </row>
    <row r="22" spans="3:10" x14ac:dyDescent="0.2">
      <c r="D22" s="11"/>
      <c r="E22" s="11"/>
      <c r="F22" s="11"/>
      <c r="G22" s="11"/>
      <c r="H22" s="11"/>
      <c r="I22" s="11"/>
      <c r="J22" s="11"/>
    </row>
    <row r="23" spans="3:10" ht="21" x14ac:dyDescent="0.35">
      <c r="D23" s="5"/>
      <c r="E23" s="5"/>
      <c r="F23" s="5"/>
      <c r="G23" s="5"/>
      <c r="H23" s="5"/>
      <c r="I23" s="5"/>
      <c r="J23" s="5"/>
    </row>
    <row r="24" spans="3:10" ht="21" x14ac:dyDescent="0.35">
      <c r="D24" s="5"/>
      <c r="E24" s="5"/>
      <c r="F24" s="5"/>
      <c r="G24" s="5"/>
      <c r="H24" s="5"/>
      <c r="I24" s="5"/>
      <c r="J24" s="5"/>
    </row>
    <row r="25" spans="3:10" ht="21" x14ac:dyDescent="0.35">
      <c r="D25" s="5"/>
      <c r="E25" s="5"/>
      <c r="F25" s="5"/>
      <c r="G25" s="5"/>
      <c r="H25" s="5"/>
      <c r="I25" s="5"/>
      <c r="J25" s="5"/>
    </row>
    <row r="26" spans="3:10" ht="21" x14ac:dyDescent="0.35">
      <c r="D26" s="5"/>
      <c r="E26" s="5"/>
      <c r="F26" s="5"/>
      <c r="G26" s="5"/>
      <c r="H26" s="5"/>
      <c r="I26" s="5"/>
      <c r="J26" s="5"/>
    </row>
  </sheetData>
  <mergeCells count="10">
    <mergeCell ref="C7:J7"/>
    <mergeCell ref="D16:D17"/>
    <mergeCell ref="J18:J19"/>
    <mergeCell ref="C8:C19"/>
    <mergeCell ref="D18:I19"/>
    <mergeCell ref="E14:I14"/>
    <mergeCell ref="D10:I10"/>
    <mergeCell ref="D11:J11"/>
    <mergeCell ref="D12:I12"/>
    <mergeCell ref="E13:I13"/>
  </mergeCells>
  <conditionalFormatting sqref="G9:I9">
    <cfRule type="cellIs" dxfId="0" priority="2" stopIfTrue="1" operator="equal">
      <formula>0</formula>
    </cfRule>
  </conditionalFormatting>
  <hyperlinks>
    <hyperlink ref="F5" r:id="rId1" display="mailto:maiapimentel2016@gmail.com"/>
  </hyperlinks>
  <pageMargins left="0.511811024" right="0.511811024" top="0.78740157499999996" bottom="0.78740157499999996" header="0.31496062000000002" footer="0.31496062000000002"/>
  <pageSetup paperSize="9" scale="63"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295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barqueiro</vt:lpstr>
      <vt:lpstr>Plan1</vt:lpstr>
      <vt:lpstr>barqueiro!Area_de_impressao</vt:lpstr>
    </vt:vector>
  </TitlesOfParts>
  <Company>Ministerio da Fazenda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da Receita Federal</dc:creator>
  <cp:lastModifiedBy>Janayra Saraiva Lopes</cp:lastModifiedBy>
  <cp:revision>1</cp:revision>
  <cp:lastPrinted>2018-05-30T17:23:32Z</cp:lastPrinted>
  <dcterms:created xsi:type="dcterms:W3CDTF">2008-06-13T13:15:31Z</dcterms:created>
  <dcterms:modified xsi:type="dcterms:W3CDTF">2018-05-30T17:37:36Z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Ministerio da Fazenda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