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315" windowHeight="723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Plan1!$A$1:$N$127</definedName>
  </definedNames>
  <calcPr calcId="125725"/>
</workbook>
</file>

<file path=xl/calcChain.xml><?xml version="1.0" encoding="utf-8"?>
<calcChain xmlns="http://schemas.openxmlformats.org/spreadsheetml/2006/main">
  <c r="K125" i="1"/>
  <c r="L124" s="1"/>
  <c r="I121"/>
  <c r="N121" s="1"/>
  <c r="N120" s="1"/>
  <c r="I119"/>
  <c r="N119" s="1"/>
  <c r="I118"/>
  <c r="N118" s="1"/>
  <c r="I117"/>
  <c r="N117" s="1"/>
  <c r="I116"/>
  <c r="N116" s="1"/>
  <c r="I115"/>
  <c r="N115" s="1"/>
  <c r="N114" s="1"/>
  <c r="I113"/>
  <c r="N113" s="1"/>
  <c r="I112"/>
  <c r="N112" s="1"/>
  <c r="I111"/>
  <c r="N111" s="1"/>
  <c r="I109"/>
  <c r="N109" s="1"/>
  <c r="I108"/>
  <c r="N108" s="1"/>
  <c r="I107"/>
  <c r="N107" s="1"/>
  <c r="N106" s="1"/>
  <c r="I105"/>
  <c r="N105" s="1"/>
  <c r="I104"/>
  <c r="N104" s="1"/>
  <c r="N103" s="1"/>
  <c r="I102"/>
  <c r="N102" s="1"/>
  <c r="N101" s="1"/>
  <c r="I100"/>
  <c r="N100" s="1"/>
  <c r="I99"/>
  <c r="N99" s="1"/>
  <c r="I98"/>
  <c r="N98" s="1"/>
  <c r="I97"/>
  <c r="N97" s="1"/>
  <c r="I95"/>
  <c r="N95" s="1"/>
  <c r="N94" s="1"/>
  <c r="I93"/>
  <c r="N93" s="1"/>
  <c r="N92" s="1"/>
  <c r="I91"/>
  <c r="N91" s="1"/>
  <c r="I90"/>
  <c r="N90" s="1"/>
  <c r="I88"/>
  <c r="N88" s="1"/>
  <c r="I87"/>
  <c r="N87" s="1"/>
  <c r="I86"/>
  <c r="N86" s="1"/>
  <c r="I85"/>
  <c r="N85" s="1"/>
  <c r="I84"/>
  <c r="N84" s="1"/>
  <c r="I83"/>
  <c r="N83" s="1"/>
  <c r="I82"/>
  <c r="N82" s="1"/>
  <c r="I81"/>
  <c r="N81" s="1"/>
  <c r="I80"/>
  <c r="N80" s="1"/>
  <c r="I79"/>
  <c r="N79" s="1"/>
  <c r="I78"/>
  <c r="N78" s="1"/>
  <c r="I77"/>
  <c r="N77" s="1"/>
  <c r="I76"/>
  <c r="N76" s="1"/>
  <c r="I75"/>
  <c r="N75" s="1"/>
  <c r="I74"/>
  <c r="N74" s="1"/>
  <c r="I73"/>
  <c r="N73" s="1"/>
  <c r="I72"/>
  <c r="N72" s="1"/>
  <c r="I71"/>
  <c r="N71" s="1"/>
  <c r="I70"/>
  <c r="N70" s="1"/>
  <c r="I69"/>
  <c r="N69" s="1"/>
  <c r="I68"/>
  <c r="N68" s="1"/>
  <c r="I67"/>
  <c r="N67" s="1"/>
  <c r="I66"/>
  <c r="N66" s="1"/>
  <c r="I65"/>
  <c r="N65" s="1"/>
  <c r="I64"/>
  <c r="N64" s="1"/>
  <c r="I63"/>
  <c r="N63" s="1"/>
  <c r="I62"/>
  <c r="N62" s="1"/>
  <c r="I61"/>
  <c r="N61" s="1"/>
  <c r="I59"/>
  <c r="N59" s="1"/>
  <c r="I58"/>
  <c r="N58" s="1"/>
  <c r="I57"/>
  <c r="N57" s="1"/>
  <c r="I56"/>
  <c r="N56" s="1"/>
  <c r="I55"/>
  <c r="N55" s="1"/>
  <c r="I54"/>
  <c r="N54" s="1"/>
  <c r="I53"/>
  <c r="N53" s="1"/>
  <c r="I52"/>
  <c r="N52" s="1"/>
  <c r="I49"/>
  <c r="N49" s="1"/>
  <c r="I48"/>
  <c r="N48" s="1"/>
  <c r="I47"/>
  <c r="N47" s="1"/>
  <c r="I46"/>
  <c r="N46" s="1"/>
  <c r="I45"/>
  <c r="N45" s="1"/>
  <c r="I44"/>
  <c r="N44" s="1"/>
  <c r="I43"/>
  <c r="N43" s="1"/>
  <c r="I42"/>
  <c r="N42" s="1"/>
  <c r="I41"/>
  <c r="N41" s="1"/>
  <c r="I40"/>
  <c r="N40" s="1"/>
  <c r="I39"/>
  <c r="N39" s="1"/>
  <c r="I38"/>
  <c r="N38" s="1"/>
  <c r="I37"/>
  <c r="N37" s="1"/>
  <c r="I36"/>
  <c r="N36" s="1"/>
  <c r="I35"/>
  <c r="N35" s="1"/>
  <c r="I34"/>
  <c r="N34" s="1"/>
  <c r="I33"/>
  <c r="N33" s="1"/>
  <c r="I32"/>
  <c r="N32" s="1"/>
  <c r="I31"/>
  <c r="N31" s="1"/>
  <c r="N30" s="1"/>
  <c r="I29"/>
  <c r="N29" s="1"/>
  <c r="I28"/>
  <c r="N28" s="1"/>
  <c r="I27"/>
  <c r="N27" s="1"/>
  <c r="I26"/>
  <c r="N26" s="1"/>
  <c r="I25"/>
  <c r="N25" s="1"/>
  <c r="I23"/>
  <c r="N23" s="1"/>
  <c r="I22"/>
  <c r="N22" s="1"/>
  <c r="I21"/>
  <c r="N21" s="1"/>
  <c r="I20"/>
  <c r="N20" s="1"/>
  <c r="I17"/>
  <c r="N17" s="1"/>
  <c r="I16"/>
  <c r="N16" s="1"/>
  <c r="I15"/>
  <c r="N15" s="1"/>
  <c r="N14" s="1"/>
  <c r="I13"/>
  <c r="N13" s="1"/>
  <c r="N12" s="1"/>
  <c r="I7"/>
  <c r="N7" s="1"/>
  <c r="I8"/>
  <c r="N8" s="1"/>
  <c r="I9"/>
  <c r="N9" s="1"/>
  <c r="I10"/>
  <c r="N10" s="1"/>
  <c r="I11"/>
  <c r="N11" s="1"/>
  <c r="I6"/>
  <c r="N6" s="1"/>
  <c r="N19" l="1"/>
  <c r="N5"/>
  <c r="N24"/>
  <c r="N51"/>
  <c r="N60"/>
  <c r="N89"/>
  <c r="N96"/>
  <c r="N110"/>
  <c r="J125"/>
  <c r="L123" l="1"/>
  <c r="L125" s="1"/>
  <c r="J131"/>
  <c r="L126"/>
  <c r="L127" s="1"/>
</calcChain>
</file>

<file path=xl/comments1.xml><?xml version="1.0" encoding="utf-8"?>
<comments xmlns="http://schemas.openxmlformats.org/spreadsheetml/2006/main">
  <authors>
    <author>usuario</author>
  </authors>
  <commentList>
    <comment ref="H26" authorId="0">
      <text>
        <r>
          <rPr>
            <b/>
            <sz val="9"/>
            <color indexed="81"/>
            <rFont val="Tahoma"/>
            <family val="2"/>
          </rPr>
          <t>Péricles: Recalculado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<sst xmlns="http://schemas.openxmlformats.org/spreadsheetml/2006/main" count="576" uniqueCount="324">
  <si>
    <t>ANEXO II - PLANILHA ORÇAMENTÁRIA</t>
  </si>
  <si>
    <t>OBRA : Construção das Baias para Cães do CANIL-DPF/DF</t>
  </si>
  <si>
    <t>LOCAL : Setor Policial Sul, Brasília-DF</t>
  </si>
  <si>
    <t>ITEM</t>
  </si>
  <si>
    <t>CÓDIGO</t>
  </si>
  <si>
    <t>CÓDICO AGETOP</t>
  </si>
  <si>
    <t>DESCRIÇÃO</t>
  </si>
  <si>
    <t>FONTE OFICIAL</t>
  </si>
  <si>
    <t>CLASS</t>
  </si>
  <si>
    <t>UNIDADE</t>
  </si>
  <si>
    <t>QUANT.</t>
  </si>
  <si>
    <t>PREÇO</t>
  </si>
  <si>
    <t>M.O. X QUANT</t>
  </si>
  <si>
    <t>MAT. X QUANT</t>
  </si>
  <si>
    <t>PREÇO M.O.</t>
  </si>
  <si>
    <t>PREÇO MATERIAL</t>
  </si>
  <si>
    <t xml:space="preserve">PREÇO TOTAL </t>
  </si>
  <si>
    <t>1.0</t>
  </si>
  <si>
    <t>SERVIÇOS PRELIMINARES</t>
  </si>
  <si>
    <t>1.1</t>
  </si>
  <si>
    <t>23604/001</t>
  </si>
  <si>
    <t>ABRIGO PROVISÓRIO em tábuas de madeira executado na obra para alojamento e depósito de materiais e ferramentas, cobertura em fibrocimento 4 mm, incluso piso argamassa traço 1:6 (cimento e areia)</t>
  </si>
  <si>
    <t>SINAPI</t>
  </si>
  <si>
    <t>SER.CG</t>
  </si>
  <si>
    <t>m2</t>
  </si>
  <si>
    <t>1.2</t>
  </si>
  <si>
    <t>26580/018</t>
  </si>
  <si>
    <t>LIMPEZA MANUAL DO TERRENO (C/ RASPAGEM SUPERFICIAL)</t>
  </si>
  <si>
    <t>1.3</t>
  </si>
  <si>
    <t>68574/001</t>
  </si>
  <si>
    <t>LOCACAO CONVENCIONAL DE OBRA, ATRAVÉS DE GABARITO DE TABUAS CORRIDAS PONTALETADAS, SEM REAPROVEITAMENTO</t>
  </si>
  <si>
    <t>1.4</t>
  </si>
  <si>
    <t>23605/001</t>
  </si>
  <si>
    <t>PLACA DE OBRA EM CHAPA DE ACO GALVANIZADO</t>
  </si>
  <si>
    <t>SER.MO</t>
  </si>
  <si>
    <t>1.5</t>
  </si>
  <si>
    <t>ANEXO</t>
  </si>
  <si>
    <t>ADMINSTRAÇÃO LOCAL DA OBRA</t>
  </si>
  <si>
    <t>DEOB</t>
  </si>
  <si>
    <t>mês</t>
  </si>
  <si>
    <t>1.6</t>
  </si>
  <si>
    <t>PROJETOS EXECUTIVOS - DETALHADOS EM PLANILHA ESPECIFICA, CONSTANTE DO PROJETO</t>
  </si>
  <si>
    <t>un</t>
  </si>
  <si>
    <t>2.0</t>
  </si>
  <si>
    <t>TRANSPORTES</t>
  </si>
  <si>
    <t>2.1</t>
  </si>
  <si>
    <t>25092/ 1</t>
  </si>
  <si>
    <t>TRANSPORTE DE MATERIAL - BOTA-FORA, D.M.T = 10,0 KM</t>
  </si>
  <si>
    <t>EQ.LOC</t>
  </si>
  <si>
    <t>M3/KM</t>
  </si>
  <si>
    <t>3.0</t>
  </si>
  <si>
    <t>SERVIÇO EM TERRA</t>
  </si>
  <si>
    <t>3.1</t>
  </si>
  <si>
    <t>10278/001</t>
  </si>
  <si>
    <t>ESCAVACAO MANUAL DE VALAS RASAS, QQ TERRENO, EXCETO ROCHA, P/FUNDACOES</t>
  </si>
  <si>
    <t>m3</t>
  </si>
  <si>
    <t>3.2</t>
  </si>
  <si>
    <t>26287/009</t>
  </si>
  <si>
    <t>ATERRO APILOADO(MANUAL) UMA CAMADA DE 20 CM, EM TODA A ÁREA DA EDIFICAÇÃO COM MATERIAL DE EMPRÉSTIMO ( 0,2*714M2)</t>
  </si>
  <si>
    <t>3.3</t>
  </si>
  <si>
    <t>68684/003</t>
  </si>
  <si>
    <t xml:space="preserve">REATERRO APILOADO (MANUAL) DE VALA COM DESLOCAMENTO DE MATERIAL EM CAMADAS DE 20 CM </t>
  </si>
  <si>
    <t>4.0</t>
  </si>
  <si>
    <t>FUNDAÇÕES</t>
  </si>
  <si>
    <t>4.1</t>
  </si>
  <si>
    <t>23737/002</t>
  </si>
  <si>
    <t xml:space="preserve"> FORMAS EM TABUAS DE 3A, PARA SAPATAS E CINTAS DE AMARRAÇÃO </t>
  </si>
  <si>
    <t>4.2</t>
  </si>
  <si>
    <t>68625/002</t>
  </si>
  <si>
    <t xml:space="preserve"> ARMACAO ACO CA-50/CA-60 P/ESTRUTURA</t>
  </si>
  <si>
    <t>kg</t>
  </si>
  <si>
    <t>4.3</t>
  </si>
  <si>
    <t>23719/2</t>
  </si>
  <si>
    <t>LASTRO DE CONCRETO MAGRO TRAÇO 1:4:8</t>
  </si>
  <si>
    <t>m³</t>
  </si>
  <si>
    <t>4.4</t>
  </si>
  <si>
    <t>CONCRETO USINADO, IMPORTADO, ESTRUTURAL FCK=20MPA, controle "A", consistência para vibração,  ADENSAMENTO E ACABAMENTO, INCLUS. TRANSPORTE,
HORIZONTAL ATÉ 20M (PROD. 2M3/H) EM CARRINHOS, ADENSAMENTO E ACABAMENTO</t>
  </si>
  <si>
    <t>5.0</t>
  </si>
  <si>
    <t>ESTRUTURA</t>
  </si>
  <si>
    <t>5.1</t>
  </si>
  <si>
    <t>26311/ 8</t>
  </si>
  <si>
    <t>CONCRETO USINADO BOMBEADO FCK=25MPA, INCLUSIVE COLOCAÇÃO, ESPALHAMENTO E ACABAMENTO.</t>
  </si>
  <si>
    <t>5.2</t>
  </si>
  <si>
    <t>23749/002</t>
  </si>
  <si>
    <t>ARMACAO ACO CA-50 e CA-60 P/1,0M3 DE CONCRETO</t>
  </si>
  <si>
    <t>5.3</t>
  </si>
  <si>
    <t xml:space="preserve">FORMAS PLANAS C/COMPENSADO RESINADO 12MM DE CONCRETO EM ESTRUTURAS INC ESCORAMENTO, MONTAGEM E DESFORMA (C/ REAPR. 3X)              </t>
  </si>
  <si>
    <t>5.4</t>
  </si>
  <si>
    <t>72737/002</t>
  </si>
  <si>
    <t>TRANSPORTE VERTICAL DE CONCRETO ESTRUTURAL ATÉ A PRIMEIRA LAJE</t>
  </si>
  <si>
    <t>5.5</t>
  </si>
  <si>
    <t xml:space="preserve">68467/ 1 </t>
  </si>
  <si>
    <t>ESCORAMENTO METÁLICA DE LAJE  PRE-MOLDADA  E VIGAS</t>
  </si>
  <si>
    <t>6.00</t>
  </si>
  <si>
    <t>1.</t>
  </si>
  <si>
    <t>INSTALAÇÕES ELÉTRICAS</t>
  </si>
  <si>
    <t>6.1</t>
  </si>
  <si>
    <t>68561/1</t>
  </si>
  <si>
    <t>Ponto de interruptor simples, incluindo tubulação e acessórios</t>
  </si>
  <si>
    <t>6.2</t>
  </si>
  <si>
    <t>68690/3</t>
  </si>
  <si>
    <t>Ponto de interruptor tree-way, incluindo tubulação e acessórios</t>
  </si>
  <si>
    <t>6.3</t>
  </si>
  <si>
    <t>68633/2</t>
  </si>
  <si>
    <t>Ponto de tomada 2P+t, incluindo tubulação e acessórios</t>
  </si>
  <si>
    <t>6.4</t>
  </si>
  <si>
    <t>68612/1</t>
  </si>
  <si>
    <t>Ponto de Luz incluindo:tubulação e fiação</t>
  </si>
  <si>
    <t>6.5</t>
  </si>
  <si>
    <t>26322/2</t>
  </si>
  <si>
    <t xml:space="preserve"> Luminária 2x20w</t>
  </si>
  <si>
    <t xml:space="preserve">un </t>
  </si>
  <si>
    <t>6.6</t>
  </si>
  <si>
    <t>Arandela 60W</t>
  </si>
  <si>
    <t>6.7</t>
  </si>
  <si>
    <t xml:space="preserve">Quadro de embutir para 24 disjuntores monopolares, disjutor trifásico, com barramento trifásico. </t>
  </si>
  <si>
    <t>6.8</t>
  </si>
  <si>
    <t>63486/1</t>
  </si>
  <si>
    <t>Cabo de cobre 4mm2 preto</t>
  </si>
  <si>
    <t>m</t>
  </si>
  <si>
    <t>6.9</t>
  </si>
  <si>
    <t>Cabo de cobre 4mm2 vermelho</t>
  </si>
  <si>
    <t>6.10</t>
  </si>
  <si>
    <t>63485/1</t>
  </si>
  <si>
    <t>Cabo de cobre 2,5mm2 verde</t>
  </si>
  <si>
    <t>6.11</t>
  </si>
  <si>
    <t>Cabo de cobre 2,5mm2 azul</t>
  </si>
  <si>
    <t>6.12</t>
  </si>
  <si>
    <t>Cabo de cobre 2,5mm2 vermelho</t>
  </si>
  <si>
    <t>6.13</t>
  </si>
  <si>
    <t>Cabo de cobre 2,5mm2 preto</t>
  </si>
  <si>
    <t>6.14</t>
  </si>
  <si>
    <t>Cabo de cobre 25mm2</t>
  </si>
  <si>
    <t>6.15</t>
  </si>
  <si>
    <t>26324/1</t>
  </si>
  <si>
    <t>Disjuntor 10A</t>
  </si>
  <si>
    <t>6.16</t>
  </si>
  <si>
    <t>09-08-83 *</t>
  </si>
  <si>
    <t>Disjuntor DR 32A</t>
  </si>
  <si>
    <t>Pref. SP</t>
  </si>
  <si>
    <t>6.17</t>
  </si>
  <si>
    <t>26324/3</t>
  </si>
  <si>
    <t>Disjuntor Bipolar 50A</t>
  </si>
  <si>
    <t>6.18</t>
  </si>
  <si>
    <t>68611/2</t>
  </si>
  <si>
    <t>Caixa de passagem, 20x20x10 em chapa metalica com tampa aparafusada</t>
  </si>
  <si>
    <t>6.19</t>
  </si>
  <si>
    <t>09-02-51 *</t>
  </si>
  <si>
    <t>Eletroduto de polietileno flexível, alta resistência 3"</t>
  </si>
  <si>
    <t>7.00</t>
  </si>
  <si>
    <t>SPDA</t>
  </si>
  <si>
    <t>7.1</t>
  </si>
  <si>
    <t>90694**</t>
  </si>
  <si>
    <t>Cordoalha de Cobre nú 35mm2, inclusive isoladores</t>
  </si>
  <si>
    <t>Pref.SP</t>
  </si>
  <si>
    <t>7.2</t>
  </si>
  <si>
    <t>90695**</t>
  </si>
  <si>
    <t>Cordoalha de Cobre nú 50mm2, inclusive isoladores</t>
  </si>
  <si>
    <t>7.3</t>
  </si>
  <si>
    <t>90692**</t>
  </si>
  <si>
    <t>Cordoalha de Cobre nú 16mm2, inclusive isoladores</t>
  </si>
  <si>
    <t>7.4</t>
  </si>
  <si>
    <t>98390**</t>
  </si>
  <si>
    <t>Hastes de aterramento em aço, revestido em cobre 5/8" x 3000cm</t>
  </si>
  <si>
    <t>7.5</t>
  </si>
  <si>
    <t>98391**</t>
  </si>
  <si>
    <t>Conector para Haste de aterramento</t>
  </si>
  <si>
    <t>7.6</t>
  </si>
  <si>
    <t>7.7</t>
  </si>
  <si>
    <t>91161**</t>
  </si>
  <si>
    <t>Tubo PVC para proteção de cordoalha 2"x3m</t>
  </si>
  <si>
    <t>7.8</t>
  </si>
  <si>
    <t>23701/1</t>
  </si>
  <si>
    <t>Para Raios com captor Franklin</t>
  </si>
  <si>
    <t>8.00</t>
  </si>
  <si>
    <t>INSTALAÇÕES HIDROSANITÁRIAS</t>
  </si>
  <si>
    <t>8.1</t>
  </si>
  <si>
    <t>68472/001</t>
  </si>
  <si>
    <t xml:space="preserve">CAIXA DE INSPEÇÃO EM ALVENARIA DE TIJOLO MACIÇO 60X60X60CM, REVESTIDA TIDA INTERNAMENTE C/BARRA-LISA(ARG.CIM/AREIA 1:4) E=2,0CM INCL. TAMPA PRE- MOLDADA E FUNDO DE CONCRETO DIMENSOES EXTERNAS: 0,60MX0ARGAMASSA TRACO 1:4 (CIMENTO E AREIA MEDIA PENEIRADA), PREPARO MECANICO
</t>
  </si>
  <si>
    <t>8.2</t>
  </si>
  <si>
    <t>COMPOSIÇÃO PINI/ INSUMOS SINAPI/COTAÇÃO</t>
  </si>
  <si>
    <t>REGISTRO de gaveta bruto Ø 25 mm (1")</t>
  </si>
  <si>
    <t>8.3</t>
  </si>
  <si>
    <t>REGISTRO de gaveta bruto Ø 50 mm (2")</t>
  </si>
  <si>
    <t>8.4</t>
  </si>
  <si>
    <t>REGISTRO de pressão com canopla Ø 25 mm (1")</t>
  </si>
  <si>
    <t>8.5</t>
  </si>
  <si>
    <t>ADAPTADOR PVC SOLDAVEL COM FLANGES E ANEL PARA CAIXA D'AGUA 25MMX3/4"</t>
  </si>
  <si>
    <t>8.6</t>
  </si>
  <si>
    <t>ADAPTADOR PVC SOLDAVEL COM FLANGES E ANEL PARA CAIXA D'AGUA 50MMX1.1/2</t>
  </si>
  <si>
    <t>8.7</t>
  </si>
  <si>
    <t>JOELHO PVC SOLDAVEL COM ROSCA METALICA 90º AGUA FRIA 25MMX3/4"</t>
  </si>
  <si>
    <t>8.8</t>
  </si>
  <si>
    <t>JOELHO 90 soldável de PVC marrom Ø 25 mm</t>
  </si>
  <si>
    <t>8.9</t>
  </si>
  <si>
    <t>JOELHO 90 soldável de PVC marrom Ø 50 mm</t>
  </si>
  <si>
    <t>8.10</t>
  </si>
  <si>
    <t>LUVA de redução soldável de PVC marrom Ø 50 x 25 mm</t>
  </si>
  <si>
    <t>8.11</t>
  </si>
  <si>
    <t>LUVA soldável de PVC marrom Ø 25 mm</t>
  </si>
  <si>
    <t>8.12</t>
  </si>
  <si>
    <t>LUVA soldável de PVC marrom Ø 50 mm</t>
  </si>
  <si>
    <t>8.13</t>
  </si>
  <si>
    <t>TÊ 90 de redução soldável de PVC marrom Ø 50 x 25 mm</t>
  </si>
  <si>
    <t>8.14</t>
  </si>
  <si>
    <t>TÊ 90 soldável de PVC azul com rosca metálica Ø 25 mm x 25 mm x 3/4"</t>
  </si>
  <si>
    <t>8.15</t>
  </si>
  <si>
    <t>TÊ 90 soldável de PVC marrom Ø 25 mm</t>
  </si>
  <si>
    <t>8.16</t>
  </si>
  <si>
    <t>TÊ 90 soldável de PVC marrom Ø 50 mm</t>
  </si>
  <si>
    <t>8.17</t>
  </si>
  <si>
    <t>68517/ 2</t>
  </si>
  <si>
    <t>TUBO de PVC soldável, Ø 25 mm, INCLUSIVE CONEXOES</t>
  </si>
  <si>
    <t>8.18</t>
  </si>
  <si>
    <t>24192/ 1</t>
  </si>
  <si>
    <t>TUBO de PVC soldável, Ø 50 mm, INCLUSIVE CONEXOES</t>
  </si>
  <si>
    <t>8.19</t>
  </si>
  <si>
    <t>JUNÇÃO 45 de PVC branco , ponta bolsa e virola, Ø 100 x 50 mm</t>
  </si>
  <si>
    <t>8.20</t>
  </si>
  <si>
    <t>JUNÇÃO 45 de PVC branco , ponta bolsa e virola, Ø 100 x 75 mm</t>
  </si>
  <si>
    <t>8.21</t>
  </si>
  <si>
    <t>JUNÇÃO 45 de PVC branco , ponta bolsa e virola, Ø 75 x 75 mm</t>
  </si>
  <si>
    <t>8.24</t>
  </si>
  <si>
    <t>24194/ 1</t>
  </si>
  <si>
    <t>TUBO de PVC branco, sem conexões , ponta bolsa e virola, Ø 100 mm</t>
  </si>
  <si>
    <t>8.25</t>
  </si>
  <si>
    <t>24193/ 1</t>
  </si>
  <si>
    <t>TUBO de PVC branco, inclusive conexões , ponta bolsa e virola, Ø 75 mm</t>
  </si>
  <si>
    <t>8.28</t>
  </si>
  <si>
    <t>11535/ 1</t>
  </si>
  <si>
    <t>CAIXA sifonada de PVC rígido , 150 x 185 x 75 mm</t>
  </si>
  <si>
    <t>8.29</t>
  </si>
  <si>
    <t>68619/002</t>
  </si>
  <si>
    <t>TORNEIRA de bóia Ø 20 mm (3/4")</t>
  </si>
  <si>
    <t>8.30</t>
  </si>
  <si>
    <t>11546/003</t>
  </si>
  <si>
    <t>TORNEIRA de pressão metálica para uso geral</t>
  </si>
  <si>
    <t>8.31</t>
  </si>
  <si>
    <t>26309/ 3</t>
  </si>
  <si>
    <t>RESERVATORIO EM FIBRA DE VIDRO CAPACIDADE DE 1500L INCL TAMPA DE VEDACAO C/ESCOTILHA E FIXADORES</t>
  </si>
  <si>
    <t>8.32</t>
  </si>
  <si>
    <t>26308/003</t>
  </si>
  <si>
    <t>COLOCACAO RESERVATORIO 1500L QUALQUER MATERIAL INCLUSIVE PECAS DE APOIO EM ALVENARIA E MADEIRA SERRADA E FLANGES DE LIGACAO HIDRAULICA EXCLUSIVE FORNECIMENTO DO RESERVATORIO</t>
  </si>
  <si>
    <t>ALVENARIAS E DIVISÓRIAS</t>
  </si>
  <si>
    <t>9.1</t>
  </si>
  <si>
    <t>ANDAIME para 1m² de alvenaria , construção e desmontagem, reaproveitamento seis vezes</t>
  </si>
  <si>
    <t>9.2</t>
  </si>
  <si>
    <t>68581/17</t>
  </si>
  <si>
    <t>ALVENARIA de vedação com tijolo cerâmico furado 10X20X20CM,  epessura da parede 10 cm, ARGAMASSA CIMENTO/AREIA 1:10 COM PREPARO MANUAL, juntas de 12 mm</t>
  </si>
  <si>
    <t>IMPERMEABILIZAÇÃO</t>
  </si>
  <si>
    <t>10.2</t>
  </si>
  <si>
    <t>24758/ 1</t>
  </si>
  <si>
    <t>IMPERMEABILIZACAO COM MANTA ASFALTICA 4MM</t>
  </si>
  <si>
    <t>COBERTURA e MADEIRAMENTO</t>
  </si>
  <si>
    <t>12.2</t>
  </si>
  <si>
    <t>23758/ 1</t>
  </si>
  <si>
    <t>COBERTURA com telha de fibrocimento , Inclusive Madeiramento, uma água, perfil ondulado, e = 6 mm, altura 51 mm, largura útil 1.050 mm, largura nominal 1.100 mm, inclinação 27%</t>
  </si>
  <si>
    <t>ESQUADRIAS METÁLICAS</t>
  </si>
  <si>
    <t>13.1</t>
  </si>
  <si>
    <t>68584/003</t>
  </si>
  <si>
    <t>PORTA de ferro sob encomenda tipo caixilho, de abrir, colocação e acabamento com uma folha, de acordo com especificações a serem passadas pela fiscalização</t>
  </si>
  <si>
    <t>13.2</t>
  </si>
  <si>
    <t>23766/003</t>
  </si>
  <si>
    <t>ESQUADRIA de ferro sob encomenda, colocação e acabamento fixo</t>
  </si>
  <si>
    <t>13.3</t>
  </si>
  <si>
    <t>68586/ 2</t>
  </si>
  <si>
    <t>GRADE DE PROTEÇÃO de ferro, colocação e acabamento ( Grades das fachadas laterais aos prédios, dos finais dos corredores do pavimento superior, e dos vãos das escadas)</t>
  </si>
  <si>
    <t>13.4</t>
  </si>
  <si>
    <t>GRADE DE PROTEÇÃO de ferro, colocação e acabamento ( destinado aos meios dos corredores internos aos blocos)</t>
  </si>
  <si>
    <t>VIDROS</t>
  </si>
  <si>
    <t>14.1</t>
  </si>
  <si>
    <t>26292/ 10</t>
  </si>
  <si>
    <t>VIDRO comum aramado, colocado em caixilho com ou sem baguetes, duas demãos de massa e = 6 mm</t>
  </si>
  <si>
    <t>REVESTIMENTO DE PAREDES</t>
  </si>
  <si>
    <t>15.2</t>
  </si>
  <si>
    <t>68597/016</t>
  </si>
  <si>
    <t xml:space="preserve"> CHAPISCO ARGAMASSA CIMENTO/AREIA 1:5/VEDACIT E=0,5CM </t>
  </si>
  <si>
    <t>15.4</t>
  </si>
  <si>
    <t>REBOCO PAULISTA (MASSA UNICA),ARG CIMENTO/CAL/AREIA 1:2:9 C/IMPERMEABILIZANTE E=2,0CM (PREPARO MANUAL)</t>
  </si>
  <si>
    <t>FORROS</t>
  </si>
  <si>
    <t>16.1</t>
  </si>
  <si>
    <t>68597/018</t>
  </si>
  <si>
    <t xml:space="preserve"> CHAPISCO em teto com argamassa de cimento e areia sem peneirar traço 1:3, com adição de adesivo a base de resina sintética, e=5 mm,PREPARO MANUAL, </t>
  </si>
  <si>
    <t>16.2</t>
  </si>
  <si>
    <t>MASSA ÚNICA DESEMPENADA , C/ARGAMASSA CIMENTO/CAL HIDRATADA/AREIA MEDIA PENEIRADA 1:2:9 E=2,0CM (PREPARO ARGAMASSA MANUAL)</t>
  </si>
  <si>
    <t>16.4</t>
  </si>
  <si>
    <t xml:space="preserve">23754/002 </t>
  </si>
  <si>
    <t>FORRO DE GESSO EM PLACAS 60X60CM, ESPESSURA 1,2CM, INCLUSIVE FIXACAO</t>
  </si>
  <si>
    <t>REVESTIMENTO DE PISO</t>
  </si>
  <si>
    <t>17.1</t>
  </si>
  <si>
    <t>68681/ 9</t>
  </si>
  <si>
    <t>LASTRO DE CONCRETO (contra-piso) não estrutural impermeabilizado, TRACO 1:4:8,e=7 cm</t>
  </si>
  <si>
    <t>17.2</t>
  </si>
  <si>
    <t>23608/ 1</t>
  </si>
  <si>
    <t>EXECUCAO DE PASSEIO EM CONCRETO 1:3:5 C/ JUNTAS RISCADAS EM QUADROS DE1,0 X 2,0 METROS.</t>
  </si>
  <si>
    <t>17.3</t>
  </si>
  <si>
    <t>23741/002</t>
  </si>
  <si>
    <t>PISO CIMENTADO LISO , REGULARIZADO TRACO 1:4 (CIMENTO E AREIA), ESPESSURA 1,5CM, PREPARO MANUAL, INCLUSO ADITIVO IMPERMEABILIZANTE</t>
  </si>
  <si>
    <t>PINTURA</t>
  </si>
  <si>
    <t>18.1</t>
  </si>
  <si>
    <t>26317/ 1</t>
  </si>
  <si>
    <t>EMASSAMENTO COM MASSA LATEX PVA PARA AMBIENTES INTERNOS, UMA DEMAO</t>
  </si>
  <si>
    <t>18.2</t>
  </si>
  <si>
    <t>26320/ 2</t>
  </si>
  <si>
    <t>PINTURA LATEX ACRILICA AMBIENTES INTERNOS/EXTERNOS, DUAS DEMAOS</t>
  </si>
  <si>
    <t>18.3</t>
  </si>
  <si>
    <t>10408/ 1</t>
  </si>
  <si>
    <t>PINTURA COM TINTA ACRILICA PARA PISOS EM QUADRAS POLIESPORTIVAS</t>
  </si>
  <si>
    <t>18.4</t>
  </si>
  <si>
    <t>23761/ 2</t>
  </si>
  <si>
    <t>PINTURA C/TEXTURADO ACRILICO HIDRO-REPELENTE</t>
  </si>
  <si>
    <t>18.5</t>
  </si>
  <si>
    <t>23764/001</t>
  </si>
  <si>
    <t>PINTURA C/TINTA ESMALTE 2 DEMAOS SOBRE 1 DEMAO ZARCAO P/ESQUADRIA DE FERRO</t>
  </si>
  <si>
    <t>19.0</t>
  </si>
  <si>
    <t>DIVERSOS</t>
  </si>
  <si>
    <t>19.1</t>
  </si>
  <si>
    <t>24862/ 1</t>
  </si>
  <si>
    <t>DESMATAMENTO/DESTOCAMENTO/LIMPEZA ARVORES C/ DIAMETRO MEDIO=15</t>
  </si>
  <si>
    <t>TOTAL MÃO-DE-OBRA (R$)</t>
  </si>
  <si>
    <t>TOTAL MATERIAL (R$)</t>
  </si>
  <si>
    <t>TOTAL GERAL (R$)</t>
  </si>
  <si>
    <t xml:space="preserve">                                  BDI (%)</t>
  </si>
  <si>
    <t>TOTAL COM BDI (%) (R$)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</si>
</sst>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#,##0.00_ ;\-#,##0.00\ 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8"/>
      <name val="Arial"/>
      <family val="2"/>
    </font>
    <font>
      <sz val="10"/>
      <name val="Arial"/>
    </font>
    <font>
      <sz val="10"/>
      <color theme="1"/>
      <name val="Times New Roman"/>
      <family val="1"/>
    </font>
    <font>
      <sz val="8"/>
      <color theme="1"/>
      <name val="Arial"/>
      <family val="2"/>
    </font>
    <font>
      <u/>
      <sz val="10"/>
      <color theme="10"/>
      <name val="Arial"/>
    </font>
    <font>
      <u/>
      <sz val="10"/>
      <color theme="1"/>
      <name val="Times New Roman"/>
      <family val="1"/>
    </font>
    <font>
      <sz val="8"/>
      <color rgb="FFFF0000"/>
      <name val="Arial"/>
      <family val="2"/>
    </font>
    <font>
      <b/>
      <i/>
      <sz val="10"/>
      <color theme="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2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3" fontId="2" fillId="0" borderId="0" xfId="1" applyFont="1" applyFill="1"/>
    <xf numFmtId="43" fontId="2" fillId="0" borderId="0" xfId="1" applyFont="1" applyFill="1" applyAlignment="1">
      <alignment horizontal="left"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3" fontId="2" fillId="0" borderId="4" xfId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43" fontId="5" fillId="0" borderId="4" xfId="1" applyFont="1" applyFill="1" applyBorder="1" applyAlignment="1" applyProtection="1">
      <alignment horizontal="center" vertical="center"/>
      <protection locked="0"/>
    </xf>
    <xf numFmtId="43" fontId="5" fillId="0" borderId="4" xfId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left"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" fontId="5" fillId="0" borderId="0" xfId="0" applyNumberFormat="1" applyFont="1" applyFill="1"/>
    <xf numFmtId="43" fontId="5" fillId="0" borderId="0" xfId="1" applyFont="1" applyFill="1"/>
    <xf numFmtId="0" fontId="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" fontId="5" fillId="0" borderId="4" xfId="0" quotePrefix="1" applyNumberFormat="1" applyFont="1" applyFill="1" applyBorder="1" applyAlignment="1">
      <alignment horizontal="center" vertical="center" wrapText="1"/>
    </xf>
    <xf numFmtId="1" fontId="2" fillId="0" borderId="4" xfId="3" applyNumberFormat="1" applyFont="1" applyFill="1" applyBorder="1" applyAlignment="1">
      <alignment horizontal="center" vertical="center"/>
    </xf>
    <xf numFmtId="0" fontId="2" fillId="0" borderId="4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43" fontId="2" fillId="0" borderId="4" xfId="1" applyFont="1" applyFill="1" applyBorder="1" applyAlignment="1">
      <alignment horizontal="center" vertical="center"/>
    </xf>
    <xf numFmtId="0" fontId="1" fillId="0" borderId="0" xfId="3" applyFill="1"/>
    <xf numFmtId="1" fontId="5" fillId="0" borderId="4" xfId="3" applyNumberFormat="1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left" vertical="center" wrapText="1"/>
    </xf>
    <xf numFmtId="4" fontId="5" fillId="0" borderId="4" xfId="4" applyNumberFormat="1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43" fontId="5" fillId="0" borderId="4" xfId="1" applyFont="1" applyFill="1" applyBorder="1" applyAlignment="1">
      <alignment horizontal="center" vertical="center"/>
    </xf>
    <xf numFmtId="49" fontId="5" fillId="0" borderId="4" xfId="3" applyNumberFormat="1" applyFont="1" applyFill="1" applyBorder="1" applyAlignment="1">
      <alignment horizontal="center" vertical="center"/>
    </xf>
    <xf numFmtId="49" fontId="5" fillId="0" borderId="6" xfId="3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left" vertical="center" wrapText="1"/>
    </xf>
    <xf numFmtId="0" fontId="5" fillId="0" borderId="0" xfId="3" applyFont="1" applyFill="1" applyBorder="1" applyAlignment="1">
      <alignment horizontal="center" vertical="center" wrapText="1"/>
    </xf>
    <xf numFmtId="43" fontId="5" fillId="0" borderId="0" xfId="1" applyFont="1" applyFill="1" applyBorder="1" applyAlignment="1">
      <alignment horizontal="center" vertical="center"/>
    </xf>
    <xf numFmtId="0" fontId="2" fillId="0" borderId="4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4" fontId="8" fillId="0" borderId="4" xfId="5" applyNumberFormat="1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1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left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3" fontId="5" fillId="0" borderId="12" xfId="1" applyFont="1" applyFill="1" applyBorder="1" applyAlignment="1">
      <alignment horizontal="center" vertical="center" wrapText="1"/>
    </xf>
    <xf numFmtId="43" fontId="5" fillId="0" borderId="12" xfId="1" applyFont="1" applyFill="1" applyBorder="1" applyAlignment="1" applyProtection="1">
      <alignment horizontal="center" vertical="center"/>
      <protection locked="0"/>
    </xf>
    <xf numFmtId="43" fontId="2" fillId="0" borderId="12" xfId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10" fontId="2" fillId="0" borderId="11" xfId="2" applyNumberFormat="1" applyFont="1" applyFill="1" applyBorder="1" applyAlignment="1">
      <alignment vertical="center" wrapText="1"/>
    </xf>
    <xf numFmtId="164" fontId="2" fillId="0" borderId="11" xfId="1" applyNumberFormat="1" applyFont="1" applyFill="1" applyBorder="1" applyAlignment="1">
      <alignment vertical="center" wrapText="1"/>
    </xf>
    <xf numFmtId="43" fontId="10" fillId="0" borderId="14" xfId="1" applyFont="1" applyFill="1" applyBorder="1" applyAlignment="1">
      <alignment horizontal="center" vertical="center" wrapText="1"/>
    </xf>
    <xf numFmtId="43" fontId="2" fillId="0" borderId="14" xfId="1" applyFont="1" applyFill="1" applyBorder="1" applyAlignment="1">
      <alignment horizontal="center" vertical="center" wrapText="1"/>
    </xf>
    <xf numFmtId="10" fontId="5" fillId="0" borderId="0" xfId="0" applyNumberFormat="1" applyFont="1" applyFill="1"/>
    <xf numFmtId="10" fontId="5" fillId="0" borderId="0" xfId="2" applyNumberFormat="1" applyFont="1" applyFill="1"/>
    <xf numFmtId="4" fontId="5" fillId="0" borderId="0" xfId="0" applyNumberFormat="1" applyFont="1" applyFill="1"/>
    <xf numFmtId="0" fontId="6" fillId="0" borderId="0" xfId="0" applyFont="1" applyFill="1"/>
    <xf numFmtId="0" fontId="9" fillId="0" borderId="0" xfId="0" applyFont="1" applyFill="1"/>
    <xf numFmtId="0" fontId="1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wrapText="1"/>
    </xf>
    <xf numFmtId="39" fontId="2" fillId="0" borderId="5" xfId="0" applyNumberFormat="1" applyFont="1" applyFill="1" applyBorder="1" applyAlignment="1">
      <alignment horizontal="center" vertical="center" wrapText="1"/>
    </xf>
    <xf numFmtId="39" fontId="2" fillId="0" borderId="15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39" fontId="2" fillId="0" borderId="7" xfId="0" applyNumberFormat="1" applyFont="1" applyFill="1" applyBorder="1" applyAlignment="1">
      <alignment horizontal="center" vertical="center" wrapText="1"/>
    </xf>
    <xf numFmtId="39" fontId="2" fillId="0" borderId="8" xfId="0" applyNumberFormat="1" applyFont="1" applyFill="1" applyBorder="1" applyAlignment="1">
      <alignment horizontal="center" vertical="center" wrapText="1"/>
    </xf>
    <xf numFmtId="39" fontId="2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6">
    <cellStyle name="Hyperlink" xfId="5" builtinId="8"/>
    <cellStyle name="Normal" xfId="0" builtinId="0"/>
    <cellStyle name="Normal 3" xfId="3"/>
    <cellStyle name="Normal 4" xfId="4"/>
    <cellStyle name="Porcentagem" xfId="2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5"/>
  <sheetViews>
    <sheetView tabSelected="1" topLeftCell="A117" workbookViewId="0">
      <selection activeCell="D119" sqref="D119"/>
    </sheetView>
  </sheetViews>
  <sheetFormatPr defaultRowHeight="12.75"/>
  <cols>
    <col min="1" max="1" width="6.85546875" style="26" customWidth="1"/>
    <col min="2" max="2" width="10.5703125" style="27" customWidth="1"/>
    <col min="3" max="3" width="10.42578125" style="26" hidden="1" customWidth="1"/>
    <col min="4" max="4" width="49.5703125" style="26" customWidth="1"/>
    <col min="5" max="5" width="12.42578125" style="26" hidden="1" customWidth="1"/>
    <col min="6" max="6" width="7.140625" style="26" hidden="1" customWidth="1"/>
    <col min="7" max="7" width="8.85546875" style="26" bestFit="1" customWidth="1"/>
    <col min="8" max="8" width="7.7109375" style="26" bestFit="1" customWidth="1"/>
    <col min="9" max="9" width="9" style="28" bestFit="1" customWidth="1"/>
    <col min="10" max="11" width="11" style="28" hidden="1" customWidth="1"/>
    <col min="12" max="12" width="8.7109375" style="28" bestFit="1" customWidth="1"/>
    <col min="13" max="13" width="10.28515625" style="28" bestFit="1" customWidth="1"/>
    <col min="14" max="14" width="14.140625" style="28" customWidth="1"/>
    <col min="15" max="16384" width="9.140625" style="30"/>
  </cols>
  <sheetData>
    <row r="1" spans="1:14" ht="25.5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>
      <c r="A2" s="81" t="s">
        <v>1</v>
      </c>
      <c r="B2" s="81"/>
      <c r="C2" s="81"/>
      <c r="D2" s="81"/>
      <c r="E2" s="1"/>
      <c r="F2" s="2"/>
      <c r="G2" s="2"/>
      <c r="H2" s="1"/>
      <c r="I2" s="3"/>
      <c r="J2" s="3"/>
      <c r="K2" s="3"/>
      <c r="L2" s="3"/>
      <c r="M2" s="3"/>
      <c r="N2" s="3"/>
    </row>
    <row r="3" spans="1:14">
      <c r="A3" s="81" t="s">
        <v>2</v>
      </c>
      <c r="B3" s="81"/>
      <c r="C3" s="81"/>
      <c r="D3" s="81"/>
      <c r="E3" s="81"/>
      <c r="F3" s="81"/>
      <c r="G3" s="81"/>
      <c r="H3" s="81"/>
      <c r="I3" s="4"/>
      <c r="J3" s="4"/>
      <c r="K3" s="4"/>
      <c r="L3" s="4"/>
      <c r="M3" s="4"/>
      <c r="N3" s="5"/>
    </row>
    <row r="4" spans="1:14" ht="25.5">
      <c r="A4" s="6" t="s">
        <v>3</v>
      </c>
      <c r="B4" s="7" t="s">
        <v>4</v>
      </c>
      <c r="C4" s="6" t="s">
        <v>5</v>
      </c>
      <c r="D4" s="8" t="s">
        <v>6</v>
      </c>
      <c r="E4" s="9" t="s">
        <v>7</v>
      </c>
      <c r="F4" s="9" t="s">
        <v>8</v>
      </c>
      <c r="G4" s="6" t="s">
        <v>9</v>
      </c>
      <c r="H4" s="6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1" t="s">
        <v>16</v>
      </c>
    </row>
    <row r="5" spans="1:14">
      <c r="A5" s="12" t="s">
        <v>17</v>
      </c>
      <c r="B5" s="13"/>
      <c r="C5" s="12"/>
      <c r="D5" s="14" t="s">
        <v>18</v>
      </c>
      <c r="E5" s="12"/>
      <c r="F5" s="12"/>
      <c r="G5" s="12"/>
      <c r="H5" s="12"/>
      <c r="I5" s="15"/>
      <c r="J5" s="15"/>
      <c r="K5" s="15"/>
      <c r="L5" s="15"/>
      <c r="M5" s="15"/>
      <c r="N5" s="15">
        <f>SUM(N6:N11)</f>
        <v>128813.93</v>
      </c>
    </row>
    <row r="6" spans="1:14" ht="51">
      <c r="A6" s="16" t="s">
        <v>19</v>
      </c>
      <c r="B6" s="17" t="s">
        <v>20</v>
      </c>
      <c r="C6" s="16"/>
      <c r="D6" s="18" t="s">
        <v>21</v>
      </c>
      <c r="E6" s="16" t="s">
        <v>22</v>
      </c>
      <c r="F6" s="16" t="s">
        <v>23</v>
      </c>
      <c r="G6" s="16" t="s">
        <v>24</v>
      </c>
      <c r="H6" s="16">
        <v>33</v>
      </c>
      <c r="I6" s="19">
        <f>ROUND(L6+M6,2)</f>
        <v>176.97</v>
      </c>
      <c r="J6" s="19">
        <v>3842.85</v>
      </c>
      <c r="K6" s="19">
        <v>1997.16</v>
      </c>
      <c r="L6" s="19">
        <v>116.45</v>
      </c>
      <c r="M6" s="19">
        <v>60.52</v>
      </c>
      <c r="N6" s="20">
        <f>ROUND(H6*I6,2)</f>
        <v>5840.01</v>
      </c>
    </row>
    <row r="7" spans="1:14" ht="25.5">
      <c r="A7" s="16" t="s">
        <v>25</v>
      </c>
      <c r="B7" s="17" t="s">
        <v>26</v>
      </c>
      <c r="C7" s="16"/>
      <c r="D7" s="18" t="s">
        <v>27</v>
      </c>
      <c r="E7" s="16" t="s">
        <v>22</v>
      </c>
      <c r="F7" s="16" t="s">
        <v>23</v>
      </c>
      <c r="G7" s="16" t="s">
        <v>24</v>
      </c>
      <c r="H7" s="16">
        <v>1133</v>
      </c>
      <c r="I7" s="19">
        <f t="shared" ref="I7:I17" si="0">ROUND(L7+M7,2)</f>
        <v>1.54</v>
      </c>
      <c r="J7" s="19">
        <v>1744.82</v>
      </c>
      <c r="K7" s="19">
        <v>0</v>
      </c>
      <c r="L7" s="20">
        <v>1.54</v>
      </c>
      <c r="M7" s="20">
        <v>0</v>
      </c>
      <c r="N7" s="20">
        <f t="shared" ref="N7:N17" si="1">ROUND(H7*I7,2)</f>
        <v>1744.82</v>
      </c>
    </row>
    <row r="8" spans="1:14" ht="38.25">
      <c r="A8" s="16" t="s">
        <v>28</v>
      </c>
      <c r="B8" s="17" t="s">
        <v>29</v>
      </c>
      <c r="C8" s="16"/>
      <c r="D8" s="18" t="s">
        <v>30</v>
      </c>
      <c r="E8" s="16" t="s">
        <v>22</v>
      </c>
      <c r="F8" s="16" t="s">
        <v>23</v>
      </c>
      <c r="G8" s="16" t="s">
        <v>24</v>
      </c>
      <c r="H8" s="16">
        <v>742.44</v>
      </c>
      <c r="I8" s="19">
        <f t="shared" si="0"/>
        <v>4.3</v>
      </c>
      <c r="J8" s="19">
        <v>1173.06</v>
      </c>
      <c r="K8" s="19">
        <v>2019.44</v>
      </c>
      <c r="L8" s="20">
        <v>1.58</v>
      </c>
      <c r="M8" s="20">
        <v>2.72</v>
      </c>
      <c r="N8" s="20">
        <f t="shared" si="1"/>
        <v>3192.49</v>
      </c>
    </row>
    <row r="9" spans="1:14" ht="25.5">
      <c r="A9" s="16" t="s">
        <v>31</v>
      </c>
      <c r="B9" s="17" t="s">
        <v>32</v>
      </c>
      <c r="C9" s="16"/>
      <c r="D9" s="18" t="s">
        <v>33</v>
      </c>
      <c r="E9" s="16" t="s">
        <v>22</v>
      </c>
      <c r="F9" s="16" t="s">
        <v>34</v>
      </c>
      <c r="G9" s="16" t="s">
        <v>24</v>
      </c>
      <c r="H9" s="16">
        <v>6</v>
      </c>
      <c r="I9" s="19">
        <f t="shared" si="0"/>
        <v>290.01</v>
      </c>
      <c r="J9" s="19">
        <v>143.22</v>
      </c>
      <c r="K9" s="19">
        <v>1596.84</v>
      </c>
      <c r="L9" s="20">
        <v>23.87</v>
      </c>
      <c r="M9" s="20">
        <v>266.14</v>
      </c>
      <c r="N9" s="20">
        <f t="shared" si="1"/>
        <v>1740.06</v>
      </c>
    </row>
    <row r="10" spans="1:14">
      <c r="A10" s="16" t="s">
        <v>35</v>
      </c>
      <c r="B10" s="17" t="s">
        <v>36</v>
      </c>
      <c r="C10" s="16"/>
      <c r="D10" s="18" t="s">
        <v>37</v>
      </c>
      <c r="E10" s="16" t="s">
        <v>38</v>
      </c>
      <c r="F10" s="16"/>
      <c r="G10" s="16" t="s">
        <v>39</v>
      </c>
      <c r="H10" s="16">
        <v>4</v>
      </c>
      <c r="I10" s="19">
        <f t="shared" si="0"/>
        <v>20681.349999999999</v>
      </c>
      <c r="J10" s="19">
        <v>67847.19</v>
      </c>
      <c r="K10" s="19">
        <v>14878.21</v>
      </c>
      <c r="L10" s="20">
        <v>16961.797266000001</v>
      </c>
      <c r="M10" s="20">
        <v>3719.5525000000002</v>
      </c>
      <c r="N10" s="20">
        <f t="shared" si="1"/>
        <v>82725.399999999994</v>
      </c>
    </row>
    <row r="11" spans="1:14" ht="25.5">
      <c r="A11" s="16" t="s">
        <v>40</v>
      </c>
      <c r="B11" s="17" t="s">
        <v>36</v>
      </c>
      <c r="C11" s="16"/>
      <c r="D11" s="18" t="s">
        <v>41</v>
      </c>
      <c r="E11" s="16" t="s">
        <v>38</v>
      </c>
      <c r="F11" s="16"/>
      <c r="G11" s="16" t="s">
        <v>42</v>
      </c>
      <c r="H11" s="16">
        <v>1</v>
      </c>
      <c r="I11" s="19">
        <f t="shared" si="0"/>
        <v>33571.15</v>
      </c>
      <c r="J11" s="19">
        <v>26856.92</v>
      </c>
      <c r="K11" s="19">
        <v>6714.23</v>
      </c>
      <c r="L11" s="20">
        <v>26856.919837440004</v>
      </c>
      <c r="M11" s="20">
        <v>6714.229959360001</v>
      </c>
      <c r="N11" s="20">
        <f t="shared" si="1"/>
        <v>33571.15</v>
      </c>
    </row>
    <row r="12" spans="1:14">
      <c r="A12" s="21" t="s">
        <v>43</v>
      </c>
      <c r="B12" s="13"/>
      <c r="C12" s="21"/>
      <c r="D12" s="22" t="s">
        <v>44</v>
      </c>
      <c r="E12" s="21"/>
      <c r="F12" s="21"/>
      <c r="G12" s="21"/>
      <c r="H12" s="21"/>
      <c r="I12" s="15">
        <v>10.220000000000001</v>
      </c>
      <c r="J12" s="19">
        <v>0</v>
      </c>
      <c r="K12" s="19">
        <v>0</v>
      </c>
      <c r="L12" s="15"/>
      <c r="M12" s="15"/>
      <c r="N12" s="15">
        <f>SUM(N13)</f>
        <v>1073.0999999999999</v>
      </c>
    </row>
    <row r="13" spans="1:14" ht="25.5">
      <c r="A13" s="16" t="s">
        <v>45</v>
      </c>
      <c r="B13" s="23" t="s">
        <v>46</v>
      </c>
      <c r="C13" s="24"/>
      <c r="D13" s="18" t="s">
        <v>47</v>
      </c>
      <c r="E13" s="16" t="s">
        <v>22</v>
      </c>
      <c r="F13" s="16" t="s">
        <v>48</v>
      </c>
      <c r="G13" s="16" t="s">
        <v>49</v>
      </c>
      <c r="H13" s="16">
        <v>105</v>
      </c>
      <c r="I13" s="19">
        <f t="shared" si="0"/>
        <v>10.220000000000001</v>
      </c>
      <c r="J13" s="19">
        <v>77.7</v>
      </c>
      <c r="K13" s="19">
        <v>995.4</v>
      </c>
      <c r="L13" s="20">
        <v>0.74</v>
      </c>
      <c r="M13" s="20">
        <v>9.48</v>
      </c>
      <c r="N13" s="20">
        <f t="shared" si="1"/>
        <v>1073.0999999999999</v>
      </c>
    </row>
    <row r="14" spans="1:14">
      <c r="A14" s="21" t="s">
        <v>50</v>
      </c>
      <c r="B14" s="13"/>
      <c r="C14" s="21"/>
      <c r="D14" s="22" t="s">
        <v>51</v>
      </c>
      <c r="E14" s="21"/>
      <c r="F14" s="21"/>
      <c r="G14" s="21"/>
      <c r="H14" s="21"/>
      <c r="I14" s="15">
        <v>61.69</v>
      </c>
      <c r="J14" s="19">
        <v>0</v>
      </c>
      <c r="K14" s="19">
        <v>0</v>
      </c>
      <c r="L14" s="15"/>
      <c r="M14" s="15"/>
      <c r="N14" s="15">
        <f>SUM(N15:N17)</f>
        <v>5552.62</v>
      </c>
    </row>
    <row r="15" spans="1:14" ht="25.5">
      <c r="A15" s="16" t="s">
        <v>52</v>
      </c>
      <c r="B15" s="17" t="s">
        <v>53</v>
      </c>
      <c r="C15" s="24"/>
      <c r="D15" s="18" t="s">
        <v>54</v>
      </c>
      <c r="E15" s="16" t="s">
        <v>22</v>
      </c>
      <c r="F15" s="16" t="s">
        <v>23</v>
      </c>
      <c r="G15" s="16" t="s">
        <v>55</v>
      </c>
      <c r="H15" s="16">
        <v>87.19</v>
      </c>
      <c r="I15" s="19">
        <f t="shared" si="0"/>
        <v>20.05</v>
      </c>
      <c r="J15" s="19">
        <v>1748.2</v>
      </c>
      <c r="K15" s="19">
        <v>0</v>
      </c>
      <c r="L15" s="20">
        <v>20.05</v>
      </c>
      <c r="M15" s="20">
        <v>0</v>
      </c>
      <c r="N15" s="20">
        <f t="shared" si="1"/>
        <v>1748.16</v>
      </c>
    </row>
    <row r="16" spans="1:14" ht="38.25">
      <c r="A16" s="16" t="s">
        <v>56</v>
      </c>
      <c r="B16" s="23" t="s">
        <v>57</v>
      </c>
      <c r="C16" s="24"/>
      <c r="D16" s="18" t="s">
        <v>58</v>
      </c>
      <c r="E16" s="16" t="s">
        <v>22</v>
      </c>
      <c r="F16" s="16"/>
      <c r="G16" s="16" t="s">
        <v>55</v>
      </c>
      <c r="H16" s="16">
        <v>142.80000000000001</v>
      </c>
      <c r="I16" s="19">
        <f t="shared" si="0"/>
        <v>20.05</v>
      </c>
      <c r="J16" s="19">
        <v>2863.14</v>
      </c>
      <c r="K16" s="19">
        <v>0</v>
      </c>
      <c r="L16" s="20">
        <v>20.05</v>
      </c>
      <c r="M16" s="20">
        <v>0</v>
      </c>
      <c r="N16" s="20">
        <f t="shared" si="1"/>
        <v>2863.14</v>
      </c>
    </row>
    <row r="17" spans="1:14" ht="29.25" customHeight="1">
      <c r="A17" s="16" t="s">
        <v>59</v>
      </c>
      <c r="B17" s="23" t="s">
        <v>60</v>
      </c>
      <c r="C17" s="25"/>
      <c r="D17" s="18" t="s">
        <v>61</v>
      </c>
      <c r="E17" s="16" t="s">
        <v>22</v>
      </c>
      <c r="F17" s="16" t="s">
        <v>23</v>
      </c>
      <c r="G17" s="16" t="s">
        <v>55</v>
      </c>
      <c r="H17" s="16">
        <v>43.6</v>
      </c>
      <c r="I17" s="19">
        <f t="shared" si="0"/>
        <v>21.59</v>
      </c>
      <c r="J17" s="19">
        <v>941.24</v>
      </c>
      <c r="K17" s="19">
        <v>0</v>
      </c>
      <c r="L17" s="20">
        <v>21.59</v>
      </c>
      <c r="M17" s="20">
        <v>0</v>
      </c>
      <c r="N17" s="20">
        <f t="shared" si="1"/>
        <v>941.32</v>
      </c>
    </row>
    <row r="18" spans="1:14">
      <c r="J18" s="19">
        <v>0</v>
      </c>
      <c r="K18" s="19">
        <v>0</v>
      </c>
    </row>
    <row r="19" spans="1:14">
      <c r="A19" s="29" t="s">
        <v>62</v>
      </c>
      <c r="B19" s="13"/>
      <c r="C19" s="21"/>
      <c r="D19" s="22" t="s">
        <v>63</v>
      </c>
      <c r="E19" s="21"/>
      <c r="F19" s="21"/>
      <c r="G19" s="21"/>
      <c r="H19" s="21"/>
      <c r="I19" s="15">
        <v>693.12999999999988</v>
      </c>
      <c r="J19" s="19">
        <v>0</v>
      </c>
      <c r="K19" s="19">
        <v>0</v>
      </c>
      <c r="L19" s="15"/>
      <c r="M19" s="15"/>
      <c r="N19" s="15">
        <f>SUM(N20:N23)</f>
        <v>35898.49</v>
      </c>
    </row>
    <row r="20" spans="1:14" ht="25.5">
      <c r="A20" s="16" t="s">
        <v>64</v>
      </c>
      <c r="B20" s="17" t="s">
        <v>65</v>
      </c>
      <c r="C20" s="25"/>
      <c r="D20" s="18" t="s">
        <v>66</v>
      </c>
      <c r="E20" s="16" t="s">
        <v>22</v>
      </c>
      <c r="F20" s="16" t="s">
        <v>23</v>
      </c>
      <c r="G20" s="16" t="s">
        <v>24</v>
      </c>
      <c r="H20" s="16">
        <v>326.39999999999998</v>
      </c>
      <c r="I20" s="19">
        <f t="shared" ref="I20:I23" si="2">ROUND(L20+M20,2)</f>
        <v>26.74</v>
      </c>
      <c r="J20" s="19">
        <v>5343.17</v>
      </c>
      <c r="K20" s="19">
        <v>3384.77</v>
      </c>
      <c r="L20" s="19">
        <v>16.37</v>
      </c>
      <c r="M20" s="19">
        <v>10.37</v>
      </c>
      <c r="N20" s="20">
        <f t="shared" ref="N20:N23" si="3">ROUND(H20*I20,2)</f>
        <v>8727.94</v>
      </c>
    </row>
    <row r="21" spans="1:14">
      <c r="A21" s="16" t="s">
        <v>67</v>
      </c>
      <c r="B21" s="17" t="s">
        <v>68</v>
      </c>
      <c r="C21" s="16"/>
      <c r="D21" s="18" t="s">
        <v>69</v>
      </c>
      <c r="E21" s="16" t="s">
        <v>22</v>
      </c>
      <c r="F21" s="16" t="s">
        <v>23</v>
      </c>
      <c r="G21" s="16" t="s">
        <v>70</v>
      </c>
      <c r="H21" s="16">
        <v>2358.7199999999998</v>
      </c>
      <c r="I21" s="19">
        <f t="shared" si="2"/>
        <v>5.41</v>
      </c>
      <c r="J21" s="19">
        <v>3561.67</v>
      </c>
      <c r="K21" s="19">
        <v>9199.01</v>
      </c>
      <c r="L21" s="19">
        <v>1.51</v>
      </c>
      <c r="M21" s="19">
        <v>3.9</v>
      </c>
      <c r="N21" s="20">
        <f t="shared" si="3"/>
        <v>12760.68</v>
      </c>
    </row>
    <row r="22" spans="1:14">
      <c r="A22" s="16" t="s">
        <v>71</v>
      </c>
      <c r="B22" s="31" t="s">
        <v>72</v>
      </c>
      <c r="C22" s="16"/>
      <c r="D22" s="18" t="s">
        <v>73</v>
      </c>
      <c r="E22" s="16" t="s">
        <v>22</v>
      </c>
      <c r="F22" s="16"/>
      <c r="G22" s="16" t="s">
        <v>74</v>
      </c>
      <c r="H22" s="16">
        <v>17.87</v>
      </c>
      <c r="I22" s="19">
        <f t="shared" si="2"/>
        <v>349.45</v>
      </c>
      <c r="J22" s="19">
        <v>3121.71</v>
      </c>
      <c r="K22" s="19">
        <v>3122.96</v>
      </c>
      <c r="L22" s="19">
        <v>174.69</v>
      </c>
      <c r="M22" s="19">
        <v>174.76</v>
      </c>
      <c r="N22" s="20">
        <f t="shared" si="3"/>
        <v>6244.67</v>
      </c>
    </row>
    <row r="23" spans="1:14" ht="67.5" customHeight="1">
      <c r="A23" s="16" t="s">
        <v>75</v>
      </c>
      <c r="B23" s="17">
        <v>8770.6666666666661</v>
      </c>
      <c r="C23" s="16"/>
      <c r="D23" s="18" t="s">
        <v>76</v>
      </c>
      <c r="E23" s="16" t="s">
        <v>22</v>
      </c>
      <c r="F23" s="16" t="s">
        <v>23</v>
      </c>
      <c r="G23" s="16" t="s">
        <v>55</v>
      </c>
      <c r="H23" s="16">
        <v>26.21</v>
      </c>
      <c r="I23" s="19">
        <f t="shared" si="2"/>
        <v>311.52999999999997</v>
      </c>
      <c r="J23" s="19">
        <v>849.67</v>
      </c>
      <c r="K23" s="19">
        <v>7314.91</v>
      </c>
      <c r="L23" s="20">
        <v>32.42</v>
      </c>
      <c r="M23" s="20">
        <v>279.10999999999996</v>
      </c>
      <c r="N23" s="20">
        <f t="shared" si="3"/>
        <v>8165.2</v>
      </c>
    </row>
    <row r="24" spans="1:14">
      <c r="A24" s="29" t="s">
        <v>77</v>
      </c>
      <c r="B24" s="13"/>
      <c r="C24" s="21"/>
      <c r="D24" s="22" t="s">
        <v>78</v>
      </c>
      <c r="E24" s="21"/>
      <c r="F24" s="21"/>
      <c r="G24" s="21"/>
      <c r="H24" s="21"/>
      <c r="I24" s="15">
        <v>1019.25</v>
      </c>
      <c r="J24" s="19">
        <v>0</v>
      </c>
      <c r="K24" s="19">
        <v>0</v>
      </c>
      <c r="L24" s="15"/>
      <c r="M24" s="15"/>
      <c r="N24" s="15">
        <f>SUM(N25:N29)</f>
        <v>180778.19</v>
      </c>
    </row>
    <row r="25" spans="1:14" ht="38.25">
      <c r="A25" s="29" t="s">
        <v>79</v>
      </c>
      <c r="B25" s="17" t="s">
        <v>80</v>
      </c>
      <c r="C25" s="16"/>
      <c r="D25" s="18" t="s">
        <v>81</v>
      </c>
      <c r="E25" s="16" t="s">
        <v>22</v>
      </c>
      <c r="F25" s="21"/>
      <c r="G25" s="21" t="s">
        <v>55</v>
      </c>
      <c r="H25" s="16">
        <v>146.44999999999999</v>
      </c>
      <c r="I25" s="19">
        <f t="shared" ref="I25:I29" si="4">ROUND(L25+M25,2)</f>
        <v>333.64</v>
      </c>
      <c r="J25" s="19">
        <v>2331.4499999999998</v>
      </c>
      <c r="K25" s="19">
        <v>46529.46</v>
      </c>
      <c r="L25" s="20">
        <v>15.92</v>
      </c>
      <c r="M25" s="20">
        <v>317.72000000000003</v>
      </c>
      <c r="N25" s="20">
        <f t="shared" ref="N25:N29" si="5">ROUND(H25*I25,2)</f>
        <v>48861.58</v>
      </c>
    </row>
    <row r="26" spans="1:14">
      <c r="A26" s="29" t="s">
        <v>82</v>
      </c>
      <c r="B26" s="17" t="s">
        <v>83</v>
      </c>
      <c r="C26" s="16"/>
      <c r="D26" s="18" t="s">
        <v>84</v>
      </c>
      <c r="E26" s="16" t="s">
        <v>22</v>
      </c>
      <c r="F26" s="21"/>
      <c r="G26" s="21" t="s">
        <v>55</v>
      </c>
      <c r="H26" s="16">
        <v>146.44999999999999</v>
      </c>
      <c r="I26" s="19">
        <f t="shared" si="4"/>
        <v>607.96</v>
      </c>
      <c r="J26" s="19">
        <v>52646.6</v>
      </c>
      <c r="K26" s="19">
        <v>36387.93</v>
      </c>
      <c r="L26" s="20">
        <v>359.49</v>
      </c>
      <c r="M26" s="20">
        <v>248.47</v>
      </c>
      <c r="N26" s="20">
        <f t="shared" si="5"/>
        <v>89035.74</v>
      </c>
    </row>
    <row r="27" spans="1:14" ht="45" customHeight="1">
      <c r="A27" s="29" t="s">
        <v>85</v>
      </c>
      <c r="B27" s="17">
        <v>6032.25</v>
      </c>
      <c r="C27" s="16"/>
      <c r="D27" s="18" t="s">
        <v>86</v>
      </c>
      <c r="E27" s="16" t="s">
        <v>22</v>
      </c>
      <c r="F27" s="16" t="s">
        <v>23</v>
      </c>
      <c r="G27" s="16" t="s">
        <v>24</v>
      </c>
      <c r="H27" s="16">
        <v>838.92</v>
      </c>
      <c r="I27" s="19">
        <f t="shared" si="4"/>
        <v>35.15</v>
      </c>
      <c r="J27" s="19">
        <v>18540.13</v>
      </c>
      <c r="K27" s="19">
        <v>10947.91</v>
      </c>
      <c r="L27" s="19">
        <v>22.1</v>
      </c>
      <c r="M27" s="19">
        <v>13.05</v>
      </c>
      <c r="N27" s="20">
        <f t="shared" si="5"/>
        <v>29488.04</v>
      </c>
    </row>
    <row r="28" spans="1:14" ht="25.5">
      <c r="A28" s="29" t="s">
        <v>87</v>
      </c>
      <c r="B28" s="17" t="s">
        <v>88</v>
      </c>
      <c r="C28" s="16"/>
      <c r="D28" s="18" t="s">
        <v>89</v>
      </c>
      <c r="E28" s="16" t="s">
        <v>22</v>
      </c>
      <c r="F28" s="16"/>
      <c r="G28" s="16" t="s">
        <v>55</v>
      </c>
      <c r="H28" s="16">
        <v>146.44999999999999</v>
      </c>
      <c r="I28" s="19">
        <f t="shared" si="4"/>
        <v>25.91</v>
      </c>
      <c r="J28" s="19">
        <v>3794.47</v>
      </c>
      <c r="K28" s="19">
        <v>0</v>
      </c>
      <c r="L28" s="19">
        <v>25.91</v>
      </c>
      <c r="M28" s="19">
        <v>0</v>
      </c>
      <c r="N28" s="20">
        <f t="shared" si="5"/>
        <v>3794.52</v>
      </c>
    </row>
    <row r="29" spans="1:14" ht="25.5">
      <c r="A29" s="29" t="s">
        <v>90</v>
      </c>
      <c r="B29" s="17" t="s">
        <v>91</v>
      </c>
      <c r="C29" s="16"/>
      <c r="D29" s="18" t="s">
        <v>92</v>
      </c>
      <c r="E29" s="16" t="s">
        <v>22</v>
      </c>
      <c r="F29" s="16" t="s">
        <v>23</v>
      </c>
      <c r="G29" s="16" t="s">
        <v>24</v>
      </c>
      <c r="H29" s="16">
        <v>578.55999999999995</v>
      </c>
      <c r="I29" s="19">
        <f t="shared" si="4"/>
        <v>16.59</v>
      </c>
      <c r="J29" s="19">
        <v>6890.65</v>
      </c>
      <c r="K29" s="19">
        <v>2707.66</v>
      </c>
      <c r="L29" s="20">
        <v>11.91</v>
      </c>
      <c r="M29" s="20">
        <v>4.68</v>
      </c>
      <c r="N29" s="20">
        <f t="shared" si="5"/>
        <v>9598.31</v>
      </c>
    </row>
    <row r="30" spans="1:14" s="36" customFormat="1" ht="15">
      <c r="A30" s="21" t="s">
        <v>93</v>
      </c>
      <c r="B30" s="32"/>
      <c r="C30" s="33" t="s">
        <v>94</v>
      </c>
      <c r="D30" s="22" t="s">
        <v>95</v>
      </c>
      <c r="E30" s="34"/>
      <c r="F30" s="34"/>
      <c r="G30" s="34"/>
      <c r="H30" s="34"/>
      <c r="I30" s="35">
        <v>644.86</v>
      </c>
      <c r="J30" s="19">
        <v>0</v>
      </c>
      <c r="K30" s="19">
        <v>0</v>
      </c>
      <c r="L30" s="35"/>
      <c r="M30" s="35"/>
      <c r="N30" s="35">
        <f>SUM(N31:N49)</f>
        <v>24732.980000000003</v>
      </c>
    </row>
    <row r="31" spans="1:14" s="36" customFormat="1" ht="25.5">
      <c r="A31" s="34" t="s">
        <v>96</v>
      </c>
      <c r="B31" s="37" t="s">
        <v>97</v>
      </c>
      <c r="C31" s="33"/>
      <c r="D31" s="38" t="s">
        <v>98</v>
      </c>
      <c r="E31" s="39" t="s">
        <v>22</v>
      </c>
      <c r="F31" s="40"/>
      <c r="G31" s="39" t="s">
        <v>42</v>
      </c>
      <c r="H31" s="34">
        <v>104</v>
      </c>
      <c r="I31" s="19">
        <f t="shared" ref="I31:I49" si="6">ROUND(L31+M31,2)</f>
        <v>18.61</v>
      </c>
      <c r="J31" s="19">
        <v>1935.44</v>
      </c>
      <c r="K31" s="19">
        <v>0</v>
      </c>
      <c r="L31" s="41">
        <v>18.61</v>
      </c>
      <c r="M31" s="41">
        <v>0</v>
      </c>
      <c r="N31" s="20">
        <f t="shared" ref="N31:N49" si="7">ROUND(H31*I31,2)</f>
        <v>1935.44</v>
      </c>
    </row>
    <row r="32" spans="1:14" s="36" customFormat="1" ht="25.5">
      <c r="A32" s="34" t="s">
        <v>99</v>
      </c>
      <c r="B32" s="37" t="s">
        <v>100</v>
      </c>
      <c r="C32" s="33" t="s">
        <v>94</v>
      </c>
      <c r="D32" s="38" t="s">
        <v>101</v>
      </c>
      <c r="E32" s="39" t="s">
        <v>22</v>
      </c>
      <c r="F32" s="40"/>
      <c r="G32" s="39" t="s">
        <v>42</v>
      </c>
      <c r="H32" s="34">
        <v>8</v>
      </c>
      <c r="I32" s="19">
        <f t="shared" si="6"/>
        <v>25.63</v>
      </c>
      <c r="J32" s="19">
        <v>205.04</v>
      </c>
      <c r="K32" s="19">
        <v>0</v>
      </c>
      <c r="L32" s="41">
        <v>25.63</v>
      </c>
      <c r="M32" s="41">
        <v>0</v>
      </c>
      <c r="N32" s="20">
        <f t="shared" si="7"/>
        <v>205.04</v>
      </c>
    </row>
    <row r="33" spans="1:14">
      <c r="A33" s="34" t="s">
        <v>102</v>
      </c>
      <c r="B33" s="37" t="s">
        <v>103</v>
      </c>
      <c r="C33" s="16"/>
      <c r="D33" s="38" t="s">
        <v>104</v>
      </c>
      <c r="E33" s="39" t="s">
        <v>22</v>
      </c>
      <c r="F33" s="40"/>
      <c r="G33" s="39" t="s">
        <v>42</v>
      </c>
      <c r="H33" s="34">
        <v>28</v>
      </c>
      <c r="I33" s="19">
        <f t="shared" si="6"/>
        <v>16.78</v>
      </c>
      <c r="J33" s="19">
        <v>469.84</v>
      </c>
      <c r="K33" s="19">
        <v>0</v>
      </c>
      <c r="L33" s="41">
        <v>16.78</v>
      </c>
      <c r="M33" s="41">
        <v>0</v>
      </c>
      <c r="N33" s="20">
        <f t="shared" si="7"/>
        <v>469.84</v>
      </c>
    </row>
    <row r="34" spans="1:14">
      <c r="A34" s="34" t="s">
        <v>105</v>
      </c>
      <c r="B34" s="37" t="s">
        <v>106</v>
      </c>
      <c r="C34" s="21"/>
      <c r="D34" s="38" t="s">
        <v>107</v>
      </c>
      <c r="E34" s="39" t="s">
        <v>22</v>
      </c>
      <c r="F34" s="40"/>
      <c r="G34" s="39" t="s">
        <v>42</v>
      </c>
      <c r="H34" s="34">
        <v>132</v>
      </c>
      <c r="I34" s="19">
        <f t="shared" si="6"/>
        <v>9.31</v>
      </c>
      <c r="J34" s="19">
        <v>1228.92</v>
      </c>
      <c r="K34" s="19">
        <v>0</v>
      </c>
      <c r="L34" s="41">
        <v>9.31</v>
      </c>
      <c r="M34" s="41">
        <v>0</v>
      </c>
      <c r="N34" s="20">
        <f t="shared" si="7"/>
        <v>1228.92</v>
      </c>
    </row>
    <row r="35" spans="1:14">
      <c r="A35" s="34" t="s">
        <v>108</v>
      </c>
      <c r="B35" s="42" t="s">
        <v>109</v>
      </c>
      <c r="C35" s="24"/>
      <c r="D35" s="38" t="s">
        <v>110</v>
      </c>
      <c r="E35" s="39" t="s">
        <v>22</v>
      </c>
      <c r="F35" s="40"/>
      <c r="G35" s="39" t="s">
        <v>111</v>
      </c>
      <c r="H35" s="34">
        <v>32</v>
      </c>
      <c r="I35" s="19">
        <f t="shared" si="6"/>
        <v>49.34</v>
      </c>
      <c r="J35" s="19">
        <v>1578.88</v>
      </c>
      <c r="K35" s="19">
        <v>0</v>
      </c>
      <c r="L35" s="41">
        <v>49.34</v>
      </c>
      <c r="M35" s="41">
        <v>0</v>
      </c>
      <c r="N35" s="20">
        <f t="shared" si="7"/>
        <v>1578.88</v>
      </c>
    </row>
    <row r="36" spans="1:14">
      <c r="A36" s="34" t="s">
        <v>112</v>
      </c>
      <c r="B36" s="37">
        <v>12227</v>
      </c>
      <c r="C36" s="24"/>
      <c r="D36" s="38" t="s">
        <v>113</v>
      </c>
      <c r="E36" s="39" t="s">
        <v>22</v>
      </c>
      <c r="F36" s="40"/>
      <c r="G36" s="39" t="s">
        <v>111</v>
      </c>
      <c r="H36" s="34">
        <v>100</v>
      </c>
      <c r="I36" s="19">
        <f t="shared" si="6"/>
        <v>71.42</v>
      </c>
      <c r="J36" s="19">
        <v>7142</v>
      </c>
      <c r="K36" s="19">
        <v>0</v>
      </c>
      <c r="L36" s="41">
        <v>71.42</v>
      </c>
      <c r="M36" s="41">
        <v>0</v>
      </c>
      <c r="N36" s="20">
        <f t="shared" si="7"/>
        <v>7142</v>
      </c>
    </row>
    <row r="37" spans="1:14" ht="25.5">
      <c r="A37" s="34" t="s">
        <v>114</v>
      </c>
      <c r="B37" s="37">
        <v>26323</v>
      </c>
      <c r="C37" s="24"/>
      <c r="D37" s="38" t="s">
        <v>115</v>
      </c>
      <c r="E37" s="39" t="s">
        <v>22</v>
      </c>
      <c r="F37" s="40"/>
      <c r="G37" s="39" t="s">
        <v>42</v>
      </c>
      <c r="H37" s="34">
        <v>2</v>
      </c>
      <c r="I37" s="19">
        <f t="shared" si="6"/>
        <v>159.57</v>
      </c>
      <c r="J37" s="19">
        <v>319.14</v>
      </c>
      <c r="K37" s="19">
        <v>0</v>
      </c>
      <c r="L37" s="41">
        <v>159.57</v>
      </c>
      <c r="M37" s="41">
        <v>0</v>
      </c>
      <c r="N37" s="20">
        <f t="shared" si="7"/>
        <v>319.14</v>
      </c>
    </row>
    <row r="38" spans="1:14">
      <c r="A38" s="34" t="s">
        <v>116</v>
      </c>
      <c r="B38" s="37" t="s">
        <v>117</v>
      </c>
      <c r="C38" s="24"/>
      <c r="D38" s="38" t="s">
        <v>118</v>
      </c>
      <c r="E38" s="39" t="s">
        <v>22</v>
      </c>
      <c r="F38" s="40"/>
      <c r="G38" s="34" t="s">
        <v>119</v>
      </c>
      <c r="H38" s="34">
        <v>400</v>
      </c>
      <c r="I38" s="19">
        <f t="shared" si="6"/>
        <v>2.94</v>
      </c>
      <c r="J38" s="19">
        <v>788</v>
      </c>
      <c r="K38" s="19">
        <v>388</v>
      </c>
      <c r="L38" s="41">
        <v>1.97</v>
      </c>
      <c r="M38" s="41">
        <v>0.97</v>
      </c>
      <c r="N38" s="20">
        <f t="shared" si="7"/>
        <v>1176</v>
      </c>
    </row>
    <row r="39" spans="1:14">
      <c r="A39" s="34" t="s">
        <v>120</v>
      </c>
      <c r="B39" s="37" t="s">
        <v>117</v>
      </c>
      <c r="C39" s="24"/>
      <c r="D39" s="38" t="s">
        <v>121</v>
      </c>
      <c r="E39" s="39" t="s">
        <v>22</v>
      </c>
      <c r="F39" s="40"/>
      <c r="G39" s="34" t="s">
        <v>119</v>
      </c>
      <c r="H39" s="34">
        <v>400</v>
      </c>
      <c r="I39" s="19">
        <f t="shared" si="6"/>
        <v>2.94</v>
      </c>
      <c r="J39" s="19">
        <v>788</v>
      </c>
      <c r="K39" s="19">
        <v>388</v>
      </c>
      <c r="L39" s="41">
        <v>1.97</v>
      </c>
      <c r="M39" s="41">
        <v>0.97</v>
      </c>
      <c r="N39" s="20">
        <f t="shared" si="7"/>
        <v>1176</v>
      </c>
    </row>
    <row r="40" spans="1:14">
      <c r="A40" s="34" t="s">
        <v>122</v>
      </c>
      <c r="B40" s="37" t="s">
        <v>123</v>
      </c>
      <c r="C40" s="24"/>
      <c r="D40" s="38" t="s">
        <v>124</v>
      </c>
      <c r="E40" s="39" t="s">
        <v>22</v>
      </c>
      <c r="F40" s="40"/>
      <c r="G40" s="34" t="s">
        <v>119</v>
      </c>
      <c r="H40" s="34">
        <v>700</v>
      </c>
      <c r="I40" s="19">
        <f t="shared" si="6"/>
        <v>2.41</v>
      </c>
      <c r="J40" s="19">
        <v>1267</v>
      </c>
      <c r="K40" s="19">
        <v>420</v>
      </c>
      <c r="L40" s="41">
        <v>1.81</v>
      </c>
      <c r="M40" s="41">
        <v>0.6</v>
      </c>
      <c r="N40" s="20">
        <f t="shared" si="7"/>
        <v>1687</v>
      </c>
    </row>
    <row r="41" spans="1:14">
      <c r="A41" s="34" t="s">
        <v>125</v>
      </c>
      <c r="B41" s="37" t="s">
        <v>123</v>
      </c>
      <c r="C41" s="24"/>
      <c r="D41" s="38" t="s">
        <v>126</v>
      </c>
      <c r="E41" s="39" t="s">
        <v>22</v>
      </c>
      <c r="F41" s="40"/>
      <c r="G41" s="34" t="s">
        <v>119</v>
      </c>
      <c r="H41" s="34">
        <v>700</v>
      </c>
      <c r="I41" s="19">
        <f t="shared" si="6"/>
        <v>2.41</v>
      </c>
      <c r="J41" s="19">
        <v>1267</v>
      </c>
      <c r="K41" s="19">
        <v>420</v>
      </c>
      <c r="L41" s="41">
        <v>1.81</v>
      </c>
      <c r="M41" s="41">
        <v>0.6</v>
      </c>
      <c r="N41" s="20">
        <f t="shared" si="7"/>
        <v>1687</v>
      </c>
    </row>
    <row r="42" spans="1:14">
      <c r="A42" s="34" t="s">
        <v>127</v>
      </c>
      <c r="B42" s="37" t="s">
        <v>123</v>
      </c>
      <c r="C42" s="24"/>
      <c r="D42" s="38" t="s">
        <v>128</v>
      </c>
      <c r="E42" s="39" t="s">
        <v>22</v>
      </c>
      <c r="F42" s="40"/>
      <c r="G42" s="34" t="s">
        <v>119</v>
      </c>
      <c r="H42" s="34">
        <v>300</v>
      </c>
      <c r="I42" s="19">
        <f t="shared" si="6"/>
        <v>2.41</v>
      </c>
      <c r="J42" s="19">
        <v>543</v>
      </c>
      <c r="K42" s="19">
        <v>180</v>
      </c>
      <c r="L42" s="41">
        <v>1.81</v>
      </c>
      <c r="M42" s="41">
        <v>0.6</v>
      </c>
      <c r="N42" s="20">
        <f t="shared" si="7"/>
        <v>723</v>
      </c>
    </row>
    <row r="43" spans="1:14">
      <c r="A43" s="34" t="s">
        <v>129</v>
      </c>
      <c r="B43" s="37" t="s">
        <v>123</v>
      </c>
      <c r="C43" s="24"/>
      <c r="D43" s="38" t="s">
        <v>130</v>
      </c>
      <c r="E43" s="39" t="s">
        <v>22</v>
      </c>
      <c r="F43" s="40"/>
      <c r="G43" s="34" t="s">
        <v>119</v>
      </c>
      <c r="H43" s="34">
        <v>300</v>
      </c>
      <c r="I43" s="19">
        <f t="shared" si="6"/>
        <v>2.41</v>
      </c>
      <c r="J43" s="19">
        <v>543</v>
      </c>
      <c r="K43" s="19">
        <v>180</v>
      </c>
      <c r="L43" s="41">
        <v>1.81</v>
      </c>
      <c r="M43" s="41">
        <v>0.6</v>
      </c>
      <c r="N43" s="20">
        <f t="shared" si="7"/>
        <v>723</v>
      </c>
    </row>
    <row r="44" spans="1:14">
      <c r="A44" s="34" t="s">
        <v>131</v>
      </c>
      <c r="B44" s="42">
        <v>75967</v>
      </c>
      <c r="C44" s="24"/>
      <c r="D44" s="38" t="s">
        <v>132</v>
      </c>
      <c r="E44" s="39" t="s">
        <v>22</v>
      </c>
      <c r="F44" s="40"/>
      <c r="G44" s="34" t="s">
        <v>119</v>
      </c>
      <c r="H44" s="34">
        <v>120</v>
      </c>
      <c r="I44" s="19">
        <f t="shared" si="6"/>
        <v>9.58</v>
      </c>
      <c r="J44" s="19">
        <v>1149.5999999999999</v>
      </c>
      <c r="K44" s="19">
        <v>0</v>
      </c>
      <c r="L44" s="41">
        <v>9.58</v>
      </c>
      <c r="M44" s="41">
        <v>0</v>
      </c>
      <c r="N44" s="20">
        <f t="shared" si="7"/>
        <v>1149.5999999999999</v>
      </c>
    </row>
    <row r="45" spans="1:14">
      <c r="A45" s="34" t="s">
        <v>133</v>
      </c>
      <c r="B45" s="42" t="s">
        <v>134</v>
      </c>
      <c r="C45" s="24"/>
      <c r="D45" s="38" t="s">
        <v>135</v>
      </c>
      <c r="E45" s="39" t="s">
        <v>22</v>
      </c>
      <c r="F45" s="40"/>
      <c r="G45" s="39" t="s">
        <v>42</v>
      </c>
      <c r="H45" s="34">
        <v>8</v>
      </c>
      <c r="I45" s="19">
        <f t="shared" si="6"/>
        <v>10.84</v>
      </c>
      <c r="J45" s="19">
        <v>86.72</v>
      </c>
      <c r="K45" s="19">
        <v>0</v>
      </c>
      <c r="L45" s="41">
        <v>10.84</v>
      </c>
      <c r="M45" s="41">
        <v>0</v>
      </c>
      <c r="N45" s="20">
        <f t="shared" si="7"/>
        <v>86.72</v>
      </c>
    </row>
    <row r="46" spans="1:14">
      <c r="A46" s="34" t="s">
        <v>136</v>
      </c>
      <c r="B46" s="42" t="s">
        <v>137</v>
      </c>
      <c r="C46" s="24"/>
      <c r="D46" s="38" t="s">
        <v>138</v>
      </c>
      <c r="E46" s="39" t="s">
        <v>139</v>
      </c>
      <c r="F46" s="40"/>
      <c r="G46" s="39" t="s">
        <v>42</v>
      </c>
      <c r="H46" s="34">
        <v>14</v>
      </c>
      <c r="I46" s="19">
        <f t="shared" si="6"/>
        <v>177.42</v>
      </c>
      <c r="J46" s="19">
        <v>2483.88</v>
      </c>
      <c r="K46" s="19">
        <v>0</v>
      </c>
      <c r="L46" s="41">
        <v>177.42</v>
      </c>
      <c r="M46" s="41">
        <v>0</v>
      </c>
      <c r="N46" s="20">
        <f t="shared" si="7"/>
        <v>2483.88</v>
      </c>
    </row>
    <row r="47" spans="1:14">
      <c r="A47" s="34" t="s">
        <v>140</v>
      </c>
      <c r="B47" s="42" t="s">
        <v>141</v>
      </c>
      <c r="C47" s="24"/>
      <c r="D47" s="38" t="s">
        <v>142</v>
      </c>
      <c r="E47" s="39" t="s">
        <v>22</v>
      </c>
      <c r="F47" s="40"/>
      <c r="G47" s="39" t="s">
        <v>42</v>
      </c>
      <c r="H47" s="34">
        <v>2</v>
      </c>
      <c r="I47" s="19">
        <f t="shared" si="6"/>
        <v>39.32</v>
      </c>
      <c r="J47" s="19">
        <v>78.64</v>
      </c>
      <c r="K47" s="19">
        <v>0</v>
      </c>
      <c r="L47" s="41">
        <v>39.32</v>
      </c>
      <c r="M47" s="41">
        <v>0</v>
      </c>
      <c r="N47" s="20">
        <f t="shared" si="7"/>
        <v>78.64</v>
      </c>
    </row>
    <row r="48" spans="1:14" ht="25.5">
      <c r="A48" s="34" t="s">
        <v>143</v>
      </c>
      <c r="B48" s="43" t="s">
        <v>144</v>
      </c>
      <c r="C48" s="24"/>
      <c r="D48" s="38" t="s">
        <v>145</v>
      </c>
      <c r="E48" s="39" t="s">
        <v>22</v>
      </c>
      <c r="F48" s="40"/>
      <c r="G48" s="39" t="s">
        <v>42</v>
      </c>
      <c r="H48" s="34">
        <v>4</v>
      </c>
      <c r="I48" s="19">
        <f t="shared" si="6"/>
        <v>28.72</v>
      </c>
      <c r="J48" s="19">
        <v>114.88</v>
      </c>
      <c r="K48" s="19">
        <v>0</v>
      </c>
      <c r="L48" s="41">
        <v>28.72</v>
      </c>
      <c r="M48" s="41">
        <v>0</v>
      </c>
      <c r="N48" s="20">
        <f t="shared" si="7"/>
        <v>114.88</v>
      </c>
    </row>
    <row r="49" spans="1:14">
      <c r="A49" s="34" t="s">
        <v>146</v>
      </c>
      <c r="B49" s="44" t="s">
        <v>147</v>
      </c>
      <c r="C49" s="24"/>
      <c r="D49" s="38" t="s">
        <v>148</v>
      </c>
      <c r="E49" s="39" t="s">
        <v>139</v>
      </c>
      <c r="F49" s="40"/>
      <c r="G49" s="34" t="s">
        <v>119</v>
      </c>
      <c r="H49" s="34">
        <v>60</v>
      </c>
      <c r="I49" s="19">
        <f t="shared" si="6"/>
        <v>12.8</v>
      </c>
      <c r="J49" s="19">
        <v>768</v>
      </c>
      <c r="K49" s="19">
        <v>0</v>
      </c>
      <c r="L49" s="41">
        <v>12.8</v>
      </c>
      <c r="M49" s="41">
        <v>0</v>
      </c>
      <c r="N49" s="20">
        <f t="shared" si="7"/>
        <v>768</v>
      </c>
    </row>
    <row r="50" spans="1:14">
      <c r="A50" s="45"/>
      <c r="B50" s="46"/>
      <c r="C50" s="47"/>
      <c r="D50" s="48"/>
      <c r="E50" s="49"/>
      <c r="F50" s="49"/>
      <c r="G50" s="45"/>
      <c r="H50" s="45"/>
      <c r="I50" s="50"/>
      <c r="J50" s="19">
        <v>0</v>
      </c>
      <c r="K50" s="19">
        <v>0</v>
      </c>
      <c r="L50" s="50"/>
      <c r="M50" s="50"/>
      <c r="N50" s="50"/>
    </row>
    <row r="51" spans="1:14">
      <c r="A51" s="33" t="s">
        <v>149</v>
      </c>
      <c r="B51" s="32"/>
      <c r="C51" s="24"/>
      <c r="D51" s="51" t="s">
        <v>150</v>
      </c>
      <c r="E51" s="52"/>
      <c r="F51" s="52"/>
      <c r="G51" s="34"/>
      <c r="H51" s="34"/>
      <c r="I51" s="35">
        <v>471.43</v>
      </c>
      <c r="J51" s="19">
        <v>0</v>
      </c>
      <c r="K51" s="19">
        <v>0</v>
      </c>
      <c r="L51" s="35">
        <v>168.02080000000001</v>
      </c>
      <c r="M51" s="35">
        <v>303.41000000000003</v>
      </c>
      <c r="N51" s="35">
        <f>SUM(N52:N59)</f>
        <v>8731.739999999998</v>
      </c>
    </row>
    <row r="52" spans="1:14">
      <c r="A52" s="34" t="s">
        <v>151</v>
      </c>
      <c r="B52" s="53" t="s">
        <v>152</v>
      </c>
      <c r="C52" s="24"/>
      <c r="D52" s="38" t="s">
        <v>153</v>
      </c>
      <c r="E52" s="40" t="s">
        <v>154</v>
      </c>
      <c r="F52" s="40"/>
      <c r="G52" s="34" t="s">
        <v>119</v>
      </c>
      <c r="H52" s="34">
        <v>170</v>
      </c>
      <c r="I52" s="19">
        <f t="shared" ref="I52:I59" si="8">ROUND(L52+M52,2)</f>
        <v>13.8</v>
      </c>
      <c r="J52" s="19">
        <v>586.5</v>
      </c>
      <c r="K52" s="19">
        <v>1759.5</v>
      </c>
      <c r="L52" s="41">
        <v>3.45</v>
      </c>
      <c r="M52" s="41">
        <v>10.35</v>
      </c>
      <c r="N52" s="20">
        <f t="shared" ref="N52:N59" si="9">ROUND(H52*I52,2)</f>
        <v>2346</v>
      </c>
    </row>
    <row r="53" spans="1:14">
      <c r="A53" s="34" t="s">
        <v>155</v>
      </c>
      <c r="B53" s="53" t="s">
        <v>156</v>
      </c>
      <c r="C53" s="24"/>
      <c r="D53" s="38" t="s">
        <v>157</v>
      </c>
      <c r="E53" s="40" t="s">
        <v>154</v>
      </c>
      <c r="F53" s="40"/>
      <c r="G53" s="34" t="s">
        <v>119</v>
      </c>
      <c r="H53" s="34">
        <v>200</v>
      </c>
      <c r="I53" s="19">
        <f t="shared" si="8"/>
        <v>18.59</v>
      </c>
      <c r="J53" s="19">
        <v>1020</v>
      </c>
      <c r="K53" s="19">
        <v>2698</v>
      </c>
      <c r="L53" s="41">
        <v>5.0999999999999996</v>
      </c>
      <c r="M53" s="41">
        <v>13.49</v>
      </c>
      <c r="N53" s="20">
        <f t="shared" si="9"/>
        <v>3718</v>
      </c>
    </row>
    <row r="54" spans="1:14">
      <c r="A54" s="34" t="s">
        <v>158</v>
      </c>
      <c r="B54" s="54" t="s">
        <v>159</v>
      </c>
      <c r="C54" s="24"/>
      <c r="D54" s="38" t="s">
        <v>160</v>
      </c>
      <c r="E54" s="40" t="s">
        <v>154</v>
      </c>
      <c r="F54" s="40"/>
      <c r="G54" s="34" t="s">
        <v>119</v>
      </c>
      <c r="H54" s="34">
        <v>40</v>
      </c>
      <c r="I54" s="19">
        <f t="shared" si="8"/>
        <v>6.67</v>
      </c>
      <c r="J54" s="19">
        <v>85.6</v>
      </c>
      <c r="K54" s="19">
        <v>181.2</v>
      </c>
      <c r="L54" s="41">
        <v>2.14</v>
      </c>
      <c r="M54" s="41">
        <v>4.53</v>
      </c>
      <c r="N54" s="20">
        <f t="shared" si="9"/>
        <v>266.8</v>
      </c>
    </row>
    <row r="55" spans="1:14" ht="25.5">
      <c r="A55" s="34" t="s">
        <v>161</v>
      </c>
      <c r="B55" s="53" t="s">
        <v>162</v>
      </c>
      <c r="C55" s="24"/>
      <c r="D55" s="38" t="s">
        <v>163</v>
      </c>
      <c r="E55" s="40" t="s">
        <v>154</v>
      </c>
      <c r="F55" s="40"/>
      <c r="G55" s="39" t="s">
        <v>42</v>
      </c>
      <c r="H55" s="34">
        <v>8</v>
      </c>
      <c r="I55" s="19">
        <f t="shared" si="8"/>
        <v>50.15</v>
      </c>
      <c r="J55" s="19">
        <v>263.04000000000002</v>
      </c>
      <c r="K55" s="19">
        <v>138.16</v>
      </c>
      <c r="L55" s="41">
        <v>32.879999999999995</v>
      </c>
      <c r="M55" s="41">
        <v>17.27</v>
      </c>
      <c r="N55" s="20">
        <f t="shared" si="9"/>
        <v>401.2</v>
      </c>
    </row>
    <row r="56" spans="1:14">
      <c r="A56" s="34" t="s">
        <v>164</v>
      </c>
      <c r="B56" s="53" t="s">
        <v>165</v>
      </c>
      <c r="C56" s="24"/>
      <c r="D56" s="38" t="s">
        <v>166</v>
      </c>
      <c r="E56" s="40" t="s">
        <v>154</v>
      </c>
      <c r="F56" s="40"/>
      <c r="G56" s="39" t="s">
        <v>42</v>
      </c>
      <c r="H56" s="34">
        <v>8</v>
      </c>
      <c r="I56" s="19">
        <f t="shared" si="8"/>
        <v>4.93</v>
      </c>
      <c r="J56" s="19">
        <v>26.32</v>
      </c>
      <c r="K56" s="19">
        <v>13.12</v>
      </c>
      <c r="L56" s="41">
        <v>3.29</v>
      </c>
      <c r="M56" s="41">
        <v>1.64</v>
      </c>
      <c r="N56" s="20">
        <f t="shared" si="9"/>
        <v>39.44</v>
      </c>
    </row>
    <row r="57" spans="1:14" ht="25.5">
      <c r="A57" s="34" t="s">
        <v>167</v>
      </c>
      <c r="B57" s="42" t="s">
        <v>144</v>
      </c>
      <c r="C57" s="24"/>
      <c r="D57" s="38" t="s">
        <v>145</v>
      </c>
      <c r="E57" s="39" t="s">
        <v>22</v>
      </c>
      <c r="F57" s="40"/>
      <c r="G57" s="39" t="s">
        <v>42</v>
      </c>
      <c r="H57" s="34">
        <v>16</v>
      </c>
      <c r="I57" s="19">
        <f t="shared" si="8"/>
        <v>50.09</v>
      </c>
      <c r="J57" s="19">
        <v>341.92</v>
      </c>
      <c r="K57" s="19">
        <v>459.52</v>
      </c>
      <c r="L57" s="41">
        <v>21.37</v>
      </c>
      <c r="M57" s="41">
        <v>28.72</v>
      </c>
      <c r="N57" s="20">
        <f t="shared" si="9"/>
        <v>801.44</v>
      </c>
    </row>
    <row r="58" spans="1:14">
      <c r="A58" s="34" t="s">
        <v>168</v>
      </c>
      <c r="B58" s="53" t="s">
        <v>169</v>
      </c>
      <c r="C58" s="24"/>
      <c r="D58" s="38" t="s">
        <v>170</v>
      </c>
      <c r="E58" s="40" t="s">
        <v>139</v>
      </c>
      <c r="F58" s="40"/>
      <c r="G58" s="34" t="s">
        <v>119</v>
      </c>
      <c r="H58" s="34">
        <v>24</v>
      </c>
      <c r="I58" s="19">
        <f t="shared" si="8"/>
        <v>22.93</v>
      </c>
      <c r="J58" s="19">
        <v>394.56</v>
      </c>
      <c r="K58" s="19">
        <v>155.76</v>
      </c>
      <c r="L58" s="41">
        <v>16.439999999999998</v>
      </c>
      <c r="M58" s="41">
        <v>6.49</v>
      </c>
      <c r="N58" s="20">
        <f t="shared" si="9"/>
        <v>550.32000000000005</v>
      </c>
    </row>
    <row r="59" spans="1:14">
      <c r="A59" s="34" t="s">
        <v>171</v>
      </c>
      <c r="B59" s="42" t="s">
        <v>172</v>
      </c>
      <c r="C59" s="24"/>
      <c r="D59" s="38" t="s">
        <v>173</v>
      </c>
      <c r="E59" s="39" t="s">
        <v>22</v>
      </c>
      <c r="F59" s="40"/>
      <c r="G59" s="39" t="s">
        <v>42</v>
      </c>
      <c r="H59" s="34">
        <v>2</v>
      </c>
      <c r="I59" s="19">
        <f t="shared" si="8"/>
        <v>304.27</v>
      </c>
      <c r="J59" s="19">
        <v>166.7</v>
      </c>
      <c r="K59" s="19">
        <v>441.84</v>
      </c>
      <c r="L59" s="41">
        <v>83.350800000000007</v>
      </c>
      <c r="M59" s="41">
        <v>220.92000000000002</v>
      </c>
      <c r="N59" s="20">
        <f t="shared" si="9"/>
        <v>608.54</v>
      </c>
    </row>
    <row r="60" spans="1:14">
      <c r="A60" s="21" t="s">
        <v>174</v>
      </c>
      <c r="B60" s="13"/>
      <c r="C60" s="24"/>
      <c r="D60" s="22" t="s">
        <v>175</v>
      </c>
      <c r="E60" s="16"/>
      <c r="F60" s="21"/>
      <c r="G60" s="21"/>
      <c r="H60" s="21"/>
      <c r="I60" s="15">
        <v>1410.5300000000002</v>
      </c>
      <c r="J60" s="19">
        <v>0</v>
      </c>
      <c r="K60" s="19">
        <v>0</v>
      </c>
      <c r="L60" s="15"/>
      <c r="M60" s="15"/>
      <c r="N60" s="15">
        <f>SUM(N61:N88)</f>
        <v>55886.25</v>
      </c>
    </row>
    <row r="61" spans="1:14" ht="102">
      <c r="A61" s="16" t="s">
        <v>176</v>
      </c>
      <c r="B61" s="17" t="s">
        <v>177</v>
      </c>
      <c r="C61" s="24"/>
      <c r="D61" s="18" t="s">
        <v>178</v>
      </c>
      <c r="E61" s="16" t="s">
        <v>22</v>
      </c>
      <c r="F61" s="16" t="s">
        <v>23</v>
      </c>
      <c r="G61" s="16" t="s">
        <v>42</v>
      </c>
      <c r="H61" s="16">
        <v>24</v>
      </c>
      <c r="I61" s="19">
        <f t="shared" ref="I61:I88" si="10">ROUND(L61+M61,2)</f>
        <v>88.7</v>
      </c>
      <c r="J61" s="19">
        <v>946.56</v>
      </c>
      <c r="K61" s="19">
        <v>1182.24</v>
      </c>
      <c r="L61" s="20">
        <v>39.44</v>
      </c>
      <c r="M61" s="20">
        <v>49.26</v>
      </c>
      <c r="N61" s="20">
        <f t="shared" ref="N61:N88" si="11">ROUND(H61*I61,2)</f>
        <v>2128.8000000000002</v>
      </c>
    </row>
    <row r="62" spans="1:14" ht="63.75">
      <c r="A62" s="16" t="s">
        <v>179</v>
      </c>
      <c r="B62" s="17" t="s">
        <v>180</v>
      </c>
      <c r="C62" s="16"/>
      <c r="D62" s="18" t="s">
        <v>181</v>
      </c>
      <c r="E62" s="16" t="s">
        <v>22</v>
      </c>
      <c r="F62" s="16" t="s">
        <v>23</v>
      </c>
      <c r="G62" s="16" t="s">
        <v>42</v>
      </c>
      <c r="H62" s="16">
        <v>8</v>
      </c>
      <c r="I62" s="19">
        <f t="shared" si="10"/>
        <v>53.11</v>
      </c>
      <c r="J62" s="19">
        <v>154.56</v>
      </c>
      <c r="K62" s="19">
        <v>270.32</v>
      </c>
      <c r="L62" s="20">
        <v>19.32</v>
      </c>
      <c r="M62" s="20">
        <v>33.79</v>
      </c>
      <c r="N62" s="20">
        <f t="shared" si="11"/>
        <v>424.88</v>
      </c>
    </row>
    <row r="63" spans="1:14" ht="63.75">
      <c r="A63" s="16" t="s">
        <v>182</v>
      </c>
      <c r="B63" s="17" t="s">
        <v>180</v>
      </c>
      <c r="C63" s="21"/>
      <c r="D63" s="18" t="s">
        <v>183</v>
      </c>
      <c r="E63" s="16" t="s">
        <v>22</v>
      </c>
      <c r="F63" s="16" t="s">
        <v>23</v>
      </c>
      <c r="G63" s="16" t="s">
        <v>42</v>
      </c>
      <c r="H63" s="16">
        <v>4</v>
      </c>
      <c r="I63" s="19">
        <f t="shared" si="10"/>
        <v>86.79</v>
      </c>
      <c r="J63" s="19">
        <v>121.68</v>
      </c>
      <c r="K63" s="19">
        <v>225.48</v>
      </c>
      <c r="L63" s="20">
        <v>30.42</v>
      </c>
      <c r="M63" s="20">
        <v>56.37</v>
      </c>
      <c r="N63" s="20">
        <f t="shared" si="11"/>
        <v>347.16</v>
      </c>
    </row>
    <row r="64" spans="1:14" ht="63.75">
      <c r="A64" s="16" t="s">
        <v>184</v>
      </c>
      <c r="B64" s="17" t="s">
        <v>180</v>
      </c>
      <c r="C64" s="24"/>
      <c r="D64" s="18" t="s">
        <v>185</v>
      </c>
      <c r="E64" s="16" t="s">
        <v>22</v>
      </c>
      <c r="F64" s="16" t="s">
        <v>23</v>
      </c>
      <c r="G64" s="16" t="s">
        <v>42</v>
      </c>
      <c r="H64" s="16">
        <v>98</v>
      </c>
      <c r="I64" s="19">
        <f t="shared" si="10"/>
        <v>75.22</v>
      </c>
      <c r="J64" s="19">
        <v>3323.18</v>
      </c>
      <c r="K64" s="19">
        <v>4048.38</v>
      </c>
      <c r="L64" s="20">
        <v>33.909999999999997</v>
      </c>
      <c r="M64" s="20">
        <v>41.31</v>
      </c>
      <c r="N64" s="20">
        <f t="shared" si="11"/>
        <v>7371.56</v>
      </c>
    </row>
    <row r="65" spans="1:14" ht="25.5">
      <c r="A65" s="16" t="s">
        <v>186</v>
      </c>
      <c r="B65" s="17">
        <v>72487</v>
      </c>
      <c r="C65" s="16"/>
      <c r="D65" s="18" t="s">
        <v>187</v>
      </c>
      <c r="E65" s="16" t="s">
        <v>22</v>
      </c>
      <c r="F65" s="16" t="s">
        <v>23</v>
      </c>
      <c r="G65" s="16" t="s">
        <v>42</v>
      </c>
      <c r="H65" s="16">
        <v>2</v>
      </c>
      <c r="I65" s="19">
        <f t="shared" si="10"/>
        <v>9.16</v>
      </c>
      <c r="J65" s="19">
        <v>2.84</v>
      </c>
      <c r="K65" s="19">
        <v>15.48</v>
      </c>
      <c r="L65" s="20">
        <v>1.42</v>
      </c>
      <c r="M65" s="20">
        <v>7.74</v>
      </c>
      <c r="N65" s="20">
        <f t="shared" si="11"/>
        <v>18.32</v>
      </c>
    </row>
    <row r="66" spans="1:14" ht="25.5">
      <c r="A66" s="16" t="s">
        <v>188</v>
      </c>
      <c r="B66" s="17">
        <v>72490</v>
      </c>
      <c r="C66" s="16"/>
      <c r="D66" s="18" t="s">
        <v>189</v>
      </c>
      <c r="E66" s="16" t="s">
        <v>22</v>
      </c>
      <c r="F66" s="16" t="s">
        <v>23</v>
      </c>
      <c r="G66" s="16" t="s">
        <v>42</v>
      </c>
      <c r="H66" s="16">
        <v>2</v>
      </c>
      <c r="I66" s="19">
        <f t="shared" si="10"/>
        <v>20.09</v>
      </c>
      <c r="J66" s="19">
        <v>4.4400000000000004</v>
      </c>
      <c r="K66" s="19">
        <v>35.74</v>
      </c>
      <c r="L66" s="20">
        <v>2.2200000000000002</v>
      </c>
      <c r="M66" s="20">
        <v>17.87</v>
      </c>
      <c r="N66" s="20">
        <f t="shared" si="11"/>
        <v>40.18</v>
      </c>
    </row>
    <row r="67" spans="1:14" ht="25.5">
      <c r="A67" s="16" t="s">
        <v>190</v>
      </c>
      <c r="B67" s="17">
        <v>72510</v>
      </c>
      <c r="C67" s="21"/>
      <c r="D67" s="18" t="s">
        <v>191</v>
      </c>
      <c r="E67" s="16" t="s">
        <v>22</v>
      </c>
      <c r="F67" s="16" t="s">
        <v>23</v>
      </c>
      <c r="G67" s="16" t="s">
        <v>42</v>
      </c>
      <c r="H67" s="16">
        <v>96</v>
      </c>
      <c r="I67" s="19">
        <f t="shared" si="10"/>
        <v>6.78</v>
      </c>
      <c r="J67" s="19">
        <v>273.60000000000002</v>
      </c>
      <c r="K67" s="19">
        <v>377.28</v>
      </c>
      <c r="L67" s="20">
        <v>2.85</v>
      </c>
      <c r="M67" s="20">
        <v>3.93</v>
      </c>
      <c r="N67" s="20">
        <f t="shared" si="11"/>
        <v>650.88</v>
      </c>
    </row>
    <row r="68" spans="1:14">
      <c r="A68" s="16" t="s">
        <v>192</v>
      </c>
      <c r="B68" s="17">
        <v>72513</v>
      </c>
      <c r="C68" s="25"/>
      <c r="D68" s="18" t="s">
        <v>193</v>
      </c>
      <c r="E68" s="16" t="s">
        <v>22</v>
      </c>
      <c r="F68" s="16" t="s">
        <v>23</v>
      </c>
      <c r="G68" s="16" t="s">
        <v>42</v>
      </c>
      <c r="H68" s="16">
        <v>375</v>
      </c>
      <c r="I68" s="19">
        <f t="shared" si="10"/>
        <v>4.0599999999999996</v>
      </c>
      <c r="J68" s="19">
        <v>1068.75</v>
      </c>
      <c r="K68" s="19">
        <v>453.75</v>
      </c>
      <c r="L68" s="20">
        <v>2.85</v>
      </c>
      <c r="M68" s="20">
        <v>1.21</v>
      </c>
      <c r="N68" s="20">
        <f t="shared" si="11"/>
        <v>1522.5</v>
      </c>
    </row>
    <row r="69" spans="1:14">
      <c r="A69" s="16" t="s">
        <v>194</v>
      </c>
      <c r="B69" s="17">
        <v>72518</v>
      </c>
      <c r="C69" s="25"/>
      <c r="D69" s="18" t="s">
        <v>195</v>
      </c>
      <c r="E69" s="16" t="s">
        <v>22</v>
      </c>
      <c r="F69" s="16" t="s">
        <v>23</v>
      </c>
      <c r="G69" s="16" t="s">
        <v>42</v>
      </c>
      <c r="H69" s="16">
        <v>12</v>
      </c>
      <c r="I69" s="19">
        <f t="shared" si="10"/>
        <v>5.53</v>
      </c>
      <c r="J69" s="19">
        <v>17.04</v>
      </c>
      <c r="K69" s="19">
        <v>49.32</v>
      </c>
      <c r="L69" s="20">
        <v>1.42</v>
      </c>
      <c r="M69" s="20">
        <v>4.1100000000000003</v>
      </c>
      <c r="N69" s="20">
        <f t="shared" si="11"/>
        <v>66.36</v>
      </c>
    </row>
    <row r="70" spans="1:14">
      <c r="A70" s="16" t="s">
        <v>196</v>
      </c>
      <c r="B70" s="17">
        <v>72524</v>
      </c>
      <c r="C70" s="16"/>
      <c r="D70" s="18" t="s">
        <v>197</v>
      </c>
      <c r="E70" s="16" t="s">
        <v>22</v>
      </c>
      <c r="F70" s="16" t="s">
        <v>23</v>
      </c>
      <c r="G70" s="16" t="s">
        <v>42</v>
      </c>
      <c r="H70" s="16">
        <v>6</v>
      </c>
      <c r="I70" s="19">
        <f t="shared" si="10"/>
        <v>19.239999999999998</v>
      </c>
      <c r="J70" s="19">
        <v>23.76</v>
      </c>
      <c r="K70" s="19">
        <v>91.68</v>
      </c>
      <c r="L70" s="20">
        <v>3.96</v>
      </c>
      <c r="M70" s="20">
        <v>15.28</v>
      </c>
      <c r="N70" s="20">
        <f t="shared" si="11"/>
        <v>115.44</v>
      </c>
    </row>
    <row r="71" spans="1:14" ht="63.75">
      <c r="A71" s="16" t="s">
        <v>198</v>
      </c>
      <c r="B71" s="17" t="s">
        <v>180</v>
      </c>
      <c r="C71" s="21"/>
      <c r="D71" s="18" t="s">
        <v>199</v>
      </c>
      <c r="E71" s="16" t="s">
        <v>22</v>
      </c>
      <c r="F71" s="16" t="s">
        <v>23</v>
      </c>
      <c r="G71" s="16" t="s">
        <v>42</v>
      </c>
      <c r="H71" s="16">
        <v>20</v>
      </c>
      <c r="I71" s="19">
        <f t="shared" si="10"/>
        <v>4.38</v>
      </c>
      <c r="J71" s="19">
        <v>64.2</v>
      </c>
      <c r="K71" s="19">
        <v>23.4</v>
      </c>
      <c r="L71" s="20">
        <v>3.21</v>
      </c>
      <c r="M71" s="20">
        <v>1.17</v>
      </c>
      <c r="N71" s="20">
        <f t="shared" si="11"/>
        <v>87.6</v>
      </c>
    </row>
    <row r="72" spans="1:14">
      <c r="A72" s="16" t="s">
        <v>200</v>
      </c>
      <c r="B72" s="17">
        <v>76140</v>
      </c>
      <c r="C72" s="16"/>
      <c r="D72" s="18" t="s">
        <v>201</v>
      </c>
      <c r="E72" s="16" t="s">
        <v>22</v>
      </c>
      <c r="F72" s="16" t="s">
        <v>23</v>
      </c>
      <c r="G72" s="16" t="s">
        <v>42</v>
      </c>
      <c r="H72" s="16">
        <v>18</v>
      </c>
      <c r="I72" s="19">
        <f t="shared" si="10"/>
        <v>19.28</v>
      </c>
      <c r="J72" s="19">
        <v>305.64</v>
      </c>
      <c r="K72" s="19">
        <v>41.4</v>
      </c>
      <c r="L72" s="20">
        <v>16.98</v>
      </c>
      <c r="M72" s="20">
        <v>2.2999999999999998</v>
      </c>
      <c r="N72" s="20">
        <f t="shared" si="11"/>
        <v>347.04</v>
      </c>
    </row>
    <row r="73" spans="1:14">
      <c r="A73" s="16" t="s">
        <v>202</v>
      </c>
      <c r="B73" s="17">
        <v>72528</v>
      </c>
      <c r="C73" s="16"/>
      <c r="D73" s="18" t="s">
        <v>203</v>
      </c>
      <c r="E73" s="16" t="s">
        <v>22</v>
      </c>
      <c r="F73" s="16" t="s">
        <v>23</v>
      </c>
      <c r="G73" s="16" t="s">
        <v>42</v>
      </c>
      <c r="H73" s="16">
        <v>36</v>
      </c>
      <c r="I73" s="19">
        <f t="shared" si="10"/>
        <v>12.36</v>
      </c>
      <c r="J73" s="19">
        <v>108.36</v>
      </c>
      <c r="K73" s="19">
        <v>336.6</v>
      </c>
      <c r="L73" s="20">
        <v>3.01</v>
      </c>
      <c r="M73" s="20">
        <v>9.35</v>
      </c>
      <c r="N73" s="20">
        <f t="shared" si="11"/>
        <v>444.96</v>
      </c>
    </row>
    <row r="74" spans="1:14" ht="25.5">
      <c r="A74" s="16" t="s">
        <v>204</v>
      </c>
      <c r="B74" s="17">
        <v>72527</v>
      </c>
      <c r="C74" s="21"/>
      <c r="D74" s="18" t="s">
        <v>205</v>
      </c>
      <c r="E74" s="16" t="s">
        <v>22</v>
      </c>
      <c r="F74" s="16" t="s">
        <v>23</v>
      </c>
      <c r="G74" s="16" t="s">
        <v>42</v>
      </c>
      <c r="H74" s="16">
        <v>23</v>
      </c>
      <c r="I74" s="19">
        <f t="shared" si="10"/>
        <v>8.74</v>
      </c>
      <c r="J74" s="19">
        <v>69.23</v>
      </c>
      <c r="K74" s="19">
        <v>131.79</v>
      </c>
      <c r="L74" s="20">
        <v>3.01</v>
      </c>
      <c r="M74" s="20">
        <v>5.73</v>
      </c>
      <c r="N74" s="20">
        <f t="shared" si="11"/>
        <v>201.02</v>
      </c>
    </row>
    <row r="75" spans="1:14">
      <c r="A75" s="16" t="s">
        <v>206</v>
      </c>
      <c r="B75" s="17">
        <v>72526</v>
      </c>
      <c r="C75" s="16"/>
      <c r="D75" s="18" t="s">
        <v>207</v>
      </c>
      <c r="E75" s="16" t="s">
        <v>22</v>
      </c>
      <c r="F75" s="16" t="s">
        <v>23</v>
      </c>
      <c r="G75" s="16" t="s">
        <v>42</v>
      </c>
      <c r="H75" s="16">
        <v>110</v>
      </c>
      <c r="I75" s="19">
        <f t="shared" si="10"/>
        <v>8.6199999999999992</v>
      </c>
      <c r="J75" s="19">
        <v>331.1</v>
      </c>
      <c r="K75" s="19">
        <v>617.1</v>
      </c>
      <c r="L75" s="20">
        <v>3.01</v>
      </c>
      <c r="M75" s="20">
        <v>5.61</v>
      </c>
      <c r="N75" s="20">
        <f t="shared" si="11"/>
        <v>948.2</v>
      </c>
    </row>
    <row r="76" spans="1:14">
      <c r="A76" s="16" t="s">
        <v>208</v>
      </c>
      <c r="B76" s="17">
        <v>72530</v>
      </c>
      <c r="C76" s="24"/>
      <c r="D76" s="18" t="s">
        <v>209</v>
      </c>
      <c r="E76" s="16" t="s">
        <v>22</v>
      </c>
      <c r="F76" s="16" t="s">
        <v>23</v>
      </c>
      <c r="G76" s="16" t="s">
        <v>42</v>
      </c>
      <c r="H76" s="16">
        <v>36</v>
      </c>
      <c r="I76" s="19">
        <f t="shared" si="10"/>
        <v>5.49</v>
      </c>
      <c r="J76" s="19">
        <v>114.12</v>
      </c>
      <c r="K76" s="19">
        <v>83.52</v>
      </c>
      <c r="L76" s="20">
        <v>3.17</v>
      </c>
      <c r="M76" s="20">
        <v>2.3199999999999998</v>
      </c>
      <c r="N76" s="20">
        <f t="shared" si="11"/>
        <v>197.64</v>
      </c>
    </row>
    <row r="77" spans="1:14">
      <c r="A77" s="16" t="s">
        <v>210</v>
      </c>
      <c r="B77" s="17" t="s">
        <v>211</v>
      </c>
      <c r="C77" s="16"/>
      <c r="D77" s="18" t="s">
        <v>212</v>
      </c>
      <c r="E77" s="16" t="s">
        <v>22</v>
      </c>
      <c r="F77" s="16" t="s">
        <v>23</v>
      </c>
      <c r="G77" s="16" t="s">
        <v>119</v>
      </c>
      <c r="H77" s="16">
        <v>225</v>
      </c>
      <c r="I77" s="19">
        <f t="shared" si="10"/>
        <v>8.83</v>
      </c>
      <c r="J77" s="19">
        <v>499.5</v>
      </c>
      <c r="K77" s="19">
        <v>1487.25</v>
      </c>
      <c r="L77" s="20">
        <v>2.2200000000000002</v>
      </c>
      <c r="M77" s="20">
        <v>6.61</v>
      </c>
      <c r="N77" s="20">
        <f t="shared" si="11"/>
        <v>1986.75</v>
      </c>
    </row>
    <row r="78" spans="1:14">
      <c r="A78" s="16" t="s">
        <v>213</v>
      </c>
      <c r="B78" s="17" t="s">
        <v>214</v>
      </c>
      <c r="C78" s="21"/>
      <c r="D78" s="18" t="s">
        <v>215</v>
      </c>
      <c r="E78" s="16" t="s">
        <v>22</v>
      </c>
      <c r="F78" s="16" t="s">
        <v>23</v>
      </c>
      <c r="G78" s="16" t="s">
        <v>119</v>
      </c>
      <c r="H78" s="16">
        <v>110</v>
      </c>
      <c r="I78" s="19">
        <f t="shared" si="10"/>
        <v>16.600000000000001</v>
      </c>
      <c r="J78" s="19">
        <v>1360.7</v>
      </c>
      <c r="K78" s="19">
        <v>465.3</v>
      </c>
      <c r="L78" s="20">
        <v>12.37</v>
      </c>
      <c r="M78" s="20">
        <v>4.2300000000000004</v>
      </c>
      <c r="N78" s="20">
        <f t="shared" si="11"/>
        <v>1826</v>
      </c>
    </row>
    <row r="79" spans="1:14" ht="25.5">
      <c r="A79" s="16" t="s">
        <v>216</v>
      </c>
      <c r="B79" s="17">
        <v>72607</v>
      </c>
      <c r="C79" s="16"/>
      <c r="D79" s="18" t="s">
        <v>217</v>
      </c>
      <c r="E79" s="16" t="s">
        <v>22</v>
      </c>
      <c r="F79" s="16" t="s">
        <v>23</v>
      </c>
      <c r="G79" s="16" t="s">
        <v>42</v>
      </c>
      <c r="H79" s="16">
        <v>32</v>
      </c>
      <c r="I79" s="19">
        <f t="shared" si="10"/>
        <v>16.98</v>
      </c>
      <c r="J79" s="19">
        <v>310.08</v>
      </c>
      <c r="K79" s="19">
        <v>233.28</v>
      </c>
      <c r="L79" s="20">
        <v>9.69</v>
      </c>
      <c r="M79" s="20">
        <v>7.29</v>
      </c>
      <c r="N79" s="20">
        <f t="shared" si="11"/>
        <v>543.36</v>
      </c>
    </row>
    <row r="80" spans="1:14" ht="25.5">
      <c r="A80" s="16" t="s">
        <v>218</v>
      </c>
      <c r="B80" s="17">
        <v>72608</v>
      </c>
      <c r="C80" s="24"/>
      <c r="D80" s="18" t="s">
        <v>219</v>
      </c>
      <c r="E80" s="16" t="s">
        <v>22</v>
      </c>
      <c r="F80" s="16" t="s">
        <v>23</v>
      </c>
      <c r="G80" s="16" t="s">
        <v>42</v>
      </c>
      <c r="H80" s="16">
        <v>48</v>
      </c>
      <c r="I80" s="19">
        <f t="shared" si="10"/>
        <v>21.78</v>
      </c>
      <c r="J80" s="19">
        <v>349.92</v>
      </c>
      <c r="K80" s="19">
        <v>695.52</v>
      </c>
      <c r="L80" s="20">
        <v>7.29</v>
      </c>
      <c r="M80" s="20">
        <v>14.49</v>
      </c>
      <c r="N80" s="20">
        <f t="shared" si="11"/>
        <v>1045.44</v>
      </c>
    </row>
    <row r="81" spans="1:14" ht="25.5">
      <c r="A81" s="16" t="s">
        <v>220</v>
      </c>
      <c r="B81" s="17">
        <v>72606</v>
      </c>
      <c r="C81" s="16"/>
      <c r="D81" s="18" t="s">
        <v>221</v>
      </c>
      <c r="E81" s="16" t="s">
        <v>22</v>
      </c>
      <c r="F81" s="16" t="s">
        <v>23</v>
      </c>
      <c r="G81" s="16" t="s">
        <v>42</v>
      </c>
      <c r="H81" s="16">
        <v>130</v>
      </c>
      <c r="I81" s="19">
        <f t="shared" si="10"/>
        <v>14.8</v>
      </c>
      <c r="J81" s="19">
        <v>761.8</v>
      </c>
      <c r="K81" s="19">
        <v>1162.2</v>
      </c>
      <c r="L81" s="20">
        <v>5.86</v>
      </c>
      <c r="M81" s="20">
        <v>8.94</v>
      </c>
      <c r="N81" s="20">
        <f t="shared" si="11"/>
        <v>1924</v>
      </c>
    </row>
    <row r="82" spans="1:14" ht="25.5">
      <c r="A82" s="16" t="s">
        <v>222</v>
      </c>
      <c r="B82" s="17" t="s">
        <v>223</v>
      </c>
      <c r="C82" s="25"/>
      <c r="D82" s="18" t="s">
        <v>224</v>
      </c>
      <c r="E82" s="16" t="s">
        <v>22</v>
      </c>
      <c r="F82" s="16" t="s">
        <v>23</v>
      </c>
      <c r="G82" s="16" t="s">
        <v>119</v>
      </c>
      <c r="H82" s="16">
        <v>250</v>
      </c>
      <c r="I82" s="19">
        <f t="shared" si="10"/>
        <v>24.35</v>
      </c>
      <c r="J82" s="19">
        <v>4492.5</v>
      </c>
      <c r="K82" s="19">
        <v>1595</v>
      </c>
      <c r="L82" s="20">
        <v>17.97</v>
      </c>
      <c r="M82" s="20">
        <v>6.38</v>
      </c>
      <c r="N82" s="20">
        <f t="shared" si="11"/>
        <v>6087.5</v>
      </c>
    </row>
    <row r="83" spans="1:14" ht="25.5">
      <c r="A83" s="16" t="s">
        <v>225</v>
      </c>
      <c r="B83" s="17" t="s">
        <v>226</v>
      </c>
      <c r="C83" s="16"/>
      <c r="D83" s="18" t="s">
        <v>227</v>
      </c>
      <c r="E83" s="16" t="s">
        <v>22</v>
      </c>
      <c r="F83" s="16" t="s">
        <v>23</v>
      </c>
      <c r="G83" s="16" t="s">
        <v>119</v>
      </c>
      <c r="H83" s="16">
        <v>558</v>
      </c>
      <c r="I83" s="19">
        <f t="shared" si="10"/>
        <v>22.85</v>
      </c>
      <c r="J83" s="19">
        <v>9658.98</v>
      </c>
      <c r="K83" s="19">
        <v>3091.32</v>
      </c>
      <c r="L83" s="20">
        <v>17.309999999999999</v>
      </c>
      <c r="M83" s="20">
        <v>5.54</v>
      </c>
      <c r="N83" s="20">
        <f t="shared" si="11"/>
        <v>12750.3</v>
      </c>
    </row>
    <row r="84" spans="1:14">
      <c r="A84" s="16" t="s">
        <v>228</v>
      </c>
      <c r="B84" s="17" t="s">
        <v>229</v>
      </c>
      <c r="C84" s="16"/>
      <c r="D84" s="18" t="s">
        <v>230</v>
      </c>
      <c r="E84" s="16" t="s">
        <v>22</v>
      </c>
      <c r="F84" s="16" t="s">
        <v>23</v>
      </c>
      <c r="G84" s="16" t="s">
        <v>42</v>
      </c>
      <c r="H84" s="16">
        <v>204</v>
      </c>
      <c r="I84" s="19">
        <f t="shared" si="10"/>
        <v>34.89</v>
      </c>
      <c r="J84" s="19">
        <v>3235.44</v>
      </c>
      <c r="K84" s="19">
        <v>3882.12</v>
      </c>
      <c r="L84" s="20">
        <v>15.86</v>
      </c>
      <c r="M84" s="20">
        <v>19.03</v>
      </c>
      <c r="N84" s="20">
        <f t="shared" si="11"/>
        <v>7117.56</v>
      </c>
    </row>
    <row r="85" spans="1:14">
      <c r="A85" s="16" t="s">
        <v>231</v>
      </c>
      <c r="B85" s="17" t="s">
        <v>232</v>
      </c>
      <c r="C85" s="16"/>
      <c r="D85" s="18" t="s">
        <v>233</v>
      </c>
      <c r="E85" s="16" t="s">
        <v>22</v>
      </c>
      <c r="F85" s="16" t="s">
        <v>23</v>
      </c>
      <c r="G85" s="16" t="s">
        <v>42</v>
      </c>
      <c r="H85" s="16">
        <v>2</v>
      </c>
      <c r="I85" s="19">
        <f t="shared" si="10"/>
        <v>28.2</v>
      </c>
      <c r="J85" s="19">
        <v>9.2200000000000006</v>
      </c>
      <c r="K85" s="19">
        <v>47.18</v>
      </c>
      <c r="L85" s="20">
        <v>4.6100000000000003</v>
      </c>
      <c r="M85" s="20">
        <v>23.59</v>
      </c>
      <c r="N85" s="20">
        <f t="shared" si="11"/>
        <v>56.4</v>
      </c>
    </row>
    <row r="86" spans="1:14">
      <c r="A86" s="16" t="s">
        <v>234</v>
      </c>
      <c r="B86" s="17" t="s">
        <v>235</v>
      </c>
      <c r="C86" s="16"/>
      <c r="D86" s="18" t="s">
        <v>236</v>
      </c>
      <c r="E86" s="16" t="s">
        <v>22</v>
      </c>
      <c r="F86" s="16" t="s">
        <v>23</v>
      </c>
      <c r="G86" s="16" t="s">
        <v>42</v>
      </c>
      <c r="H86" s="16">
        <v>30</v>
      </c>
      <c r="I86" s="19">
        <f t="shared" si="10"/>
        <v>171.6</v>
      </c>
      <c r="J86" s="19">
        <v>1063.8</v>
      </c>
      <c r="K86" s="19">
        <v>4084.2</v>
      </c>
      <c r="L86" s="20">
        <v>35.46</v>
      </c>
      <c r="M86" s="20">
        <v>136.13999999999999</v>
      </c>
      <c r="N86" s="20">
        <f t="shared" si="11"/>
        <v>5148</v>
      </c>
    </row>
    <row r="87" spans="1:14" ht="38.25">
      <c r="A87" s="16" t="s">
        <v>237</v>
      </c>
      <c r="B87" s="17" t="s">
        <v>238</v>
      </c>
      <c r="C87" s="16"/>
      <c r="D87" s="18" t="s">
        <v>239</v>
      </c>
      <c r="E87" s="16" t="s">
        <v>22</v>
      </c>
      <c r="F87" s="16" t="s">
        <v>23</v>
      </c>
      <c r="G87" s="16" t="s">
        <v>42</v>
      </c>
      <c r="H87" s="16">
        <v>4</v>
      </c>
      <c r="I87" s="19">
        <f t="shared" si="10"/>
        <v>347.12</v>
      </c>
      <c r="J87" s="19">
        <v>0</v>
      </c>
      <c r="K87" s="19">
        <v>1388.48</v>
      </c>
      <c r="L87" s="20">
        <v>0</v>
      </c>
      <c r="M87" s="20">
        <v>347.12</v>
      </c>
      <c r="N87" s="20">
        <f t="shared" si="11"/>
        <v>1388.48</v>
      </c>
    </row>
    <row r="88" spans="1:14" ht="63.75">
      <c r="A88" s="16" t="s">
        <v>240</v>
      </c>
      <c r="B88" s="17" t="s">
        <v>241</v>
      </c>
      <c r="C88" s="16"/>
      <c r="D88" s="18" t="s">
        <v>242</v>
      </c>
      <c r="E88" s="16" t="s">
        <v>22</v>
      </c>
      <c r="F88" s="16"/>
      <c r="G88" s="16" t="s">
        <v>42</v>
      </c>
      <c r="H88" s="16">
        <v>4</v>
      </c>
      <c r="I88" s="19">
        <f t="shared" si="10"/>
        <v>274.98</v>
      </c>
      <c r="J88" s="19">
        <v>835.52</v>
      </c>
      <c r="K88" s="19">
        <v>264.39999999999998</v>
      </c>
      <c r="L88" s="20">
        <v>208.88</v>
      </c>
      <c r="M88" s="20">
        <v>66.099999999999994</v>
      </c>
      <c r="N88" s="20">
        <f t="shared" si="11"/>
        <v>1099.92</v>
      </c>
    </row>
    <row r="89" spans="1:14">
      <c r="A89" s="21">
        <v>9</v>
      </c>
      <c r="B89" s="13"/>
      <c r="C89" s="25"/>
      <c r="D89" s="22" t="s">
        <v>243</v>
      </c>
      <c r="E89" s="16"/>
      <c r="F89" s="21"/>
      <c r="G89" s="21"/>
      <c r="H89" s="21"/>
      <c r="I89" s="15">
        <v>35.67</v>
      </c>
      <c r="J89" s="19">
        <v>0</v>
      </c>
      <c r="K89" s="19">
        <v>0</v>
      </c>
      <c r="L89" s="15"/>
      <c r="M89" s="15"/>
      <c r="N89" s="15">
        <f>SUM(N90:N91)</f>
        <v>77623.63</v>
      </c>
    </row>
    <row r="90" spans="1:14" ht="63.75">
      <c r="A90" s="16" t="s">
        <v>244</v>
      </c>
      <c r="B90" s="17" t="s">
        <v>180</v>
      </c>
      <c r="C90" s="25"/>
      <c r="D90" s="18" t="s">
        <v>245</v>
      </c>
      <c r="E90" s="16" t="s">
        <v>22</v>
      </c>
      <c r="F90" s="16" t="s">
        <v>23</v>
      </c>
      <c r="G90" s="16" t="s">
        <v>24</v>
      </c>
      <c r="H90" s="16">
        <v>2176.16</v>
      </c>
      <c r="I90" s="19">
        <f t="shared" ref="I90:I91" si="12">ROUND(L90+M90,2)</f>
        <v>5.29</v>
      </c>
      <c r="J90" s="19">
        <v>8247.65</v>
      </c>
      <c r="K90" s="19">
        <v>3264.24</v>
      </c>
      <c r="L90" s="20">
        <v>3.79</v>
      </c>
      <c r="M90" s="20">
        <v>1.5</v>
      </c>
      <c r="N90" s="20">
        <f t="shared" ref="N90:N91" si="13">ROUND(H90*I90,2)</f>
        <v>11511.89</v>
      </c>
    </row>
    <row r="91" spans="1:14" ht="51">
      <c r="A91" s="16" t="s">
        <v>246</v>
      </c>
      <c r="B91" s="17" t="s">
        <v>247</v>
      </c>
      <c r="C91" s="25"/>
      <c r="D91" s="18" t="s">
        <v>248</v>
      </c>
      <c r="E91" s="16" t="s">
        <v>22</v>
      </c>
      <c r="F91" s="16" t="s">
        <v>23</v>
      </c>
      <c r="G91" s="16" t="s">
        <v>24</v>
      </c>
      <c r="H91" s="16">
        <v>2176.16</v>
      </c>
      <c r="I91" s="19">
        <f t="shared" si="12"/>
        <v>30.38</v>
      </c>
      <c r="J91" s="19">
        <v>35971.919999999998</v>
      </c>
      <c r="K91" s="19">
        <v>30139.82</v>
      </c>
      <c r="L91" s="20">
        <v>16.53</v>
      </c>
      <c r="M91" s="20">
        <v>13.85</v>
      </c>
      <c r="N91" s="20">
        <f t="shared" si="13"/>
        <v>66111.740000000005</v>
      </c>
    </row>
    <row r="92" spans="1:14">
      <c r="A92" s="21">
        <v>10</v>
      </c>
      <c r="B92" s="13"/>
      <c r="C92" s="16"/>
      <c r="D92" s="22" t="s">
        <v>249</v>
      </c>
      <c r="E92" s="16"/>
      <c r="F92" s="21"/>
      <c r="G92" s="21"/>
      <c r="H92" s="21"/>
      <c r="I92" s="15">
        <v>29.48</v>
      </c>
      <c r="J92" s="19">
        <v>0</v>
      </c>
      <c r="K92" s="19">
        <v>0</v>
      </c>
      <c r="L92" s="15"/>
      <c r="M92" s="15"/>
      <c r="N92" s="15">
        <f>SUM(N93)</f>
        <v>34111.9</v>
      </c>
    </row>
    <row r="93" spans="1:14" s="78" customFormat="1">
      <c r="A93" s="16" t="s">
        <v>250</v>
      </c>
      <c r="B93" s="23" t="s">
        <v>251</v>
      </c>
      <c r="C93" s="16"/>
      <c r="D93" s="18" t="s">
        <v>252</v>
      </c>
      <c r="E93" s="16" t="s">
        <v>22</v>
      </c>
      <c r="F93" s="16" t="s">
        <v>23</v>
      </c>
      <c r="G93" s="16" t="s">
        <v>24</v>
      </c>
      <c r="H93" s="16">
        <v>1157.1199999999999</v>
      </c>
      <c r="I93" s="19">
        <f t="shared" ref="I93" si="14">ROUND(L93+M93,2)</f>
        <v>29.48</v>
      </c>
      <c r="J93" s="19">
        <v>555.41999999999996</v>
      </c>
      <c r="K93" s="19">
        <v>33556.480000000003</v>
      </c>
      <c r="L93" s="20">
        <v>0.48</v>
      </c>
      <c r="M93" s="20">
        <v>29</v>
      </c>
      <c r="N93" s="20">
        <f t="shared" ref="N93" si="15">ROUND(H93*I93,2)</f>
        <v>34111.9</v>
      </c>
    </row>
    <row r="94" spans="1:14">
      <c r="A94" s="21">
        <v>12</v>
      </c>
      <c r="B94" s="13"/>
      <c r="C94" s="16"/>
      <c r="D94" s="22" t="s">
        <v>253</v>
      </c>
      <c r="E94" s="21"/>
      <c r="F94" s="21"/>
      <c r="G94" s="21"/>
      <c r="H94" s="21"/>
      <c r="I94" s="15">
        <v>66.349999999999994</v>
      </c>
      <c r="J94" s="19">
        <v>0</v>
      </c>
      <c r="K94" s="19">
        <v>0</v>
      </c>
      <c r="L94" s="15"/>
      <c r="M94" s="15"/>
      <c r="N94" s="15">
        <f>SUM(N95)</f>
        <v>45502.83</v>
      </c>
    </row>
    <row r="95" spans="1:14" ht="51">
      <c r="A95" s="16" t="s">
        <v>254</v>
      </c>
      <c r="B95" s="17" t="s">
        <v>255</v>
      </c>
      <c r="C95" s="25"/>
      <c r="D95" s="18" t="s">
        <v>256</v>
      </c>
      <c r="E95" s="16" t="s">
        <v>22</v>
      </c>
      <c r="F95" s="16" t="s">
        <v>23</v>
      </c>
      <c r="G95" s="16" t="s">
        <v>24</v>
      </c>
      <c r="H95" s="16">
        <v>685.8</v>
      </c>
      <c r="I95" s="19">
        <f t="shared" ref="I95" si="16">ROUND(L95+M95,2)</f>
        <v>66.349999999999994</v>
      </c>
      <c r="J95" s="19">
        <v>13825.73</v>
      </c>
      <c r="K95" s="19">
        <v>31677.1</v>
      </c>
      <c r="L95" s="20">
        <v>20.16</v>
      </c>
      <c r="M95" s="20">
        <v>46.19</v>
      </c>
      <c r="N95" s="20">
        <f t="shared" ref="N95" si="17">ROUND(H95*I95,2)</f>
        <v>45502.83</v>
      </c>
    </row>
    <row r="96" spans="1:14">
      <c r="A96" s="55">
        <v>13</v>
      </c>
      <c r="B96" s="13"/>
      <c r="C96" s="25"/>
      <c r="D96" s="22" t="s">
        <v>257</v>
      </c>
      <c r="E96" s="21"/>
      <c r="F96" s="21"/>
      <c r="G96" s="21"/>
      <c r="H96" s="21"/>
      <c r="I96" s="15">
        <v>695.03</v>
      </c>
      <c r="J96" s="19">
        <v>0</v>
      </c>
      <c r="K96" s="19">
        <v>0</v>
      </c>
      <c r="L96" s="15">
        <v>124.83000000000001</v>
      </c>
      <c r="M96" s="15">
        <v>570.20000000000005</v>
      </c>
      <c r="N96" s="15">
        <f>SUM(N97:N100)</f>
        <v>110867.49</v>
      </c>
    </row>
    <row r="97" spans="1:14" ht="38.25">
      <c r="A97" s="16" t="s">
        <v>258</v>
      </c>
      <c r="B97" s="17" t="s">
        <v>259</v>
      </c>
      <c r="C97" s="25"/>
      <c r="D97" s="18" t="s">
        <v>260</v>
      </c>
      <c r="E97" s="16" t="s">
        <v>22</v>
      </c>
      <c r="F97" s="16" t="s">
        <v>23</v>
      </c>
      <c r="G97" s="16" t="s">
        <v>24</v>
      </c>
      <c r="H97" s="16">
        <v>153.6</v>
      </c>
      <c r="I97" s="19">
        <f t="shared" ref="I97:I100" si="18">ROUND(L97+M97,2)</f>
        <v>180.22</v>
      </c>
      <c r="J97" s="19">
        <v>7368.19</v>
      </c>
      <c r="K97" s="19">
        <v>20313.599999999999</v>
      </c>
      <c r="L97" s="20">
        <v>47.97</v>
      </c>
      <c r="M97" s="20">
        <v>132.25</v>
      </c>
      <c r="N97" s="20">
        <f t="shared" ref="N97:N100" si="19">ROUND(H97*I97,2)</f>
        <v>27681.79</v>
      </c>
    </row>
    <row r="98" spans="1:14" ht="25.5">
      <c r="A98" s="16" t="s">
        <v>261</v>
      </c>
      <c r="B98" s="17" t="s">
        <v>262</v>
      </c>
      <c r="C98" s="25"/>
      <c r="D98" s="18" t="s">
        <v>263</v>
      </c>
      <c r="E98" s="16" t="s">
        <v>22</v>
      </c>
      <c r="F98" s="16" t="s">
        <v>23</v>
      </c>
      <c r="G98" s="16" t="s">
        <v>24</v>
      </c>
      <c r="H98" s="16">
        <v>22</v>
      </c>
      <c r="I98" s="19">
        <f t="shared" si="18"/>
        <v>162.21</v>
      </c>
      <c r="J98" s="19">
        <v>330</v>
      </c>
      <c r="K98" s="19">
        <v>3238.62</v>
      </c>
      <c r="L98" s="20">
        <v>15</v>
      </c>
      <c r="M98" s="20">
        <v>147.21</v>
      </c>
      <c r="N98" s="20">
        <f t="shared" si="19"/>
        <v>3568.62</v>
      </c>
    </row>
    <row r="99" spans="1:14" ht="38.25">
      <c r="A99" s="16" t="s">
        <v>264</v>
      </c>
      <c r="B99" s="17" t="s">
        <v>265</v>
      </c>
      <c r="C99" s="16"/>
      <c r="D99" s="18" t="s">
        <v>266</v>
      </c>
      <c r="E99" s="16" t="s">
        <v>22</v>
      </c>
      <c r="F99" s="16" t="s">
        <v>23</v>
      </c>
      <c r="G99" s="16" t="s">
        <v>24</v>
      </c>
      <c r="H99" s="16">
        <v>407.6</v>
      </c>
      <c r="I99" s="19">
        <f t="shared" si="18"/>
        <v>176.3</v>
      </c>
      <c r="J99" s="19">
        <v>12607.07</v>
      </c>
      <c r="K99" s="19">
        <v>59252.81</v>
      </c>
      <c r="L99" s="20">
        <v>30.93</v>
      </c>
      <c r="M99" s="20">
        <v>145.37</v>
      </c>
      <c r="N99" s="20">
        <f t="shared" si="19"/>
        <v>71859.88</v>
      </c>
    </row>
    <row r="100" spans="1:14" ht="25.5">
      <c r="A100" s="16" t="s">
        <v>267</v>
      </c>
      <c r="B100" s="17" t="s">
        <v>265</v>
      </c>
      <c r="C100" s="16"/>
      <c r="D100" s="18" t="s">
        <v>268</v>
      </c>
      <c r="E100" s="16" t="s">
        <v>22</v>
      </c>
      <c r="F100" s="16" t="s">
        <v>23</v>
      </c>
      <c r="G100" s="16" t="s">
        <v>24</v>
      </c>
      <c r="H100" s="16">
        <v>44</v>
      </c>
      <c r="I100" s="19">
        <f t="shared" si="18"/>
        <v>176.3</v>
      </c>
      <c r="J100" s="19">
        <v>1360.92</v>
      </c>
      <c r="K100" s="19">
        <v>6396.28</v>
      </c>
      <c r="L100" s="20">
        <v>30.93</v>
      </c>
      <c r="M100" s="20">
        <v>145.37</v>
      </c>
      <c r="N100" s="20">
        <f t="shared" si="19"/>
        <v>7757.2</v>
      </c>
    </row>
    <row r="101" spans="1:14">
      <c r="A101" s="21">
        <v>14</v>
      </c>
      <c r="B101" s="13"/>
      <c r="C101" s="16"/>
      <c r="D101" s="22" t="s">
        <v>269</v>
      </c>
      <c r="E101" s="21"/>
      <c r="F101" s="21"/>
      <c r="G101" s="21"/>
      <c r="H101" s="21"/>
      <c r="I101" s="15">
        <v>126.5</v>
      </c>
      <c r="J101" s="19">
        <v>0</v>
      </c>
      <c r="K101" s="19">
        <v>0</v>
      </c>
      <c r="L101" s="15"/>
      <c r="M101" s="15"/>
      <c r="N101" s="15">
        <f>SUM(N102)</f>
        <v>3946.8</v>
      </c>
    </row>
    <row r="102" spans="1:14" ht="25.5">
      <c r="A102" s="16" t="s">
        <v>270</v>
      </c>
      <c r="B102" s="17" t="s">
        <v>271</v>
      </c>
      <c r="C102" s="16"/>
      <c r="D102" s="18" t="s">
        <v>272</v>
      </c>
      <c r="E102" s="16" t="s">
        <v>22</v>
      </c>
      <c r="F102" s="16" t="s">
        <v>23</v>
      </c>
      <c r="G102" s="16" t="s">
        <v>24</v>
      </c>
      <c r="H102" s="16">
        <v>31.2</v>
      </c>
      <c r="I102" s="19">
        <f t="shared" ref="I102" si="20">ROUND(L102+M102,2)</f>
        <v>126.5</v>
      </c>
      <c r="J102" s="19">
        <v>0.31</v>
      </c>
      <c r="K102" s="19">
        <v>3946.49</v>
      </c>
      <c r="L102" s="20">
        <v>0.01</v>
      </c>
      <c r="M102" s="20">
        <v>126.49</v>
      </c>
      <c r="N102" s="20">
        <f t="shared" ref="N102" si="21">ROUND(H102*I102,2)</f>
        <v>3946.8</v>
      </c>
    </row>
    <row r="103" spans="1:14">
      <c r="A103" s="21">
        <v>15</v>
      </c>
      <c r="B103" s="13"/>
      <c r="C103" s="16"/>
      <c r="D103" s="22" t="s">
        <v>273</v>
      </c>
      <c r="E103" s="21"/>
      <c r="F103" s="21"/>
      <c r="G103" s="21"/>
      <c r="H103" s="21"/>
      <c r="I103" s="15">
        <v>22.009999999999998</v>
      </c>
      <c r="J103" s="19">
        <v>0</v>
      </c>
      <c r="K103" s="19">
        <v>0</v>
      </c>
      <c r="L103" s="15"/>
      <c r="M103" s="15"/>
      <c r="N103" s="15">
        <f>SUM(N104:N105)</f>
        <v>37541</v>
      </c>
    </row>
    <row r="104" spans="1:14" s="79" customFormat="1" ht="25.5">
      <c r="A104" s="16" t="s">
        <v>274</v>
      </c>
      <c r="B104" s="17" t="s">
        <v>275</v>
      </c>
      <c r="C104" s="16"/>
      <c r="D104" s="18" t="s">
        <v>276</v>
      </c>
      <c r="E104" s="16" t="s">
        <v>22</v>
      </c>
      <c r="F104" s="16" t="s">
        <v>23</v>
      </c>
      <c r="G104" s="16" t="s">
        <v>24</v>
      </c>
      <c r="H104" s="16">
        <v>3604</v>
      </c>
      <c r="I104" s="19">
        <f t="shared" ref="I104:I105" si="22">ROUND(L104+M104,2)</f>
        <v>3.29</v>
      </c>
      <c r="J104" s="19">
        <v>6811.56</v>
      </c>
      <c r="K104" s="19">
        <v>5045.6000000000004</v>
      </c>
      <c r="L104" s="20">
        <v>1.89</v>
      </c>
      <c r="M104" s="20">
        <v>1.4</v>
      </c>
      <c r="N104" s="20">
        <f t="shared" ref="N104:N105" si="23">ROUND(H104*I104,2)</f>
        <v>11857.16</v>
      </c>
    </row>
    <row r="105" spans="1:14" s="79" customFormat="1" ht="38.25">
      <c r="A105" s="16" t="s">
        <v>277</v>
      </c>
      <c r="B105" s="17">
        <v>5988</v>
      </c>
      <c r="C105" s="21"/>
      <c r="D105" s="18" t="s">
        <v>278</v>
      </c>
      <c r="E105" s="16" t="s">
        <v>22</v>
      </c>
      <c r="F105" s="16" t="s">
        <v>23</v>
      </c>
      <c r="G105" s="16" t="s">
        <v>24</v>
      </c>
      <c r="H105" s="16">
        <v>1372</v>
      </c>
      <c r="I105" s="19">
        <f t="shared" si="22"/>
        <v>18.72</v>
      </c>
      <c r="J105" s="19">
        <v>16724.68</v>
      </c>
      <c r="K105" s="19">
        <v>8959.16</v>
      </c>
      <c r="L105" s="20">
        <v>12.19</v>
      </c>
      <c r="M105" s="20">
        <v>6.53</v>
      </c>
      <c r="N105" s="20">
        <f t="shared" si="23"/>
        <v>25683.84</v>
      </c>
    </row>
    <row r="106" spans="1:14" ht="13.5">
      <c r="A106" s="21">
        <v>16</v>
      </c>
      <c r="B106" s="13"/>
      <c r="C106" s="56"/>
      <c r="D106" s="22" t="s">
        <v>279</v>
      </c>
      <c r="E106" s="21"/>
      <c r="F106" s="21"/>
      <c r="G106" s="21"/>
      <c r="H106" s="21"/>
      <c r="I106" s="15">
        <v>43.209999999999994</v>
      </c>
      <c r="J106" s="19">
        <v>0</v>
      </c>
      <c r="K106" s="19">
        <v>0</v>
      </c>
      <c r="L106" s="15"/>
      <c r="M106" s="15"/>
      <c r="N106" s="15">
        <f>SUM(N107:N109)</f>
        <v>27074.33</v>
      </c>
    </row>
    <row r="107" spans="1:14" ht="38.25">
      <c r="A107" s="16" t="s">
        <v>280</v>
      </c>
      <c r="B107" s="17" t="s">
        <v>281</v>
      </c>
      <c r="C107" s="44"/>
      <c r="D107" s="18" t="s">
        <v>282</v>
      </c>
      <c r="E107" s="16" t="s">
        <v>22</v>
      </c>
      <c r="F107" s="16" t="s">
        <v>23</v>
      </c>
      <c r="G107" s="16" t="s">
        <v>24</v>
      </c>
      <c r="H107" s="16">
        <v>713</v>
      </c>
      <c r="I107" s="19">
        <f t="shared" ref="I107:I109" si="24">ROUND(L107+M107,2)</f>
        <v>3.42</v>
      </c>
      <c r="J107" s="19">
        <v>1347.57</v>
      </c>
      <c r="K107" s="19">
        <v>1090.8900000000001</v>
      </c>
      <c r="L107" s="20">
        <v>1.89</v>
      </c>
      <c r="M107" s="20">
        <v>1.53</v>
      </c>
      <c r="N107" s="20">
        <f t="shared" ref="N107:N109" si="25">ROUND(H107*I107,2)</f>
        <v>2438.46</v>
      </c>
    </row>
    <row r="108" spans="1:14" ht="38.25">
      <c r="A108" s="16" t="s">
        <v>283</v>
      </c>
      <c r="B108" s="17">
        <v>5979</v>
      </c>
      <c r="C108" s="44"/>
      <c r="D108" s="18" t="s">
        <v>284</v>
      </c>
      <c r="E108" s="16" t="s">
        <v>22</v>
      </c>
      <c r="F108" s="16" t="s">
        <v>23</v>
      </c>
      <c r="G108" s="16" t="s">
        <v>24</v>
      </c>
      <c r="H108" s="16">
        <v>713</v>
      </c>
      <c r="I108" s="19">
        <f t="shared" si="24"/>
        <v>16.45</v>
      </c>
      <c r="J108" s="19">
        <v>8691.4699999999993</v>
      </c>
      <c r="K108" s="19">
        <v>3037.38</v>
      </c>
      <c r="L108" s="20">
        <v>12.19</v>
      </c>
      <c r="M108" s="20">
        <v>4.26</v>
      </c>
      <c r="N108" s="20">
        <f t="shared" si="25"/>
        <v>11728.85</v>
      </c>
    </row>
    <row r="109" spans="1:14" ht="25.5">
      <c r="A109" s="16" t="s">
        <v>285</v>
      </c>
      <c r="B109" s="17" t="s">
        <v>286</v>
      </c>
      <c r="C109" s="44"/>
      <c r="D109" s="18" t="s">
        <v>287</v>
      </c>
      <c r="E109" s="16" t="s">
        <v>22</v>
      </c>
      <c r="F109" s="16" t="s">
        <v>23</v>
      </c>
      <c r="G109" s="16" t="s">
        <v>24</v>
      </c>
      <c r="H109" s="16">
        <v>553</v>
      </c>
      <c r="I109" s="19">
        <f t="shared" si="24"/>
        <v>23.34</v>
      </c>
      <c r="J109" s="19">
        <v>4385.29</v>
      </c>
      <c r="K109" s="19">
        <v>8521.73</v>
      </c>
      <c r="L109" s="20">
        <v>7.93</v>
      </c>
      <c r="M109" s="20">
        <v>15.41</v>
      </c>
      <c r="N109" s="20">
        <f t="shared" si="25"/>
        <v>12907.02</v>
      </c>
    </row>
    <row r="110" spans="1:14">
      <c r="A110" s="21">
        <v>17</v>
      </c>
      <c r="B110" s="13"/>
      <c r="C110" s="44"/>
      <c r="D110" s="22" t="s">
        <v>288</v>
      </c>
      <c r="E110" s="21"/>
      <c r="F110" s="21"/>
      <c r="G110" s="21"/>
      <c r="H110" s="21"/>
      <c r="I110" s="15">
        <v>79.16</v>
      </c>
      <c r="J110" s="19">
        <v>0</v>
      </c>
      <c r="K110" s="19">
        <v>0</v>
      </c>
      <c r="L110" s="15"/>
      <c r="M110" s="15"/>
      <c r="N110" s="15">
        <f>SUM(N111:N113)</f>
        <v>97063.260000000009</v>
      </c>
    </row>
    <row r="111" spans="1:14" ht="25.5">
      <c r="A111" s="16" t="s">
        <v>289</v>
      </c>
      <c r="B111" s="17" t="s">
        <v>290</v>
      </c>
      <c r="C111" s="44"/>
      <c r="D111" s="18" t="s">
        <v>291</v>
      </c>
      <c r="E111" s="16" t="s">
        <v>22</v>
      </c>
      <c r="F111" s="16" t="s">
        <v>23</v>
      </c>
      <c r="G111" s="16" t="s">
        <v>24</v>
      </c>
      <c r="H111" s="16">
        <v>1092</v>
      </c>
      <c r="I111" s="19">
        <f t="shared" ref="I111:I113" si="26">ROUND(L111+M111,2)</f>
        <v>30.01</v>
      </c>
      <c r="J111" s="19">
        <v>14064.96</v>
      </c>
      <c r="K111" s="19">
        <v>18705.96</v>
      </c>
      <c r="L111" s="20">
        <v>12.88</v>
      </c>
      <c r="M111" s="20">
        <v>17.13</v>
      </c>
      <c r="N111" s="20">
        <f t="shared" ref="N111:N113" si="27">ROUND(H111*I111,2)</f>
        <v>32770.92</v>
      </c>
    </row>
    <row r="112" spans="1:14" ht="25.5">
      <c r="A112" s="16" t="s">
        <v>292</v>
      </c>
      <c r="B112" s="17" t="s">
        <v>293</v>
      </c>
      <c r="C112" s="44"/>
      <c r="D112" s="18" t="s">
        <v>294</v>
      </c>
      <c r="E112" s="16" t="s">
        <v>22</v>
      </c>
      <c r="F112" s="16" t="s">
        <v>23</v>
      </c>
      <c r="G112" s="16" t="s">
        <v>24</v>
      </c>
      <c r="H112" s="16">
        <v>127</v>
      </c>
      <c r="I112" s="19">
        <f t="shared" si="26"/>
        <v>21.58</v>
      </c>
      <c r="J112" s="19">
        <v>1600.2</v>
      </c>
      <c r="K112" s="19">
        <v>1140.46</v>
      </c>
      <c r="L112" s="20">
        <v>12.6</v>
      </c>
      <c r="M112" s="20">
        <v>8.98</v>
      </c>
      <c r="N112" s="20">
        <f t="shared" si="27"/>
        <v>2740.66</v>
      </c>
    </row>
    <row r="113" spans="1:14" ht="38.25">
      <c r="A113" s="16" t="s">
        <v>295</v>
      </c>
      <c r="B113" s="17" t="s">
        <v>296</v>
      </c>
      <c r="C113" s="44"/>
      <c r="D113" s="18" t="s">
        <v>297</v>
      </c>
      <c r="E113" s="16" t="s">
        <v>22</v>
      </c>
      <c r="F113" s="16" t="s">
        <v>23</v>
      </c>
      <c r="G113" s="16" t="s">
        <v>24</v>
      </c>
      <c r="H113" s="16">
        <v>2232.56</v>
      </c>
      <c r="I113" s="19">
        <f t="shared" si="26"/>
        <v>27.57</v>
      </c>
      <c r="J113" s="19">
        <v>35944.22</v>
      </c>
      <c r="K113" s="19">
        <v>25607.46</v>
      </c>
      <c r="L113" s="20">
        <v>16.100000000000001</v>
      </c>
      <c r="M113" s="20">
        <v>11.47</v>
      </c>
      <c r="N113" s="20">
        <f t="shared" si="27"/>
        <v>61551.68</v>
      </c>
    </row>
    <row r="114" spans="1:14">
      <c r="A114" s="21">
        <v>18</v>
      </c>
      <c r="B114" s="13"/>
      <c r="C114" s="44"/>
      <c r="D114" s="22" t="s">
        <v>298</v>
      </c>
      <c r="E114" s="16"/>
      <c r="F114" s="21"/>
      <c r="G114" s="21"/>
      <c r="H114" s="21"/>
      <c r="I114" s="15">
        <v>48.650000000000006</v>
      </c>
      <c r="J114" s="19">
        <v>0</v>
      </c>
      <c r="K114" s="19">
        <v>0</v>
      </c>
      <c r="L114" s="15"/>
      <c r="M114" s="15"/>
      <c r="N114" s="15">
        <f>SUM(N115:N119)</f>
        <v>32652.11</v>
      </c>
    </row>
    <row r="115" spans="1:14" ht="25.5">
      <c r="A115" s="16" t="s">
        <v>299</v>
      </c>
      <c r="B115" s="17" t="s">
        <v>300</v>
      </c>
      <c r="C115" s="44"/>
      <c r="D115" s="18" t="s">
        <v>301</v>
      </c>
      <c r="E115" s="16" t="s">
        <v>22</v>
      </c>
      <c r="F115" s="16" t="s">
        <v>23</v>
      </c>
      <c r="G115" s="16" t="s">
        <v>24</v>
      </c>
      <c r="H115" s="16">
        <v>232</v>
      </c>
      <c r="I115" s="19">
        <f t="shared" ref="I115:I119" si="28">ROUND(L115+M115,2)</f>
        <v>3.81</v>
      </c>
      <c r="J115" s="19">
        <v>570.72</v>
      </c>
      <c r="K115" s="19">
        <v>313.2</v>
      </c>
      <c r="L115" s="20">
        <v>2.46</v>
      </c>
      <c r="M115" s="20">
        <v>1.35</v>
      </c>
      <c r="N115" s="20">
        <f t="shared" ref="N115:N119" si="29">ROUND(H115*I115,2)</f>
        <v>883.92</v>
      </c>
    </row>
    <row r="116" spans="1:14" ht="25.5">
      <c r="A116" s="16" t="s">
        <v>302</v>
      </c>
      <c r="B116" s="17" t="s">
        <v>303</v>
      </c>
      <c r="C116" s="44"/>
      <c r="D116" s="18" t="s">
        <v>304</v>
      </c>
      <c r="E116" s="16" t="s">
        <v>22</v>
      </c>
      <c r="F116" s="16" t="s">
        <v>23</v>
      </c>
      <c r="G116" s="16" t="s">
        <v>24</v>
      </c>
      <c r="H116" s="16">
        <v>232</v>
      </c>
      <c r="I116" s="19">
        <f t="shared" si="28"/>
        <v>11.38</v>
      </c>
      <c r="J116" s="19">
        <v>1946.48</v>
      </c>
      <c r="K116" s="19">
        <v>693.68</v>
      </c>
      <c r="L116" s="20">
        <v>8.39</v>
      </c>
      <c r="M116" s="20">
        <v>2.99</v>
      </c>
      <c r="N116" s="20">
        <f t="shared" si="29"/>
        <v>2640.16</v>
      </c>
    </row>
    <row r="117" spans="1:14" ht="25.5">
      <c r="A117" s="16" t="s">
        <v>305</v>
      </c>
      <c r="B117" s="17" t="s">
        <v>306</v>
      </c>
      <c r="C117" s="44"/>
      <c r="D117" s="18" t="s">
        <v>307</v>
      </c>
      <c r="E117" s="16" t="s">
        <v>22</v>
      </c>
      <c r="F117" s="16" t="s">
        <v>23</v>
      </c>
      <c r="G117" s="16" t="s">
        <v>24</v>
      </c>
      <c r="H117" s="16">
        <v>186</v>
      </c>
      <c r="I117" s="19">
        <f t="shared" si="28"/>
        <v>6.34</v>
      </c>
      <c r="J117" s="19">
        <v>916.98</v>
      </c>
      <c r="K117" s="19">
        <v>262.26</v>
      </c>
      <c r="L117" s="20">
        <v>4.93</v>
      </c>
      <c r="M117" s="20">
        <v>1.41</v>
      </c>
      <c r="N117" s="20">
        <f t="shared" si="29"/>
        <v>1179.24</v>
      </c>
    </row>
    <row r="118" spans="1:14">
      <c r="A118" s="16" t="s">
        <v>308</v>
      </c>
      <c r="B118" s="17" t="s">
        <v>309</v>
      </c>
      <c r="C118" s="44"/>
      <c r="D118" s="18" t="s">
        <v>310</v>
      </c>
      <c r="E118" s="16" t="s">
        <v>22</v>
      </c>
      <c r="F118" s="16" t="s">
        <v>23</v>
      </c>
      <c r="G118" s="16" t="s">
        <v>24</v>
      </c>
      <c r="H118" s="16">
        <v>1371.44</v>
      </c>
      <c r="I118" s="19">
        <f t="shared" si="28"/>
        <v>10.029999999999999</v>
      </c>
      <c r="J118" s="19">
        <v>5677.76</v>
      </c>
      <c r="K118" s="19">
        <v>8077.78</v>
      </c>
      <c r="L118" s="20">
        <v>4.1399999999999997</v>
      </c>
      <c r="M118" s="20">
        <v>5.89</v>
      </c>
      <c r="N118" s="20">
        <f t="shared" si="29"/>
        <v>13755.54</v>
      </c>
    </row>
    <row r="119" spans="1:14" ht="25.5">
      <c r="A119" s="16" t="s">
        <v>311</v>
      </c>
      <c r="B119" s="17" t="s">
        <v>312</v>
      </c>
      <c r="C119" s="44"/>
      <c r="D119" s="18" t="s">
        <v>313</v>
      </c>
      <c r="E119" s="16" t="s">
        <v>22</v>
      </c>
      <c r="F119" s="16" t="s">
        <v>23</v>
      </c>
      <c r="G119" s="16" t="s">
        <v>24</v>
      </c>
      <c r="H119" s="16">
        <v>830.5</v>
      </c>
      <c r="I119" s="19">
        <f t="shared" si="28"/>
        <v>17.09</v>
      </c>
      <c r="J119" s="19">
        <v>10530.74</v>
      </c>
      <c r="K119" s="19">
        <v>3662.51</v>
      </c>
      <c r="L119" s="20">
        <v>12.68</v>
      </c>
      <c r="M119" s="20">
        <v>4.41</v>
      </c>
      <c r="N119" s="20">
        <f t="shared" si="29"/>
        <v>14193.25</v>
      </c>
    </row>
    <row r="120" spans="1:14">
      <c r="A120" s="21" t="s">
        <v>314</v>
      </c>
      <c r="B120" s="13"/>
      <c r="C120" s="44"/>
      <c r="D120" s="22" t="s">
        <v>315</v>
      </c>
      <c r="E120" s="16"/>
      <c r="F120" s="21"/>
      <c r="G120" s="21"/>
      <c r="H120" s="21"/>
      <c r="I120" s="15">
        <v>0.27</v>
      </c>
      <c r="J120" s="19">
        <v>0</v>
      </c>
      <c r="K120" s="19">
        <v>0</v>
      </c>
      <c r="L120" s="15"/>
      <c r="M120" s="15"/>
      <c r="N120" s="15">
        <f>SUM(N121)</f>
        <v>305.91000000000003</v>
      </c>
    </row>
    <row r="121" spans="1:14" ht="25.5">
      <c r="A121" s="16" t="s">
        <v>316</v>
      </c>
      <c r="B121" s="17" t="s">
        <v>317</v>
      </c>
      <c r="C121" s="44"/>
      <c r="D121" s="18" t="s">
        <v>318</v>
      </c>
      <c r="E121" s="16" t="s">
        <v>22</v>
      </c>
      <c r="F121" s="21"/>
      <c r="G121" s="57" t="s">
        <v>24</v>
      </c>
      <c r="H121" s="16">
        <v>1133</v>
      </c>
      <c r="I121" s="19">
        <f t="shared" ref="I121" si="30">ROUND(L121+M121,2)</f>
        <v>0.27</v>
      </c>
      <c r="J121" s="19">
        <v>11.33</v>
      </c>
      <c r="K121" s="19">
        <v>294.58</v>
      </c>
      <c r="L121" s="20">
        <v>0.01</v>
      </c>
      <c r="M121" s="20">
        <v>0.26</v>
      </c>
      <c r="N121" s="20">
        <f t="shared" ref="N121" si="31">ROUND(H121*I121,2)</f>
        <v>305.91000000000003</v>
      </c>
    </row>
    <row r="122" spans="1:14">
      <c r="A122" s="58"/>
      <c r="B122" s="59"/>
      <c r="C122" s="60"/>
      <c r="D122" s="61"/>
      <c r="E122" s="62"/>
      <c r="F122" s="63"/>
      <c r="G122" s="64"/>
      <c r="H122" s="62"/>
      <c r="I122" s="65"/>
      <c r="J122" s="66"/>
      <c r="K122" s="66"/>
      <c r="L122" s="20"/>
      <c r="M122" s="20"/>
      <c r="N122" s="15"/>
    </row>
    <row r="123" spans="1:14">
      <c r="A123" s="89" t="s">
        <v>319</v>
      </c>
      <c r="B123" s="90"/>
      <c r="C123" s="90"/>
      <c r="D123" s="90"/>
      <c r="E123" s="90"/>
      <c r="F123" s="90"/>
      <c r="G123" s="90"/>
      <c r="H123" s="90"/>
      <c r="I123" s="91"/>
      <c r="J123" s="66"/>
      <c r="K123" s="66"/>
      <c r="L123" s="92">
        <f>J125</f>
        <v>448957.17</v>
      </c>
      <c r="M123" s="93"/>
      <c r="N123" s="94"/>
    </row>
    <row r="124" spans="1:14">
      <c r="A124" s="89" t="s">
        <v>320</v>
      </c>
      <c r="B124" s="90"/>
      <c r="C124" s="90"/>
      <c r="D124" s="90"/>
      <c r="E124" s="90"/>
      <c r="F124" s="90"/>
      <c r="G124" s="90"/>
      <c r="H124" s="90"/>
      <c r="I124" s="91"/>
      <c r="J124" s="66"/>
      <c r="K124" s="66"/>
      <c r="L124" s="92">
        <f>K125</f>
        <v>459196.81000000011</v>
      </c>
      <c r="M124" s="93"/>
      <c r="N124" s="94"/>
    </row>
    <row r="125" spans="1:14">
      <c r="A125" s="92" t="s">
        <v>321</v>
      </c>
      <c r="B125" s="93"/>
      <c r="C125" s="93"/>
      <c r="D125" s="93"/>
      <c r="E125" s="93"/>
      <c r="F125" s="93"/>
      <c r="G125" s="93"/>
      <c r="H125" s="93"/>
      <c r="I125" s="94"/>
      <c r="J125" s="67">
        <f>SUM(J6:J124)</f>
        <v>448957.17</v>
      </c>
      <c r="K125" s="67">
        <f>SUM(K6:K124)</f>
        <v>459196.81000000011</v>
      </c>
      <c r="L125" s="92">
        <f>ROUND(L123+L124,2)</f>
        <v>908153.98</v>
      </c>
      <c r="M125" s="93"/>
      <c r="N125" s="94"/>
    </row>
    <row r="126" spans="1:14" ht="14.25" thickBot="1">
      <c r="A126" s="68"/>
      <c r="B126" s="69"/>
      <c r="C126" s="69"/>
      <c r="D126" s="70" t="s">
        <v>322</v>
      </c>
      <c r="E126" s="71">
        <v>0.2011</v>
      </c>
      <c r="F126" s="72"/>
      <c r="G126" s="72"/>
      <c r="H126" s="72"/>
      <c r="I126" s="72"/>
      <c r="J126" s="73"/>
      <c r="K126" s="73"/>
      <c r="L126" s="82">
        <f>ROUND(L125*E126,2)</f>
        <v>182629.77</v>
      </c>
      <c r="M126" s="82"/>
      <c r="N126" s="83"/>
    </row>
    <row r="127" spans="1:14" ht="13.5" thickBot="1">
      <c r="A127" s="84" t="s">
        <v>323</v>
      </c>
      <c r="B127" s="85"/>
      <c r="C127" s="85"/>
      <c r="D127" s="85"/>
      <c r="E127" s="85"/>
      <c r="F127" s="85"/>
      <c r="G127" s="85"/>
      <c r="H127" s="85"/>
      <c r="I127" s="85"/>
      <c r="J127" s="74"/>
      <c r="K127" s="74"/>
      <c r="L127" s="86">
        <f>ROUND(L125+L126,2)</f>
        <v>1090783.75</v>
      </c>
      <c r="M127" s="87"/>
      <c r="N127" s="88"/>
    </row>
    <row r="129" spans="5:11">
      <c r="E129" s="75"/>
      <c r="J129" s="67">
        <v>448957.17</v>
      </c>
      <c r="K129" s="67">
        <v>459196.81000000011</v>
      </c>
    </row>
    <row r="131" spans="5:11">
      <c r="E131" s="76"/>
      <c r="J131" s="28">
        <f>J129-J125</f>
        <v>0</v>
      </c>
    </row>
    <row r="135" spans="5:11">
      <c r="G135" s="77"/>
    </row>
  </sheetData>
  <mergeCells count="12">
    <mergeCell ref="A1:N1"/>
    <mergeCell ref="A2:D2"/>
    <mergeCell ref="A3:H3"/>
    <mergeCell ref="L126:N126"/>
    <mergeCell ref="A127:I127"/>
    <mergeCell ref="L127:N127"/>
    <mergeCell ref="A123:I123"/>
    <mergeCell ref="L123:N123"/>
    <mergeCell ref="A124:I124"/>
    <mergeCell ref="L124:N124"/>
    <mergeCell ref="A125:I125"/>
    <mergeCell ref="L125:N125"/>
  </mergeCells>
  <printOptions horizontalCentered="1"/>
  <pageMargins left="0.51181102362204722" right="0" top="0.78740157480314965" bottom="0.78740157480314965" header="0.31496062992125984" footer="0.31496062992125984"/>
  <pageSetup paperSize="9" scale="7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2011-10-27T13:59:06Z</cp:lastPrinted>
  <dcterms:created xsi:type="dcterms:W3CDTF">2011-10-19T15:58:33Z</dcterms:created>
  <dcterms:modified xsi:type="dcterms:W3CDTF">2011-10-27T13:59:09Z</dcterms:modified>
</cp:coreProperties>
</file>