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egovbr-my.sharepoint.com/personal/emydio_junior_gestao_gov_br/Documents/Documentos MGI/1 - MGI/0 - Projetos MGI/0 -CFTV SCA/0 - Emydio CFTV SCA/1- Novos Anexos/Anexo II-D - Especif Técnica Serviços - P Quantidades/0 AUDIENCIA/"/>
    </mc:Choice>
  </mc:AlternateContent>
  <xr:revisionPtr revIDLastSave="322" documentId="8_{C0535BDB-B17E-47D6-B401-44404CF06840}" xr6:coauthVersionLast="47" xr6:coauthVersionMax="47" xr10:uidLastSave="{27314400-27B1-422B-B343-FACE23083709}"/>
  <bookViews>
    <workbookView xWindow="-120" yWindow="-120" windowWidth="29040" windowHeight="15720" tabRatio="815" xr2:uid="{00000000-000D-0000-FFFF-FFFF00000000}"/>
  </bookViews>
  <sheets>
    <sheet name="Quantitativos Estimados" sheetId="6" r:id="rId1"/>
    <sheet name="1.5.13 Projeto Executivo" sheetId="11" state="hidden" r:id="rId2"/>
    <sheet name="Serviços de instalação" sheetId="12" r:id="rId3"/>
    <sheet name="Serviços Eventuais" sheetId="16" r:id="rId4"/>
    <sheet name="1.5.16 Treinamento" sheetId="44" state="hidden" r:id="rId5"/>
    <sheet name="1.5.17 Operação Assitida " sheetId="18" state="hidden" r:id="rId6"/>
    <sheet name="1.6.1 Câmera TIPO I" sheetId="19" state="hidden" r:id="rId7"/>
    <sheet name="1.6.2 Câmera TIPO II " sheetId="20" state="hidden" r:id="rId8"/>
    <sheet name="1.6.3 Câmera TIPO III " sheetId="21" state="hidden" r:id="rId9"/>
    <sheet name="1.6.4 Câmera TIPO IV" sheetId="22" state="hidden" r:id="rId10"/>
    <sheet name="1.6.5 Câmera TIPO V" sheetId="23" state="hidden" r:id="rId11"/>
    <sheet name="1.6.6 Câmera TIPO VI" sheetId="24" state="hidden" r:id="rId12"/>
    <sheet name="Servidor CFTV" sheetId="43" r:id="rId13"/>
    <sheet name="Estações Cliente de CFTV " sheetId="25" r:id="rId14"/>
    <sheet name="Video Wall" sheetId="48" r:id="rId15"/>
    <sheet name="1.6.9 Vídeo Wall" sheetId="26" state="hidden" r:id="rId16"/>
    <sheet name="1.6.10 Storage CFTV" sheetId="37" state="hidden" r:id="rId17"/>
    <sheet name="1.6.11 KIT Catracas " sheetId="45" state="hidden" r:id="rId18"/>
    <sheet name="1.6.12 KIT Catracas PCD" sheetId="27" state="hidden" r:id="rId19"/>
    <sheet name="1.6.13 Portinhola" sheetId="28" state="hidden" r:id="rId20"/>
    <sheet name="1.6.14 Cancela " sheetId="30" state="hidden" r:id="rId21"/>
    <sheet name="1.6.15 Leitor Antenas UHF" sheetId="31" state="hidden" r:id="rId22"/>
    <sheet name="1.6.16 TAG RFID " sheetId="32" state="hidden" r:id="rId23"/>
    <sheet name="1.6.17 Portas Controladas" sheetId="33" state="hidden" r:id="rId24"/>
    <sheet name="Servidor SCA" sheetId="46" r:id="rId25"/>
    <sheet name="Estações Cliente de SCA " sheetId="34" r:id="rId26"/>
    <sheet name="1.6.20 Câmera tipo Webcam" sheetId="35" state="hidden" r:id="rId27"/>
    <sheet name="1.6.24 SOFTWARE CFTV" sheetId="38" state="hidden" r:id="rId28"/>
    <sheet name="1.6.25 SOFTWARE SCA" sheetId="39" state="hidden" r:id="rId29"/>
    <sheet name="1.6.26 Software Integração CFTV" sheetId="40" state="hidden" r:id="rId30"/>
    <sheet name="1.6.27 Suporte Técnico" sheetId="41" state="hidden" r:id="rId31"/>
  </sheets>
  <externalReferences>
    <externalReference r:id="rId32"/>
    <externalReference r:id="rId33"/>
  </externalReferences>
  <definedNames>
    <definedName name="_xlnm._FilterDatabase" localSheetId="0" hidden="1">'Quantitativos Estimados'!$D$2:$E$43</definedName>
    <definedName name="_Toc124922135" localSheetId="0">'Quantitativos Estimados'!$B$17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43" l="1"/>
  <c r="A2" i="48"/>
  <c r="A2" i="34" l="1"/>
  <c r="C2" i="46"/>
  <c r="A2" i="25"/>
  <c r="C2" i="43"/>
  <c r="A2" i="16"/>
  <c r="D2" i="34"/>
  <c r="D2" i="25"/>
  <c r="F2" i="46"/>
  <c r="D2" i="16"/>
  <c r="D2" i="21" l="1"/>
  <c r="D2" i="20"/>
  <c r="H53" i="6"/>
</calcChain>
</file>

<file path=xl/sharedStrings.xml><?xml version="1.0" encoding="utf-8"?>
<sst xmlns="http://schemas.openxmlformats.org/spreadsheetml/2006/main" count="455" uniqueCount="153">
  <si>
    <t>Equipamentos</t>
  </si>
  <si>
    <t>unidades</t>
  </si>
  <si>
    <t>Qtde</t>
  </si>
  <si>
    <t>Preço Unitário</t>
  </si>
  <si>
    <t>Total</t>
  </si>
  <si>
    <t>ITEM</t>
  </si>
  <si>
    <t>SOLUÇÃO INTEGRADA DE CFTV E SCA</t>
  </si>
  <si>
    <t>SERVIÇOS INICIAIS/OUTROS</t>
  </si>
  <si>
    <t>1.5.13</t>
  </si>
  <si>
    <t>Projeto Executivo</t>
  </si>
  <si>
    <t>m²</t>
  </si>
  <si>
    <t>1.5.14</t>
  </si>
  <si>
    <t>Serviços de instalação da infraestrutura (rede de cabeamento estruturado)</t>
  </si>
  <si>
    <t>Vb</t>
  </si>
  <si>
    <t>Serviços Eventuais</t>
  </si>
  <si>
    <t>TREINAMENTO E OPERAÇÃO ASSISTIDA</t>
  </si>
  <si>
    <t>1.5.16</t>
  </si>
  <si>
    <t xml:space="preserve">Treinamento </t>
  </si>
  <si>
    <t>unid</t>
  </si>
  <si>
    <t>1.5.17</t>
  </si>
  <si>
    <t>Operação Assistida</t>
  </si>
  <si>
    <t>EQUIPAMENTOS/SERVIÇOS LOCADOS</t>
  </si>
  <si>
    <t xml:space="preserve">Preço Unitário Mensal </t>
  </si>
  <si>
    <t>EQUIPAMENTOS CFTV</t>
  </si>
  <si>
    <t>1.6.1</t>
  </si>
  <si>
    <t>Câmera TIPO I -DOME</t>
  </si>
  <si>
    <t>unid./mês</t>
  </si>
  <si>
    <t>1.6.2</t>
  </si>
  <si>
    <t xml:space="preserve">Câmera TIPO II -DOME- Deteção de Face </t>
  </si>
  <si>
    <t>1.6.3</t>
  </si>
  <si>
    <t>Câmera TIPO III - BULLET</t>
  </si>
  <si>
    <t>1.6.4</t>
  </si>
  <si>
    <t>Câmera TIPO IV - Panorâmica</t>
  </si>
  <si>
    <t>1.6.5</t>
  </si>
  <si>
    <t>Câmera TIPO V – PTZ com Joystick</t>
  </si>
  <si>
    <t>1.6.6</t>
  </si>
  <si>
    <t>Câmera TIPO VI - Perimetral</t>
  </si>
  <si>
    <t>Servidor de CFTV (Integrador SCA)</t>
  </si>
  <si>
    <t>Estações Cliente de CFTV (monitoramento)</t>
  </si>
  <si>
    <t>1.6.9</t>
  </si>
  <si>
    <t>Vídeo Wall</t>
  </si>
  <si>
    <t>1.6.10</t>
  </si>
  <si>
    <t>Solução para Armazenamento De Vídeo (STORAGE) c/ failover</t>
  </si>
  <si>
    <t>EQUIPAMENTOS DE CONTROLE DE ACESSO (SCA)</t>
  </si>
  <si>
    <t>1.6.11</t>
  </si>
  <si>
    <t>KIT Catracas (Portarias Central e Garagem) integrada com leitora biométrica facial/digital com controladora (acesso ao prédio) entrada e saida</t>
  </si>
  <si>
    <t>1.6.12</t>
  </si>
  <si>
    <t>KIT Catracas PCD (Portarias Central e Garagem) integrada com leitora biométrica facial/digital com controladora (acesso ao prédio) entrada e saida</t>
  </si>
  <si>
    <t>1.6.13</t>
  </si>
  <si>
    <t>Portinhola integrada com leitora biométrica e guarda corpo (acesso ao prédio)</t>
  </si>
  <si>
    <t>1.6.14</t>
  </si>
  <si>
    <t>Cancela Eletrônica</t>
  </si>
  <si>
    <t>1.6.15</t>
  </si>
  <si>
    <t>1.6.16</t>
  </si>
  <si>
    <t>TAG com tecnologia RFID compatível com carros e motos</t>
  </si>
  <si>
    <t>1.6.17</t>
  </si>
  <si>
    <t xml:space="preserve">KIT porta controlada com Leitor Biométrico Facial com controladora </t>
  </si>
  <si>
    <t>Servidor de SCA (Integrador CFTV)</t>
  </si>
  <si>
    <t>Estações Cliente de SCA (cadastramento)</t>
  </si>
  <si>
    <t>1.6.20</t>
  </si>
  <si>
    <r>
      <t xml:space="preserve">Câmera tipo </t>
    </r>
    <r>
      <rPr>
        <i/>
        <sz val="11"/>
        <color theme="1"/>
        <rFont val="Calibri"/>
        <family val="2"/>
        <scheme val="minor"/>
      </rPr>
      <t>Webcam</t>
    </r>
  </si>
  <si>
    <t>EQUIPAMENTOS COMPARTILHADOS CFTV E SCA</t>
  </si>
  <si>
    <t>SOFTWARES</t>
  </si>
  <si>
    <t>1.6.24</t>
  </si>
  <si>
    <t>Sistema (SOFTWARE) de monitoramento por Circuito Fechado de Televisão (CFTV)</t>
  </si>
  <si>
    <t>1.6.25</t>
  </si>
  <si>
    <t>Sistema (SOFTWARE) de Controle de Acesso (SCA)</t>
  </si>
  <si>
    <t>1.6.26</t>
  </si>
  <si>
    <t>Sistema de Integração CFTV e SCA (Software)</t>
  </si>
  <si>
    <t>SUPORTE TÉCNICO - MANUTENÇÃO</t>
  </si>
  <si>
    <t>1.6.27</t>
  </si>
  <si>
    <t>Serviços de Suporte Técnico -  Manutenção preventiva e corretiva</t>
  </si>
  <si>
    <t>Itens</t>
  </si>
  <si>
    <t>Unidade</t>
  </si>
  <si>
    <t>Preço Unitario</t>
  </si>
  <si>
    <t>pç</t>
  </si>
  <si>
    <t>m</t>
  </si>
  <si>
    <t>Serviços Eventuais durante contrato (sob demanda)</t>
  </si>
  <si>
    <t>Treinamento</t>
  </si>
  <si>
    <t>Servidor de CFTV e/ou SCA (Integrador)</t>
  </si>
  <si>
    <t>Ao menos dois slots de processador, para instalação de um segundo processador, caso necessário.</t>
  </si>
  <si>
    <t>Sistema de redundância de fontes de alimentação, do tipo Hotplug, já devendo ser fornecido com a fonte principal e a de redundância.</t>
  </si>
  <si>
    <t>16 GB RAM DDR4;</t>
  </si>
  <si>
    <t>Discos SSD 480GB para instalação exclusiva do sistema operacional e dos softwares;</t>
  </si>
  <si>
    <t>Placa de vídeo dedicada de, no mínimo, 8GB GDDR5, 1683 MHz, com velocidade de 8 Gbps.</t>
  </si>
  <si>
    <t>Mouse com fio, preto.</t>
  </si>
  <si>
    <t>Mesa controladora speed dome c/ joystick</t>
  </si>
  <si>
    <t>teclado multimídia, preto, em português (Brasil), ABNT2.</t>
  </si>
  <si>
    <t>Unidade de disco óptica DVD+/-RW 8x de 9,5 mm.</t>
  </si>
  <si>
    <t>placa de Rede Gigabit (10/100/1000).</t>
  </si>
  <si>
    <t>sistema operacional: Microsoft Windows 2012 Standard ou superior. De preferência: Microsoft Windows Server 2016 ou superior.</t>
  </si>
  <si>
    <t>A configuração acima é de referência, o Contratado deverá disponibilizar o servidor que permita a execução máxima do sistema de controle de acesso e de CFTV/SCA de forma eficiente.</t>
  </si>
  <si>
    <t>Mínimo 16 GB de memória RAM DDR4, 2666MHz.</t>
  </si>
  <si>
    <t>A configuração acima é de referência, o Contratado deverá disponibilizar o equipamento que permita a execução máxima do sistema de controle de acesso e de CFTV e SCA de forma eficiente, incluindo a perfeita interconexão com demais componentes, como Webcam, por exemplo.</t>
  </si>
  <si>
    <t>200 Tera</t>
  </si>
  <si>
    <t>Catracas (Portarias Central e Garagem) integrada com leitora biométrica (acesso ao prédio)</t>
  </si>
  <si>
    <t>Leitor /Antenas UHF com RFID</t>
  </si>
  <si>
    <t>KIT portas controladas</t>
  </si>
  <si>
    <t>Processador 12ª geração Intel® Core™ i5-12500T (6-core, 12 Threads, cache de 18MB, 2.0GHz até 4.4GHz, 35W)ou superior.</t>
  </si>
  <si>
    <t>Sensor biométrico com capacidade de capturar a imagem de biometria de impressão  digital</t>
  </si>
  <si>
    <t>EDIFICIO SEDE</t>
  </si>
  <si>
    <t>Material</t>
  </si>
  <si>
    <t>Quantidade</t>
  </si>
  <si>
    <t>Switch Core</t>
  </si>
  <si>
    <t>Switch Borda</t>
  </si>
  <si>
    <t>Cancela Eletrônica/Leitor UHF e Antenas UHF com RFID</t>
  </si>
  <si>
    <t>Cabeamento estruturado - metálico/acessórios</t>
  </si>
  <si>
    <t>Cabeamento estruturado - óptico/acessórios</t>
  </si>
  <si>
    <t>Eletroduto metálico rígido leve/acessorios</t>
  </si>
  <si>
    <t>Intel® Core™ i7-13700T de 13ª geração (cache de 30 MB, 16 núcleos, 24 threads, turbo de 1,80 GHz a 4,80 GHz, 35 W) ou superior.</t>
  </si>
  <si>
    <t>Sistema operacional Windows 11 Pro de 64 bits (português - Brasil).</t>
  </si>
  <si>
    <t>Software de Segurança antivirus</t>
  </si>
  <si>
    <t>mínimo memória DDR4 de 16 GB (1 de 16 GB), 3.200 MT/s, single channel</t>
  </si>
  <si>
    <t>Armazenamento SSD M.2 2280, 512 GB, PCIe NVMe, Classe 40 ou superior.</t>
  </si>
  <si>
    <t>Portas parte frontal: 2 portas USB 3.2 de 1ª geração, 1 conector de áudio universal</t>
  </si>
  <si>
    <t>Portas parte traseira: 1 porta Ethernet RJ45; 1 porta PS2/serial; 2 portas USB 3.2 de 1ª geração</t>
  </si>
  <si>
    <t>Placa de vídeo dedicada de, no mínimo, 8GB GDDR5, 1683 MHz, com velocidade de 8 Gbps com saida HDMI , mais adaptador HDMI para dois monitores</t>
  </si>
  <si>
    <t>Composto por 02 Monitores tipo Monitor LED 24” ou superior, tela curva; possuir resolução nativa de 1080p; possuir formato de tela em 16:9; possuir, no mínimo, 01 entrada de vídeo HDMI; Suporte duplo para montagem de dois monitores</t>
  </si>
  <si>
    <t>Fonte de energia compativel com a demanda do PC</t>
  </si>
  <si>
    <t>Software de Segurança antivirus;</t>
  </si>
  <si>
    <t>rmazenamento SSD M.2 2280, 512 GB, PCIe NVMe, Classe 40 ou superior.</t>
  </si>
  <si>
    <t>Câmera tipo Webcam 1 MP + software de imagem gravação em jpg</t>
  </si>
  <si>
    <t>Portinhola integrada com leitora biométrica (acesso ao prédio)</t>
  </si>
  <si>
    <t>Guarda corpo em inox - fechamento em vidro</t>
  </si>
  <si>
    <t>Guarda corpo em inox - fechamento em chapa de inox perfurada</t>
  </si>
  <si>
    <t>conjunto vídeowall 3x2 de 55” e  Controladora de Vídeo Wall</t>
  </si>
  <si>
    <t>uso contínuo, deve ser projetado para permanecer ligado 24h por dia, sete dias por semana (24x7);</t>
  </si>
  <si>
    <t>possuir resolução mínima de cada monitor: 1920x1080 (16:9);</t>
  </si>
  <si>
    <t>deverá utilizar a solução de vídeo wall e teclados próprios de CFTV para exibição e controle das câmeras;</t>
  </si>
  <si>
    <t>deverá permitir a substituição de um dos monitores do vídeo Wall, sem a necessidade de retirar os demais.</t>
  </si>
  <si>
    <t>Sistema de exibição que permita manter a resolução, qualidade e proporção da imagem, em comparado com os parâmetros da imagem em sua fonte original, sem que ocorra perda quando exibida de modo a ocupar toda a extensão do painel de vídeo wall, sem prejuízo à qualidade do sinal original.</t>
  </si>
  <si>
    <t>A configuração acima é de referência, o Contratado deverá disponibilizar o equipamento que permita a execução máxima do sistema de controle de acesso e de CFTV e SCA de forma eficiente, incluindo a perfeita interconexão com demais componentes.</t>
  </si>
  <si>
    <t>FONTE</t>
  </si>
  <si>
    <t>CODIGO</t>
  </si>
  <si>
    <t>Descrição</t>
  </si>
  <si>
    <t>SINAPI</t>
  </si>
  <si>
    <t>CABO DE REDE, PAR TRANCADO UTP, 4 PARES, CATEGORIA 6 (CAT 6), ISOLAMENTO PVC (LSZH)</t>
  </si>
  <si>
    <t>ORSE</t>
  </si>
  <si>
    <t>Cabo ótico - interna: Cabo de fibra ótica de 2 vias</t>
  </si>
  <si>
    <t>Cabo ótico - interligação entre Sede e Anexos: Cabo de fibra ótica de 6 vias</t>
  </si>
  <si>
    <t>Eletrocalha furada tipo U pré-galv. Quen/acessorios</t>
  </si>
  <si>
    <t>Eletrocalha metálica perfurada 100 x 50 x 3000 mm</t>
  </si>
  <si>
    <t>Eletroduto em aco galvanizado eletrolitico, leve, diametro 1", parede de 0,90 mm</t>
  </si>
  <si>
    <t>Eletroduto ferro galvanizado eletrolitico - leve, d= 3"</t>
  </si>
  <si>
    <t>Rack</t>
  </si>
  <si>
    <t>Rack fechado tipo armário 19" x 5u x 470mm</t>
  </si>
  <si>
    <t>Rack de piso para servidor, fechado, 44u, com porta, 44u x *570* mm</t>
  </si>
  <si>
    <t xml:space="preserve"> kit acessório de Rack</t>
  </si>
  <si>
    <t>Acabamento para racks com kit porca-gaiola e parafuso M6 </t>
  </si>
  <si>
    <t>Acessório Rack</t>
  </si>
  <si>
    <t>Reguá p/Rack 19" com 8 x 2P+T</t>
  </si>
  <si>
    <t>EDIFICIO ANEXO, ALA A e B</t>
  </si>
  <si>
    <t>Câmera TIPO VII - kit elevador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</si>
</sst>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vertical="center" wrapText="1"/>
    </xf>
    <xf numFmtId="0" fontId="0" fillId="3" borderId="0" xfId="0" applyFill="1"/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3" xfId="0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3" borderId="8" xfId="0" applyFill="1" applyBorder="1"/>
    <xf numFmtId="0" fontId="0" fillId="0" borderId="9" xfId="0" applyBorder="1"/>
    <xf numFmtId="0" fontId="0" fillId="0" borderId="8" xfId="0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4" borderId="9" xfId="0" applyFont="1" applyFill="1" applyBorder="1"/>
    <xf numFmtId="0" fontId="0" fillId="4" borderId="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4" fillId="4" borderId="8" xfId="0" applyFont="1" applyFill="1" applyBorder="1"/>
    <xf numFmtId="0" fontId="4" fillId="4" borderId="13" xfId="0" applyFont="1" applyFill="1" applyBorder="1"/>
    <xf numFmtId="0" fontId="5" fillId="5" borderId="13" xfId="0" applyFont="1" applyFill="1" applyBorder="1"/>
    <xf numFmtId="0" fontId="4" fillId="4" borderId="5" xfId="0" applyFont="1" applyFill="1" applyBorder="1"/>
    <xf numFmtId="0" fontId="0" fillId="0" borderId="13" xfId="0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3" xfId="0" applyFill="1" applyBorder="1" applyAlignment="1">
      <alignment horizontal="center"/>
    </xf>
    <xf numFmtId="0" fontId="0" fillId="4" borderId="6" xfId="0" applyFill="1" applyBorder="1"/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5" borderId="9" xfId="0" applyFont="1" applyFill="1" applyBorder="1"/>
    <xf numFmtId="0" fontId="0" fillId="0" borderId="6" xfId="0" applyBorder="1"/>
    <xf numFmtId="0" fontId="8" fillId="5" borderId="9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8" xfId="0" applyBorder="1" applyAlignment="1">
      <alignment wrapText="1"/>
    </xf>
    <xf numFmtId="164" fontId="4" fillId="4" borderId="9" xfId="0" applyNumberFormat="1" applyFont="1" applyFill="1" applyBorder="1"/>
    <xf numFmtId="164" fontId="0" fillId="4" borderId="5" xfId="0" applyNumberFormat="1" applyFill="1" applyBorder="1" applyAlignment="1">
      <alignment horizontal="center"/>
    </xf>
    <xf numFmtId="164" fontId="0" fillId="0" borderId="0" xfId="0" applyNumberFormat="1"/>
    <xf numFmtId="43" fontId="0" fillId="5" borderId="12" xfId="0" applyNumberFormat="1" applyFill="1" applyBorder="1" applyAlignment="1">
      <alignment horizontal="center"/>
    </xf>
    <xf numFmtId="43" fontId="4" fillId="4" borderId="9" xfId="0" applyNumberFormat="1" applyFont="1" applyFill="1" applyBorder="1"/>
    <xf numFmtId="43" fontId="0" fillId="0" borderId="3" xfId="0" applyNumberFormat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43" fontId="0" fillId="4" borderId="4" xfId="0" applyNumberFormat="1" applyFill="1" applyBorder="1" applyAlignment="1">
      <alignment horizontal="center"/>
    </xf>
    <xf numFmtId="43" fontId="0" fillId="4" borderId="12" xfId="0" applyNumberFormat="1" applyFill="1" applyBorder="1" applyAlignment="1">
      <alignment horizontal="center"/>
    </xf>
    <xf numFmtId="43" fontId="0" fillId="3" borderId="3" xfId="0" applyNumberFormat="1" applyFill="1" applyBorder="1" applyAlignment="1">
      <alignment horizontal="center"/>
    </xf>
    <xf numFmtId="43" fontId="0" fillId="3" borderId="7" xfId="0" applyNumberFormat="1" applyFill="1" applyBorder="1" applyAlignment="1">
      <alignment horizontal="center"/>
    </xf>
    <xf numFmtId="43" fontId="0" fillId="0" borderId="7" xfId="0" applyNumberFormat="1" applyBorder="1" applyAlignment="1">
      <alignment horizontal="center"/>
    </xf>
    <xf numFmtId="43" fontId="0" fillId="4" borderId="3" xfId="0" applyNumberFormat="1" applyFill="1" applyBorder="1" applyAlignment="1">
      <alignment horizontal="center"/>
    </xf>
    <xf numFmtId="43" fontId="0" fillId="4" borderId="7" xfId="0" applyNumberFormat="1" applyFill="1" applyBorder="1" applyAlignment="1">
      <alignment horizontal="center"/>
    </xf>
    <xf numFmtId="43" fontId="0" fillId="0" borderId="0" xfId="0" applyNumberFormat="1"/>
    <xf numFmtId="0" fontId="7" fillId="5" borderId="9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43" fontId="1" fillId="7" borderId="12" xfId="0" applyNumberFormat="1" applyFont="1" applyFill="1" applyBorder="1" applyAlignment="1">
      <alignment horizontal="center" vertical="center"/>
    </xf>
    <xf numFmtId="164" fontId="0" fillId="5" borderId="12" xfId="0" applyNumberForma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1" fillId="7" borderId="12" xfId="0" applyNumberFormat="1" applyFont="1" applyFill="1" applyBorder="1" applyAlignment="1">
      <alignment horizontal="center" vertical="center" wrapText="1"/>
    </xf>
    <xf numFmtId="164" fontId="0" fillId="4" borderId="12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43" fontId="0" fillId="3" borderId="1" xfId="0" applyNumberFormat="1" applyFill="1" applyBorder="1" applyAlignment="1">
      <alignment horizontal="center"/>
    </xf>
    <xf numFmtId="43" fontId="0" fillId="0" borderId="1" xfId="0" applyNumberFormat="1" applyBorder="1"/>
    <xf numFmtId="0" fontId="0" fillId="9" borderId="1" xfId="0" applyFill="1" applyBorder="1" applyAlignment="1">
      <alignment wrapText="1"/>
    </xf>
    <xf numFmtId="44" fontId="10" fillId="3" borderId="3" xfId="1" applyFont="1" applyFill="1" applyBorder="1" applyAlignment="1">
      <alignment horizontal="center"/>
    </xf>
    <xf numFmtId="44" fontId="10" fillId="0" borderId="3" xfId="1" applyFont="1" applyBorder="1" applyAlignment="1">
      <alignment horizontal="center"/>
    </xf>
    <xf numFmtId="0" fontId="1" fillId="8" borderId="1" xfId="0" applyFont="1" applyFill="1" applyBorder="1" applyAlignment="1">
      <alignment horizontal="center" vertical="center"/>
    </xf>
    <xf numFmtId="0" fontId="10" fillId="10" borderId="1" xfId="0" quotePrefix="1" applyFont="1" applyFill="1" applyBorder="1" applyAlignment="1">
      <alignment wrapText="1"/>
    </xf>
    <xf numFmtId="2" fontId="0" fillId="0" borderId="1" xfId="0" applyNumberFormat="1" applyBorder="1"/>
    <xf numFmtId="0" fontId="0" fillId="10" borderId="1" xfId="0" applyFill="1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43" fontId="1" fillId="2" borderId="10" xfId="0" applyNumberFormat="1" applyFont="1" applyFill="1" applyBorder="1" applyAlignment="1">
      <alignment horizontal="center" vertical="center"/>
    </xf>
    <xf numFmtId="43" fontId="1" fillId="2" borderId="16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8</xdr:row>
      <xdr:rowOff>28576</xdr:rowOff>
    </xdr:from>
    <xdr:to>
      <xdr:col>22</xdr:col>
      <xdr:colOff>171451</xdr:colOff>
      <xdr:row>17</xdr:row>
      <xdr:rowOff>85726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65C0C1F-3B67-4AE2-8DB0-647EBB95E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6" y="1933576"/>
          <a:ext cx="1236345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0%20cota&#231;&#227;o%20planilha%20ABC/Anexo%20II-D%20-%20Quant%20Estimados%20Grupo%20I%20MMA%20CURVA%20ABC%20AJUSTADA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0%20cota&#231;&#227;o%20planilha%20ABC/Anexo%20II-D%20-%20Quant%20Estimados%20Grupo%20I%20MMA%20CURVA%20ABC%20AJUSTADA.xlsx?AC3A76F5" TargetMode="External"/><Relationship Id="rId1" Type="http://schemas.openxmlformats.org/officeDocument/2006/relationships/externalLinkPath" Target="file:///\\AC3A76F5\Anexo%20II-D%20-%20Quant%20Estimados%20Grupo%20I%20MMA%20CURVA%20ABC%20AJUSTADA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?4D4C2631" TargetMode="External"/><Relationship Id="rId1" Type="http://schemas.openxmlformats.org/officeDocument/2006/relationships/externalLinkPath" Target="file:///\\4D4C2631\Anexo%20II-D%20Quant%20Estimados%20GRUPO%202%20M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ABC"/>
      <sheetName val="INICIAL"/>
      <sheetName val="VERSAO AJUSTADA"/>
      <sheetName val="1.5.13 Projeto Executivo"/>
      <sheetName val="Cronograma físico financeir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2 Switch"/>
      <sheetName val="1.6.23 Servidor Reserva"/>
      <sheetName val="1.6.24 SOFTWARE CFTV"/>
      <sheetName val="1.6.25 SOFTWARE SCA"/>
      <sheetName val="1.6.26 Software Integração CFTV"/>
      <sheetName val="1.6.27 Suporte Técnico"/>
      <sheetName val="1.6.XX Suporte Técnico Legado"/>
    </sheetNames>
    <sheetDataSet>
      <sheetData sheetId="0"/>
      <sheetData sheetId="1"/>
      <sheetData sheetId="2">
        <row r="20">
          <cell r="D20">
            <v>3</v>
          </cell>
        </row>
        <row r="31">
          <cell r="D31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Quantitativos Estimados"/>
      <sheetName val="1.5.13 Projeto Executiv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ideo Wall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4 SOFTWARE CFTV"/>
      <sheetName val="1.6.25 SOFTWARE SCA"/>
      <sheetName val="1.6.26 Software Integração CFTV"/>
      <sheetName val="1.6.27 Suporte Técnico"/>
    </sheetNames>
    <sheetDataSet>
      <sheetData sheetId="0">
        <row r="21">
          <cell r="A21" t="str">
            <v>1.6.9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G53"/>
  <sheetViews>
    <sheetView tabSelected="1" topLeftCell="A12" zoomScale="80" zoomScaleNormal="80" workbookViewId="0">
      <pane xSplit="2" topLeftCell="C1" activePane="topRight" state="frozen"/>
      <selection pane="topRight" activeCell="B49" sqref="B49"/>
    </sheetView>
  </sheetViews>
  <sheetFormatPr defaultRowHeight="15" x14ac:dyDescent="0.25"/>
  <cols>
    <col min="2" max="2" width="103.140625" customWidth="1"/>
    <col min="3" max="3" width="9.85546875" customWidth="1"/>
    <col min="4" max="4" width="12" style="58" customWidth="1"/>
    <col min="5" max="5" width="15" style="46" bestFit="1" customWidth="1"/>
    <col min="6" max="6" width="15" bestFit="1" customWidth="1"/>
    <col min="7" max="7" width="5.85546875" customWidth="1"/>
    <col min="8" max="8" width="5.5703125" customWidth="1"/>
    <col min="356" max="356" width="32.28515625" customWidth="1"/>
  </cols>
  <sheetData>
    <row r="1" spans="1:33" ht="31.15" customHeight="1" x14ac:dyDescent="0.25">
      <c r="B1" s="84" t="s">
        <v>0</v>
      </c>
      <c r="C1" s="84" t="s">
        <v>1</v>
      </c>
      <c r="D1" s="88" t="s">
        <v>2</v>
      </c>
      <c r="E1" s="90" t="s">
        <v>3</v>
      </c>
    </row>
    <row r="2" spans="1:33" s="1" customFormat="1" ht="28.9" customHeight="1" x14ac:dyDescent="0.25">
      <c r="B2" s="85"/>
      <c r="C2" s="92"/>
      <c r="D2" s="89"/>
      <c r="E2" s="91"/>
    </row>
    <row r="3" spans="1:33" x14ac:dyDescent="0.25">
      <c r="A3" s="86" t="s">
        <v>5</v>
      </c>
      <c r="B3" s="41" t="s">
        <v>6</v>
      </c>
      <c r="C3" s="23"/>
      <c r="D3" s="47"/>
      <c r="E3" s="62"/>
    </row>
    <row r="4" spans="1:33" x14ac:dyDescent="0.25">
      <c r="A4" s="87"/>
      <c r="B4" s="18" t="s">
        <v>7</v>
      </c>
      <c r="C4" s="18"/>
      <c r="D4" s="48"/>
      <c r="E4" s="44"/>
      <c r="G4" s="9"/>
    </row>
    <row r="5" spans="1:33" x14ac:dyDescent="0.25">
      <c r="A5" s="8"/>
      <c r="B5" s="12" t="s">
        <v>9</v>
      </c>
      <c r="C5" s="17" t="s">
        <v>10</v>
      </c>
      <c r="D5" s="49">
        <v>26417.58</v>
      </c>
      <c r="E5" s="63">
        <v>2.7</v>
      </c>
      <c r="G5" s="9"/>
    </row>
    <row r="6" spans="1:33" x14ac:dyDescent="0.25">
      <c r="A6" s="8"/>
      <c r="B6" s="11" t="s">
        <v>12</v>
      </c>
      <c r="C6" s="25" t="s">
        <v>13</v>
      </c>
      <c r="D6" s="50">
        <v>1</v>
      </c>
      <c r="E6" s="64">
        <v>643609.99</v>
      </c>
    </row>
    <row r="7" spans="1:33" x14ac:dyDescent="0.25">
      <c r="A7" s="8"/>
      <c r="B7" s="11" t="s">
        <v>14</v>
      </c>
      <c r="C7" s="25" t="s">
        <v>13</v>
      </c>
      <c r="D7" s="49">
        <v>10</v>
      </c>
      <c r="E7" s="64">
        <v>4767.78</v>
      </c>
    </row>
    <row r="8" spans="1:33" x14ac:dyDescent="0.25">
      <c r="A8" s="14"/>
      <c r="B8" s="21" t="s">
        <v>15</v>
      </c>
      <c r="C8" s="24"/>
      <c r="D8" s="51"/>
      <c r="E8" s="45"/>
    </row>
    <row r="9" spans="1:33" x14ac:dyDescent="0.25">
      <c r="A9" s="8"/>
      <c r="B9" s="40" t="s">
        <v>17</v>
      </c>
      <c r="C9" s="25" t="s">
        <v>18</v>
      </c>
      <c r="D9" s="49">
        <v>1</v>
      </c>
      <c r="E9" s="63">
        <v>23837.41</v>
      </c>
    </row>
    <row r="10" spans="1:33" x14ac:dyDescent="0.25">
      <c r="A10" s="8"/>
      <c r="B10" s="40" t="s">
        <v>20</v>
      </c>
      <c r="C10" s="25" t="s">
        <v>18</v>
      </c>
      <c r="D10" s="49">
        <v>1</v>
      </c>
      <c r="E10" s="63">
        <v>35756.11</v>
      </c>
    </row>
    <row r="11" spans="1:33" ht="40.5" customHeight="1" x14ac:dyDescent="0.25">
      <c r="A11" s="39"/>
      <c r="B11" s="59" t="s">
        <v>21</v>
      </c>
      <c r="C11" s="60" t="s">
        <v>1</v>
      </c>
      <c r="D11" s="61" t="s">
        <v>2</v>
      </c>
      <c r="E11" s="65" t="s">
        <v>22</v>
      </c>
    </row>
    <row r="12" spans="1:33" x14ac:dyDescent="0.25">
      <c r="A12" s="14"/>
      <c r="B12" s="18" t="s">
        <v>23</v>
      </c>
      <c r="C12" s="22"/>
      <c r="D12" s="52"/>
      <c r="E12" s="66"/>
    </row>
    <row r="13" spans="1:33" x14ac:dyDescent="0.25">
      <c r="A13" s="8"/>
      <c r="B13" s="11" t="s">
        <v>25</v>
      </c>
      <c r="C13" s="25" t="s">
        <v>26</v>
      </c>
      <c r="D13" s="50">
        <v>10</v>
      </c>
      <c r="E13" s="64">
        <v>58.36</v>
      </c>
    </row>
    <row r="14" spans="1:33" x14ac:dyDescent="0.25">
      <c r="A14" s="8"/>
      <c r="B14" s="12" t="s">
        <v>28</v>
      </c>
      <c r="C14" s="25" t="s">
        <v>26</v>
      </c>
      <c r="D14" s="49">
        <v>76</v>
      </c>
      <c r="E14" s="63">
        <v>74.25</v>
      </c>
    </row>
    <row r="15" spans="1:33" s="2" customFormat="1" x14ac:dyDescent="0.25">
      <c r="A15" s="8"/>
      <c r="B15" s="12" t="s">
        <v>30</v>
      </c>
      <c r="C15" s="25" t="s">
        <v>26</v>
      </c>
      <c r="D15" s="53">
        <v>25</v>
      </c>
      <c r="E15" s="67">
        <v>58.36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s="2" customFormat="1" x14ac:dyDescent="0.25">
      <c r="A16" s="8"/>
      <c r="B16" s="12" t="s">
        <v>32</v>
      </c>
      <c r="C16" s="25" t="s">
        <v>26</v>
      </c>
      <c r="D16" s="53">
        <v>0</v>
      </c>
      <c r="E16" s="67">
        <v>306.61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s="2" customFormat="1" x14ac:dyDescent="0.25">
      <c r="A17" s="8"/>
      <c r="B17" s="12" t="s">
        <v>34</v>
      </c>
      <c r="C17" s="25" t="s">
        <v>26</v>
      </c>
      <c r="D17" s="53">
        <v>4</v>
      </c>
      <c r="E17" s="67">
        <v>471.94</v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2" customFormat="1" x14ac:dyDescent="0.25">
      <c r="A18" s="8"/>
      <c r="B18" s="12" t="s">
        <v>36</v>
      </c>
      <c r="C18" s="25" t="s">
        <v>26</v>
      </c>
      <c r="D18" s="53">
        <v>0</v>
      </c>
      <c r="E18" s="67">
        <v>136.47</v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2" customFormat="1" x14ac:dyDescent="0.25">
      <c r="A19" s="8"/>
      <c r="B19" s="12" t="s">
        <v>152</v>
      </c>
      <c r="C19" s="25" t="s">
        <v>26</v>
      </c>
      <c r="D19" s="53"/>
      <c r="E19" s="67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2" customFormat="1" x14ac:dyDescent="0.25">
      <c r="A20" s="8"/>
      <c r="B20" s="12" t="s">
        <v>37</v>
      </c>
      <c r="C20" s="25" t="s">
        <v>26</v>
      </c>
      <c r="D20" s="53">
        <v>1</v>
      </c>
      <c r="E20" s="67">
        <v>2701.45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x14ac:dyDescent="0.25">
      <c r="A21" s="8"/>
      <c r="B21" s="10" t="s">
        <v>38</v>
      </c>
      <c r="C21" s="25" t="s">
        <v>26</v>
      </c>
      <c r="D21" s="53">
        <v>3</v>
      </c>
      <c r="E21" s="67">
        <v>425</v>
      </c>
    </row>
    <row r="22" spans="1:33" x14ac:dyDescent="0.25">
      <c r="A22" s="8"/>
      <c r="B22" s="12" t="s">
        <v>40</v>
      </c>
      <c r="C22" s="25" t="s">
        <v>26</v>
      </c>
      <c r="D22" s="54">
        <v>1</v>
      </c>
      <c r="E22" s="67">
        <v>4357.96</v>
      </c>
    </row>
    <row r="23" spans="1:33" x14ac:dyDescent="0.25">
      <c r="A23" s="8"/>
      <c r="B23" s="12" t="s">
        <v>42</v>
      </c>
      <c r="C23" s="25" t="s">
        <v>26</v>
      </c>
      <c r="D23" s="55">
        <v>1</v>
      </c>
      <c r="E23" s="67">
        <v>4751.99</v>
      </c>
    </row>
    <row r="24" spans="1:33" x14ac:dyDescent="0.25">
      <c r="A24" s="14"/>
      <c r="B24" s="18" t="s">
        <v>43</v>
      </c>
      <c r="C24" s="22"/>
      <c r="D24" s="56"/>
      <c r="E24" s="68"/>
    </row>
    <row r="25" spans="1:33" ht="30" x14ac:dyDescent="0.25">
      <c r="A25" s="6"/>
      <c r="B25" s="43" t="s">
        <v>45</v>
      </c>
      <c r="C25" s="25" t="s">
        <v>26</v>
      </c>
      <c r="D25" s="53">
        <v>4</v>
      </c>
      <c r="E25" s="67">
        <v>1502.99</v>
      </c>
    </row>
    <row r="26" spans="1:33" ht="30" x14ac:dyDescent="0.25">
      <c r="A26" s="8"/>
      <c r="B26" s="43" t="s">
        <v>47</v>
      </c>
      <c r="C26" s="25" t="s">
        <v>26</v>
      </c>
      <c r="D26" s="53">
        <v>0</v>
      </c>
      <c r="E26" s="67">
        <v>1803.59</v>
      </c>
    </row>
    <row r="27" spans="1:33" x14ac:dyDescent="0.25">
      <c r="A27" s="6"/>
      <c r="B27" s="12" t="s">
        <v>122</v>
      </c>
      <c r="C27" s="25" t="s">
        <v>26</v>
      </c>
      <c r="D27" s="53">
        <v>1</v>
      </c>
      <c r="E27" s="67">
        <v>601.20000000000005</v>
      </c>
    </row>
    <row r="28" spans="1:33" x14ac:dyDescent="0.25">
      <c r="A28" s="8"/>
      <c r="B28" s="10" t="s">
        <v>105</v>
      </c>
      <c r="C28" s="25" t="s">
        <v>26</v>
      </c>
      <c r="D28" s="53">
        <v>6</v>
      </c>
      <c r="E28" s="67">
        <v>1076.9499999999998</v>
      </c>
    </row>
    <row r="29" spans="1:33" x14ac:dyDescent="0.25">
      <c r="A29" s="6"/>
      <c r="B29" s="12" t="s">
        <v>54</v>
      </c>
      <c r="C29" s="25" t="s">
        <v>26</v>
      </c>
      <c r="D29" s="49">
        <v>200</v>
      </c>
      <c r="E29" s="67">
        <v>0.27</v>
      </c>
    </row>
    <row r="30" spans="1:33" x14ac:dyDescent="0.25">
      <c r="A30" s="6"/>
      <c r="B30" s="12" t="s">
        <v>56</v>
      </c>
      <c r="C30" s="25" t="s">
        <v>26</v>
      </c>
      <c r="D30" s="54">
        <v>0</v>
      </c>
      <c r="E30" s="67">
        <v>441.88</v>
      </c>
    </row>
    <row r="31" spans="1:33" x14ac:dyDescent="0.25">
      <c r="A31" s="8"/>
      <c r="B31" s="12" t="s">
        <v>57</v>
      </c>
      <c r="C31" s="25" t="s">
        <v>26</v>
      </c>
      <c r="D31" s="54">
        <v>1</v>
      </c>
      <c r="E31" s="67">
        <v>2701.45</v>
      </c>
    </row>
    <row r="32" spans="1:33" x14ac:dyDescent="0.25">
      <c r="A32" s="6"/>
      <c r="B32" s="12" t="s">
        <v>58</v>
      </c>
      <c r="C32" s="25" t="s">
        <v>26</v>
      </c>
      <c r="D32" s="55">
        <v>3</v>
      </c>
      <c r="E32" s="67">
        <v>425</v>
      </c>
    </row>
    <row r="33" spans="1:33" x14ac:dyDescent="0.25">
      <c r="A33" s="6"/>
      <c r="B33" s="12" t="s">
        <v>123</v>
      </c>
      <c r="C33" s="25" t="s">
        <v>26</v>
      </c>
      <c r="D33" s="55">
        <v>3</v>
      </c>
      <c r="E33" s="67"/>
    </row>
    <row r="34" spans="1:33" s="2" customFormat="1" x14ac:dyDescent="0.25">
      <c r="A34" s="6"/>
      <c r="B34" s="12" t="s">
        <v>124</v>
      </c>
      <c r="C34" s="25" t="s">
        <v>26</v>
      </c>
      <c r="D34" s="55">
        <v>3</v>
      </c>
      <c r="E34" s="67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s="2" customFormat="1" x14ac:dyDescent="0.25">
      <c r="A35" s="14"/>
      <c r="B35" s="18" t="s">
        <v>61</v>
      </c>
      <c r="C35" s="22"/>
      <c r="D35" s="56"/>
      <c r="E35" s="68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</row>
    <row r="36" spans="1:33" s="2" customFormat="1" x14ac:dyDescent="0.25">
      <c r="A36" s="8"/>
      <c r="B36" s="12" t="s">
        <v>103</v>
      </c>
      <c r="C36" s="25" t="s">
        <v>26</v>
      </c>
      <c r="D36" s="53">
        <v>1</v>
      </c>
      <c r="E36" s="67">
        <v>322.82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</row>
    <row r="37" spans="1:33" s="2" customFormat="1" x14ac:dyDescent="0.25">
      <c r="A37" s="8"/>
      <c r="B37" s="12" t="s">
        <v>104</v>
      </c>
      <c r="C37" s="25" t="s">
        <v>26</v>
      </c>
      <c r="D37" s="53">
        <v>18</v>
      </c>
      <c r="E37" s="67">
        <v>322.82</v>
      </c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</row>
    <row r="38" spans="1:33" s="2" customFormat="1" x14ac:dyDescent="0.25">
      <c r="A38" s="14"/>
      <c r="B38" s="18" t="s">
        <v>62</v>
      </c>
      <c r="C38" s="18"/>
      <c r="D38" s="57"/>
      <c r="E38" s="69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</row>
    <row r="39" spans="1:33" s="2" customFormat="1" x14ac:dyDescent="0.25">
      <c r="A39" s="6"/>
      <c r="B39" s="12" t="s">
        <v>64</v>
      </c>
      <c r="C39" s="25" t="s">
        <v>26</v>
      </c>
      <c r="D39" s="53">
        <v>1</v>
      </c>
      <c r="E39" s="75">
        <v>9147.9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</row>
    <row r="40" spans="1:33" s="2" customFormat="1" x14ac:dyDescent="0.25">
      <c r="A40" s="6"/>
      <c r="B40" s="12" t="s">
        <v>66</v>
      </c>
      <c r="C40" s="25" t="s">
        <v>26</v>
      </c>
      <c r="D40" s="49">
        <v>1</v>
      </c>
      <c r="E40" s="76">
        <v>2876.7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</row>
    <row r="41" spans="1:33" s="2" customFormat="1" x14ac:dyDescent="0.25">
      <c r="A41" s="6"/>
      <c r="B41" s="12" t="s">
        <v>68</v>
      </c>
      <c r="C41" s="25" t="s">
        <v>26</v>
      </c>
      <c r="D41" s="49">
        <v>1</v>
      </c>
      <c r="E41" s="76">
        <v>4794.78</v>
      </c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</row>
    <row r="42" spans="1:33" s="2" customFormat="1" x14ac:dyDescent="0.25">
      <c r="A42" s="14"/>
      <c r="B42" s="18" t="s">
        <v>69</v>
      </c>
      <c r="C42" s="22"/>
      <c r="D42" s="51"/>
      <c r="E42" s="45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</row>
    <row r="43" spans="1:33" x14ac:dyDescent="0.25">
      <c r="A43" s="6"/>
      <c r="B43" s="12" t="s">
        <v>71</v>
      </c>
      <c r="C43" s="25" t="s">
        <v>26</v>
      </c>
      <c r="D43" s="49">
        <v>1</v>
      </c>
      <c r="E43" s="63">
        <v>9000</v>
      </c>
    </row>
    <row r="53" spans="8:8" x14ac:dyDescent="0.25">
      <c r="H53">
        <f>+H16-H17</f>
        <v>0</v>
      </c>
    </row>
  </sheetData>
  <mergeCells count="5">
    <mergeCell ref="B1:B2"/>
    <mergeCell ref="A3:A4"/>
    <mergeCell ref="D1:D2"/>
    <mergeCell ref="E1:E2"/>
    <mergeCell ref="C1:C2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82E2C-0C3A-406B-AC8E-F0D5EB1E3CE8}">
  <dimension ref="A1:F2"/>
  <sheetViews>
    <sheetView workbookViewId="0">
      <selection activeCell="G9" sqref="G9:G10"/>
    </sheetView>
  </sheetViews>
  <sheetFormatPr defaultRowHeight="15" x14ac:dyDescent="0.25"/>
  <cols>
    <col min="2" max="2" width="27" bestFit="1" customWidth="1"/>
  </cols>
  <sheetData>
    <row r="1" spans="1:6" ht="30" x14ac:dyDescent="0.25">
      <c r="A1" s="33"/>
      <c r="B1" s="33" t="s">
        <v>72</v>
      </c>
      <c r="C1" s="33" t="s">
        <v>73</v>
      </c>
      <c r="D1" s="34" t="s">
        <v>2</v>
      </c>
      <c r="E1" s="35" t="s">
        <v>74</v>
      </c>
      <c r="F1" s="35" t="s">
        <v>4</v>
      </c>
    </row>
    <row r="2" spans="1:6" x14ac:dyDescent="0.25">
      <c r="A2" s="8" t="s">
        <v>31</v>
      </c>
      <c r="B2" s="12" t="s">
        <v>32</v>
      </c>
      <c r="C2" s="25" t="s">
        <v>75</v>
      </c>
      <c r="D2" s="7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C351C-E689-4FB1-9BD2-D38446952702}">
  <dimension ref="A1:F2"/>
  <sheetViews>
    <sheetView workbookViewId="0">
      <selection activeCell="H14" sqref="H14:H15"/>
    </sheetView>
  </sheetViews>
  <sheetFormatPr defaultRowHeight="15" x14ac:dyDescent="0.25"/>
  <cols>
    <col min="2" max="2" width="31.140625" bestFit="1" customWidth="1"/>
  </cols>
  <sheetData>
    <row r="1" spans="1:6" ht="30" x14ac:dyDescent="0.25">
      <c r="A1" s="33"/>
      <c r="B1" s="33" t="s">
        <v>72</v>
      </c>
      <c r="C1" s="33" t="s">
        <v>73</v>
      </c>
      <c r="D1" s="34" t="s">
        <v>2</v>
      </c>
      <c r="E1" s="35" t="s">
        <v>74</v>
      </c>
      <c r="F1" s="35" t="s">
        <v>4</v>
      </c>
    </row>
    <row r="2" spans="1:6" x14ac:dyDescent="0.25">
      <c r="A2" s="8" t="s">
        <v>33</v>
      </c>
      <c r="B2" s="8" t="s">
        <v>34</v>
      </c>
      <c r="C2" s="5" t="s">
        <v>75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A6BF-4C34-4A77-95F4-D38C23B4AA95}">
  <dimension ref="A1:F2"/>
  <sheetViews>
    <sheetView workbookViewId="0">
      <selection activeCell="H16" sqref="H16"/>
    </sheetView>
  </sheetViews>
  <sheetFormatPr defaultRowHeight="15" x14ac:dyDescent="0.25"/>
  <cols>
    <col min="2" max="2" width="26.140625" bestFit="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8" t="s">
        <v>35</v>
      </c>
      <c r="B2" s="8" t="s">
        <v>36</v>
      </c>
      <c r="C2" s="5" t="s">
        <v>75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6799-26CF-46E1-A545-6B87C0CA9CDD}">
  <dimension ref="C1:H17"/>
  <sheetViews>
    <sheetView workbookViewId="0">
      <selection activeCell="F3" sqref="F3"/>
    </sheetView>
  </sheetViews>
  <sheetFormatPr defaultRowHeight="15" x14ac:dyDescent="0.25"/>
  <cols>
    <col min="4" max="4" width="74" customWidth="1"/>
  </cols>
  <sheetData>
    <row r="1" spans="3:8" ht="30" x14ac:dyDescent="0.25">
      <c r="C1" s="33"/>
      <c r="D1" s="33" t="s">
        <v>72</v>
      </c>
      <c r="E1" s="33" t="s">
        <v>73</v>
      </c>
      <c r="F1" s="33" t="s">
        <v>2</v>
      </c>
      <c r="G1" s="35" t="s">
        <v>74</v>
      </c>
      <c r="H1" s="35" t="s">
        <v>4</v>
      </c>
    </row>
    <row r="2" spans="3:8" x14ac:dyDescent="0.25">
      <c r="C2" s="6">
        <f>'Quantitativos Estimados'!A20</f>
        <v>0</v>
      </c>
      <c r="D2" s="8" t="s">
        <v>79</v>
      </c>
      <c r="E2" s="5"/>
      <c r="F2" s="72">
        <f>'Quantitativos Estimados'!D31</f>
        <v>1</v>
      </c>
      <c r="G2" s="8"/>
      <c r="H2" s="8"/>
    </row>
    <row r="4" spans="3:8" ht="30" x14ac:dyDescent="0.25">
      <c r="C4" s="8"/>
      <c r="D4" s="38" t="s">
        <v>80</v>
      </c>
      <c r="E4" s="5"/>
      <c r="F4" s="73"/>
      <c r="G4" s="8"/>
      <c r="H4" s="8"/>
    </row>
    <row r="5" spans="3:8" ht="30" x14ac:dyDescent="0.25">
      <c r="C5" s="8"/>
      <c r="D5" s="38" t="s">
        <v>81</v>
      </c>
      <c r="E5" s="5"/>
      <c r="F5" s="73"/>
      <c r="G5" s="8"/>
      <c r="H5" s="8"/>
    </row>
    <row r="6" spans="3:8" x14ac:dyDescent="0.25">
      <c r="C6" s="8"/>
      <c r="D6" s="38" t="s">
        <v>82</v>
      </c>
      <c r="E6" s="5"/>
      <c r="F6" s="73"/>
      <c r="G6" s="8"/>
      <c r="H6" s="8"/>
    </row>
    <row r="7" spans="3:8" ht="30" x14ac:dyDescent="0.25">
      <c r="C7" s="8"/>
      <c r="D7" s="38" t="s">
        <v>83</v>
      </c>
      <c r="E7" s="5"/>
      <c r="F7" s="73"/>
      <c r="G7" s="8"/>
      <c r="H7" s="8"/>
    </row>
    <row r="8" spans="3:8" ht="30" x14ac:dyDescent="0.25">
      <c r="C8" s="8"/>
      <c r="D8" s="38" t="s">
        <v>84</v>
      </c>
      <c r="E8" s="5"/>
      <c r="F8" s="73"/>
      <c r="G8" s="8"/>
      <c r="H8" s="8"/>
    </row>
    <row r="9" spans="3:8" x14ac:dyDescent="0.25">
      <c r="C9" s="8"/>
      <c r="D9" s="8" t="s">
        <v>85</v>
      </c>
      <c r="E9" s="5"/>
      <c r="F9" s="73"/>
      <c r="G9" s="8"/>
      <c r="H9" s="8"/>
    </row>
    <row r="10" spans="3:8" x14ac:dyDescent="0.25">
      <c r="C10" s="8"/>
      <c r="D10" s="8" t="s">
        <v>86</v>
      </c>
      <c r="E10" s="5"/>
      <c r="F10" s="73"/>
      <c r="G10" s="8"/>
      <c r="H10" s="8"/>
    </row>
    <row r="11" spans="3:8" x14ac:dyDescent="0.25">
      <c r="C11" s="8"/>
      <c r="D11" s="38" t="s">
        <v>87</v>
      </c>
      <c r="E11" s="5"/>
      <c r="F11" s="73"/>
      <c r="G11" s="8"/>
      <c r="H11" s="8"/>
    </row>
    <row r="12" spans="3:8" x14ac:dyDescent="0.25">
      <c r="C12" s="8"/>
      <c r="D12" s="38" t="s">
        <v>88</v>
      </c>
      <c r="E12" s="5"/>
      <c r="F12" s="73"/>
      <c r="G12" s="8"/>
      <c r="H12" s="8"/>
    </row>
    <row r="13" spans="3:8" x14ac:dyDescent="0.25">
      <c r="C13" s="8"/>
      <c r="D13" s="38" t="s">
        <v>89</v>
      </c>
      <c r="E13" s="5"/>
      <c r="F13" s="73"/>
      <c r="G13" s="8"/>
      <c r="H13" s="8"/>
    </row>
    <row r="14" spans="3:8" ht="30" x14ac:dyDescent="0.25">
      <c r="C14" s="8"/>
      <c r="D14" s="38" t="s">
        <v>90</v>
      </c>
      <c r="E14" s="5"/>
      <c r="F14" s="73"/>
      <c r="G14" s="8"/>
      <c r="H14" s="8"/>
    </row>
    <row r="17" spans="4:4" ht="45" x14ac:dyDescent="0.25">
      <c r="D17" s="38" t="s">
        <v>91</v>
      </c>
    </row>
  </sheetData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0705-9C46-4466-9AB0-E950916D55D9}">
  <dimension ref="A1:F23"/>
  <sheetViews>
    <sheetView workbookViewId="0">
      <selection activeCell="A3" sqref="A3"/>
    </sheetView>
  </sheetViews>
  <sheetFormatPr defaultRowHeight="15" x14ac:dyDescent="0.25"/>
  <cols>
    <col min="2" max="2" width="86.140625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8">
        <f>'Quantitativos Estimados'!A21</f>
        <v>0</v>
      </c>
      <c r="B2" s="6" t="s">
        <v>38</v>
      </c>
      <c r="C2" s="5" t="s">
        <v>75</v>
      </c>
      <c r="D2" s="72">
        <f>'[1]VERSAO AJUSTADA'!D20</f>
        <v>3</v>
      </c>
      <c r="E2" s="8"/>
      <c r="F2" s="8"/>
    </row>
    <row r="4" spans="1:6" ht="30" x14ac:dyDescent="0.25">
      <c r="A4" s="38"/>
      <c r="B4" s="38" t="s">
        <v>109</v>
      </c>
      <c r="C4" s="5"/>
      <c r="D4" s="73"/>
      <c r="E4" s="8"/>
      <c r="F4" s="8"/>
    </row>
    <row r="5" spans="1:6" x14ac:dyDescent="0.25">
      <c r="A5" s="38"/>
      <c r="B5" s="38" t="s">
        <v>110</v>
      </c>
      <c r="C5" s="5"/>
      <c r="D5" s="73"/>
      <c r="E5" s="8"/>
      <c r="F5" s="8"/>
    </row>
    <row r="6" spans="1:6" x14ac:dyDescent="0.25">
      <c r="A6" s="38"/>
      <c r="B6" s="38" t="s">
        <v>111</v>
      </c>
      <c r="C6" s="5"/>
      <c r="D6" s="73"/>
      <c r="E6" s="8"/>
      <c r="F6" s="8"/>
    </row>
    <row r="7" spans="1:6" x14ac:dyDescent="0.25">
      <c r="A7" s="38"/>
      <c r="B7" s="38" t="s">
        <v>112</v>
      </c>
      <c r="C7" s="5"/>
      <c r="D7" s="73"/>
      <c r="E7" s="8"/>
      <c r="F7" s="8"/>
    </row>
    <row r="8" spans="1:6" x14ac:dyDescent="0.25">
      <c r="A8" s="38"/>
      <c r="B8" s="38" t="s">
        <v>113</v>
      </c>
      <c r="C8" s="5"/>
      <c r="D8" s="73"/>
      <c r="E8" s="8"/>
      <c r="F8" s="8"/>
    </row>
    <row r="9" spans="1:6" x14ac:dyDescent="0.25">
      <c r="A9" s="38"/>
      <c r="B9" s="38" t="s">
        <v>114</v>
      </c>
      <c r="C9" s="5"/>
      <c r="D9" s="73"/>
      <c r="E9" s="8"/>
      <c r="F9" s="8"/>
    </row>
    <row r="10" spans="1:6" x14ac:dyDescent="0.25">
      <c r="A10" s="38"/>
      <c r="B10" s="38" t="s">
        <v>115</v>
      </c>
      <c r="C10" s="5"/>
      <c r="D10" s="73"/>
      <c r="E10" s="8"/>
      <c r="F10" s="8"/>
    </row>
    <row r="11" spans="1:6" x14ac:dyDescent="0.25">
      <c r="A11" s="38"/>
      <c r="B11" s="38" t="s">
        <v>87</v>
      </c>
      <c r="C11" s="5"/>
      <c r="D11" s="73"/>
      <c r="E11" s="8"/>
      <c r="F11" s="8"/>
    </row>
    <row r="12" spans="1:6" x14ac:dyDescent="0.25">
      <c r="A12" s="38"/>
      <c r="B12" s="38" t="s">
        <v>85</v>
      </c>
      <c r="C12" s="5"/>
      <c r="D12" s="73"/>
      <c r="E12" s="8"/>
      <c r="F12" s="8"/>
    </row>
    <row r="13" spans="1:6" x14ac:dyDescent="0.25">
      <c r="A13" s="38"/>
      <c r="B13" s="38" t="s">
        <v>88</v>
      </c>
      <c r="C13" s="5"/>
      <c r="D13" s="73"/>
      <c r="E13" s="8"/>
      <c r="F13" s="8"/>
    </row>
    <row r="14" spans="1:6" ht="30" x14ac:dyDescent="0.25">
      <c r="A14" s="38"/>
      <c r="B14" s="38" t="s">
        <v>116</v>
      </c>
      <c r="C14" s="5"/>
      <c r="D14" s="73"/>
      <c r="E14" s="8"/>
      <c r="F14" s="8"/>
    </row>
    <row r="15" spans="1:6" x14ac:dyDescent="0.25">
      <c r="A15" s="38"/>
      <c r="B15" s="74" t="s">
        <v>86</v>
      </c>
      <c r="C15" s="5"/>
      <c r="D15" s="73"/>
      <c r="E15" s="8"/>
      <c r="F15" s="8"/>
    </row>
    <row r="16" spans="1:6" ht="45" x14ac:dyDescent="0.25">
      <c r="A16" s="38"/>
      <c r="B16" s="38" t="s">
        <v>117</v>
      </c>
      <c r="C16" s="5"/>
      <c r="D16" s="73"/>
      <c r="E16" s="8"/>
      <c r="F16" s="8"/>
    </row>
    <row r="17" spans="1:6" x14ac:dyDescent="0.25">
      <c r="A17" s="38"/>
      <c r="B17" s="38" t="s">
        <v>118</v>
      </c>
      <c r="C17" s="5"/>
      <c r="D17" s="73"/>
      <c r="E17" s="8"/>
      <c r="F17" s="8"/>
    </row>
    <row r="18" spans="1:6" x14ac:dyDescent="0.25">
      <c r="A18" s="8"/>
      <c r="B18" s="38"/>
      <c r="C18" s="5"/>
      <c r="D18" s="73"/>
      <c r="E18" s="8"/>
      <c r="F18" s="8"/>
    </row>
    <row r="19" spans="1:6" x14ac:dyDescent="0.25">
      <c r="A19" s="8"/>
      <c r="B19" s="38"/>
      <c r="C19" s="5"/>
      <c r="D19" s="73"/>
      <c r="E19" s="8"/>
      <c r="F19" s="8"/>
    </row>
    <row r="20" spans="1:6" x14ac:dyDescent="0.25">
      <c r="A20" s="8"/>
      <c r="B20" s="38"/>
      <c r="C20" s="5"/>
      <c r="D20" s="73"/>
      <c r="E20" s="8"/>
      <c r="F20" s="8"/>
    </row>
    <row r="22" spans="1:6" x14ac:dyDescent="0.25">
      <c r="B22" s="37"/>
    </row>
    <row r="23" spans="1:6" ht="60" x14ac:dyDescent="0.25">
      <c r="B23" s="37" t="s">
        <v>93</v>
      </c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593B4-3558-44D0-A921-1260B5519735}">
  <dimension ref="A1:F19"/>
  <sheetViews>
    <sheetView workbookViewId="0">
      <selection activeCell="I19" sqref="I19"/>
    </sheetView>
  </sheetViews>
  <sheetFormatPr defaultRowHeight="15" x14ac:dyDescent="0.25"/>
  <cols>
    <col min="2" max="2" width="86.140625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8" t="str">
        <f>'[2]Quantitativos Estimados'!A21</f>
        <v>1.6.9</v>
      </c>
      <c r="B2" s="38" t="s">
        <v>125</v>
      </c>
      <c r="C2" s="5" t="s">
        <v>75</v>
      </c>
      <c r="D2" s="72">
        <v>1</v>
      </c>
      <c r="E2" s="8"/>
      <c r="F2" s="8"/>
    </row>
    <row r="4" spans="1:6" ht="30" x14ac:dyDescent="0.25">
      <c r="A4" s="38"/>
      <c r="B4" s="38" t="s">
        <v>126</v>
      </c>
      <c r="C4" s="5"/>
      <c r="D4" s="73"/>
      <c r="E4" s="8"/>
      <c r="F4" s="8"/>
    </row>
    <row r="5" spans="1:6" x14ac:dyDescent="0.25">
      <c r="A5" s="38"/>
      <c r="B5" s="38"/>
      <c r="C5" s="5"/>
      <c r="D5" s="73"/>
      <c r="E5" s="8"/>
      <c r="F5" s="8"/>
    </row>
    <row r="6" spans="1:6" x14ac:dyDescent="0.25">
      <c r="A6" s="38"/>
      <c r="B6" s="38" t="s">
        <v>127</v>
      </c>
      <c r="C6" s="5"/>
      <c r="D6" s="73"/>
      <c r="E6" s="8"/>
      <c r="F6" s="8"/>
    </row>
    <row r="7" spans="1:6" x14ac:dyDescent="0.25">
      <c r="A7" s="38"/>
      <c r="B7" s="38"/>
      <c r="C7" s="5"/>
      <c r="D7" s="73"/>
      <c r="E7" s="8"/>
      <c r="F7" s="8"/>
    </row>
    <row r="8" spans="1:6" ht="30" x14ac:dyDescent="0.25">
      <c r="A8" s="38"/>
      <c r="B8" s="38" t="s">
        <v>128</v>
      </c>
      <c r="C8" s="5"/>
      <c r="D8" s="73"/>
      <c r="E8" s="8"/>
      <c r="F8" s="8"/>
    </row>
    <row r="9" spans="1:6" x14ac:dyDescent="0.25">
      <c r="A9" s="38"/>
      <c r="B9" s="38"/>
      <c r="C9" s="5"/>
      <c r="D9" s="73"/>
      <c r="E9" s="8"/>
      <c r="F9" s="8"/>
    </row>
    <row r="10" spans="1:6" ht="30" x14ac:dyDescent="0.25">
      <c r="A10" s="38"/>
      <c r="B10" s="38" t="s">
        <v>129</v>
      </c>
      <c r="C10" s="5"/>
      <c r="D10" s="73"/>
      <c r="E10" s="8"/>
      <c r="F10" s="8"/>
    </row>
    <row r="11" spans="1:6" x14ac:dyDescent="0.25">
      <c r="A11" s="38"/>
      <c r="B11" s="38"/>
      <c r="C11" s="5"/>
      <c r="D11" s="73"/>
      <c r="E11" s="8"/>
      <c r="F11" s="8"/>
    </row>
    <row r="12" spans="1:6" ht="60" x14ac:dyDescent="0.25">
      <c r="A12" s="38"/>
      <c r="B12" s="38" t="s">
        <v>130</v>
      </c>
      <c r="C12" s="5"/>
      <c r="D12" s="73"/>
      <c r="E12" s="8"/>
      <c r="F12" s="8"/>
    </row>
    <row r="13" spans="1:6" x14ac:dyDescent="0.25">
      <c r="A13" s="38"/>
      <c r="B13" s="38"/>
      <c r="C13" s="5"/>
      <c r="D13" s="73"/>
      <c r="E13" s="8"/>
      <c r="F13" s="8"/>
    </row>
    <row r="14" spans="1:6" x14ac:dyDescent="0.25">
      <c r="A14" s="8"/>
      <c r="B14" s="38"/>
      <c r="C14" s="5"/>
      <c r="D14" s="73"/>
      <c r="E14" s="8"/>
      <c r="F14" s="8"/>
    </row>
    <row r="15" spans="1:6" x14ac:dyDescent="0.25">
      <c r="A15" s="8"/>
      <c r="B15" s="38"/>
      <c r="C15" s="5"/>
      <c r="D15" s="73"/>
      <c r="E15" s="8"/>
      <c r="F15" s="8"/>
    </row>
    <row r="16" spans="1:6" x14ac:dyDescent="0.25">
      <c r="A16" s="8"/>
      <c r="B16" s="38"/>
      <c r="C16" s="5"/>
      <c r="D16" s="73"/>
      <c r="E16" s="8"/>
      <c r="F16" s="8"/>
    </row>
    <row r="18" spans="2:2" x14ac:dyDescent="0.25">
      <c r="B18" s="37"/>
    </row>
    <row r="19" spans="2:2" ht="45" x14ac:dyDescent="0.25">
      <c r="B19" s="37" t="s">
        <v>131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2DC7-9BDA-4BD1-890E-43DF3999EF9E}">
  <dimension ref="A1:F2"/>
  <sheetViews>
    <sheetView workbookViewId="0">
      <selection activeCell="A3" sqref="A3"/>
    </sheetView>
  </sheetViews>
  <sheetFormatPr defaultRowHeight="15" x14ac:dyDescent="0.25"/>
  <cols>
    <col min="2" max="2" width="30.140625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8" t="s">
        <v>39</v>
      </c>
      <c r="B2" s="8" t="s">
        <v>40</v>
      </c>
      <c r="C2" s="5" t="s">
        <v>75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F2F3-A5D7-453B-B4A8-EE7BF67567B3}">
  <dimension ref="A1:G2"/>
  <sheetViews>
    <sheetView workbookViewId="0">
      <selection activeCell="B14" sqref="B14"/>
    </sheetView>
  </sheetViews>
  <sheetFormatPr defaultRowHeight="15" x14ac:dyDescent="0.25"/>
  <cols>
    <col min="2" max="2" width="56.7109375" bestFit="1" customWidth="1"/>
  </cols>
  <sheetData>
    <row r="1" spans="1:7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7" x14ac:dyDescent="0.25">
      <c r="A2" s="6" t="s">
        <v>41</v>
      </c>
      <c r="B2" s="8" t="s">
        <v>42</v>
      </c>
      <c r="C2" s="5" t="s">
        <v>75</v>
      </c>
      <c r="D2" s="36">
        <v>1</v>
      </c>
      <c r="E2" s="8"/>
      <c r="F2" s="8"/>
      <c r="G2" t="s">
        <v>94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5B1DA-8BB2-4BD9-9FC6-6A256B406B16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 t="s">
        <v>44</v>
      </c>
      <c r="B2" s="8" t="s">
        <v>95</v>
      </c>
      <c r="C2" s="5" t="s">
        <v>75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A9F8-0311-4BF9-AF2D-1FB857C1205E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 t="s">
        <v>46</v>
      </c>
      <c r="B2" s="8" t="s">
        <v>95</v>
      </c>
      <c r="C2" s="5" t="s">
        <v>75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9573-3012-4871-9579-31CA67FC6BCD}">
  <dimension ref="A1:F2"/>
  <sheetViews>
    <sheetView workbookViewId="0">
      <selection activeCell="C1" sqref="C1:F1"/>
    </sheetView>
  </sheetViews>
  <sheetFormatPr defaultRowHeight="15" x14ac:dyDescent="0.25"/>
  <cols>
    <col min="2" max="2" width="67.5703125" customWidth="1"/>
  </cols>
  <sheetData>
    <row r="1" spans="1:6" ht="30" x14ac:dyDescent="0.25">
      <c r="A1" s="26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14" t="s">
        <v>8</v>
      </c>
      <c r="B2" s="14" t="s">
        <v>9</v>
      </c>
      <c r="C2" s="13" t="s">
        <v>10</v>
      </c>
      <c r="D2" s="1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7BDE-BF4C-4774-968A-EFA3475185F8}">
  <dimension ref="A1:F2"/>
  <sheetViews>
    <sheetView workbookViewId="0">
      <selection activeCell="B16" sqref="B16"/>
    </sheetView>
  </sheetViews>
  <sheetFormatPr defaultRowHeight="15" x14ac:dyDescent="0.25"/>
  <cols>
    <col min="2" max="2" width="71.7109375" bestFit="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 t="s">
        <v>48</v>
      </c>
      <c r="B2" s="8" t="s">
        <v>49</v>
      </c>
      <c r="C2" s="5" t="s">
        <v>75</v>
      </c>
      <c r="D2" s="4">
        <v>2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65441-F38B-4543-BF44-F0F316F0DD9F}">
  <dimension ref="A1:F2"/>
  <sheetViews>
    <sheetView workbookViewId="0">
      <selection activeCell="A3" sqref="A3"/>
    </sheetView>
  </sheetViews>
  <sheetFormatPr defaultRowHeight="15" x14ac:dyDescent="0.25"/>
  <cols>
    <col min="2" max="2" width="26.7109375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 t="s">
        <v>50</v>
      </c>
      <c r="B2" s="6" t="s">
        <v>51</v>
      </c>
      <c r="C2" s="5" t="s">
        <v>75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8760E-C870-4CC3-BDD8-655E425EAF63}">
  <dimension ref="A1:F2"/>
  <sheetViews>
    <sheetView workbookViewId="0">
      <selection activeCell="A3" sqref="A3"/>
    </sheetView>
  </sheetViews>
  <sheetFormatPr defaultRowHeight="15" x14ac:dyDescent="0.25"/>
  <cols>
    <col min="2" max="2" width="32.7109375" bestFit="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 t="s">
        <v>52</v>
      </c>
      <c r="B2" s="8" t="s">
        <v>96</v>
      </c>
      <c r="C2" s="5" t="s">
        <v>75</v>
      </c>
      <c r="D2" s="5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A519A-B5FD-45AA-8C4A-C63F026B56BA}">
  <dimension ref="A1:F2"/>
  <sheetViews>
    <sheetView workbookViewId="0">
      <selection activeCell="A2" sqref="A2"/>
    </sheetView>
  </sheetViews>
  <sheetFormatPr defaultRowHeight="15" x14ac:dyDescent="0.25"/>
  <cols>
    <col min="2" max="2" width="51.85546875" bestFit="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 t="s">
        <v>53</v>
      </c>
      <c r="B2" s="6" t="s">
        <v>54</v>
      </c>
      <c r="C2" s="5" t="s">
        <v>75</v>
      </c>
      <c r="D2" s="5">
        <v>100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3FAF1-90B0-43F7-BE69-5BF31E52F85E}">
  <dimension ref="A1:F2"/>
  <sheetViews>
    <sheetView workbookViewId="0">
      <selection activeCell="H22" sqref="H22"/>
    </sheetView>
  </sheetViews>
  <sheetFormatPr defaultRowHeight="15" x14ac:dyDescent="0.25"/>
  <cols>
    <col min="2" max="2" width="40.85546875" bestFit="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 t="s">
        <v>55</v>
      </c>
      <c r="B2" s="8" t="s">
        <v>97</v>
      </c>
      <c r="C2" s="5" t="s">
        <v>75</v>
      </c>
      <c r="D2" s="4">
        <v>9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5279C-C397-487B-946D-FE51AA197C2F}">
  <dimension ref="C1:H16"/>
  <sheetViews>
    <sheetView workbookViewId="0">
      <selection activeCell="E4" sqref="E4:F13"/>
    </sheetView>
  </sheetViews>
  <sheetFormatPr defaultRowHeight="15" x14ac:dyDescent="0.25"/>
  <cols>
    <col min="4" max="4" width="74" customWidth="1"/>
  </cols>
  <sheetData>
    <row r="1" spans="3:8" ht="30" x14ac:dyDescent="0.25">
      <c r="C1" s="33"/>
      <c r="D1" s="33" t="s">
        <v>72</v>
      </c>
      <c r="E1" s="33" t="s">
        <v>73</v>
      </c>
      <c r="F1" s="33" t="s">
        <v>2</v>
      </c>
      <c r="G1" s="35" t="s">
        <v>74</v>
      </c>
      <c r="H1" s="35" t="s">
        <v>4</v>
      </c>
    </row>
    <row r="2" spans="3:8" x14ac:dyDescent="0.25">
      <c r="C2" s="6">
        <f>'Quantitativos Estimados'!A31</f>
        <v>0</v>
      </c>
      <c r="D2" s="8" t="s">
        <v>79</v>
      </c>
      <c r="E2" s="5" t="s">
        <v>75</v>
      </c>
      <c r="F2" s="72">
        <f>'Quantitativos Estimados'!D31</f>
        <v>1</v>
      </c>
      <c r="G2" s="8"/>
      <c r="H2" s="8"/>
    </row>
    <row r="4" spans="3:8" ht="30" x14ac:dyDescent="0.25">
      <c r="C4" s="8"/>
      <c r="D4" s="38" t="s">
        <v>80</v>
      </c>
      <c r="E4" s="5"/>
      <c r="F4" s="73"/>
      <c r="G4" s="8"/>
      <c r="H4" s="8"/>
    </row>
    <row r="5" spans="3:8" ht="30" x14ac:dyDescent="0.25">
      <c r="C5" s="8"/>
      <c r="D5" s="38" t="s">
        <v>81</v>
      </c>
      <c r="E5" s="5"/>
      <c r="F5" s="73"/>
      <c r="G5" s="8"/>
      <c r="H5" s="8"/>
    </row>
    <row r="6" spans="3:8" x14ac:dyDescent="0.25">
      <c r="C6" s="8"/>
      <c r="D6" s="38" t="s">
        <v>82</v>
      </c>
      <c r="E6" s="5"/>
      <c r="F6" s="73"/>
      <c r="G6" s="8"/>
      <c r="H6" s="8"/>
    </row>
    <row r="7" spans="3:8" ht="30" x14ac:dyDescent="0.25">
      <c r="C7" s="8"/>
      <c r="D7" s="38" t="s">
        <v>83</v>
      </c>
      <c r="E7" s="5"/>
      <c r="F7" s="73"/>
      <c r="G7" s="8"/>
      <c r="H7" s="8"/>
    </row>
    <row r="8" spans="3:8" ht="30" x14ac:dyDescent="0.25">
      <c r="C8" s="8"/>
      <c r="D8" s="38" t="s">
        <v>84</v>
      </c>
      <c r="E8" s="5"/>
      <c r="F8" s="73"/>
      <c r="G8" s="8"/>
      <c r="H8" s="8"/>
    </row>
    <row r="9" spans="3:8" x14ac:dyDescent="0.25">
      <c r="C9" s="8"/>
      <c r="D9" s="8" t="s">
        <v>85</v>
      </c>
      <c r="E9" s="5"/>
      <c r="F9" s="73"/>
      <c r="G9" s="8"/>
      <c r="H9" s="8"/>
    </row>
    <row r="10" spans="3:8" x14ac:dyDescent="0.25">
      <c r="C10" s="8"/>
      <c r="D10" s="38" t="s">
        <v>87</v>
      </c>
      <c r="E10" s="5"/>
      <c r="F10" s="73"/>
      <c r="G10" s="8"/>
      <c r="H10" s="8"/>
    </row>
    <row r="11" spans="3:8" x14ac:dyDescent="0.25">
      <c r="C11" s="8"/>
      <c r="D11" s="38" t="s">
        <v>88</v>
      </c>
      <c r="E11" s="5"/>
      <c r="F11" s="73"/>
      <c r="G11" s="8"/>
      <c r="H11" s="8"/>
    </row>
    <row r="12" spans="3:8" x14ac:dyDescent="0.25">
      <c r="C12" s="8"/>
      <c r="D12" s="38" t="s">
        <v>89</v>
      </c>
      <c r="E12" s="5"/>
      <c r="F12" s="73"/>
      <c r="G12" s="8"/>
      <c r="H12" s="8"/>
    </row>
    <row r="13" spans="3:8" ht="30" x14ac:dyDescent="0.25">
      <c r="C13" s="8"/>
      <c r="D13" s="38" t="s">
        <v>90</v>
      </c>
      <c r="E13" s="5"/>
      <c r="F13" s="73"/>
      <c r="G13" s="8"/>
      <c r="H13" s="8"/>
    </row>
    <row r="16" spans="3:8" ht="45" x14ac:dyDescent="0.25">
      <c r="D16" s="38" t="s">
        <v>91</v>
      </c>
    </row>
  </sheetData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35E8-0F39-4D49-AAF6-0B9E7D0AFBEA}">
  <dimension ref="A1:F20"/>
  <sheetViews>
    <sheetView workbookViewId="0">
      <selection activeCell="N24" sqref="N24"/>
    </sheetView>
  </sheetViews>
  <sheetFormatPr defaultRowHeight="15" x14ac:dyDescent="0.25"/>
  <cols>
    <col min="2" max="2" width="7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>
        <f>'Quantitativos Estimados'!A32</f>
        <v>0</v>
      </c>
      <c r="B2" s="8" t="s">
        <v>58</v>
      </c>
      <c r="C2" s="5" t="s">
        <v>75</v>
      </c>
      <c r="D2" s="36">
        <f>'[1]VERSAO AJUSTADA'!D31</f>
        <v>3</v>
      </c>
      <c r="E2" s="8"/>
      <c r="F2" s="8"/>
    </row>
    <row r="4" spans="1:6" ht="30" x14ac:dyDescent="0.25">
      <c r="A4" s="8"/>
      <c r="B4" s="38" t="s">
        <v>98</v>
      </c>
      <c r="C4" s="5"/>
      <c r="D4" s="36"/>
      <c r="E4" s="8"/>
      <c r="F4" s="8"/>
    </row>
    <row r="5" spans="1:6" x14ac:dyDescent="0.25">
      <c r="A5" s="8"/>
      <c r="B5" s="38" t="s">
        <v>110</v>
      </c>
      <c r="C5" s="8"/>
      <c r="D5" s="36"/>
      <c r="E5" s="8"/>
      <c r="F5" s="8"/>
    </row>
    <row r="6" spans="1:6" x14ac:dyDescent="0.25">
      <c r="A6" s="8"/>
      <c r="B6" s="38" t="s">
        <v>119</v>
      </c>
      <c r="C6" s="8"/>
      <c r="D6" s="36"/>
      <c r="E6" s="8"/>
      <c r="F6" s="8"/>
    </row>
    <row r="7" spans="1:6" x14ac:dyDescent="0.25">
      <c r="A7" s="8"/>
      <c r="B7" s="38" t="s">
        <v>92</v>
      </c>
      <c r="C7" s="8"/>
      <c r="D7" s="36"/>
      <c r="E7" s="8"/>
      <c r="F7" s="8"/>
    </row>
    <row r="8" spans="1:6" x14ac:dyDescent="0.25">
      <c r="A8" s="8"/>
      <c r="B8" s="38" t="s">
        <v>120</v>
      </c>
      <c r="C8" s="8"/>
      <c r="D8" s="36"/>
      <c r="E8" s="8"/>
      <c r="F8" s="8"/>
    </row>
    <row r="9" spans="1:6" ht="30" x14ac:dyDescent="0.25">
      <c r="A9" s="8"/>
      <c r="B9" s="38" t="s">
        <v>114</v>
      </c>
      <c r="C9" s="8"/>
      <c r="D9" s="36"/>
      <c r="E9" s="8"/>
      <c r="F9" s="8"/>
    </row>
    <row r="10" spans="1:6" ht="30" x14ac:dyDescent="0.25">
      <c r="A10" s="8"/>
      <c r="B10" s="38" t="s">
        <v>115</v>
      </c>
      <c r="C10" s="8"/>
      <c r="D10" s="36"/>
      <c r="E10" s="8"/>
      <c r="F10" s="8"/>
    </row>
    <row r="11" spans="1:6" x14ac:dyDescent="0.25">
      <c r="A11" s="8"/>
      <c r="B11" s="38" t="s">
        <v>87</v>
      </c>
      <c r="C11" s="8"/>
      <c r="D11" s="36"/>
      <c r="E11" s="8"/>
      <c r="F11" s="8"/>
    </row>
    <row r="12" spans="1:6" x14ac:dyDescent="0.25">
      <c r="A12" s="8"/>
      <c r="B12" s="38" t="s">
        <v>85</v>
      </c>
      <c r="C12" s="8"/>
      <c r="D12" s="36"/>
      <c r="E12" s="8"/>
      <c r="F12" s="8"/>
    </row>
    <row r="13" spans="1:6" x14ac:dyDescent="0.25">
      <c r="A13" s="8"/>
      <c r="B13" s="38" t="s">
        <v>88</v>
      </c>
      <c r="C13" s="8"/>
      <c r="D13" s="36"/>
      <c r="E13" s="8"/>
      <c r="F13" s="8"/>
    </row>
    <row r="14" spans="1:6" ht="30" x14ac:dyDescent="0.25">
      <c r="A14" s="8"/>
      <c r="B14" s="38" t="s">
        <v>84</v>
      </c>
      <c r="C14" s="8"/>
      <c r="D14" s="36"/>
      <c r="E14" s="8"/>
      <c r="F14" s="8"/>
    </row>
    <row r="15" spans="1:6" ht="30" x14ac:dyDescent="0.25">
      <c r="A15" s="8"/>
      <c r="B15" s="38" t="s">
        <v>99</v>
      </c>
      <c r="C15" s="8"/>
      <c r="D15" s="36"/>
      <c r="E15" s="8"/>
      <c r="F15" s="8"/>
    </row>
    <row r="16" spans="1:6" x14ac:dyDescent="0.25">
      <c r="A16" s="8"/>
      <c r="B16" s="74" t="s">
        <v>121</v>
      </c>
      <c r="C16" s="8"/>
      <c r="D16" s="36"/>
      <c r="E16" s="8"/>
      <c r="F16" s="8"/>
    </row>
    <row r="17" spans="1:6" ht="60" x14ac:dyDescent="0.25">
      <c r="A17" s="8"/>
      <c r="B17" s="38" t="s">
        <v>117</v>
      </c>
      <c r="C17" s="8"/>
      <c r="D17" s="36"/>
      <c r="E17" s="8"/>
      <c r="F17" s="8"/>
    </row>
    <row r="18" spans="1:6" x14ac:dyDescent="0.25">
      <c r="A18" s="8"/>
      <c r="B18" s="38" t="s">
        <v>118</v>
      </c>
      <c r="C18" s="8"/>
      <c r="D18" s="36"/>
      <c r="E18" s="8"/>
      <c r="F18" s="8"/>
    </row>
    <row r="19" spans="1:6" x14ac:dyDescent="0.25">
      <c r="A19" s="8"/>
      <c r="B19" s="38"/>
      <c r="C19" s="8"/>
      <c r="D19" s="36"/>
      <c r="E19" s="8"/>
      <c r="F19" s="8"/>
    </row>
    <row r="20" spans="1:6" x14ac:dyDescent="0.25">
      <c r="A20" s="8"/>
      <c r="B20" s="38"/>
      <c r="C20" s="8"/>
      <c r="D20" s="36"/>
      <c r="E20" s="8"/>
      <c r="F20" s="8"/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B7294-4C6A-490A-9512-1339028A6658}">
  <dimension ref="A1:F2"/>
  <sheetViews>
    <sheetView workbookViewId="0">
      <selection activeCell="E11" sqref="E11"/>
    </sheetView>
  </sheetViews>
  <sheetFormatPr defaultRowHeight="15" x14ac:dyDescent="0.25"/>
  <cols>
    <col min="2" max="2" width="31.140625" customWidth="1"/>
    <col min="3" max="3" width="8.28515625" bestFit="1" customWidth="1"/>
  </cols>
  <sheetData>
    <row r="1" spans="1:6" ht="30" x14ac:dyDescent="0.25">
      <c r="A1" s="33"/>
      <c r="B1" s="33" t="s">
        <v>72</v>
      </c>
      <c r="C1" s="33" t="s">
        <v>73</v>
      </c>
      <c r="D1" s="33" t="s">
        <v>2</v>
      </c>
      <c r="E1" s="35" t="s">
        <v>74</v>
      </c>
      <c r="F1" s="35" t="s">
        <v>4</v>
      </c>
    </row>
    <row r="2" spans="1:6" x14ac:dyDescent="0.25">
      <c r="A2" s="6" t="s">
        <v>59</v>
      </c>
      <c r="B2" s="6" t="s">
        <v>60</v>
      </c>
      <c r="C2" s="5" t="s">
        <v>75</v>
      </c>
      <c r="D2" s="4">
        <v>3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A71F7-75FA-4A17-A0B7-8F6C0190EA4A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6" t="s">
        <v>63</v>
      </c>
      <c r="B2" s="8" t="s">
        <v>64</v>
      </c>
      <c r="C2" s="5" t="s">
        <v>75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A1B1-3547-4E22-98DE-BA910518DDE9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6" t="s">
        <v>65</v>
      </c>
      <c r="B2" s="8" t="s">
        <v>66</v>
      </c>
      <c r="C2" s="5" t="s">
        <v>75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2356-25DD-4172-AFAD-D59708B960F4}">
  <dimension ref="A1:J41"/>
  <sheetViews>
    <sheetView topLeftCell="B1" workbookViewId="0">
      <selection activeCell="O19" sqref="O19"/>
    </sheetView>
  </sheetViews>
  <sheetFormatPr defaultRowHeight="15" x14ac:dyDescent="0.25"/>
  <cols>
    <col min="4" max="4" width="3" bestFit="1" customWidth="1"/>
    <col min="5" max="5" width="7" bestFit="1" customWidth="1"/>
    <col min="6" max="6" width="8.28515625" bestFit="1" customWidth="1"/>
    <col min="7" max="7" width="47.5703125" bestFit="1" customWidth="1"/>
    <col min="8" max="8" width="74.5703125" bestFit="1" customWidth="1"/>
    <col min="9" max="9" width="11.42578125" bestFit="1" customWidth="1"/>
    <col min="10" max="10" width="8.5703125" bestFit="1" customWidth="1"/>
  </cols>
  <sheetData>
    <row r="1" spans="1:10" x14ac:dyDescent="0.25">
      <c r="A1" s="26" t="s">
        <v>11</v>
      </c>
    </row>
    <row r="2" spans="1:10" x14ac:dyDescent="0.25">
      <c r="A2" s="8"/>
    </row>
    <row r="3" spans="1:10" x14ac:dyDescent="0.25">
      <c r="A3" s="8"/>
    </row>
    <row r="4" spans="1:10" x14ac:dyDescent="0.25">
      <c r="A4" s="8"/>
      <c r="H4" s="16" t="s">
        <v>100</v>
      </c>
    </row>
    <row r="5" spans="1:10" x14ac:dyDescent="0.25">
      <c r="A5" s="8"/>
      <c r="D5" s="70"/>
      <c r="E5" s="77" t="s">
        <v>132</v>
      </c>
      <c r="F5" s="77" t="s">
        <v>133</v>
      </c>
      <c r="G5" s="77" t="s">
        <v>101</v>
      </c>
      <c r="H5" s="77" t="s">
        <v>134</v>
      </c>
      <c r="I5" s="77" t="s">
        <v>102</v>
      </c>
      <c r="J5" s="77" t="s">
        <v>73</v>
      </c>
    </row>
    <row r="6" spans="1:10" ht="30" x14ac:dyDescent="0.25">
      <c r="A6" s="8"/>
      <c r="D6" s="5">
        <v>1</v>
      </c>
      <c r="E6" s="15" t="s">
        <v>135</v>
      </c>
      <c r="F6" s="15">
        <v>39599</v>
      </c>
      <c r="G6" s="8" t="s">
        <v>106</v>
      </c>
      <c r="H6" s="78" t="s">
        <v>136</v>
      </c>
      <c r="I6" s="79">
        <v>7074</v>
      </c>
      <c r="J6" s="8" t="s">
        <v>76</v>
      </c>
    </row>
    <row r="7" spans="1:10" x14ac:dyDescent="0.25">
      <c r="A7" s="8"/>
      <c r="D7" s="5">
        <v>2</v>
      </c>
      <c r="E7" s="5" t="s">
        <v>137</v>
      </c>
      <c r="F7" s="5">
        <v>11530</v>
      </c>
      <c r="G7" s="8" t="s">
        <v>107</v>
      </c>
      <c r="H7" s="80" t="s">
        <v>138</v>
      </c>
      <c r="I7" s="81">
        <v>2998.24</v>
      </c>
      <c r="J7" s="8" t="s">
        <v>76</v>
      </c>
    </row>
    <row r="8" spans="1:10" x14ac:dyDescent="0.25">
      <c r="A8" s="8"/>
      <c r="D8" s="5">
        <v>3</v>
      </c>
      <c r="E8" s="5" t="s">
        <v>137</v>
      </c>
      <c r="F8" s="15">
        <v>8926</v>
      </c>
      <c r="G8" s="8" t="s">
        <v>107</v>
      </c>
      <c r="H8" s="80" t="s">
        <v>139</v>
      </c>
      <c r="I8" s="8">
        <v>550</v>
      </c>
      <c r="J8" s="8" t="s">
        <v>76</v>
      </c>
    </row>
    <row r="9" spans="1:10" x14ac:dyDescent="0.25">
      <c r="A9" s="8"/>
      <c r="D9" s="5">
        <v>4</v>
      </c>
      <c r="E9" s="5" t="s">
        <v>137</v>
      </c>
      <c r="F9" s="5">
        <v>860</v>
      </c>
      <c r="G9" s="8" t="s">
        <v>140</v>
      </c>
      <c r="H9" s="80" t="s">
        <v>141</v>
      </c>
      <c r="I9" s="8">
        <v>1400</v>
      </c>
      <c r="J9" s="8" t="s">
        <v>76</v>
      </c>
    </row>
    <row r="10" spans="1:10" x14ac:dyDescent="0.25">
      <c r="A10" s="8"/>
      <c r="D10" s="5">
        <v>5</v>
      </c>
      <c r="E10" s="5" t="s">
        <v>135</v>
      </c>
      <c r="F10" s="5">
        <v>21136</v>
      </c>
      <c r="G10" s="8" t="s">
        <v>108</v>
      </c>
      <c r="H10" s="80" t="s">
        <v>142</v>
      </c>
      <c r="I10" s="8">
        <v>810</v>
      </c>
      <c r="J10" s="8" t="s">
        <v>76</v>
      </c>
    </row>
    <row r="11" spans="1:10" x14ac:dyDescent="0.25">
      <c r="A11" s="8"/>
      <c r="D11" s="5">
        <v>6</v>
      </c>
      <c r="E11" s="5" t="s">
        <v>137</v>
      </c>
      <c r="F11" s="5">
        <v>9331</v>
      </c>
      <c r="G11" s="8" t="s">
        <v>108</v>
      </c>
      <c r="H11" s="80" t="s">
        <v>143</v>
      </c>
      <c r="I11" s="8">
        <v>30</v>
      </c>
      <c r="J11" s="8" t="s">
        <v>76</v>
      </c>
    </row>
    <row r="12" spans="1:10" x14ac:dyDescent="0.25">
      <c r="A12" s="8"/>
      <c r="D12" s="5">
        <v>7</v>
      </c>
      <c r="E12" s="5" t="s">
        <v>137</v>
      </c>
      <c r="F12" s="5">
        <v>8890</v>
      </c>
      <c r="G12" s="8" t="s">
        <v>144</v>
      </c>
      <c r="H12" s="80" t="s">
        <v>145</v>
      </c>
      <c r="I12" s="8">
        <v>17</v>
      </c>
      <c r="J12" s="8" t="s">
        <v>75</v>
      </c>
    </row>
    <row r="13" spans="1:10" x14ac:dyDescent="0.25">
      <c r="A13" s="8"/>
      <c r="D13" s="5">
        <v>8</v>
      </c>
      <c r="E13" s="5" t="s">
        <v>135</v>
      </c>
      <c r="F13" s="5">
        <v>43836</v>
      </c>
      <c r="G13" s="82" t="s">
        <v>144</v>
      </c>
      <c r="H13" s="80" t="s">
        <v>146</v>
      </c>
      <c r="I13" s="8">
        <v>1</v>
      </c>
      <c r="J13" s="8" t="s">
        <v>75</v>
      </c>
    </row>
    <row r="14" spans="1:10" x14ac:dyDescent="0.25">
      <c r="A14" s="8"/>
      <c r="D14" s="5">
        <v>9</v>
      </c>
      <c r="E14" s="5" t="s">
        <v>137</v>
      </c>
      <c r="F14" s="5">
        <v>10320</v>
      </c>
      <c r="G14" s="82" t="s">
        <v>147</v>
      </c>
      <c r="H14" s="80" t="s">
        <v>148</v>
      </c>
      <c r="I14" s="83">
        <v>18</v>
      </c>
      <c r="J14" s="8" t="s">
        <v>75</v>
      </c>
    </row>
    <row r="15" spans="1:10" x14ac:dyDescent="0.25">
      <c r="A15" s="8"/>
      <c r="D15" s="5">
        <v>10</v>
      </c>
      <c r="E15" s="5" t="s">
        <v>137</v>
      </c>
      <c r="F15" s="5">
        <v>13767</v>
      </c>
      <c r="G15" s="82" t="s">
        <v>149</v>
      </c>
      <c r="H15" s="80" t="s">
        <v>150</v>
      </c>
      <c r="I15" s="8">
        <v>18</v>
      </c>
      <c r="J15" s="8" t="s">
        <v>75</v>
      </c>
    </row>
    <row r="16" spans="1:10" x14ac:dyDescent="0.25">
      <c r="A16" s="8"/>
    </row>
    <row r="17" spans="1:10" x14ac:dyDescent="0.25">
      <c r="A17" s="8"/>
    </row>
    <row r="18" spans="1:10" x14ac:dyDescent="0.25">
      <c r="A18" s="8"/>
      <c r="H18" s="16" t="s">
        <v>151</v>
      </c>
    </row>
    <row r="19" spans="1:10" x14ac:dyDescent="0.25">
      <c r="A19" s="8"/>
      <c r="D19" s="77"/>
      <c r="E19" s="77"/>
      <c r="F19" s="77"/>
      <c r="G19" s="71" t="s">
        <v>101</v>
      </c>
      <c r="H19" s="71" t="s">
        <v>134</v>
      </c>
      <c r="I19" s="71" t="s">
        <v>102</v>
      </c>
      <c r="J19" s="71" t="s">
        <v>73</v>
      </c>
    </row>
    <row r="20" spans="1:10" ht="30" x14ac:dyDescent="0.25">
      <c r="A20" s="8"/>
      <c r="D20" s="5">
        <v>1</v>
      </c>
      <c r="E20" s="15" t="s">
        <v>135</v>
      </c>
      <c r="F20" s="15">
        <v>39599</v>
      </c>
      <c r="G20" s="8" t="s">
        <v>106</v>
      </c>
      <c r="H20" s="78" t="s">
        <v>136</v>
      </c>
      <c r="I20" s="79">
        <v>5300</v>
      </c>
      <c r="J20" s="5" t="s">
        <v>76</v>
      </c>
    </row>
    <row r="21" spans="1:10" x14ac:dyDescent="0.25">
      <c r="A21" s="8"/>
      <c r="D21" s="5">
        <v>2</v>
      </c>
      <c r="E21" s="5" t="s">
        <v>137</v>
      </c>
      <c r="F21" s="5">
        <v>11530</v>
      </c>
      <c r="G21" s="8" t="s">
        <v>107</v>
      </c>
      <c r="H21" s="80" t="s">
        <v>138</v>
      </c>
      <c r="I21" s="79">
        <v>2000</v>
      </c>
      <c r="J21" s="5" t="s">
        <v>76</v>
      </c>
    </row>
    <row r="22" spans="1:10" x14ac:dyDescent="0.25">
      <c r="A22" s="8"/>
      <c r="D22" s="5">
        <v>3</v>
      </c>
      <c r="E22" s="5" t="s">
        <v>137</v>
      </c>
      <c r="F22" s="5">
        <v>860</v>
      </c>
      <c r="G22" s="8" t="s">
        <v>140</v>
      </c>
      <c r="H22" s="80" t="s">
        <v>141</v>
      </c>
      <c r="I22" s="8">
        <v>432</v>
      </c>
      <c r="J22" s="5" t="s">
        <v>76</v>
      </c>
    </row>
    <row r="23" spans="1:10" x14ac:dyDescent="0.25">
      <c r="A23" s="8"/>
      <c r="D23" s="5">
        <v>4</v>
      </c>
      <c r="E23" s="5" t="s">
        <v>135</v>
      </c>
      <c r="F23" s="5">
        <v>21136</v>
      </c>
      <c r="G23" s="8" t="s">
        <v>108</v>
      </c>
      <c r="H23" s="80" t="s">
        <v>142</v>
      </c>
      <c r="I23" s="8">
        <v>1661.2</v>
      </c>
      <c r="J23" s="5" t="s">
        <v>76</v>
      </c>
    </row>
    <row r="24" spans="1:10" x14ac:dyDescent="0.25">
      <c r="A24" s="8"/>
      <c r="D24" s="5">
        <v>5</v>
      </c>
      <c r="E24" s="5" t="s">
        <v>137</v>
      </c>
      <c r="F24" s="5">
        <v>9331</v>
      </c>
      <c r="G24" s="8" t="s">
        <v>108</v>
      </c>
      <c r="H24" s="80" t="s">
        <v>143</v>
      </c>
      <c r="I24" s="8">
        <v>30</v>
      </c>
      <c r="J24" s="5" t="s">
        <v>76</v>
      </c>
    </row>
    <row r="25" spans="1:10" x14ac:dyDescent="0.25">
      <c r="A25" s="8"/>
      <c r="D25" s="5">
        <v>6</v>
      </c>
      <c r="E25" s="5" t="s">
        <v>137</v>
      </c>
      <c r="F25" s="5">
        <v>8890</v>
      </c>
      <c r="G25" s="8" t="s">
        <v>144</v>
      </c>
      <c r="H25" s="80" t="s">
        <v>145</v>
      </c>
      <c r="I25" s="8">
        <v>13</v>
      </c>
      <c r="J25" s="5" t="s">
        <v>75</v>
      </c>
    </row>
    <row r="26" spans="1:10" x14ac:dyDescent="0.25">
      <c r="A26" s="8"/>
      <c r="D26" s="5">
        <v>7</v>
      </c>
      <c r="E26" s="5" t="s">
        <v>135</v>
      </c>
      <c r="F26" s="5">
        <v>43836</v>
      </c>
      <c r="G26" s="82" t="s">
        <v>144</v>
      </c>
      <c r="H26" s="80" t="s">
        <v>146</v>
      </c>
      <c r="I26" s="8">
        <v>1</v>
      </c>
      <c r="J26" s="5" t="s">
        <v>75</v>
      </c>
    </row>
    <row r="27" spans="1:10" x14ac:dyDescent="0.25">
      <c r="A27" s="8"/>
      <c r="D27" s="5">
        <v>8</v>
      </c>
      <c r="E27" s="5" t="s">
        <v>137</v>
      </c>
      <c r="F27" s="5">
        <v>10320</v>
      </c>
      <c r="G27" s="82" t="s">
        <v>147</v>
      </c>
      <c r="H27" s="80" t="s">
        <v>148</v>
      </c>
      <c r="I27" s="8">
        <v>14</v>
      </c>
      <c r="J27" s="5" t="s">
        <v>75</v>
      </c>
    </row>
    <row r="28" spans="1:10" x14ac:dyDescent="0.25">
      <c r="A28" s="8"/>
      <c r="D28" s="5">
        <v>9</v>
      </c>
      <c r="E28" s="5" t="s">
        <v>137</v>
      </c>
      <c r="F28" s="5">
        <v>13767</v>
      </c>
      <c r="G28" s="82" t="s">
        <v>149</v>
      </c>
      <c r="H28" s="80" t="s">
        <v>150</v>
      </c>
      <c r="I28" s="8">
        <v>14</v>
      </c>
      <c r="J28" s="5" t="s">
        <v>75</v>
      </c>
    </row>
    <row r="29" spans="1:10" x14ac:dyDescent="0.25">
      <c r="A29" s="8"/>
    </row>
    <row r="30" spans="1:10" x14ac:dyDescent="0.25">
      <c r="A30" s="8"/>
    </row>
    <row r="31" spans="1:10" x14ac:dyDescent="0.25">
      <c r="A31" s="8"/>
    </row>
    <row r="32" spans="1:10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8"/>
    </row>
    <row r="37" spans="1:1" x14ac:dyDescent="0.25">
      <c r="A37" s="8"/>
    </row>
    <row r="38" spans="1:1" x14ac:dyDescent="0.25">
      <c r="A38" s="8"/>
    </row>
    <row r="39" spans="1:1" x14ac:dyDescent="0.25">
      <c r="A39" s="8"/>
    </row>
    <row r="40" spans="1:1" x14ac:dyDescent="0.25">
      <c r="A40" s="8"/>
    </row>
    <row r="41" spans="1:1" x14ac:dyDescent="0.25">
      <c r="A41" s="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57940-0835-4A53-8933-90EA7D237165}">
  <dimension ref="A1:F2"/>
  <sheetViews>
    <sheetView workbookViewId="0">
      <selection activeCell="A2" sqref="A2"/>
    </sheetView>
  </sheetViews>
  <sheetFormatPr defaultRowHeight="15" x14ac:dyDescent="0.25"/>
  <cols>
    <col min="2" max="2" width="41.5703125" bestFit="1" customWidth="1"/>
  </cols>
  <sheetData>
    <row r="1" spans="1:6" ht="30" x14ac:dyDescent="0.25">
      <c r="A1" s="26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6" t="s">
        <v>67</v>
      </c>
      <c r="B2" s="8" t="s">
        <v>68</v>
      </c>
      <c r="C2" s="5" t="s">
        <v>75</v>
      </c>
      <c r="D2" s="5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2B0F-2502-4CC3-9BCB-D4086D3BC3F1}">
  <dimension ref="A1:F2"/>
  <sheetViews>
    <sheetView workbookViewId="0">
      <selection activeCell="A2" sqref="A2"/>
    </sheetView>
  </sheetViews>
  <sheetFormatPr defaultRowHeight="15" x14ac:dyDescent="0.25"/>
  <cols>
    <col min="2" max="2" width="60.140625" bestFit="1" customWidth="1"/>
  </cols>
  <sheetData>
    <row r="1" spans="1:6" ht="30" x14ac:dyDescent="0.25">
      <c r="A1" s="26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6" t="s">
        <v>70</v>
      </c>
      <c r="B2" s="12" t="s">
        <v>71</v>
      </c>
      <c r="C2" s="25" t="s">
        <v>75</v>
      </c>
      <c r="D2" s="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AB729-04BD-4447-B011-CF55F686E927}">
  <dimension ref="A1:F2"/>
  <sheetViews>
    <sheetView workbookViewId="0">
      <selection activeCell="A3" sqref="A3"/>
    </sheetView>
  </sheetViews>
  <sheetFormatPr defaultRowHeight="15" x14ac:dyDescent="0.25"/>
  <cols>
    <col min="2" max="2" width="56" customWidth="1"/>
  </cols>
  <sheetData>
    <row r="1" spans="1:6" ht="30" x14ac:dyDescent="0.25">
      <c r="A1" s="32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14">
        <f>'Quantitativos Estimados'!A7</f>
        <v>0</v>
      </c>
      <c r="B2" s="29" t="s">
        <v>77</v>
      </c>
      <c r="C2" s="30" t="s">
        <v>75</v>
      </c>
      <c r="D2" s="52">
        <f>'Quantitativos Estimados'!D7</f>
        <v>10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4990-392F-49CE-A45A-254A5BE67F7F}">
  <dimension ref="A1:F2"/>
  <sheetViews>
    <sheetView workbookViewId="0">
      <selection activeCell="B20" sqref="B20"/>
    </sheetView>
  </sheetViews>
  <sheetFormatPr defaultRowHeight="15" x14ac:dyDescent="0.25"/>
  <cols>
    <col min="2" max="2" width="43.28515625" customWidth="1"/>
  </cols>
  <sheetData>
    <row r="1" spans="1:6" ht="30" x14ac:dyDescent="0.25">
      <c r="A1" s="32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14" t="s">
        <v>16</v>
      </c>
      <c r="B2" s="31" t="s">
        <v>78</v>
      </c>
      <c r="C2" s="30" t="s">
        <v>75</v>
      </c>
      <c r="D2" s="19">
        <v>1</v>
      </c>
      <c r="E2" s="42"/>
      <c r="F2" s="42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4FBF2-4091-474A-9A47-C84479F10021}">
  <dimension ref="A1:F2"/>
  <sheetViews>
    <sheetView workbookViewId="0">
      <selection activeCell="A3" sqref="A3"/>
    </sheetView>
  </sheetViews>
  <sheetFormatPr defaultRowHeight="15" x14ac:dyDescent="0.25"/>
  <cols>
    <col min="2" max="2" width="43.28515625" customWidth="1"/>
  </cols>
  <sheetData>
    <row r="1" spans="1:6" ht="30" x14ac:dyDescent="0.25">
      <c r="A1" s="32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14" t="s">
        <v>19</v>
      </c>
      <c r="B2" s="31" t="s">
        <v>20</v>
      </c>
      <c r="C2" s="30" t="s">
        <v>75</v>
      </c>
      <c r="D2" s="19">
        <v>1</v>
      </c>
      <c r="E2" s="3"/>
      <c r="F2" s="3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4B5C1-F561-43CC-8F28-1ED648587F4A}">
  <dimension ref="A1:F2"/>
  <sheetViews>
    <sheetView workbookViewId="0">
      <selection activeCell="I23" sqref="I23"/>
    </sheetView>
  </sheetViews>
  <sheetFormatPr defaultRowHeight="15" x14ac:dyDescent="0.25"/>
  <cols>
    <col min="2" max="2" width="36.140625" customWidth="1"/>
  </cols>
  <sheetData>
    <row r="1" spans="1:6" ht="30" x14ac:dyDescent="0.25">
      <c r="A1" s="32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14" t="s">
        <v>24</v>
      </c>
      <c r="B2" s="29" t="s">
        <v>25</v>
      </c>
      <c r="C2" s="30" t="s">
        <v>75</v>
      </c>
      <c r="D2" s="20">
        <v>64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C1678-CEA3-4939-8F29-B0467CF2FDB2}">
  <dimension ref="A1:F2"/>
  <sheetViews>
    <sheetView workbookViewId="0">
      <selection activeCell="K24" sqref="K24"/>
    </sheetView>
  </sheetViews>
  <sheetFormatPr defaultRowHeight="15" x14ac:dyDescent="0.25"/>
  <cols>
    <col min="2" max="2" width="37.28515625" bestFit="1" customWidth="1"/>
  </cols>
  <sheetData>
    <row r="1" spans="1:6" ht="30" x14ac:dyDescent="0.25">
      <c r="A1" s="32"/>
      <c r="B1" s="26" t="s">
        <v>72</v>
      </c>
      <c r="C1" s="26" t="s">
        <v>73</v>
      </c>
      <c r="D1" s="27" t="s">
        <v>2</v>
      </c>
      <c r="E1" s="28" t="s">
        <v>74</v>
      </c>
      <c r="F1" s="28" t="s">
        <v>4</v>
      </c>
    </row>
    <row r="2" spans="1:6" x14ac:dyDescent="0.25">
      <c r="A2" s="8" t="s">
        <v>27</v>
      </c>
      <c r="B2" s="12" t="s">
        <v>28</v>
      </c>
      <c r="C2" s="25" t="s">
        <v>75</v>
      </c>
      <c r="D2" s="3">
        <f>1+3+3+3+3+3+3+3+3+3+3</f>
        <v>31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802C-5B55-4DCC-972D-2DA22BCAA320}">
  <dimension ref="A1:F2"/>
  <sheetViews>
    <sheetView topLeftCell="A30" workbookViewId="0">
      <selection activeCell="L35" sqref="L35"/>
    </sheetView>
  </sheetViews>
  <sheetFormatPr defaultRowHeight="15" x14ac:dyDescent="0.25"/>
  <cols>
    <col min="2" max="2" width="28.140625" customWidth="1"/>
  </cols>
  <sheetData>
    <row r="1" spans="1:6" ht="30" x14ac:dyDescent="0.25">
      <c r="A1" s="33"/>
      <c r="B1" s="33" t="s">
        <v>72</v>
      </c>
      <c r="C1" s="33" t="s">
        <v>73</v>
      </c>
      <c r="D1" s="34" t="s">
        <v>2</v>
      </c>
      <c r="E1" s="35" t="s">
        <v>74</v>
      </c>
      <c r="F1" s="35" t="s">
        <v>4</v>
      </c>
    </row>
    <row r="2" spans="1:6" x14ac:dyDescent="0.25">
      <c r="A2" s="8" t="s">
        <v>29</v>
      </c>
      <c r="B2" s="12" t="s">
        <v>30</v>
      </c>
      <c r="C2" s="25" t="s">
        <v>75</v>
      </c>
      <c r="D2" s="7">
        <f>23+2+3</f>
        <v>28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B920FD18376441BF9795489B4FBB02" ma:contentTypeVersion="12" ma:contentTypeDescription="Crie um novo documento." ma:contentTypeScope="" ma:versionID="8f464a02105c967b35dafbcb13922d4c">
  <xsd:schema xmlns:xsd="http://www.w3.org/2001/XMLSchema" xmlns:xs="http://www.w3.org/2001/XMLSchema" xmlns:p="http://schemas.microsoft.com/office/2006/metadata/properties" xmlns:ns3="c8be02f0-24c6-4132-90d8-c86317743a06" xmlns:ns4="5e61bd2e-a1ec-4a06-a25b-a19c817a928d" targetNamespace="http://schemas.microsoft.com/office/2006/metadata/properties" ma:root="true" ma:fieldsID="a7b9f825b4fff4116e08472019041d7e" ns3:_="" ns4:_="">
    <xsd:import namespace="c8be02f0-24c6-4132-90d8-c86317743a06"/>
    <xsd:import namespace="5e61bd2e-a1ec-4a06-a25b-a19c817a928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be02f0-24c6-4132-90d8-c86317743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1bd2e-a1ec-4a06-a25b-a19c817a92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8be02f0-24c6-4132-90d8-c86317743a06" xsi:nil="true"/>
  </documentManagement>
</p:properties>
</file>

<file path=customXml/itemProps1.xml><?xml version="1.0" encoding="utf-8"?>
<ds:datastoreItem xmlns:ds="http://schemas.openxmlformats.org/officeDocument/2006/customXml" ds:itemID="{A5F50A42-7774-4B0E-9B90-B967EC61C7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7C052D-D918-4452-A78E-85505BFE1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be02f0-24c6-4132-90d8-c86317743a06"/>
    <ds:schemaRef ds:uri="5e61bd2e-a1ec-4a06-a25b-a19c817a9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BA3AB8-8E8F-4BD8-B334-F73587DF3296}">
  <ds:schemaRefs>
    <ds:schemaRef ds:uri="http://schemas.microsoft.com/office/2006/metadata/properties"/>
    <ds:schemaRef ds:uri="http://schemas.microsoft.com/office/infopath/2007/PartnerControls"/>
    <ds:schemaRef ds:uri="c8be02f0-24c6-4132-90d8-c86317743a0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31</vt:i4>
      </vt:variant>
      <vt:variant>
        <vt:lpstr>Intervalos Nomeados</vt:lpstr>
      </vt:variant>
      <vt:variant>
        <vt:i4>1</vt:i4>
      </vt:variant>
    </vt:vector>
  </HeadingPairs>
  <TitlesOfParts>
    <vt:vector size="32" baseType="lpstr">
      <vt:lpstr>Quantitativos Estimados</vt:lpstr>
      <vt:lpstr>1.5.13 Projeto Executivo</vt:lpstr>
      <vt:lpstr>Serviços de instalação</vt:lpstr>
      <vt:lpstr>Serviços Eventuais</vt:lpstr>
      <vt:lpstr>1.5.16 Treinamento</vt:lpstr>
      <vt:lpstr>1.5.17 Operação Assitida </vt:lpstr>
      <vt:lpstr>1.6.1 Câmera TIPO I</vt:lpstr>
      <vt:lpstr>1.6.2 Câmera TIPO II </vt:lpstr>
      <vt:lpstr>1.6.3 Câmera TIPO III </vt:lpstr>
      <vt:lpstr>1.6.4 Câmera TIPO IV</vt:lpstr>
      <vt:lpstr>1.6.5 Câmera TIPO V</vt:lpstr>
      <vt:lpstr>1.6.6 Câmera TIPO VI</vt:lpstr>
      <vt:lpstr>Servidor CFTV</vt:lpstr>
      <vt:lpstr>Estações Cliente de CFTV </vt:lpstr>
      <vt:lpstr>Video Wall</vt:lpstr>
      <vt:lpstr>1.6.9 Vídeo Wall</vt:lpstr>
      <vt:lpstr>1.6.10 Storage CFTV</vt:lpstr>
      <vt:lpstr>1.6.11 KIT Catracas </vt:lpstr>
      <vt:lpstr>1.6.12 KIT Catracas PCD</vt:lpstr>
      <vt:lpstr>1.6.13 Portinhola</vt:lpstr>
      <vt:lpstr>1.6.14 Cancela </vt:lpstr>
      <vt:lpstr>1.6.15 Leitor Antenas UHF</vt:lpstr>
      <vt:lpstr>1.6.16 TAG RFID </vt:lpstr>
      <vt:lpstr>1.6.17 Portas Controladas</vt:lpstr>
      <vt:lpstr>Servidor SCA</vt:lpstr>
      <vt:lpstr>Estações Cliente de SCA </vt:lpstr>
      <vt:lpstr>1.6.20 Câmera tipo Webcam</vt:lpstr>
      <vt:lpstr>1.6.24 SOFTWARE CFTV</vt:lpstr>
      <vt:lpstr>1.6.25 SOFTWARE SCA</vt:lpstr>
      <vt:lpstr>1.6.26 Software Integração CFTV</vt:lpstr>
      <vt:lpstr>1.6.27 Suporte Técnico</vt:lpstr>
      <vt:lpstr>'Quantitativos Estimados'!_Toc124922135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</dc:creator>
  <cp:keywords/>
  <dc:description/>
  <cp:lastModifiedBy>Emydio Silingovschi Junior</cp:lastModifiedBy>
  <cp:revision/>
  <dcterms:created xsi:type="dcterms:W3CDTF">2021-08-09T23:55:06Z</dcterms:created>
  <dcterms:modified xsi:type="dcterms:W3CDTF">2023-09-12T19:08:29Z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0x010100F1B920FD18376441BF9795489B4FBB02</vt:lpwstr>
  </property>
</Properties>
</file>