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moni.hastenreiter.PALMARES\Desktop\2024\RELATÓRIO DE GESTÃO 2024\material CGE\links 21.03.2025\"/>
    </mc:Choice>
  </mc:AlternateContent>
  <bookViews>
    <workbookView xWindow="0" yWindow="0" windowWidth="28800" windowHeight="10035"/>
  </bookViews>
  <sheets>
    <sheet name="TF 2024" sheetId="5" r:id="rId1"/>
  </sheets>
  <calcPr calcId="152511"/>
</workbook>
</file>

<file path=xl/calcChain.xml><?xml version="1.0" encoding="utf-8"?>
<calcChain xmlns="http://schemas.openxmlformats.org/spreadsheetml/2006/main">
  <c r="K40" i="5" l="1"/>
  <c r="J40" i="5"/>
  <c r="I40" i="5"/>
  <c r="J85" i="5" l="1"/>
  <c r="I59" i="5" l="1"/>
  <c r="J59" i="5"/>
  <c r="K59" i="5"/>
  <c r="J82" i="5" l="1"/>
  <c r="K64" i="5"/>
  <c r="J64" i="5"/>
  <c r="I64" i="5"/>
  <c r="K61" i="5"/>
  <c r="J61" i="5"/>
  <c r="I61" i="5"/>
  <c r="K56" i="5"/>
  <c r="J56" i="5"/>
  <c r="I56" i="5"/>
  <c r="K54" i="5"/>
  <c r="J54" i="5"/>
  <c r="I54" i="5"/>
  <c r="K52" i="5"/>
  <c r="J52" i="5"/>
  <c r="I52" i="5"/>
  <c r="K50" i="5"/>
  <c r="J50" i="5"/>
  <c r="I50" i="5"/>
  <c r="K66" i="5" l="1"/>
  <c r="I66" i="5"/>
  <c r="J66" i="5"/>
  <c r="L51" i="5"/>
  <c r="L52" i="5" s="1"/>
  <c r="L55" i="5"/>
  <c r="L56" i="5" s="1"/>
  <c r="L49" i="5"/>
  <c r="L50" i="5" s="1"/>
  <c r="L62" i="5"/>
  <c r="L64" i="5" s="1"/>
  <c r="L53" i="5"/>
  <c r="L54" i="5" s="1"/>
  <c r="L60" i="5"/>
  <c r="L61" i="5" s="1"/>
  <c r="K26" i="5" l="1"/>
  <c r="J26" i="5"/>
  <c r="J29" i="5"/>
  <c r="J33" i="5"/>
  <c r="I37" i="5"/>
  <c r="I29" i="5"/>
  <c r="I23" i="5"/>
  <c r="I26" i="5"/>
  <c r="L24" i="5" l="1"/>
  <c r="L26" i="5" s="1"/>
  <c r="K37" i="5" l="1"/>
  <c r="L36" i="5" s="1"/>
  <c r="L37" i="5" s="1"/>
  <c r="J37" i="5"/>
  <c r="K35" i="5"/>
  <c r="J35" i="5"/>
  <c r="I35" i="5"/>
  <c r="K33" i="5"/>
  <c r="I33" i="5"/>
  <c r="K31" i="5"/>
  <c r="J31" i="5"/>
  <c r="I31" i="5"/>
  <c r="J23" i="5"/>
  <c r="L34" i="5" l="1"/>
  <c r="L35" i="5" s="1"/>
  <c r="L30" i="5"/>
  <c r="L31" i="5" s="1"/>
  <c r="I85" i="5"/>
  <c r="K23" i="5" l="1"/>
  <c r="L16" i="5" s="1"/>
  <c r="L23" i="5" s="1"/>
  <c r="K29" i="5"/>
  <c r="K85" i="5" l="1"/>
</calcChain>
</file>

<file path=xl/sharedStrings.xml><?xml version="1.0" encoding="utf-8"?>
<sst xmlns="http://schemas.openxmlformats.org/spreadsheetml/2006/main" count="190" uniqueCount="138">
  <si>
    <t>Item Informação</t>
  </si>
  <si>
    <t>Coordenação-Geral de Gestão Estratégica - CGE</t>
  </si>
  <si>
    <t>Ação Orçamentária</t>
  </si>
  <si>
    <t>Termo de Fomento</t>
  </si>
  <si>
    <t>Fonte: Tesouro Gerencial, SIAFI Web e SEI</t>
  </si>
  <si>
    <t>Título do Projeto</t>
  </si>
  <si>
    <t>Convenente</t>
  </si>
  <si>
    <t>20ZF</t>
  </si>
  <si>
    <t>UF</t>
  </si>
  <si>
    <t>DF</t>
  </si>
  <si>
    <t>Autor/Nº da EP</t>
  </si>
  <si>
    <t>Despesas Empenhadas</t>
  </si>
  <si>
    <t>Despesas Pagas</t>
  </si>
  <si>
    <t xml:space="preserve">Total </t>
  </si>
  <si>
    <t>Promoção e Fomento à Cultura Brasileira -  Despesas Diversas</t>
  </si>
  <si>
    <t>% de Inscrição em RAP</t>
  </si>
  <si>
    <t>Valor Inscrito em Restos a Paga - RAP</t>
  </si>
  <si>
    <t>Dep. Jack Rocha - EP nº  4397.000</t>
  </si>
  <si>
    <t>Dep. Erika Kokay                                               EP nº 28260011</t>
  </si>
  <si>
    <t>Projeto Azulim para Todos</t>
  </si>
  <si>
    <t>Cine Deburu</t>
  </si>
  <si>
    <t>5ª Edição do Cortejo de Ogum em 2025</t>
  </si>
  <si>
    <t>7° Edição do projeto ELEMENTO 5 </t>
  </si>
  <si>
    <t>Encontro Cultural IPADÊ MIMÓ</t>
  </si>
  <si>
    <t>Raízes - 3ª Edição</t>
  </si>
  <si>
    <t>Diálogos Pretos - Ações Afirmativas para o Enfrentamento ao Racismo</t>
  </si>
  <si>
    <t>Oficinas de fantasias que irão contribuir para a execução de parte do Carnaval da Escola de Samba Chegou o Que Faltava</t>
  </si>
  <si>
    <t>Pastor Henrique Vieira - EP nº  4442.0017</t>
  </si>
  <si>
    <t>Mundo Negro</t>
  </si>
  <si>
    <t>Programa de Desenvolvimento da Cultura Hip Hop Rio</t>
  </si>
  <si>
    <t>Rafael Brito - EP nº  4452.0007</t>
  </si>
  <si>
    <t>Angola Janga</t>
  </si>
  <si>
    <t>Tarcísio Motta - EP nº 4483.0017</t>
  </si>
  <si>
    <t>Festival Cultural Inter-religioso’,</t>
  </si>
  <si>
    <t>Alberto Fraga - EP nº 3630.0009</t>
  </si>
  <si>
    <t>Projeto Gingado Capoeira</t>
  </si>
  <si>
    <t>Patrus Ananias - EP nº  1408.0007</t>
  </si>
  <si>
    <t>20ª edição do Lapinha Museu Vivo</t>
  </si>
  <si>
    <t>Rogério Carvalho -  EP nº 4095.0003</t>
  </si>
  <si>
    <t>10ª Caminhada para Oxalá</t>
  </si>
  <si>
    <t>Paulão - EP nº 2973.0006</t>
  </si>
  <si>
    <t>2° Circuito Cultural Afro-brasileiro</t>
  </si>
  <si>
    <t xml:space="preserve">Orlando Silva  - EP nº 3737.0015 </t>
  </si>
  <si>
    <t>Promover, proteger, valorizar, preservando e revitalizando as tradições culturais de Matriz Africana.</t>
  </si>
  <si>
    <t>Benedita da Silva - EP nº 1310.0006</t>
  </si>
  <si>
    <t>Dandara  - EP nº 4334.0008</t>
  </si>
  <si>
    <t>Encontro Nacional de Cultura e Negriturde -Viva a ancestralidade através de oficinas e palestras</t>
  </si>
  <si>
    <t>Semana do Hip-Hop </t>
  </si>
  <si>
    <t>Cultura de Rua - Negritude</t>
  </si>
  <si>
    <t>Registro e produção documentos para subsidiar o processo de autodeclaração e tombamento administrativo junto à Fundação Cultural Palmares e ao IPHAN, de sete comunidades remanescentes de quilombos.</t>
  </si>
  <si>
    <t>ES</t>
  </si>
  <si>
    <t>RJ</t>
  </si>
  <si>
    <t>MG</t>
  </si>
  <si>
    <t>AL</t>
  </si>
  <si>
    <t>SP</t>
  </si>
  <si>
    <t>TERMOS   DE  FOMENTO  CELEBRADOS PELA FUNDAÇÃO CULTURAL PALMARES  EM  2024</t>
  </si>
  <si>
    <t>TERMOS DE FOMENTO  CELEBRADOS EM 2024 ORIUNDOS DAS  EMENDAS PARLAMENTARES INCLUÍDAS  NA UNIDADE ORÇAMENTÁRIA 42.203 - FUNDAÇÃO CULTURAL PALMARES</t>
  </si>
  <si>
    <t>TERMOS DE FOMENTO  CELEBRADOS EM 2024 ORIUNDOS DAS  EMENDAS PARLAMENTARES  REMANEJADAS PELO MINC PARA A FUNDAÇÃO CULTURAL PALMARES</t>
  </si>
  <si>
    <t>CE</t>
  </si>
  <si>
    <r>
      <t> </t>
    </r>
    <r>
      <rPr>
        <sz val="10"/>
        <color rgb="FF000000"/>
        <rFont val="Arial"/>
        <family val="2"/>
      </rPr>
      <t>973708/2024</t>
    </r>
  </si>
  <si>
    <t xml:space="preserve"> 973617/2024.</t>
  </si>
  <si>
    <t xml:space="preserve">Capoeira - Ginga com a Gente! </t>
  </si>
  <si>
    <t>Promover ações culturais e educativas com foco no combate ao racismo, por meio de apresentações e oficinas em escolas públicas, beneficiando estudantes do DF. O projeto visa desenvolver a consciência crítica e valorizar a cultura afro-brasileira, alinhado à promoção da igualdade racial.</t>
  </si>
  <si>
    <t>Título/Objeto  do Projeto</t>
  </si>
  <si>
    <t xml:space="preserve"> A Injustiça Num Lugar Qualquer É Uma Ameaça À Justiça Em Todo Lugar </t>
  </si>
  <si>
    <t>973725/2024</t>
  </si>
  <si>
    <t>Programa TRANSFEREGOV</t>
  </si>
  <si>
    <t>2040820240002</t>
  </si>
  <si>
    <t>RS</t>
  </si>
  <si>
    <t>Reginete Bispo - EP nº 4455.0004</t>
  </si>
  <si>
    <t>Célia Xakriabá - EP nº 4322.0003</t>
  </si>
  <si>
    <t>Ana Pimentel - EP nº 4302.0014</t>
  </si>
  <si>
    <t>TERMOS DE FOMENTO  CELEBRADOS EM 2024 ORIUNDOS D0 EDITAL MANIFESTAÇÕES CULTURAIS POLÍTICO-CULTURAIS  20 DE NOVEMBRO -ZUMBI E DANDARA DOS PALMARES 2024</t>
  </si>
  <si>
    <t>Projeto Quilombeat - batuques e fazeres culinários afro diaspóricos - oficinas e apresentações artísticas batuques e fazeres culinários diaspóricos.</t>
  </si>
  <si>
    <t>Publicar uma revista e realizar encontros com o objetivo de resgatar e difundir a história, a cultura e os saberes das 16 comunidades quilombolas de Canguçu - RS.</t>
  </si>
  <si>
    <t>Produzir no Complexo Cultural de Planaltina mostras de curta-metragens que visem a valorização da cinematografia afroreligiosa.</t>
  </si>
  <si>
    <t>Atividades Socioculturais, consistindo de cortejo, feirinha gastronômica, apresentações de cultura popular e atendimentos sociais, tais como psicológico, advocatício, médico, odontológico, dentre outros, rodas de conversa com jovens, tranças afro e outras atividades, na Região Administrativa do Gama - DF.</t>
  </si>
  <si>
    <t>7° Edição do projeto ELEMENTO 5 de tema; O NOVO QUILOMBO, com o intuito de produzir três ações gratuitas, entre elas; SARAU TENDA DA TIA CIATA, ENSAIO DE QUADRILHA AFRO JUNINA e PALCO LUIZ GAMA no Distrito Federal.</t>
  </si>
  <si>
    <t>Oficinas culturais nas modalidades de dança terapêutica e capoeira, oficinas rítmica, oficinas de cavaquinho e percussão Afro Brasileira/ Percussão Feminina, além da realização de espetáculo Tributo aos Heróis Negros</t>
  </si>
  <si>
    <t>Realização de um conjunto de atividades como oficinas de artesanato e de gastronomia; apresentações culturais e formação em cultura, sustentabilidade e mudanças climáticas.</t>
  </si>
  <si>
    <t>Promoção de palestras, mini oficinas e feira cultural com apresentações artísticas. O projeto se propõe criar um espaço de diálogo, troca, aprendizado e celebração da cultura afro-brasileira, contribuindo para a educação antirracista, a quebra de paradigmas, a manifestação cultural em espaços acadêmicos, a celebração da consciência negra e o fortalecimento das comunidades e tradições afrodescendentes.</t>
  </si>
  <si>
    <t>Ofertar Oficinas voltadas à capacitação técnica e ao desenvolvimento cultural de crianças, jovens e adultos. O foco é o resgate artístico e cultural, com o intuito de despertar o senso artístico e a formação identitária da periferia, promoção e fortalecimento da cultura popular e assegurar o acesso à cultura e à cidadania.</t>
  </si>
  <si>
    <t xml:space="preserve"> Ciclo de palestras, oficinas e apresentações culturais voltadas à cultura negra, mais especificamente, capixaba. Em torno de enfrentar o racismo e promover o envolvimento de mais atores sociais na pratica antirracista.</t>
  </si>
  <si>
    <t>Realização de oficinas de fantasias que irão contribuir para a execução de parte do Carnaval da Escola de Samba Chegou o Que Faltava, que tem como tema as manifestações culturais negras e a preservação ambiental, visando a produção de bens e serviços voltados para o fomento da economia cultural afro-brasileira</t>
  </si>
  <si>
    <t xml:space="preserve"> Realização de oficinas culturais e musicais afro-brasileiras para jovens negras e negros residentes em comunidades periféricas em situação de vulnerabilidade nos Municípios de Miguel Pereira/RJ e Paty do Alferes/RJ.</t>
  </si>
  <si>
    <t xml:space="preserve"> realização de um programa de fortalecimento e desenvolvimento da cultura Hip Hop, engajando a juventude através de Rodas Culturais, Batalhas de Rima e oficinas educativas em escolas públicas em em espaços públicos abertos no Estado do Rio de Janeiro.</t>
  </si>
  <si>
    <t>Descrição</t>
  </si>
  <si>
    <t>Executar nas escolas estaduais de Alagoas oficinas de gastronomia afro-brasileira, dança-afro e de penteados e turbantes, realização do Seminário de Intercâmbio Cultural com a comunidade escolar, exibição de filmes integrantes do Circuito de Cinema Oju Obá e apresentação de culminância cultural que permitirá aos participantes a compreensão da riqueza ancestral cultural.</t>
  </si>
  <si>
    <t>Realização ações educativas e culturais no estado do Rio de Janeiro, focadas no combate ao racismo e à intolerância religiosa através de cursos de formação, seminários sobre a história africana e festivais inter-religiosos.</t>
  </si>
  <si>
    <t>Realização do Projeto Gingado Capoeira, que consiste em ministrar aulas de capoeira, voltadas à inclusão social, educação esportiva e à formação cultural de crianças, jovens e adultos do Distrito Federal, em situação de vulnerabilidade socioeconômica.</t>
  </si>
  <si>
    <t>Realizar a 20ª edição do Lapinha Museu Vivo, 2024, um encontro de culturas populares que reúne Mestras, Mestres, artistas e grupos culturais guardiões de saberes e práticas de matrizes africanas, afro-brasileiras e indígenas com a finalidade de valorizar, divulgar e promover a salvaguarda e preservação desses patrimônios imateriais e seus detentores em interlocução com a preservação do patrimônio material ecológico e arqueológico da Gruta da Lapinha.</t>
  </si>
  <si>
    <t>Projeto “10ª Caminhada para Oxalá” META: 1 Etapa 1: Realização do Seminário Nacional Povos Tradicionais Estado Laico e a Liberdade Religiosa – Período entre os dias 29 e 30/01/2025 - Aracajú | SE. Etapa 2: Realização da 10ª Caminhada para Oxalá – Período 31/01/2025 | Aracajú | SE.</t>
  </si>
  <si>
    <t>Realizar o 2° Circuito Cultural Afro-brasileiro, que consiste na realização de oficinas, palestras e/ou apresentações culturais com foco na cultura afro-brasileira, no Estado das Alagoas.</t>
  </si>
  <si>
    <t>Sistematizar, registrar e produzir documentos para subsidiar o processo de autodeclaração e tombamento administrativo junto à Fundação Cultural Palmares e ao IPHAN, de sete comunidades remanescentes de quilombos.</t>
  </si>
  <si>
    <t xml:space="preserve">Promover, proteger, valorizar, preservando e revitalizando as tradições culturais de Matriz Africana.
</t>
  </si>
  <si>
    <t xml:space="preserve">O projeto  visa  o  registro, preservação e valorização da identidade quilombola. Ao publicar e divulgar uma revista, contribui para o resgate do patrimônio histórico afro-brasileiro, promove a conscientização social e dissemina conhecimento sobre as comunidades quilombolas. </t>
  </si>
  <si>
    <t>Com a realização do projeto espera-se    contribuir  para a preservação da culinária de matriz africana e o empreendedorismo e autonomia das mulheres negras, quilombolas, LBTs; Produção de Curta Metragem 20´,Catalogo com receitas troca das entre as convidadas.</t>
  </si>
  <si>
    <t>11ª Marcha das Mulheres Negras do Estado do Rio de Janeiro</t>
  </si>
  <si>
    <t>Realizar a 11ªMarcha das Mulheres Negras do Estado do Rio de janeiro, com a apresentação de grupos culturais, realização de shows e feira afro cultural e gastronômica, com participação de 10.000 pessoas, reafirmando a contribuição econômica, política, cultural e social das mulheres negras</t>
  </si>
  <si>
    <t>A proposta tem por objetivo consolidar O Centro Cultural Ile Ase Aganju Omy como um território das artes e dinamização do conhecimento, constituindo espaços e condições para o desenvolvimento de atividades articuladas e integradas que promovam a reflexão sobre as construções sociais, políticas, culturais e históricas e o protagonismo negro.</t>
  </si>
  <si>
    <t>Realizar a Semana do Hip-Hop na cidade de Uberlândia/MG na qual serão realizadas apresentações de artistas locais e regionais, workshops (dança, grafitti e poesia), rodas de conversa, exposições de arte e cultura urbana, competições de dança e rap, além de oficinas de empreendedorismo para a comunidade ao longo de 7 dias de evento.</t>
  </si>
  <si>
    <t>Promover um encontro de variadas formas de expressão cultural com nome de Cultura de Rua - Negritude, a data será pactuada em Março/2025 entre a UNEGRO e o Centro de Culturas Negras do Jabaquara “Mãe Sylvia de Oxalá” – CCN Jabaquara</t>
  </si>
  <si>
    <t>Realizar o Projeto Capoeira - Ginga com a Gente!, visando a valorização e promoção da cultura afro-brasileira, especialmente no contexto da celebração do Dia Nacional da Consciência Negra, com fomento ao combate ao racismo, à promoção da equidade racial e da diversidade.</t>
  </si>
  <si>
    <t xml:space="preserve"> O projeto visa desenvolver a consciência crítica e valorizar a cultura afro-brasileira, alinhado à promoção da igualdade racial. Espera-se que mais de 10 mil estudantes das escolas públicas do DF sejam sensibilizados sobre a importância da cultura afro-brasileira, fortalecendo o combate ao racismo e promovendo a igualdade racial no ambiente escolar.</t>
  </si>
  <si>
    <t xml:space="preserve"> O projeto  visa promover a representatividade e igualdade de oportunidades para mulheres negras e pessoas LGBTQIA+ afro-brasileiras. Será realizado através de oficinas de produção literária e audiovisual, palestras e debates sobre diversidade cultural, e uma feira de economia criativa focada em empreendimentos liderados por esses grupos. As atividades ocorrerão na região Sudeste, entre outubro e dezembro de 2025, com o objetivo de fortalecer a cultura afro-brasileira, combater o racismo e fomentar a inclusão social.</t>
  </si>
  <si>
    <t xml:space="preserve">1 - GRUPO  CULTURAL AZULIM </t>
  </si>
  <si>
    <t xml:space="preserve">2 - ORGANIZAÇÃO RELIGIOSA DO ILE ASE EIYELE OGE </t>
  </si>
  <si>
    <t xml:space="preserve">3 - INSTITUTO FERNANDO SABINO </t>
  </si>
  <si>
    <t xml:space="preserve">4 - ASSOCIAÇÃO  VILA DOS  SONHOS </t>
  </si>
  <si>
    <t>5 - ASSOCIAÇÃO  ESPORTIVO BRASILIA - ASEB</t>
  </si>
  <si>
    <t>6 - ILE ODE AXE OPO INLE</t>
  </si>
  <si>
    <t>7 - CASA DE  CULTURA TELAR - CCT</t>
  </si>
  <si>
    <t>8 - INSTITUTO  RAIZES</t>
  </si>
  <si>
    <t>9 - INSTITUTO CAPIXABA UNIBRASIL</t>
  </si>
  <si>
    <t>10 - CENTRO DE ARTICULAÇÃO DE POPULAÇÕES MARGINALIZADAS - CEAP</t>
  </si>
  <si>
    <t xml:space="preserve">11 - CENTRO DE ARTICULAÇÃO DE POPULAÇÕES MARGINALIZADAS - CEAP  </t>
  </si>
  <si>
    <t xml:space="preserve">12 -  CENTRO DE FORMAÇÃO E INCLUSÃO SOCIAL INAE </t>
  </si>
  <si>
    <t>13 - CENTRO DE ARTICULAÇÃO DE POPULAÇÕES MARGINALIZADAS - CEAP</t>
  </si>
  <si>
    <t>14 - ASSOCIAÇÃO CULTURAL GINGADO CAPOEIRA</t>
  </si>
  <si>
    <t xml:space="preserve"> 15 - IRMANDADE  DOS  ATORES DA PANDEGA</t>
  </si>
  <si>
    <t>16 -  INSTITUICAO  DE TRADICOES E CULTURA  AFROBRASILEIRA SAO JUDAS TADEU</t>
  </si>
  <si>
    <t>1 - ILE NIFE OMI OMO POSU BETA</t>
  </si>
  <si>
    <t>2 -  UNIAO DE NEGROS E NEGRAS PELA IGUALDADE CONTRA HOMOFOBIA E INTOLERÂNCIA RELIGIOSAS DE BARUERI UNEGRO BARUERI</t>
  </si>
  <si>
    <t>3 - ASSOCIAÇÃO QUILOMBOLA DA COMUNIDADE DE MANGUEIRAS</t>
  </si>
  <si>
    <t>4 - INSTITUTO ALBERT SABIN</t>
  </si>
  <si>
    <t xml:space="preserve">5 - CENTRO DE INTEGRAÇÃO DAS ENTIDADES DA METADE SUL - CIEM </t>
  </si>
  <si>
    <t xml:space="preserve">6 - ASSOCIAÇÃO BENEFICENTE, CULTURAL, EDUCACIONAL E DE ASSISTENCIA SOCIAL AXEMIRE </t>
  </si>
  <si>
    <t>7 - CENTRO DE APOIO AO DESENVOLVIMENTO OSVALDO DOS SANTOS NEVES-CADON</t>
  </si>
  <si>
    <t>8 - CENTRO CULTURAL ILE ASE AGANJU OMY</t>
  </si>
  <si>
    <t xml:space="preserve">9 - ACESSO - ASSOCIAÇÃO CULTURAL DE ESTUDOS SOCIAIS E SUSTENTABILIDADE ORGANIZADA </t>
  </si>
  <si>
    <t>1 - INSTITUTO DE ARTE E CIDADANIA DO CEARÁ</t>
  </si>
  <si>
    <t>2 -  GRUPO CULTURAL AZULIM</t>
  </si>
  <si>
    <t>3 - GREMIO RECREATIVO ACADEMICOS DO TATUAPÉ</t>
  </si>
  <si>
    <t>Total  (A)</t>
  </si>
  <si>
    <t>Total  (B)</t>
  </si>
  <si>
    <t>Total (C)</t>
  </si>
  <si>
    <t>TOTAL GERAL (A)+(B)+( C )</t>
  </si>
  <si>
    <t> Projeto Arte, Ajeum e Samba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</si>
</sst>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* #,##0.00_-;\-&quot;R$&quot;* #,##0.00_-;_-&quot;R$&quot;* &quot;-&quot;??_-;_-@_-"/>
  </numFmts>
  <fonts count="15" x14ac:knownFonts="1">
    <font>
      <sz val="10"/>
      <color rgb="FF000000"/>
      <name val="Arial"/>
    </font>
    <font>
      <b/>
      <sz val="8"/>
      <color rgb="FF000000"/>
      <name val="Verdana"/>
      <family val="2"/>
    </font>
    <font>
      <b/>
      <sz val="10"/>
      <color rgb="FF000000"/>
      <name val="Arial"/>
      <family val="2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theme="0"/>
      <name val="Verdana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sz val="8"/>
      <color theme="0"/>
      <name val="Verdana"/>
      <family val="2"/>
    </font>
    <font>
      <b/>
      <sz val="12"/>
      <color theme="0"/>
      <name val="Calibri"/>
      <family val="2"/>
      <scheme val="minor"/>
    </font>
    <font>
      <b/>
      <sz val="12"/>
      <color theme="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3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7" fillId="0" borderId="0" xfId="0" applyFont="1"/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7" borderId="8" xfId="0" applyFont="1" applyFill="1" applyBorder="1" applyAlignment="1">
      <alignment horizontal="left" vertical="center" wrapText="1"/>
    </xf>
    <xf numFmtId="0" fontId="8" fillId="7" borderId="8" xfId="0" applyFont="1" applyFill="1" applyBorder="1" applyAlignment="1">
      <alignment horizontal="left" vertical="top" wrapText="1"/>
    </xf>
    <xf numFmtId="0" fontId="8" fillId="0" borderId="9" xfId="0" applyFont="1" applyBorder="1" applyAlignment="1">
      <alignment horizontal="center" vertical="center" wrapText="1"/>
    </xf>
    <xf numFmtId="0" fontId="8" fillId="7" borderId="9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center" vertical="top" wrapText="1"/>
    </xf>
    <xf numFmtId="0" fontId="8" fillId="9" borderId="8" xfId="0" applyFont="1" applyFill="1" applyBorder="1" applyAlignment="1">
      <alignment horizontal="left" vertical="top" wrapText="1"/>
    </xf>
    <xf numFmtId="0" fontId="8" fillId="0" borderId="9" xfId="0" applyFont="1" applyBorder="1" applyAlignment="1">
      <alignment vertical="top" wrapText="1"/>
    </xf>
    <xf numFmtId="0" fontId="8" fillId="0" borderId="8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center"/>
    </xf>
    <xf numFmtId="9" fontId="9" fillId="4" borderId="1" xfId="0" applyNumberFormat="1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14" fontId="8" fillId="2" borderId="10" xfId="0" applyNumberFormat="1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9" fontId="8" fillId="4" borderId="1" xfId="0" applyNumberFormat="1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5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8" fillId="2" borderId="1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44" fontId="8" fillId="2" borderId="1" xfId="0" applyNumberFormat="1" applyFont="1" applyFill="1" applyBorder="1" applyAlignment="1">
      <alignment horizontal="center" vertical="center"/>
    </xf>
    <xf numFmtId="44" fontId="9" fillId="4" borderId="1" xfId="0" applyNumberFormat="1" applyFont="1" applyFill="1" applyBorder="1" applyAlignment="1">
      <alignment horizontal="center" vertical="center"/>
    </xf>
    <xf numFmtId="44" fontId="8" fillId="2" borderId="1" xfId="0" applyNumberFormat="1" applyFont="1" applyFill="1" applyBorder="1" applyAlignment="1">
      <alignment horizontal="right" vertical="center"/>
    </xf>
    <xf numFmtId="44" fontId="9" fillId="4" borderId="1" xfId="0" applyNumberFormat="1" applyFont="1" applyFill="1" applyBorder="1" applyAlignment="1">
      <alignment horizontal="right" vertical="center"/>
    </xf>
    <xf numFmtId="44" fontId="8" fillId="2" borderId="2" xfId="0" applyNumberFormat="1" applyFont="1" applyFill="1" applyBorder="1" applyAlignment="1">
      <alignment horizontal="center" vertical="center" wrapText="1"/>
    </xf>
    <xf numFmtId="44" fontId="9" fillId="4" borderId="1" xfId="0" applyNumberFormat="1" applyFont="1" applyFill="1" applyBorder="1" applyAlignment="1">
      <alignment horizontal="center" vertical="center" wrapText="1"/>
    </xf>
    <xf numFmtId="44" fontId="8" fillId="2" borderId="2" xfId="0" applyNumberFormat="1" applyFont="1" applyFill="1" applyBorder="1" applyAlignment="1">
      <alignment vertical="center"/>
    </xf>
    <xf numFmtId="44" fontId="8" fillId="2" borderId="4" xfId="0" applyNumberFormat="1" applyFont="1" applyFill="1" applyBorder="1" applyAlignment="1">
      <alignment vertical="center"/>
    </xf>
    <xf numFmtId="44" fontId="8" fillId="2" borderId="3" xfId="0" applyNumberFormat="1" applyFont="1" applyFill="1" applyBorder="1" applyAlignment="1">
      <alignment vertical="center"/>
    </xf>
    <xf numFmtId="9" fontId="13" fillId="3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9" fillId="4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wrapText="1"/>
    </xf>
    <xf numFmtId="14" fontId="8" fillId="2" borderId="12" xfId="0" applyNumberFormat="1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/>
    </xf>
    <xf numFmtId="9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vertical="center"/>
    </xf>
    <xf numFmtId="44" fontId="13" fillId="6" borderId="1" xfId="0" applyNumberFormat="1" applyFont="1" applyFill="1" applyBorder="1" applyAlignment="1">
      <alignment horizontal="left" vertical="center"/>
    </xf>
    <xf numFmtId="9" fontId="13" fillId="6" borderId="1" xfId="0" applyNumberFormat="1" applyFont="1" applyFill="1" applyBorder="1" applyAlignment="1">
      <alignment horizontal="center" vertical="center"/>
    </xf>
    <xf numFmtId="44" fontId="13" fillId="10" borderId="1" xfId="0" applyNumberFormat="1" applyFont="1" applyFill="1" applyBorder="1" applyAlignment="1">
      <alignment horizontal="right" vertical="center"/>
    </xf>
    <xf numFmtId="9" fontId="13" fillId="10" borderId="1" xfId="0" applyNumberFormat="1" applyFont="1" applyFill="1" applyBorder="1" applyAlignment="1">
      <alignment horizontal="right" vertical="center"/>
    </xf>
    <xf numFmtId="0" fontId="6" fillId="11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44" fontId="13" fillId="11" borderId="1" xfId="0" applyNumberFormat="1" applyFont="1" applyFill="1" applyBorder="1" applyAlignment="1">
      <alignment horizontal="center" vertical="center"/>
    </xf>
    <xf numFmtId="9" fontId="13" fillId="11" borderId="1" xfId="0" applyNumberFormat="1" applyFont="1" applyFill="1" applyBorder="1" applyAlignment="1">
      <alignment horizontal="center" vertical="center"/>
    </xf>
    <xf numFmtId="44" fontId="13" fillId="3" borderId="0" xfId="0" applyNumberFormat="1" applyFont="1" applyFill="1"/>
    <xf numFmtId="0" fontId="2" fillId="0" borderId="0" xfId="0" applyFont="1" applyAlignment="1">
      <alignment horizontal="center"/>
    </xf>
    <xf numFmtId="0" fontId="13" fillId="6" borderId="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44" fontId="8" fillId="2" borderId="2" xfId="0" applyNumberFormat="1" applyFont="1" applyFill="1" applyBorder="1" applyAlignment="1">
      <alignment horizontal="center" vertical="center"/>
    </xf>
    <xf numFmtId="44" fontId="8" fillId="2" borderId="4" xfId="0" applyNumberFormat="1" applyFont="1" applyFill="1" applyBorder="1" applyAlignment="1">
      <alignment horizontal="center" vertical="center"/>
    </xf>
    <xf numFmtId="44" fontId="8" fillId="2" borderId="3" xfId="0" applyNumberFormat="1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9" fontId="8" fillId="2" borderId="2" xfId="0" applyNumberFormat="1" applyFont="1" applyFill="1" applyBorder="1" applyAlignment="1">
      <alignment horizontal="center" vertical="center"/>
    </xf>
    <xf numFmtId="9" fontId="8" fillId="2" borderId="4" xfId="0" applyNumberFormat="1" applyFont="1" applyFill="1" applyBorder="1" applyAlignment="1">
      <alignment horizontal="center" vertical="center"/>
    </xf>
    <xf numFmtId="9" fontId="8" fillId="2" borderId="3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9" fontId="9" fillId="2" borderId="2" xfId="0" applyNumberFormat="1" applyFont="1" applyFill="1" applyBorder="1" applyAlignment="1">
      <alignment horizontal="center" vertical="center"/>
    </xf>
    <xf numFmtId="9" fontId="9" fillId="2" borderId="3" xfId="0" applyNumberFormat="1" applyFont="1" applyFill="1" applyBorder="1" applyAlignment="1">
      <alignment horizontal="center" vertical="center"/>
    </xf>
    <xf numFmtId="0" fontId="13" fillId="11" borderId="0" xfId="0" applyFont="1" applyFill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center" vertical="center"/>
    </xf>
    <xf numFmtId="0" fontId="13" fillId="10" borderId="0" xfId="0" applyFont="1" applyFill="1" applyAlignment="1">
      <alignment horizontal="center"/>
    </xf>
    <xf numFmtId="0" fontId="12" fillId="6" borderId="5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/>
    </xf>
    <xf numFmtId="0" fontId="14" fillId="10" borderId="7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/>
    </xf>
    <xf numFmtId="0" fontId="13" fillId="11" borderId="6" xfId="0" applyFont="1" applyFill="1" applyBorder="1" applyAlignment="1">
      <alignment horizontal="center" vertical="center"/>
    </xf>
    <xf numFmtId="0" fontId="13" fillId="11" borderId="7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971974</xdr:colOff>
      <xdr:row>3</xdr:row>
      <xdr:rowOff>54725</xdr:rowOff>
    </xdr:to>
    <xdr:pic>
      <xdr:nvPicPr>
        <xdr:cNvPr id="2" name="Imagem 1" descr="logo-palmares-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85725"/>
          <a:ext cx="1533949" cy="45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5:P87"/>
  <sheetViews>
    <sheetView showGridLines="0" tabSelected="1" zoomScale="85" zoomScaleNormal="85" workbookViewId="0">
      <selection activeCell="B76" sqref="B76:B81"/>
    </sheetView>
  </sheetViews>
  <sheetFormatPr defaultRowHeight="12.75" x14ac:dyDescent="0.2"/>
  <cols>
    <col min="2" max="2" width="19.85546875" customWidth="1"/>
    <col min="3" max="3" width="16.140625" customWidth="1"/>
    <col min="4" max="4" width="49.140625" bestFit="1" customWidth="1"/>
    <col min="5" max="5" width="38.42578125" bestFit="1" customWidth="1"/>
    <col min="6" max="6" width="79.140625" customWidth="1"/>
    <col min="7" max="7" width="5.7109375" customWidth="1"/>
    <col min="8" max="8" width="18" customWidth="1"/>
    <col min="9" max="9" width="22.5703125" customWidth="1"/>
    <col min="10" max="10" width="18.5703125" customWidth="1"/>
    <col min="11" max="11" width="18.42578125" customWidth="1"/>
    <col min="12" max="12" width="11.42578125" customWidth="1"/>
    <col min="16" max="16" width="16.42578125" bestFit="1" customWidth="1"/>
  </cols>
  <sheetData>
    <row r="5" spans="1:12" x14ac:dyDescent="0.2">
      <c r="A5" s="1" t="s">
        <v>1</v>
      </c>
    </row>
    <row r="6" spans="1:12" x14ac:dyDescent="0.2">
      <c r="K6" s="78"/>
      <c r="L6" s="78"/>
    </row>
    <row r="7" spans="1:12" x14ac:dyDescent="0.2">
      <c r="K7" s="30"/>
      <c r="L7" s="30"/>
    </row>
    <row r="8" spans="1:12" ht="15.75" x14ac:dyDescent="0.25">
      <c r="A8" s="83" t="s">
        <v>55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</row>
    <row r="10" spans="1:12" ht="15.75" x14ac:dyDescent="0.25">
      <c r="A10" s="83" t="s">
        <v>56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3" spans="1:12" s="5" customFormat="1" ht="12.75" customHeight="1" x14ac:dyDescent="0.2">
      <c r="A13" s="84" t="s">
        <v>2</v>
      </c>
      <c r="B13" s="84"/>
      <c r="C13" s="84"/>
      <c r="D13" s="84"/>
      <c r="E13" s="84"/>
      <c r="F13" s="84"/>
      <c r="G13" s="84"/>
      <c r="H13" s="84"/>
      <c r="I13" s="85" t="s">
        <v>11</v>
      </c>
      <c r="J13" s="85" t="s">
        <v>12</v>
      </c>
      <c r="K13" s="85" t="s">
        <v>16</v>
      </c>
      <c r="L13" s="85" t="s">
        <v>15</v>
      </c>
    </row>
    <row r="14" spans="1:12" s="5" customFormat="1" ht="20.45" customHeight="1" x14ac:dyDescent="0.2">
      <c r="A14" s="84"/>
      <c r="B14" s="84"/>
      <c r="C14" s="84"/>
      <c r="D14" s="84"/>
      <c r="E14" s="84"/>
      <c r="F14" s="84"/>
      <c r="G14" s="84"/>
      <c r="H14" s="84"/>
      <c r="I14" s="86"/>
      <c r="J14" s="86"/>
      <c r="K14" s="86"/>
      <c r="L14" s="86"/>
    </row>
    <row r="15" spans="1:12" s="5" customFormat="1" ht="27.6" customHeight="1" x14ac:dyDescent="0.2">
      <c r="A15" s="84"/>
      <c r="B15" s="84"/>
      <c r="C15" s="6" t="s">
        <v>3</v>
      </c>
      <c r="D15" s="6" t="s">
        <v>6</v>
      </c>
      <c r="E15" s="6" t="s">
        <v>5</v>
      </c>
      <c r="F15" s="56" t="s">
        <v>86</v>
      </c>
      <c r="G15" s="7" t="s">
        <v>8</v>
      </c>
      <c r="H15" s="7" t="s">
        <v>10</v>
      </c>
      <c r="I15" s="87"/>
      <c r="J15" s="87"/>
      <c r="K15" s="87"/>
      <c r="L15" s="87"/>
    </row>
    <row r="16" spans="1:12" s="5" customFormat="1" ht="47.25" x14ac:dyDescent="0.2">
      <c r="A16" s="96" t="s">
        <v>7</v>
      </c>
      <c r="B16" s="96" t="s">
        <v>14</v>
      </c>
      <c r="C16" s="8">
        <v>971045</v>
      </c>
      <c r="D16" s="9" t="s">
        <v>105</v>
      </c>
      <c r="E16" s="25" t="s">
        <v>19</v>
      </c>
      <c r="F16" s="35" t="s">
        <v>78</v>
      </c>
      <c r="G16" s="94" t="s">
        <v>9</v>
      </c>
      <c r="H16" s="82" t="s">
        <v>18</v>
      </c>
      <c r="I16" s="45">
        <v>100000</v>
      </c>
      <c r="J16" s="91">
        <v>0</v>
      </c>
      <c r="K16" s="91">
        <v>1380000</v>
      </c>
      <c r="L16" s="100">
        <f>K23/I23</f>
        <v>1</v>
      </c>
    </row>
    <row r="17" spans="1:12" s="5" customFormat="1" ht="31.5" x14ac:dyDescent="0.2">
      <c r="A17" s="97"/>
      <c r="B17" s="97"/>
      <c r="C17" s="8">
        <v>972502</v>
      </c>
      <c r="D17" s="9" t="s">
        <v>106</v>
      </c>
      <c r="E17" s="25" t="s">
        <v>20</v>
      </c>
      <c r="F17" s="35" t="s">
        <v>75</v>
      </c>
      <c r="G17" s="95"/>
      <c r="H17" s="82"/>
      <c r="I17" s="45">
        <v>140000</v>
      </c>
      <c r="J17" s="92"/>
      <c r="K17" s="92"/>
      <c r="L17" s="101"/>
    </row>
    <row r="18" spans="1:12" s="5" customFormat="1" ht="63" x14ac:dyDescent="0.2">
      <c r="A18" s="97"/>
      <c r="B18" s="97"/>
      <c r="C18" s="8">
        <v>972871</v>
      </c>
      <c r="D18" s="10" t="s">
        <v>107</v>
      </c>
      <c r="E18" s="25" t="s">
        <v>21</v>
      </c>
      <c r="F18" s="35" t="s">
        <v>76</v>
      </c>
      <c r="G18" s="95"/>
      <c r="H18" s="82"/>
      <c r="I18" s="45">
        <v>100000</v>
      </c>
      <c r="J18" s="92"/>
      <c r="K18" s="92"/>
      <c r="L18" s="101"/>
    </row>
    <row r="19" spans="1:12" s="5" customFormat="1" ht="47.25" x14ac:dyDescent="0.2">
      <c r="A19" s="97"/>
      <c r="B19" s="97"/>
      <c r="C19" s="8">
        <v>971666</v>
      </c>
      <c r="D19" s="10" t="s">
        <v>108</v>
      </c>
      <c r="E19" s="25" t="s">
        <v>22</v>
      </c>
      <c r="F19" s="35" t="s">
        <v>77</v>
      </c>
      <c r="G19" s="95"/>
      <c r="H19" s="82"/>
      <c r="I19" s="45">
        <v>300000</v>
      </c>
      <c r="J19" s="92"/>
      <c r="K19" s="92"/>
      <c r="L19" s="101"/>
    </row>
    <row r="20" spans="1:12" s="5" customFormat="1" ht="47.25" x14ac:dyDescent="0.2">
      <c r="A20" s="97"/>
      <c r="B20" s="97"/>
      <c r="C20" s="11">
        <v>970798</v>
      </c>
      <c r="D20" s="12" t="s">
        <v>109</v>
      </c>
      <c r="E20" s="25" t="s">
        <v>137</v>
      </c>
      <c r="F20" s="35" t="s">
        <v>79</v>
      </c>
      <c r="G20" s="95"/>
      <c r="H20" s="82"/>
      <c r="I20" s="45">
        <v>100000</v>
      </c>
      <c r="J20" s="92"/>
      <c r="K20" s="92"/>
      <c r="L20" s="101"/>
    </row>
    <row r="21" spans="1:12" s="5" customFormat="1" ht="94.5" x14ac:dyDescent="0.2">
      <c r="A21" s="97"/>
      <c r="B21" s="97"/>
      <c r="C21" s="8">
        <v>970704</v>
      </c>
      <c r="D21" s="10" t="s">
        <v>110</v>
      </c>
      <c r="E21" s="25" t="s">
        <v>23</v>
      </c>
      <c r="F21" s="35" t="s">
        <v>80</v>
      </c>
      <c r="G21" s="95"/>
      <c r="H21" s="82"/>
      <c r="I21" s="45">
        <v>100000</v>
      </c>
      <c r="J21" s="92"/>
      <c r="K21" s="92"/>
      <c r="L21" s="101"/>
    </row>
    <row r="22" spans="1:12" s="5" customFormat="1" ht="63" x14ac:dyDescent="0.2">
      <c r="A22" s="97"/>
      <c r="B22" s="97"/>
      <c r="C22" s="13">
        <v>970705</v>
      </c>
      <c r="D22" s="14" t="s">
        <v>111</v>
      </c>
      <c r="E22" s="25" t="s">
        <v>24</v>
      </c>
      <c r="F22" s="35" t="s">
        <v>81</v>
      </c>
      <c r="G22" s="95"/>
      <c r="H22" s="82"/>
      <c r="I22" s="45">
        <v>540000</v>
      </c>
      <c r="J22" s="93"/>
      <c r="K22" s="93"/>
      <c r="L22" s="102"/>
    </row>
    <row r="23" spans="1:12" s="5" customFormat="1" ht="12" customHeight="1" x14ac:dyDescent="0.2">
      <c r="A23" s="97"/>
      <c r="B23" s="97"/>
      <c r="C23" s="19" t="s">
        <v>13</v>
      </c>
      <c r="D23" s="98"/>
      <c r="E23" s="99"/>
      <c r="F23" s="54"/>
      <c r="G23" s="19"/>
      <c r="H23" s="19"/>
      <c r="I23" s="46">
        <f>SUM(I16:I22)</f>
        <v>1380000</v>
      </c>
      <c r="J23" s="46">
        <f>SUM(J16:J22)</f>
        <v>0</v>
      </c>
      <c r="K23" s="46">
        <f>SUM(K16:K22)</f>
        <v>1380000</v>
      </c>
      <c r="L23" s="20">
        <f>L16</f>
        <v>1</v>
      </c>
    </row>
    <row r="24" spans="1:12" s="5" customFormat="1" ht="47.25" x14ac:dyDescent="0.2">
      <c r="A24" s="97"/>
      <c r="B24" s="97"/>
      <c r="C24" s="15">
        <v>970706</v>
      </c>
      <c r="D24" s="16" t="s">
        <v>112</v>
      </c>
      <c r="E24" s="25" t="s">
        <v>25</v>
      </c>
      <c r="F24" s="35" t="s">
        <v>82</v>
      </c>
      <c r="G24" s="88" t="s">
        <v>50</v>
      </c>
      <c r="H24" s="96" t="s">
        <v>17</v>
      </c>
      <c r="I24" s="45">
        <v>100000</v>
      </c>
      <c r="J24" s="49"/>
      <c r="K24" s="91">
        <v>200000</v>
      </c>
      <c r="L24" s="100">
        <f>K26/I26</f>
        <v>1</v>
      </c>
    </row>
    <row r="25" spans="1:12" s="5" customFormat="1" ht="63" x14ac:dyDescent="0.2">
      <c r="A25" s="97"/>
      <c r="B25" s="97"/>
      <c r="C25" s="15">
        <v>970722</v>
      </c>
      <c r="D25" s="16" t="s">
        <v>113</v>
      </c>
      <c r="E25" s="25" t="s">
        <v>26</v>
      </c>
      <c r="F25" s="35" t="s">
        <v>83</v>
      </c>
      <c r="G25" s="89"/>
      <c r="H25" s="97"/>
      <c r="I25" s="45">
        <v>100000</v>
      </c>
      <c r="J25" s="50"/>
      <c r="K25" s="92"/>
      <c r="L25" s="101"/>
    </row>
    <row r="26" spans="1:12" s="5" customFormat="1" ht="13.5" customHeight="1" x14ac:dyDescent="0.2">
      <c r="A26" s="97"/>
      <c r="B26" s="97"/>
      <c r="C26" s="19" t="s">
        <v>13</v>
      </c>
      <c r="D26" s="98"/>
      <c r="E26" s="99"/>
      <c r="F26" s="54"/>
      <c r="G26" s="19"/>
      <c r="H26" s="19"/>
      <c r="I26" s="46">
        <f>SUM(I24:I25)</f>
        <v>200000</v>
      </c>
      <c r="J26" s="46">
        <f>SUM(J24:J25)</f>
        <v>0</v>
      </c>
      <c r="K26" s="46">
        <f>SUM(K24:K25)</f>
        <v>200000</v>
      </c>
      <c r="L26" s="20">
        <f>L24</f>
        <v>1</v>
      </c>
    </row>
    <row r="27" spans="1:12" s="5" customFormat="1" ht="47.25" x14ac:dyDescent="0.2">
      <c r="A27" s="97"/>
      <c r="B27" s="97"/>
      <c r="C27" s="15">
        <v>970714</v>
      </c>
      <c r="D27" s="17" t="s">
        <v>114</v>
      </c>
      <c r="E27" s="25" t="s">
        <v>28</v>
      </c>
      <c r="F27" s="35" t="s">
        <v>84</v>
      </c>
      <c r="G27" s="89" t="s">
        <v>51</v>
      </c>
      <c r="H27" s="97" t="s">
        <v>27</v>
      </c>
      <c r="I27" s="45">
        <v>200000</v>
      </c>
      <c r="J27" s="92"/>
      <c r="K27" s="68">
        <v>200000</v>
      </c>
      <c r="L27" s="101">
        <v>1</v>
      </c>
    </row>
    <row r="28" spans="1:12" s="5" customFormat="1" ht="68.25" customHeight="1" x14ac:dyDescent="0.2">
      <c r="A28" s="97"/>
      <c r="B28" s="97"/>
      <c r="C28" s="15">
        <v>970715</v>
      </c>
      <c r="D28" s="18" t="s">
        <v>115</v>
      </c>
      <c r="E28" s="25" t="s">
        <v>29</v>
      </c>
      <c r="F28" s="35" t="s">
        <v>85</v>
      </c>
      <c r="G28" s="90"/>
      <c r="H28" s="97"/>
      <c r="I28" s="45">
        <v>1200000</v>
      </c>
      <c r="J28" s="93"/>
      <c r="K28" s="51">
        <v>1200000</v>
      </c>
      <c r="L28" s="102"/>
    </row>
    <row r="29" spans="1:12" s="5" customFormat="1" ht="13.5" customHeight="1" x14ac:dyDescent="0.2">
      <c r="A29" s="97"/>
      <c r="B29" s="97"/>
      <c r="C29" s="19" t="s">
        <v>13</v>
      </c>
      <c r="D29" s="98"/>
      <c r="E29" s="99"/>
      <c r="F29" s="54"/>
      <c r="G29" s="19"/>
      <c r="H29" s="19"/>
      <c r="I29" s="46">
        <f>SUM(I27:I28)</f>
        <v>1400000</v>
      </c>
      <c r="J29" s="46">
        <f>SUM(J27:J28)</f>
        <v>0</v>
      </c>
      <c r="K29" s="46">
        <f>SUM(K27:K28)</f>
        <v>1400000</v>
      </c>
      <c r="L29" s="20">
        <v>1</v>
      </c>
    </row>
    <row r="30" spans="1:12" s="5" customFormat="1" ht="78.75" x14ac:dyDescent="0.2">
      <c r="A30" s="97"/>
      <c r="B30" s="97"/>
      <c r="C30" s="15">
        <v>967040</v>
      </c>
      <c r="D30" s="18" t="s">
        <v>116</v>
      </c>
      <c r="E30" s="9" t="s">
        <v>31</v>
      </c>
      <c r="F30" s="58" t="s">
        <v>87</v>
      </c>
      <c r="G30" s="21" t="s">
        <v>9</v>
      </c>
      <c r="H30" s="22" t="s">
        <v>30</v>
      </c>
      <c r="I30" s="47">
        <v>350000</v>
      </c>
      <c r="J30" s="45">
        <v>0</v>
      </c>
      <c r="K30" s="47">
        <v>350000</v>
      </c>
      <c r="L30" s="23">
        <f>K31/I31</f>
        <v>1</v>
      </c>
    </row>
    <row r="31" spans="1:12" s="5" customFormat="1" ht="12" customHeight="1" x14ac:dyDescent="0.2">
      <c r="A31" s="97"/>
      <c r="B31" s="97"/>
      <c r="C31" s="19" t="s">
        <v>13</v>
      </c>
      <c r="D31" s="98"/>
      <c r="E31" s="99"/>
      <c r="F31" s="54"/>
      <c r="G31" s="19"/>
      <c r="H31" s="19"/>
      <c r="I31" s="46">
        <f>SUM(I30:I30)</f>
        <v>350000</v>
      </c>
      <c r="J31" s="46">
        <f>SUM(J30:J30)</f>
        <v>0</v>
      </c>
      <c r="K31" s="46">
        <f>SUM(K30:K30)</f>
        <v>350000</v>
      </c>
      <c r="L31" s="20">
        <f>L30</f>
        <v>1</v>
      </c>
    </row>
    <row r="32" spans="1:12" s="5" customFormat="1" ht="47.25" x14ac:dyDescent="0.2">
      <c r="A32" s="97"/>
      <c r="B32" s="97"/>
      <c r="C32" s="15">
        <v>970711</v>
      </c>
      <c r="D32" s="18" t="s">
        <v>117</v>
      </c>
      <c r="E32" s="25" t="s">
        <v>33</v>
      </c>
      <c r="F32" s="60" t="s">
        <v>88</v>
      </c>
      <c r="G32" s="66" t="s">
        <v>51</v>
      </c>
      <c r="H32" s="65" t="s">
        <v>32</v>
      </c>
      <c r="I32" s="45">
        <v>350000</v>
      </c>
      <c r="J32" s="63"/>
      <c r="K32" s="63">
        <v>350000</v>
      </c>
      <c r="L32" s="64">
        <v>1</v>
      </c>
    </row>
    <row r="33" spans="1:12" s="5" customFormat="1" ht="12" customHeight="1" x14ac:dyDescent="0.2">
      <c r="A33" s="97"/>
      <c r="B33" s="97"/>
      <c r="C33" s="19" t="s">
        <v>13</v>
      </c>
      <c r="D33" s="98"/>
      <c r="E33" s="99"/>
      <c r="F33" s="54"/>
      <c r="G33" s="19"/>
      <c r="H33" s="19"/>
      <c r="I33" s="46">
        <f>SUM(I32:I32)</f>
        <v>350000</v>
      </c>
      <c r="J33" s="46">
        <f>SUM(J32:J32)</f>
        <v>0</v>
      </c>
      <c r="K33" s="46">
        <f>SUM(K32:K32)</f>
        <v>350000</v>
      </c>
      <c r="L33" s="20">
        <v>1</v>
      </c>
    </row>
    <row r="34" spans="1:12" s="5" customFormat="1" ht="63" x14ac:dyDescent="0.2">
      <c r="A34" s="97"/>
      <c r="B34" s="97"/>
      <c r="C34" s="15">
        <v>970720</v>
      </c>
      <c r="D34" s="18" t="s">
        <v>118</v>
      </c>
      <c r="E34" s="9" t="s">
        <v>35</v>
      </c>
      <c r="F34" s="59" t="s">
        <v>89</v>
      </c>
      <c r="G34" s="24" t="s">
        <v>9</v>
      </c>
      <c r="H34" s="22" t="s">
        <v>34</v>
      </c>
      <c r="I34" s="47">
        <v>300000</v>
      </c>
      <c r="J34" s="45">
        <v>0</v>
      </c>
      <c r="K34" s="47">
        <v>300000</v>
      </c>
      <c r="L34" s="23">
        <f>K35/I35</f>
        <v>1</v>
      </c>
    </row>
    <row r="35" spans="1:12" s="5" customFormat="1" ht="12" customHeight="1" x14ac:dyDescent="0.2">
      <c r="A35" s="97"/>
      <c r="B35" s="97"/>
      <c r="C35" s="19" t="s">
        <v>13</v>
      </c>
      <c r="D35" s="98"/>
      <c r="E35" s="99"/>
      <c r="F35" s="54"/>
      <c r="G35" s="19"/>
      <c r="H35" s="19"/>
      <c r="I35" s="46">
        <f>SUM(I34:I34)</f>
        <v>300000</v>
      </c>
      <c r="J35" s="46">
        <f>SUM(J34:J34)</f>
        <v>0</v>
      </c>
      <c r="K35" s="46">
        <f>SUM(K34:K34)</f>
        <v>300000</v>
      </c>
      <c r="L35" s="20">
        <f>L34</f>
        <v>1</v>
      </c>
    </row>
    <row r="36" spans="1:12" s="5" customFormat="1" ht="94.5" x14ac:dyDescent="0.2">
      <c r="A36" s="97"/>
      <c r="B36" s="97"/>
      <c r="C36" s="15">
        <v>971660</v>
      </c>
      <c r="D36" s="18" t="s">
        <v>119</v>
      </c>
      <c r="E36" s="9" t="s">
        <v>37</v>
      </c>
      <c r="F36" s="58" t="s">
        <v>90</v>
      </c>
      <c r="G36" s="21" t="s">
        <v>52</v>
      </c>
      <c r="H36" s="22" t="s">
        <v>36</v>
      </c>
      <c r="I36" s="47">
        <v>100000</v>
      </c>
      <c r="J36" s="45">
        <v>0</v>
      </c>
      <c r="K36" s="47">
        <v>100000</v>
      </c>
      <c r="L36" s="23">
        <f>K37/I37</f>
        <v>1</v>
      </c>
    </row>
    <row r="37" spans="1:12" s="5" customFormat="1" ht="12" customHeight="1" x14ac:dyDescent="0.2">
      <c r="A37" s="97"/>
      <c r="B37" s="97"/>
      <c r="C37" s="19" t="s">
        <v>13</v>
      </c>
      <c r="D37" s="98"/>
      <c r="E37" s="99"/>
      <c r="F37" s="54"/>
      <c r="G37" s="19"/>
      <c r="H37" s="19"/>
      <c r="I37" s="48">
        <f t="shared" ref="I37" si="0">SUM(I36)</f>
        <v>100000</v>
      </c>
      <c r="J37" s="46">
        <f>SUM(J36:J36)</f>
        <v>0</v>
      </c>
      <c r="K37" s="46">
        <f>SUM(K36:K36)</f>
        <v>100000</v>
      </c>
      <c r="L37" s="20">
        <f>L36</f>
        <v>1</v>
      </c>
    </row>
    <row r="38" spans="1:12" s="5" customFormat="1" ht="63" x14ac:dyDescent="0.2">
      <c r="A38" s="97"/>
      <c r="B38" s="97"/>
      <c r="C38" s="15">
        <v>972265</v>
      </c>
      <c r="D38" s="18" t="s">
        <v>120</v>
      </c>
      <c r="E38" s="9" t="s">
        <v>39</v>
      </c>
      <c r="F38" s="58" t="s">
        <v>91</v>
      </c>
      <c r="G38" s="21" t="s">
        <v>53</v>
      </c>
      <c r="H38" s="22" t="s">
        <v>38</v>
      </c>
      <c r="I38" s="47">
        <v>200000</v>
      </c>
      <c r="J38" s="45">
        <v>0</v>
      </c>
      <c r="K38" s="47">
        <v>200000</v>
      </c>
      <c r="L38" s="23">
        <v>1</v>
      </c>
    </row>
    <row r="39" spans="1:12" s="5" customFormat="1" ht="12" customHeight="1" x14ac:dyDescent="0.2">
      <c r="A39" s="97"/>
      <c r="B39" s="97"/>
      <c r="C39" s="19" t="s">
        <v>13</v>
      </c>
      <c r="D39" s="98"/>
      <c r="E39" s="99"/>
      <c r="F39" s="54"/>
      <c r="G39" s="19"/>
      <c r="H39" s="19"/>
      <c r="I39" s="46">
        <v>200000</v>
      </c>
      <c r="J39" s="46">
        <v>0</v>
      </c>
      <c r="K39" s="46">
        <v>200000</v>
      </c>
      <c r="L39" s="20">
        <v>1</v>
      </c>
    </row>
    <row r="40" spans="1:12" s="5" customFormat="1" ht="15.75" x14ac:dyDescent="0.2">
      <c r="A40" s="116"/>
      <c r="B40" s="117"/>
      <c r="C40" s="79" t="s">
        <v>133</v>
      </c>
      <c r="D40" s="80"/>
      <c r="E40" s="80"/>
      <c r="F40" s="80"/>
      <c r="G40" s="80"/>
      <c r="H40" s="81"/>
      <c r="I40" s="69">
        <f>SUM(I23+I26+I29+I31+I33+I35+I37+I39)</f>
        <v>4280000</v>
      </c>
      <c r="J40" s="69">
        <f>SUM(J23+J26+J29+J31+J33+J35+J37+J39)</f>
        <v>0</v>
      </c>
      <c r="K40" s="69">
        <f>SUM(K23+K26+K29+K31+K33+K35+K37+K39)</f>
        <v>4280000</v>
      </c>
      <c r="L40" s="70">
        <v>1</v>
      </c>
    </row>
    <row r="41" spans="1:12" x14ac:dyDescent="0.2">
      <c r="A41" s="1" t="s">
        <v>4</v>
      </c>
      <c r="B41" s="1"/>
      <c r="C41" s="1"/>
    </row>
    <row r="43" spans="1:12" ht="15.75" x14ac:dyDescent="0.25">
      <c r="A43" s="115" t="s">
        <v>57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</row>
    <row r="46" spans="1:12" ht="12.75" customHeight="1" x14ac:dyDescent="0.2">
      <c r="A46" s="108" t="s">
        <v>2</v>
      </c>
      <c r="B46" s="108"/>
      <c r="C46" s="108"/>
      <c r="D46" s="108"/>
      <c r="E46" s="108"/>
      <c r="F46" s="108"/>
      <c r="G46" s="108"/>
      <c r="H46" s="108"/>
      <c r="I46" s="103" t="s">
        <v>11</v>
      </c>
      <c r="J46" s="103" t="s">
        <v>12</v>
      </c>
      <c r="K46" s="103" t="s">
        <v>16</v>
      </c>
      <c r="L46" s="103" t="s">
        <v>15</v>
      </c>
    </row>
    <row r="47" spans="1:12" x14ac:dyDescent="0.2">
      <c r="A47" s="108"/>
      <c r="B47" s="108"/>
      <c r="C47" s="108"/>
      <c r="D47" s="108"/>
      <c r="E47" s="108"/>
      <c r="F47" s="108"/>
      <c r="G47" s="108"/>
      <c r="H47" s="108"/>
      <c r="I47" s="104"/>
      <c r="J47" s="104"/>
      <c r="K47" s="104"/>
      <c r="L47" s="104"/>
    </row>
    <row r="48" spans="1:12" ht="21" x14ac:dyDescent="0.2">
      <c r="A48" s="108"/>
      <c r="B48" s="108"/>
      <c r="C48" s="31" t="s">
        <v>3</v>
      </c>
      <c r="D48" s="31" t="s">
        <v>6</v>
      </c>
      <c r="E48" s="2" t="s">
        <v>5</v>
      </c>
      <c r="F48" s="56" t="s">
        <v>86</v>
      </c>
      <c r="G48" s="3" t="s">
        <v>8</v>
      </c>
      <c r="H48" s="3" t="s">
        <v>10</v>
      </c>
      <c r="I48" s="105"/>
      <c r="J48" s="105"/>
      <c r="K48" s="105"/>
      <c r="L48" s="105"/>
    </row>
    <row r="49" spans="1:16" ht="47.25" x14ac:dyDescent="0.2">
      <c r="A49" s="96" t="s">
        <v>7</v>
      </c>
      <c r="B49" s="96" t="s">
        <v>14</v>
      </c>
      <c r="C49" s="15">
        <v>970703</v>
      </c>
      <c r="D49" s="18" t="s">
        <v>121</v>
      </c>
      <c r="E49" s="9" t="s">
        <v>41</v>
      </c>
      <c r="F49" s="58" t="s">
        <v>92</v>
      </c>
      <c r="G49" s="29" t="s">
        <v>53</v>
      </c>
      <c r="H49" s="37" t="s">
        <v>40</v>
      </c>
      <c r="I49" s="43">
        <v>100000</v>
      </c>
      <c r="J49" s="43">
        <v>0</v>
      </c>
      <c r="K49" s="43">
        <v>100000</v>
      </c>
      <c r="L49" s="23">
        <f>K50/I50</f>
        <v>1</v>
      </c>
      <c r="O49">
        <v>1</v>
      </c>
    </row>
    <row r="50" spans="1:16" ht="15.75" x14ac:dyDescent="0.2">
      <c r="A50" s="97"/>
      <c r="B50" s="97"/>
      <c r="C50" s="19" t="s">
        <v>13</v>
      </c>
      <c r="D50" s="98"/>
      <c r="E50" s="99"/>
      <c r="F50" s="54"/>
      <c r="G50" s="19"/>
      <c r="H50" s="19"/>
      <c r="I50" s="44">
        <f>SUM(I49:I49)</f>
        <v>100000</v>
      </c>
      <c r="J50" s="44">
        <f>SUM(J49:J49)</f>
        <v>0</v>
      </c>
      <c r="K50" s="44">
        <f>SUM(K49:K49)</f>
        <v>100000</v>
      </c>
      <c r="L50" s="20">
        <f>L49</f>
        <v>1</v>
      </c>
    </row>
    <row r="51" spans="1:16" ht="63" x14ac:dyDescent="0.2">
      <c r="A51" s="97"/>
      <c r="B51" s="97"/>
      <c r="C51" s="15">
        <v>972500</v>
      </c>
      <c r="D51" s="18" t="s">
        <v>122</v>
      </c>
      <c r="E51" s="9" t="s">
        <v>48</v>
      </c>
      <c r="F51" s="58" t="s">
        <v>101</v>
      </c>
      <c r="G51" s="27" t="s">
        <v>54</v>
      </c>
      <c r="H51" s="37" t="s">
        <v>42</v>
      </c>
      <c r="I51" s="43">
        <v>150000</v>
      </c>
      <c r="J51" s="43">
        <v>0</v>
      </c>
      <c r="K51" s="43">
        <v>150000</v>
      </c>
      <c r="L51" s="23">
        <f>K52/I52</f>
        <v>1</v>
      </c>
    </row>
    <row r="52" spans="1:16" ht="15.75" x14ac:dyDescent="0.2">
      <c r="A52" s="97"/>
      <c r="B52" s="97"/>
      <c r="C52" s="19" t="s">
        <v>13</v>
      </c>
      <c r="D52" s="98"/>
      <c r="E52" s="99"/>
      <c r="F52" s="54"/>
      <c r="G52" s="19"/>
      <c r="H52" s="19"/>
      <c r="I52" s="44">
        <f>SUM(I51)</f>
        <v>150000</v>
      </c>
      <c r="J52" s="44">
        <f>J51</f>
        <v>0</v>
      </c>
      <c r="K52" s="44">
        <f>K51</f>
        <v>150000</v>
      </c>
      <c r="L52" s="20">
        <f>L51</f>
        <v>1</v>
      </c>
    </row>
    <row r="53" spans="1:16" ht="110.25" x14ac:dyDescent="0.2">
      <c r="A53" s="97"/>
      <c r="B53" s="97"/>
      <c r="C53" s="15">
        <v>971343</v>
      </c>
      <c r="D53" s="18" t="s">
        <v>123</v>
      </c>
      <c r="E53" s="9" t="s">
        <v>49</v>
      </c>
      <c r="F53" s="58" t="s">
        <v>93</v>
      </c>
      <c r="G53" s="29" t="s">
        <v>52</v>
      </c>
      <c r="H53" s="37" t="s">
        <v>70</v>
      </c>
      <c r="I53" s="43">
        <v>150000</v>
      </c>
      <c r="J53" s="43">
        <v>0</v>
      </c>
      <c r="K53" s="43">
        <v>150000</v>
      </c>
      <c r="L53" s="23">
        <f>K54/I54</f>
        <v>1</v>
      </c>
    </row>
    <row r="54" spans="1:16" ht="15.75" x14ac:dyDescent="0.2">
      <c r="A54" s="97"/>
      <c r="B54" s="97"/>
      <c r="C54" s="19" t="s">
        <v>13</v>
      </c>
      <c r="D54" s="98"/>
      <c r="E54" s="99"/>
      <c r="F54" s="54"/>
      <c r="G54" s="19"/>
      <c r="H54" s="19"/>
      <c r="I54" s="44">
        <f>SUM(I53:I53)</f>
        <v>150000</v>
      </c>
      <c r="J54" s="44">
        <f>SUM(J53:J53)</f>
        <v>0</v>
      </c>
      <c r="K54" s="44">
        <f>SUM(K53:K53)</f>
        <v>150000</v>
      </c>
      <c r="L54" s="20">
        <f>L53</f>
        <v>1</v>
      </c>
    </row>
    <row r="55" spans="1:16" ht="47.25" x14ac:dyDescent="0.2">
      <c r="A55" s="97"/>
      <c r="B55" s="97"/>
      <c r="C55" s="15">
        <v>973509</v>
      </c>
      <c r="D55" s="18" t="s">
        <v>124</v>
      </c>
      <c r="E55" s="9" t="s">
        <v>43</v>
      </c>
      <c r="F55" s="58" t="s">
        <v>94</v>
      </c>
      <c r="G55" s="29" t="s">
        <v>52</v>
      </c>
      <c r="H55" s="37" t="s">
        <v>71</v>
      </c>
      <c r="I55" s="43">
        <v>176000</v>
      </c>
      <c r="J55" s="43">
        <v>0</v>
      </c>
      <c r="K55" s="43">
        <v>176000</v>
      </c>
      <c r="L55" s="23">
        <f>K61/I61</f>
        <v>1</v>
      </c>
      <c r="P55" s="36"/>
    </row>
    <row r="56" spans="1:16" ht="15.75" x14ac:dyDescent="0.2">
      <c r="A56" s="97"/>
      <c r="B56" s="97"/>
      <c r="C56" s="41" t="s">
        <v>13</v>
      </c>
      <c r="D56" s="114"/>
      <c r="E56" s="99"/>
      <c r="F56" s="54"/>
      <c r="G56" s="19"/>
      <c r="H56" s="19"/>
      <c r="I56" s="44">
        <f>SUM(I55:I55)</f>
        <v>176000</v>
      </c>
      <c r="J56" s="44">
        <f>SUM(J55:J55)</f>
        <v>0</v>
      </c>
      <c r="K56" s="44">
        <f>SUM(K55:K55)</f>
        <v>176000</v>
      </c>
      <c r="L56" s="20">
        <f>L55</f>
        <v>1</v>
      </c>
      <c r="P56" s="36"/>
    </row>
    <row r="57" spans="1:16" ht="78.75" x14ac:dyDescent="0.2">
      <c r="A57" s="97"/>
      <c r="B57" s="106"/>
      <c r="C57" s="32">
        <v>973458</v>
      </c>
      <c r="D57" s="42" t="s">
        <v>125</v>
      </c>
      <c r="E57" s="37" t="s">
        <v>74</v>
      </c>
      <c r="F57" s="55" t="s">
        <v>95</v>
      </c>
      <c r="G57" s="88" t="s">
        <v>68</v>
      </c>
      <c r="H57" s="96" t="s">
        <v>69</v>
      </c>
      <c r="I57" s="43">
        <v>172500</v>
      </c>
      <c r="J57" s="43">
        <v>0</v>
      </c>
      <c r="K57" s="43">
        <v>172500</v>
      </c>
      <c r="L57" s="109">
        <v>1</v>
      </c>
      <c r="M57" s="53"/>
      <c r="P57" s="36"/>
    </row>
    <row r="58" spans="1:16" ht="78.75" x14ac:dyDescent="0.2">
      <c r="A58" s="97"/>
      <c r="B58" s="106"/>
      <c r="C58" s="32">
        <v>973690</v>
      </c>
      <c r="D58" s="42" t="s">
        <v>126</v>
      </c>
      <c r="E58" s="37" t="s">
        <v>73</v>
      </c>
      <c r="F58" s="57" t="s">
        <v>96</v>
      </c>
      <c r="G58" s="90"/>
      <c r="H58" s="107"/>
      <c r="I58" s="43">
        <v>150000</v>
      </c>
      <c r="J58" s="43">
        <v>0</v>
      </c>
      <c r="K58" s="43">
        <v>150000</v>
      </c>
      <c r="L58" s="110"/>
      <c r="M58" s="53"/>
      <c r="P58" s="36"/>
    </row>
    <row r="59" spans="1:16" ht="15.75" x14ac:dyDescent="0.2">
      <c r="A59" s="97"/>
      <c r="B59" s="97"/>
      <c r="C59" s="38"/>
      <c r="D59" s="39"/>
      <c r="E59" s="39"/>
      <c r="F59" s="39"/>
      <c r="G59" s="40"/>
      <c r="H59" s="19"/>
      <c r="I59" s="44">
        <f>SUM(I57:I58)</f>
        <v>322500</v>
      </c>
      <c r="J59" s="44">
        <f>SUM(J57:J58)</f>
        <v>0</v>
      </c>
      <c r="K59" s="44">
        <f>SUM(K57:K58)</f>
        <v>322500</v>
      </c>
      <c r="L59" s="20">
        <v>1</v>
      </c>
      <c r="P59" s="36"/>
    </row>
    <row r="60" spans="1:16" ht="63" x14ac:dyDescent="0.2">
      <c r="A60" s="97"/>
      <c r="B60" s="97"/>
      <c r="C60" s="15">
        <v>972966</v>
      </c>
      <c r="D60" s="18" t="s">
        <v>127</v>
      </c>
      <c r="E60" s="25" t="s">
        <v>97</v>
      </c>
      <c r="F60" s="60" t="s">
        <v>98</v>
      </c>
      <c r="G60" s="62" t="s">
        <v>51</v>
      </c>
      <c r="H60" s="37" t="s">
        <v>44</v>
      </c>
      <c r="I60" s="43">
        <v>176000</v>
      </c>
      <c r="J60" s="43">
        <v>0</v>
      </c>
      <c r="K60" s="43">
        <v>176000</v>
      </c>
      <c r="L60" s="23">
        <f>K61/I61</f>
        <v>1</v>
      </c>
      <c r="P60" s="36"/>
    </row>
    <row r="61" spans="1:16" ht="15.75" x14ac:dyDescent="0.2">
      <c r="A61" s="97"/>
      <c r="B61" s="97"/>
      <c r="C61" s="19" t="s">
        <v>13</v>
      </c>
      <c r="D61" s="98"/>
      <c r="E61" s="99"/>
      <c r="F61" s="54"/>
      <c r="G61" s="19"/>
      <c r="H61" s="19"/>
      <c r="I61" s="44">
        <f>SUM(I60:I60)</f>
        <v>176000</v>
      </c>
      <c r="J61" s="44">
        <f>SUM(J60:J60)</f>
        <v>0</v>
      </c>
      <c r="K61" s="44">
        <f>SUM(K60:K60)</f>
        <v>176000</v>
      </c>
      <c r="L61" s="20">
        <f>L60</f>
        <v>1</v>
      </c>
    </row>
    <row r="62" spans="1:16" ht="78.75" x14ac:dyDescent="0.2">
      <c r="A62" s="97"/>
      <c r="B62" s="97"/>
      <c r="C62" s="15">
        <v>972884</v>
      </c>
      <c r="D62" s="18" t="s">
        <v>128</v>
      </c>
      <c r="E62" s="25" t="s">
        <v>46</v>
      </c>
      <c r="F62" s="60" t="s">
        <v>99</v>
      </c>
      <c r="G62" s="67" t="s">
        <v>52</v>
      </c>
      <c r="H62" s="96" t="s">
        <v>45</v>
      </c>
      <c r="I62" s="43">
        <v>176000</v>
      </c>
      <c r="J62" s="91">
        <v>0</v>
      </c>
      <c r="K62" s="91">
        <v>352000</v>
      </c>
      <c r="L62" s="100">
        <f>K64/I64</f>
        <v>1</v>
      </c>
    </row>
    <row r="63" spans="1:16" ht="78.75" x14ac:dyDescent="0.2">
      <c r="A63" s="97"/>
      <c r="B63" s="97"/>
      <c r="C63" s="15">
        <v>972983</v>
      </c>
      <c r="D63" s="18" t="s">
        <v>129</v>
      </c>
      <c r="E63" s="25" t="s">
        <v>47</v>
      </c>
      <c r="F63" s="60" t="s">
        <v>100</v>
      </c>
      <c r="G63" s="67" t="s">
        <v>9</v>
      </c>
      <c r="H63" s="107"/>
      <c r="I63" s="43">
        <v>176000</v>
      </c>
      <c r="J63" s="93"/>
      <c r="K63" s="93"/>
      <c r="L63" s="102"/>
    </row>
    <row r="64" spans="1:16" ht="15.75" x14ac:dyDescent="0.2">
      <c r="A64" s="97"/>
      <c r="B64" s="97"/>
      <c r="C64" s="19" t="s">
        <v>13</v>
      </c>
      <c r="D64" s="98"/>
      <c r="E64" s="99"/>
      <c r="F64" s="54"/>
      <c r="G64" s="19"/>
      <c r="H64" s="19"/>
      <c r="I64" s="44">
        <f>SUM(I62:I63)</f>
        <v>352000</v>
      </c>
      <c r="J64" s="44">
        <f>SUM(J62:J62)</f>
        <v>0</v>
      </c>
      <c r="K64" s="44">
        <f>SUM(K62:K62)</f>
        <v>352000</v>
      </c>
      <c r="L64" s="20">
        <f>L62</f>
        <v>1</v>
      </c>
    </row>
    <row r="65" spans="1:12" ht="15.75" x14ac:dyDescent="0.2">
      <c r="A65" s="4"/>
      <c r="B65" s="26"/>
      <c r="C65" s="98"/>
      <c r="D65" s="112"/>
      <c r="E65" s="112"/>
      <c r="F65" s="112"/>
      <c r="G65" s="112"/>
      <c r="H65" s="99"/>
      <c r="I65" s="44"/>
      <c r="J65" s="44"/>
      <c r="K65" s="44"/>
      <c r="L65" s="28"/>
    </row>
    <row r="66" spans="1:12" ht="15.75" x14ac:dyDescent="0.2">
      <c r="A66" s="113"/>
      <c r="B66" s="113"/>
      <c r="C66" s="118" t="s">
        <v>134</v>
      </c>
      <c r="D66" s="119"/>
      <c r="E66" s="119"/>
      <c r="F66" s="119"/>
      <c r="G66" s="119"/>
      <c r="H66" s="120"/>
      <c r="I66" s="71">
        <f>SUM(I50+I52+I54+I56+I59+I61+I64)</f>
        <v>1426500</v>
      </c>
      <c r="J66" s="71">
        <f>SUM(J49:J65)</f>
        <v>0</v>
      </c>
      <c r="K66" s="71">
        <f>SUM(K50+K52+K54+K56+K59+K61+K64)</f>
        <v>1426500</v>
      </c>
      <c r="L66" s="72">
        <v>1</v>
      </c>
    </row>
    <row r="67" spans="1:12" x14ac:dyDescent="0.2">
      <c r="A67" s="1" t="s">
        <v>4</v>
      </c>
      <c r="B67" s="1"/>
      <c r="C67" s="1"/>
    </row>
    <row r="70" spans="1:12" ht="15.75" x14ac:dyDescent="0.25">
      <c r="A70" s="111" t="s">
        <v>72</v>
      </c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</row>
    <row r="73" spans="1:12" ht="12.75" customHeight="1" x14ac:dyDescent="0.2">
      <c r="A73" s="108" t="s">
        <v>2</v>
      </c>
      <c r="B73" s="108"/>
      <c r="C73" s="108" t="s">
        <v>0</v>
      </c>
      <c r="D73" s="108"/>
      <c r="E73" s="108"/>
      <c r="F73" s="108"/>
      <c r="G73" s="108"/>
      <c r="H73" s="108"/>
      <c r="I73" s="103" t="s">
        <v>11</v>
      </c>
      <c r="J73" s="103" t="s">
        <v>12</v>
      </c>
      <c r="K73" s="103" t="s">
        <v>16</v>
      </c>
      <c r="L73" s="103" t="s">
        <v>15</v>
      </c>
    </row>
    <row r="74" spans="1:12" x14ac:dyDescent="0.2">
      <c r="A74" s="108"/>
      <c r="B74" s="108"/>
      <c r="C74" s="108"/>
      <c r="D74" s="108"/>
      <c r="E74" s="108"/>
      <c r="F74" s="108"/>
      <c r="G74" s="108"/>
      <c r="H74" s="108"/>
      <c r="I74" s="104"/>
      <c r="J74" s="104"/>
      <c r="K74" s="104"/>
      <c r="L74" s="104"/>
    </row>
    <row r="75" spans="1:12" ht="21" x14ac:dyDescent="0.2">
      <c r="A75" s="108"/>
      <c r="B75" s="108"/>
      <c r="C75" s="31" t="s">
        <v>3</v>
      </c>
      <c r="D75" s="31" t="s">
        <v>6</v>
      </c>
      <c r="E75" s="31" t="s">
        <v>63</v>
      </c>
      <c r="F75" s="56" t="s">
        <v>86</v>
      </c>
      <c r="G75" s="3" t="s">
        <v>8</v>
      </c>
      <c r="H75" s="3" t="s">
        <v>66</v>
      </c>
      <c r="I75" s="105"/>
      <c r="J75" s="105"/>
      <c r="K75" s="105"/>
      <c r="L75" s="105"/>
    </row>
    <row r="76" spans="1:12" ht="72" customHeight="1" x14ac:dyDescent="0.2">
      <c r="A76" s="96" t="s">
        <v>7</v>
      </c>
      <c r="B76" s="96" t="s">
        <v>14</v>
      </c>
      <c r="C76" s="8" t="s">
        <v>65</v>
      </c>
      <c r="D76" s="34" t="s">
        <v>130</v>
      </c>
      <c r="E76" s="9" t="s">
        <v>61</v>
      </c>
      <c r="F76" s="58" t="s">
        <v>102</v>
      </c>
      <c r="G76" s="29" t="s">
        <v>58</v>
      </c>
      <c r="H76" s="35" t="s">
        <v>67</v>
      </c>
      <c r="I76" s="43">
        <v>50000</v>
      </c>
      <c r="J76" s="43">
        <v>0</v>
      </c>
      <c r="K76" s="43">
        <v>50000</v>
      </c>
      <c r="L76" s="23">
        <v>1</v>
      </c>
    </row>
    <row r="77" spans="1:12" ht="15.75" x14ac:dyDescent="0.2">
      <c r="A77" s="97"/>
      <c r="B77" s="97"/>
      <c r="C77" s="19"/>
      <c r="D77" s="98"/>
      <c r="E77" s="99"/>
      <c r="F77" s="54"/>
      <c r="G77" s="19"/>
      <c r="H77" s="19"/>
      <c r="I77" s="44"/>
      <c r="J77" s="44"/>
      <c r="K77" s="44"/>
      <c r="L77" s="20"/>
    </row>
    <row r="78" spans="1:12" ht="141.75" x14ac:dyDescent="0.2">
      <c r="A78" s="97"/>
      <c r="B78" s="97"/>
      <c r="C78" s="33" t="s">
        <v>59</v>
      </c>
      <c r="D78" s="34" t="s">
        <v>131</v>
      </c>
      <c r="E78" s="9" t="s">
        <v>62</v>
      </c>
      <c r="F78" s="58" t="s">
        <v>103</v>
      </c>
      <c r="G78" s="32" t="s">
        <v>9</v>
      </c>
      <c r="H78" s="35" t="s">
        <v>67</v>
      </c>
      <c r="I78" s="43">
        <v>50000</v>
      </c>
      <c r="J78" s="43">
        <v>0</v>
      </c>
      <c r="K78" s="43">
        <v>50000</v>
      </c>
      <c r="L78" s="23">
        <v>1</v>
      </c>
    </row>
    <row r="79" spans="1:12" ht="15.75" x14ac:dyDescent="0.2">
      <c r="A79" s="97"/>
      <c r="B79" s="97"/>
      <c r="C79" s="19"/>
      <c r="D79" s="98"/>
      <c r="E79" s="99"/>
      <c r="F79" s="54"/>
      <c r="G79" s="19"/>
      <c r="H79" s="19"/>
      <c r="I79" s="44"/>
      <c r="J79" s="44"/>
      <c r="K79" s="44"/>
      <c r="L79" s="20"/>
    </row>
    <row r="80" spans="1:12" ht="110.25" x14ac:dyDescent="0.25">
      <c r="A80" s="97"/>
      <c r="B80" s="97"/>
      <c r="C80" s="8" t="s">
        <v>60</v>
      </c>
      <c r="D80" s="34" t="s">
        <v>132</v>
      </c>
      <c r="E80" s="9" t="s">
        <v>64</v>
      </c>
      <c r="F80" s="61" t="s">
        <v>104</v>
      </c>
      <c r="G80" s="29" t="s">
        <v>54</v>
      </c>
      <c r="H80" s="35" t="s">
        <v>67</v>
      </c>
      <c r="I80" s="43">
        <v>50000</v>
      </c>
      <c r="J80" s="43">
        <v>0</v>
      </c>
      <c r="K80" s="43">
        <v>50000</v>
      </c>
      <c r="L80" s="23">
        <v>1</v>
      </c>
    </row>
    <row r="81" spans="1:12" ht="15.75" x14ac:dyDescent="0.2">
      <c r="A81" s="97"/>
      <c r="B81" s="97"/>
      <c r="C81" s="19"/>
      <c r="D81" s="98"/>
      <c r="E81" s="99"/>
      <c r="F81" s="54"/>
      <c r="G81" s="19"/>
      <c r="H81" s="19"/>
      <c r="I81" s="44"/>
      <c r="J81" s="44"/>
      <c r="K81" s="44"/>
      <c r="L81" s="20"/>
    </row>
    <row r="82" spans="1:12" ht="15.75" x14ac:dyDescent="0.2">
      <c r="A82" s="73"/>
      <c r="B82" s="74"/>
      <c r="C82" s="121" t="s">
        <v>135</v>
      </c>
      <c r="D82" s="122"/>
      <c r="E82" s="122"/>
      <c r="F82" s="122"/>
      <c r="G82" s="122"/>
      <c r="H82" s="123"/>
      <c r="I82" s="75">
        <v>150000</v>
      </c>
      <c r="J82" s="75">
        <f>SUM(J76:J81)</f>
        <v>0</v>
      </c>
      <c r="K82" s="75">
        <v>150000</v>
      </c>
      <c r="L82" s="76">
        <v>1</v>
      </c>
    </row>
    <row r="83" spans="1:12" x14ac:dyDescent="0.2">
      <c r="A83" s="1" t="s">
        <v>4</v>
      </c>
      <c r="B83" s="1"/>
      <c r="C83" s="1"/>
    </row>
    <row r="85" spans="1:12" ht="15.75" x14ac:dyDescent="0.25">
      <c r="A85" s="124" t="s">
        <v>136</v>
      </c>
      <c r="B85" s="124"/>
      <c r="C85" s="124"/>
      <c r="D85" s="124"/>
      <c r="E85" s="124"/>
      <c r="F85" s="124"/>
      <c r="G85" s="124"/>
      <c r="H85" s="124"/>
      <c r="I85" s="77">
        <f>SUM(I40+I66+I82)</f>
        <v>5856500</v>
      </c>
      <c r="J85" s="77">
        <f>SUM(J40+J66+J82)</f>
        <v>0</v>
      </c>
      <c r="K85" s="77">
        <f>SUM(K40+K66+K82)</f>
        <v>5856500</v>
      </c>
      <c r="L85" s="52">
        <v>1</v>
      </c>
    </row>
    <row r="86" spans="1:12" x14ac:dyDescent="0.2">
      <c r="I86" s="36"/>
    </row>
    <row r="87" spans="1:12" x14ac:dyDescent="0.2">
      <c r="I87" s="36"/>
    </row>
  </sheetData>
  <mergeCells count="73">
    <mergeCell ref="A40:B40"/>
    <mergeCell ref="C66:H66"/>
    <mergeCell ref="C82:H82"/>
    <mergeCell ref="A85:H85"/>
    <mergeCell ref="A76:A81"/>
    <mergeCell ref="B76:B81"/>
    <mergeCell ref="D77:E77"/>
    <mergeCell ref="D79:E79"/>
    <mergeCell ref="D81:E81"/>
    <mergeCell ref="A8:L8"/>
    <mergeCell ref="A70:L70"/>
    <mergeCell ref="A73:B75"/>
    <mergeCell ref="C73:H74"/>
    <mergeCell ref="I73:I75"/>
    <mergeCell ref="J73:J75"/>
    <mergeCell ref="K73:K75"/>
    <mergeCell ref="L73:L75"/>
    <mergeCell ref="K62:K63"/>
    <mergeCell ref="L62:L63"/>
    <mergeCell ref="D64:E64"/>
    <mergeCell ref="C65:H65"/>
    <mergeCell ref="A66:B66"/>
    <mergeCell ref="D54:E54"/>
    <mergeCell ref="D56:E56"/>
    <mergeCell ref="A43:L43"/>
    <mergeCell ref="L46:L48"/>
    <mergeCell ref="A49:A64"/>
    <mergeCell ref="B49:B64"/>
    <mergeCell ref="D50:E50"/>
    <mergeCell ref="H62:H63"/>
    <mergeCell ref="J62:J63"/>
    <mergeCell ref="D52:E52"/>
    <mergeCell ref="D61:E61"/>
    <mergeCell ref="A46:B48"/>
    <mergeCell ref="C46:H47"/>
    <mergeCell ref="I46:I48"/>
    <mergeCell ref="J46:J48"/>
    <mergeCell ref="K46:K48"/>
    <mergeCell ref="L57:L58"/>
    <mergeCell ref="H57:H58"/>
    <mergeCell ref="G57:G58"/>
    <mergeCell ref="H24:H25"/>
    <mergeCell ref="H27:H28"/>
    <mergeCell ref="L16:L22"/>
    <mergeCell ref="L24:L25"/>
    <mergeCell ref="L27:L28"/>
    <mergeCell ref="K16:K22"/>
    <mergeCell ref="K24:K25"/>
    <mergeCell ref="A16:A39"/>
    <mergeCell ref="D23:E23"/>
    <mergeCell ref="D26:E26"/>
    <mergeCell ref="D39:E39"/>
    <mergeCell ref="D31:E31"/>
    <mergeCell ref="D29:E29"/>
    <mergeCell ref="D37:E37"/>
    <mergeCell ref="D35:E35"/>
    <mergeCell ref="D33:E33"/>
    <mergeCell ref="K6:L6"/>
    <mergeCell ref="C40:H40"/>
    <mergeCell ref="H16:H22"/>
    <mergeCell ref="A10:L10"/>
    <mergeCell ref="A13:B15"/>
    <mergeCell ref="C13:H14"/>
    <mergeCell ref="I13:I15"/>
    <mergeCell ref="J13:J15"/>
    <mergeCell ref="K13:K15"/>
    <mergeCell ref="L13:L15"/>
    <mergeCell ref="G24:G25"/>
    <mergeCell ref="G27:G28"/>
    <mergeCell ref="J16:J22"/>
    <mergeCell ref="J27:J28"/>
    <mergeCell ref="G16:G22"/>
    <mergeCell ref="B16:B39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I23 I26 I29 L35:L37 L55 L60" formula="1"/>
    <ignoredError sqref="H80 H78 H7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TF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Simoni Andrade Hastenreiter</dc:creator>
  <cp:lastModifiedBy>Simoni Andrade Hastenreiter</cp:lastModifiedBy>
  <dcterms:created xsi:type="dcterms:W3CDTF">2024-01-08T12:43:42Z</dcterms:created>
  <dcterms:modified xsi:type="dcterms:W3CDTF">2025-03-21T16:14:08Z</dcterms:modified>
</cp:coreProperties>
</file>