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1" documentId="11_4C69EA5D168C2273FB350CFE2E01C5E9F5A8DB64" xr6:coauthVersionLast="47" xr6:coauthVersionMax="47" xr10:uidLastSave="{FFC126C8-40BF-49BD-A253-6019A76CA7F9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tab_Intercambio_projetos!$A$1:$AC$1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tab_UHE_projetos!$A$1:$BH$196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8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K41" i="8" s="1"/>
  <c r="AF42" i="8"/>
  <c r="AD42" i="8" s="1"/>
  <c r="AJ42" i="8" s="1"/>
  <c r="AK42" i="8" s="1"/>
  <c r="AF43" i="8"/>
  <c r="AD43" i="8" s="1"/>
  <c r="AJ43" i="8" s="1"/>
  <c r="AK43" i="8" s="1"/>
  <c r="AF44" i="8"/>
  <c r="AD44" i="8" s="1"/>
  <c r="AJ44" i="8" s="1"/>
  <c r="AK44" i="8" s="1"/>
  <c r="AF45" i="8"/>
  <c r="AD45" i="8" s="1"/>
  <c r="AJ45" i="8" s="1"/>
  <c r="AF46" i="8"/>
  <c r="AD46" i="8" s="1"/>
  <c r="AJ46" i="8" s="1"/>
  <c r="AK46" i="8" s="1"/>
  <c r="AF47" i="8"/>
  <c r="AD47" i="8" s="1"/>
  <c r="AJ47" i="8" s="1"/>
  <c r="AF48" i="8"/>
  <c r="AD48" i="8" s="1"/>
  <c r="AJ48" i="8" s="1"/>
  <c r="AK48" i="8" s="1"/>
  <c r="AF49" i="8"/>
  <c r="AD49" i="8" s="1"/>
  <c r="AJ49" i="8" s="1"/>
  <c r="AK49" i="8" s="1"/>
  <c r="AF50" i="8"/>
  <c r="AD50" i="8" s="1"/>
  <c r="AJ50" i="8" s="1"/>
  <c r="AK50" i="8" s="1"/>
  <c r="AF51" i="8"/>
  <c r="AD51" i="8" s="1"/>
  <c r="AJ51" i="8" s="1"/>
  <c r="AK51" i="8" s="1"/>
  <c r="AF52" i="8"/>
  <c r="AD52" i="8" s="1"/>
  <c r="AJ52" i="8" s="1"/>
  <c r="AK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7" i="8" l="1"/>
  <c r="AK45" i="8"/>
  <c r="I13" i="15"/>
  <c r="H13" i="15"/>
  <c r="G13" i="15"/>
  <c r="AR63" i="8" l="1"/>
  <c r="AM63" i="8"/>
  <c r="AQ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C36" i="9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C44" i="9"/>
  <c r="C45" i="9"/>
  <c r="C46" i="9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C110" i="9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C172" i="9"/>
  <c r="C173" i="9"/>
  <c r="C174" i="9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C268" i="9"/>
  <c r="G268" i="9" s="1"/>
  <c r="C269" i="9"/>
  <c r="G269" i="9" s="1"/>
  <c r="G11" i="9"/>
  <c r="G13" i="9"/>
  <c r="G14" i="9"/>
  <c r="G35" i="9"/>
  <c r="G36" i="9"/>
  <c r="G43" i="9"/>
  <c r="G44" i="9"/>
  <c r="G45" i="9"/>
  <c r="G46" i="9"/>
  <c r="G73" i="9"/>
  <c r="G77" i="9"/>
  <c r="G109" i="9"/>
  <c r="G110" i="9"/>
  <c r="G121" i="9"/>
  <c r="G139" i="9"/>
  <c r="G141" i="9"/>
  <c r="G142" i="9"/>
  <c r="G164" i="9"/>
  <c r="G171" i="9"/>
  <c r="G172" i="9"/>
  <c r="G173" i="9"/>
  <c r="G174" i="9"/>
  <c r="G227" i="9"/>
  <c r="G237" i="9"/>
  <c r="G238" i="9"/>
  <c r="G267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2" i="9"/>
  <c r="C2" i="9"/>
  <c r="F3" i="22"/>
  <c r="F4" i="22"/>
  <c r="F5" i="22"/>
  <c r="F6" i="22"/>
  <c r="F7" i="22"/>
  <c r="F8" i="22"/>
  <c r="F2" i="22"/>
  <c r="AK63" i="8" l="1"/>
  <c r="AF64" i="8"/>
  <c r="AD64" i="8" s="1"/>
  <c r="AJ64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S2" i="28"/>
  <c r="S3" i="28"/>
  <c r="S4" i="28"/>
  <c r="S5" i="28"/>
  <c r="S6" i="28"/>
  <c r="S7" i="28"/>
  <c r="S8" i="28"/>
  <c r="S9" i="28"/>
  <c r="S10" i="28"/>
  <c r="S11" i="28"/>
  <c r="S12" i="28"/>
  <c r="S13" i="28"/>
  <c r="S14" i="28"/>
  <c r="S15" i="28"/>
  <c r="S16" i="28"/>
  <c r="S17" i="28"/>
  <c r="Y17" i="28" s="1"/>
  <c r="S18" i="28"/>
  <c r="S19" i="28"/>
  <c r="Y19" i="28" s="1"/>
  <c r="S20" i="28"/>
  <c r="Y20" i="28" s="1"/>
  <c r="S21" i="28"/>
  <c r="S22" i="28"/>
  <c r="Y22" i="28" s="1"/>
  <c r="S23" i="28"/>
  <c r="Y23" i="28" s="1"/>
  <c r="S24" i="28"/>
  <c r="S25" i="28"/>
  <c r="Y25" i="28" s="1"/>
  <c r="S26" i="28"/>
  <c r="F30" i="26"/>
  <c r="F29" i="26"/>
  <c r="F28" i="26"/>
  <c r="F27" i="26"/>
  <c r="S29" i="28"/>
  <c r="Y29" i="28" s="1"/>
  <c r="Y26" i="28"/>
  <c r="S30" i="28"/>
  <c r="Y30" i="28" s="1"/>
  <c r="S27" i="28"/>
  <c r="Y27" i="28" s="1"/>
  <c r="S31" i="28"/>
  <c r="Y31" i="28"/>
  <c r="Y24" i="28"/>
  <c r="S28" i="28"/>
  <c r="Y28" i="28" s="1"/>
  <c r="S32" i="28"/>
  <c r="S33" i="28"/>
  <c r="Y33" i="28"/>
  <c r="S34" i="28"/>
  <c r="Y34" i="28" s="1"/>
  <c r="S35" i="28"/>
  <c r="Y35" i="28"/>
  <c r="S36" i="28"/>
  <c r="Y36" i="28"/>
  <c r="S37" i="28"/>
  <c r="Y37" i="28" s="1"/>
  <c r="S38" i="28"/>
  <c r="Y38" i="28"/>
  <c r="S39" i="28"/>
  <c r="Y39" i="28"/>
  <c r="S40" i="28"/>
  <c r="Y40" i="28" s="1"/>
  <c r="S41" i="28"/>
  <c r="S42" i="28"/>
  <c r="S43" i="28"/>
  <c r="S44" i="28"/>
  <c r="Y44" i="28"/>
  <c r="S45" i="28"/>
  <c r="Y45" i="28" s="1"/>
  <c r="S46" i="28"/>
  <c r="Y46" i="28" s="1"/>
  <c r="S47" i="28"/>
  <c r="Y47" i="28"/>
  <c r="S48" i="28"/>
  <c r="Y48" i="28"/>
  <c r="S49" i="28"/>
  <c r="Y49" i="28"/>
  <c r="S50" i="28"/>
  <c r="S51" i="28"/>
  <c r="S52" i="28"/>
  <c r="Y52" i="28"/>
  <c r="S53" i="28"/>
  <c r="Y53" i="28"/>
  <c r="S54" i="28"/>
  <c r="Y54" i="28"/>
  <c r="S55" i="28"/>
  <c r="Y55" i="28" s="1"/>
  <c r="S56" i="28"/>
  <c r="Y56" i="28" s="1"/>
  <c r="S57" i="28"/>
  <c r="Y57" i="28" s="1"/>
  <c r="S58" i="28"/>
  <c r="Y58" i="28" s="1"/>
  <c r="S59" i="28"/>
  <c r="S60" i="28"/>
  <c r="S61" i="28"/>
  <c r="Y61" i="28"/>
  <c r="S62" i="28"/>
  <c r="Y62" i="28" s="1"/>
  <c r="S63" i="28"/>
  <c r="Y63" i="28" s="1"/>
  <c r="S64" i="28"/>
  <c r="Y64" i="28"/>
  <c r="S65" i="28"/>
  <c r="Y65" i="28"/>
  <c r="S66" i="28"/>
  <c r="Y66" i="28" s="1"/>
  <c r="S67" i="28"/>
  <c r="Y67" i="28"/>
  <c r="S68" i="28"/>
  <c r="Y68" i="28"/>
  <c r="S69" i="28"/>
  <c r="S70" i="28"/>
  <c r="Y70" i="28"/>
  <c r="S71" i="28"/>
  <c r="Y71" i="28"/>
  <c r="S72" i="28"/>
  <c r="Y72" i="28" s="1"/>
  <c r="S73" i="28"/>
  <c r="Y73" i="28" s="1"/>
  <c r="S74" i="28"/>
  <c r="S75" i="28"/>
  <c r="S76" i="28"/>
  <c r="Y76" i="28"/>
  <c r="S77" i="28"/>
  <c r="Y77" i="28" s="1"/>
  <c r="S78" i="28"/>
  <c r="Y78" i="28" s="1"/>
  <c r="S79" i="28"/>
  <c r="S80" i="28"/>
  <c r="Y80" i="28"/>
  <c r="Y21" i="28"/>
  <c r="Y18" i="28"/>
  <c r="Y42" i="28"/>
  <c r="Y50" i="28"/>
  <c r="Y51" i="28"/>
  <c r="Y74" i="28"/>
  <c r="Y79" i="28"/>
  <c r="U80" i="28"/>
  <c r="D80" i="28"/>
  <c r="B80" i="28"/>
  <c r="U79" i="28"/>
  <c r="D79" i="28"/>
  <c r="B79" i="28"/>
  <c r="U78" i="28"/>
  <c r="D78" i="28"/>
  <c r="B78" i="28" s="1"/>
  <c r="U77" i="28"/>
  <c r="D77" i="28"/>
  <c r="B77" i="28" s="1"/>
  <c r="U76" i="28"/>
  <c r="D76" i="28"/>
  <c r="B76" i="28" s="1"/>
  <c r="U75" i="28"/>
  <c r="D75" i="28"/>
  <c r="B75" i="28"/>
  <c r="U74" i="28"/>
  <c r="D74" i="28"/>
  <c r="B74" i="28"/>
  <c r="U73" i="28"/>
  <c r="D73" i="28"/>
  <c r="B73" i="28"/>
  <c r="U72" i="28"/>
  <c r="D72" i="28"/>
  <c r="B72" i="28"/>
  <c r="U71" i="28"/>
  <c r="D71" i="28"/>
  <c r="B71" i="28" s="1"/>
  <c r="U70" i="28"/>
  <c r="D70" i="28"/>
  <c r="B70" i="28" s="1"/>
  <c r="U69" i="28"/>
  <c r="D69" i="28"/>
  <c r="B69" i="28" s="1"/>
  <c r="U68" i="28"/>
  <c r="D68" i="28"/>
  <c r="B68" i="28"/>
  <c r="U67" i="28"/>
  <c r="D67" i="28"/>
  <c r="B67" i="28"/>
  <c r="U66" i="28"/>
  <c r="D66" i="28"/>
  <c r="B66" i="28"/>
  <c r="U65" i="28"/>
  <c r="D65" i="28"/>
  <c r="B65" i="28" s="1"/>
  <c r="U64" i="28"/>
  <c r="D64" i="28"/>
  <c r="B64" i="28"/>
  <c r="U63" i="28"/>
  <c r="D63" i="28"/>
  <c r="B63" i="28" s="1"/>
  <c r="U62" i="28"/>
  <c r="D62" i="28"/>
  <c r="B62" i="28" s="1"/>
  <c r="U61" i="28"/>
  <c r="D61" i="28"/>
  <c r="B61" i="28" s="1"/>
  <c r="U60" i="28"/>
  <c r="D60" i="28"/>
  <c r="B60" i="28"/>
  <c r="U59" i="28"/>
  <c r="D59" i="28"/>
  <c r="B59" i="28"/>
  <c r="U58" i="28"/>
  <c r="D58" i="28"/>
  <c r="B58" i="28"/>
  <c r="U57" i="28"/>
  <c r="D57" i="28"/>
  <c r="B57" i="28" s="1"/>
  <c r="U56" i="28"/>
  <c r="D56" i="28"/>
  <c r="B56" i="28"/>
  <c r="U55" i="28"/>
  <c r="D55" i="28"/>
  <c r="B55" i="28"/>
  <c r="U54" i="28"/>
  <c r="D54" i="28"/>
  <c r="B54" i="28" s="1"/>
  <c r="U53" i="28"/>
  <c r="D53" i="28"/>
  <c r="B53" i="28" s="1"/>
  <c r="U52" i="28"/>
  <c r="D52" i="28"/>
  <c r="B52" i="28" s="1"/>
  <c r="U51" i="28"/>
  <c r="D51" i="28"/>
  <c r="B51" i="28"/>
  <c r="U50" i="28"/>
  <c r="D50" i="28"/>
  <c r="B50" i="28"/>
  <c r="U49" i="28"/>
  <c r="D49" i="28"/>
  <c r="B49" i="28"/>
  <c r="U48" i="28"/>
  <c r="D48" i="28"/>
  <c r="B48" i="28"/>
  <c r="U47" i="28"/>
  <c r="D47" i="28"/>
  <c r="B47" i="28"/>
  <c r="U46" i="28"/>
  <c r="D46" i="28"/>
  <c r="B46" i="28" s="1"/>
  <c r="U45" i="28"/>
  <c r="D45" i="28"/>
  <c r="B45" i="28" s="1"/>
  <c r="U44" i="28"/>
  <c r="D44" i="28"/>
  <c r="B44" i="28" s="1"/>
  <c r="U43" i="28"/>
  <c r="D43" i="28"/>
  <c r="B43" i="28"/>
  <c r="U42" i="28"/>
  <c r="D42" i="28"/>
  <c r="B42" i="28"/>
  <c r="U41" i="28"/>
  <c r="D41" i="28"/>
  <c r="B41" i="28"/>
  <c r="U40" i="28"/>
  <c r="D40" i="28"/>
  <c r="B40" i="28"/>
  <c r="U39" i="28"/>
  <c r="D39" i="28"/>
  <c r="B39" i="28" s="1"/>
  <c r="U38" i="28"/>
  <c r="D38" i="28"/>
  <c r="B38" i="28" s="1"/>
  <c r="U37" i="28"/>
  <c r="D37" i="28"/>
  <c r="B37" i="28" s="1"/>
  <c r="U36" i="28"/>
  <c r="D36" i="28"/>
  <c r="B36" i="28" s="1"/>
  <c r="U35" i="28"/>
  <c r="D35" i="28"/>
  <c r="B35" i="28"/>
  <c r="U34" i="28"/>
  <c r="D34" i="28"/>
  <c r="B34" i="28"/>
  <c r="U33" i="28"/>
  <c r="D33" i="28"/>
  <c r="B33" i="28" s="1"/>
  <c r="U32" i="28"/>
  <c r="D32" i="28"/>
  <c r="B32" i="28"/>
  <c r="U28" i="28"/>
  <c r="D28" i="28"/>
  <c r="B28" i="28"/>
  <c r="U24" i="28"/>
  <c r="D24" i="28"/>
  <c r="B24" i="28" s="1"/>
  <c r="U20" i="28"/>
  <c r="D20" i="28"/>
  <c r="B20" i="28" s="1"/>
  <c r="U31" i="28"/>
  <c r="D31" i="28"/>
  <c r="B31" i="28" s="1"/>
  <c r="U27" i="28"/>
  <c r="D27" i="28"/>
  <c r="B27" i="28"/>
  <c r="U23" i="28"/>
  <c r="D23" i="28"/>
  <c r="B23" i="28"/>
  <c r="U19" i="28"/>
  <c r="D19" i="28"/>
  <c r="B19" i="28"/>
  <c r="U30" i="28"/>
  <c r="D30" i="28"/>
  <c r="B30" i="28"/>
  <c r="U26" i="28"/>
  <c r="D26" i="28"/>
  <c r="B26" i="28"/>
  <c r="U22" i="28"/>
  <c r="D22" i="28"/>
  <c r="B22" i="28" s="1"/>
  <c r="U18" i="28"/>
  <c r="D18" i="28"/>
  <c r="B18" i="28" s="1"/>
  <c r="U29" i="28"/>
  <c r="D29" i="28"/>
  <c r="B29" i="28" s="1"/>
  <c r="AB25" i="28"/>
  <c r="U25" i="28"/>
  <c r="D25" i="28"/>
  <c r="B25" i="28"/>
  <c r="U21" i="28"/>
  <c r="D21" i="28"/>
  <c r="B21" i="28"/>
  <c r="AB17" i="28"/>
  <c r="U17" i="28"/>
  <c r="D17" i="28"/>
  <c r="B17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Q217" i="4"/>
  <c r="Y217" i="4"/>
  <c r="X217" i="4"/>
  <c r="AF217" i="4"/>
  <c r="AL217" i="4"/>
  <c r="AK217" i="4"/>
  <c r="AP217" i="4"/>
  <c r="AZ217" i="4"/>
  <c r="R218" i="4"/>
  <c r="Y218" i="4"/>
  <c r="X218" i="4" s="1"/>
  <c r="AF218" i="4"/>
  <c r="AL218" i="4"/>
  <c r="AK218" i="4"/>
  <c r="AP218" i="4"/>
  <c r="AZ218" i="4"/>
  <c r="R219" i="4"/>
  <c r="Y219" i="4"/>
  <c r="AF219" i="4"/>
  <c r="AL219" i="4"/>
  <c r="AK219" i="4"/>
  <c r="AP219" i="4"/>
  <c r="AZ219" i="4"/>
  <c r="R220" i="4"/>
  <c r="Y220" i="4"/>
  <c r="X220" i="4" s="1"/>
  <c r="AF220" i="4"/>
  <c r="AL220" i="4"/>
  <c r="AK220" i="4" s="1"/>
  <c r="AP220" i="4"/>
  <c r="AZ220" i="4"/>
  <c r="R221" i="4"/>
  <c r="S221" i="4"/>
  <c r="Y221" i="4"/>
  <c r="X221" i="4"/>
  <c r="AF221" i="4"/>
  <c r="AL221" i="4"/>
  <c r="AK221" i="4"/>
  <c r="AP221" i="4"/>
  <c r="AZ221" i="4"/>
  <c r="R222" i="4"/>
  <c r="Y222" i="4"/>
  <c r="AF222" i="4"/>
  <c r="AL222" i="4"/>
  <c r="AK222" i="4" s="1"/>
  <c r="AP222" i="4"/>
  <c r="AZ222" i="4"/>
  <c r="R223" i="4"/>
  <c r="Q223" i="4"/>
  <c r="Y223" i="4"/>
  <c r="AF223" i="4"/>
  <c r="AL223" i="4"/>
  <c r="AK223" i="4" s="1"/>
  <c r="AP223" i="4"/>
  <c r="AZ223" i="4"/>
  <c r="R224" i="4"/>
  <c r="Q224" i="4"/>
  <c r="Y224" i="4"/>
  <c r="AF224" i="4"/>
  <c r="AL224" i="4"/>
  <c r="AK224" i="4" s="1"/>
  <c r="AP224" i="4"/>
  <c r="AR224" i="4" s="1"/>
  <c r="AZ224" i="4"/>
  <c r="R225" i="4"/>
  <c r="S225" i="4"/>
  <c r="Y225" i="4"/>
  <c r="X225" i="4"/>
  <c r="AF225" i="4"/>
  <c r="AL225" i="4"/>
  <c r="AK225" i="4" s="1"/>
  <c r="AP225" i="4"/>
  <c r="AZ225" i="4"/>
  <c r="R226" i="4"/>
  <c r="Q226" i="4" s="1"/>
  <c r="Y226" i="4"/>
  <c r="AF226" i="4"/>
  <c r="AL226" i="4"/>
  <c r="AK226" i="4" s="1"/>
  <c r="AP226" i="4"/>
  <c r="AZ226" i="4"/>
  <c r="R227" i="4"/>
  <c r="S227" i="4"/>
  <c r="Y227" i="4"/>
  <c r="AF227" i="4"/>
  <c r="AL227" i="4"/>
  <c r="AK227" i="4"/>
  <c r="AP227" i="4"/>
  <c r="AR227" i="4" s="1"/>
  <c r="AZ227" i="4"/>
  <c r="R228" i="4"/>
  <c r="Y228" i="4"/>
  <c r="AF228" i="4"/>
  <c r="AL228" i="4"/>
  <c r="AK228" i="4"/>
  <c r="AP228" i="4"/>
  <c r="AZ228" i="4"/>
  <c r="R229" i="4"/>
  <c r="S229" i="4" s="1"/>
  <c r="Q229" i="4"/>
  <c r="Y229" i="4"/>
  <c r="X229" i="4"/>
  <c r="AF229" i="4"/>
  <c r="AL229" i="4"/>
  <c r="AK229" i="4"/>
  <c r="AP229" i="4"/>
  <c r="AZ229" i="4"/>
  <c r="R230" i="4"/>
  <c r="Y230" i="4"/>
  <c r="AF230" i="4"/>
  <c r="AL230" i="4"/>
  <c r="AK230" i="4"/>
  <c r="AP230" i="4"/>
  <c r="AZ230" i="4"/>
  <c r="R231" i="4"/>
  <c r="Q231" i="4" s="1"/>
  <c r="Y231" i="4"/>
  <c r="AF231" i="4"/>
  <c r="AL231" i="4"/>
  <c r="AK231" i="4" s="1"/>
  <c r="AP231" i="4"/>
  <c r="AR231" i="4" s="1"/>
  <c r="AZ231" i="4"/>
  <c r="R232" i="4"/>
  <c r="Q232" i="4"/>
  <c r="Y232" i="4"/>
  <c r="X232" i="4"/>
  <c r="AF232" i="4"/>
  <c r="AL232" i="4"/>
  <c r="AK232" i="4"/>
  <c r="AP232" i="4"/>
  <c r="AZ232" i="4"/>
  <c r="R233" i="4"/>
  <c r="Y233" i="4"/>
  <c r="X233" i="4"/>
  <c r="AF233" i="4"/>
  <c r="AL233" i="4"/>
  <c r="AK233" i="4"/>
  <c r="AP233" i="4"/>
  <c r="AR233" i="4" s="1"/>
  <c r="AZ233" i="4"/>
  <c r="R234" i="4"/>
  <c r="Q234" i="4"/>
  <c r="S234" i="4"/>
  <c r="Y234" i="4"/>
  <c r="X234" i="4"/>
  <c r="AF234" i="4"/>
  <c r="AL234" i="4"/>
  <c r="AK234" i="4" s="1"/>
  <c r="AP234" i="4"/>
  <c r="AZ234" i="4"/>
  <c r="R235" i="4"/>
  <c r="Y235" i="4"/>
  <c r="AF235" i="4"/>
  <c r="AL235" i="4"/>
  <c r="AK235" i="4" s="1"/>
  <c r="AP235" i="4"/>
  <c r="AR235" i="4" s="1"/>
  <c r="AZ235" i="4"/>
  <c r="R236" i="4"/>
  <c r="Q236" i="4"/>
  <c r="Y236" i="4"/>
  <c r="X236" i="4" s="1"/>
  <c r="AF236" i="4"/>
  <c r="AL236" i="4"/>
  <c r="AK236" i="4" s="1"/>
  <c r="AP236" i="4"/>
  <c r="AZ236" i="4"/>
  <c r="R237" i="4"/>
  <c r="Q237" i="4"/>
  <c r="Y237" i="4"/>
  <c r="AF237" i="4"/>
  <c r="AL237" i="4"/>
  <c r="AK237" i="4" s="1"/>
  <c r="AP237" i="4"/>
  <c r="AZ237" i="4"/>
  <c r="AR225" i="4"/>
  <c r="AR223" i="4"/>
  <c r="AR217" i="4"/>
  <c r="AR237" i="4"/>
  <c r="AR219" i="4"/>
  <c r="AR218" i="4"/>
  <c r="Z236" i="4"/>
  <c r="Q225" i="4"/>
  <c r="Z225" i="4"/>
  <c r="S226" i="4"/>
  <c r="Q228" i="4"/>
  <c r="AR226" i="4"/>
  <c r="AR221" i="4"/>
  <c r="S237" i="4"/>
  <c r="AR236" i="4"/>
  <c r="AR230" i="4"/>
  <c r="S228" i="4"/>
  <c r="Z232" i="4"/>
  <c r="Z229" i="4"/>
  <c r="X222" i="4"/>
  <c r="S223" i="4"/>
  <c r="Z234" i="4"/>
  <c r="AR232" i="4"/>
  <c r="S232" i="4"/>
  <c r="S231" i="4"/>
  <c r="AR229" i="4"/>
  <c r="AR220" i="4"/>
  <c r="S217" i="4"/>
  <c r="Z217" i="4"/>
  <c r="Q227" i="4"/>
  <c r="X224" i="4"/>
  <c r="Q221" i="4"/>
  <c r="S236" i="4"/>
  <c r="AR234" i="4"/>
  <c r="AR228" i="4"/>
  <c r="S224" i="4"/>
  <c r="AR222" i="4"/>
  <c r="Z221" i="4"/>
  <c r="S218" i="4"/>
  <c r="R46" i="4"/>
  <c r="AR21" i="8"/>
  <c r="AN13" i="15"/>
  <c r="AN17" i="15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G13" i="15"/>
  <c r="AF13" i="15"/>
  <c r="AF17" i="15" s="1"/>
  <c r="AE13" i="15"/>
  <c r="AE17" i="15"/>
  <c r="AD13" i="15"/>
  <c r="AD17" i="15" s="1"/>
  <c r="AC13" i="15"/>
  <c r="AC17" i="15" s="1"/>
  <c r="AB13" i="15"/>
  <c r="AA13" i="15"/>
  <c r="Z13" i="15"/>
  <c r="Z17" i="15" s="1"/>
  <c r="Y13" i="15"/>
  <c r="Y17" i="15"/>
  <c r="X13" i="15"/>
  <c r="X17" i="15" s="1"/>
  <c r="W13" i="15"/>
  <c r="W17" i="15"/>
  <c r="V13" i="15"/>
  <c r="U13" i="15"/>
  <c r="U17" i="15" s="1"/>
  <c r="T13" i="15"/>
  <c r="S13" i="15"/>
  <c r="R13" i="15"/>
  <c r="R17" i="15" s="1"/>
  <c r="Q13" i="15"/>
  <c r="Q17" i="15" s="1"/>
  <c r="P13" i="15"/>
  <c r="P17" i="15"/>
  <c r="O13" i="15"/>
  <c r="O17" i="15" s="1"/>
  <c r="N13" i="15"/>
  <c r="N17" i="15"/>
  <c r="M13" i="15"/>
  <c r="L13" i="15"/>
  <c r="L17" i="15" s="1"/>
  <c r="K13" i="15"/>
  <c r="J13" i="15"/>
  <c r="J17" i="15" s="1"/>
  <c r="AB13" i="16"/>
  <c r="AB6" i="16" s="1"/>
  <c r="AC13" i="16"/>
  <c r="AC6" i="16" s="1"/>
  <c r="AD13" i="16"/>
  <c r="AD6" i="16"/>
  <c r="AE13" i="16"/>
  <c r="AE6" i="16"/>
  <c r="AF13" i="16"/>
  <c r="AF6" i="16"/>
  <c r="AG13" i="16"/>
  <c r="AG6" i="16" s="1"/>
  <c r="AH13" i="16"/>
  <c r="AH6" i="16"/>
  <c r="AI13" i="16"/>
  <c r="AI6" i="16"/>
  <c r="AJ13" i="16"/>
  <c r="AJ6" i="16"/>
  <c r="AK13" i="16"/>
  <c r="AK6" i="16" s="1"/>
  <c r="AL13" i="16"/>
  <c r="AL6" i="16"/>
  <c r="AM13" i="16"/>
  <c r="AM6" i="16"/>
  <c r="AN13" i="16"/>
  <c r="AN6" i="16"/>
  <c r="I13" i="16"/>
  <c r="I6" i="16" s="1"/>
  <c r="J13" i="16"/>
  <c r="J6" i="16"/>
  <c r="K13" i="16"/>
  <c r="K6" i="16"/>
  <c r="L13" i="16"/>
  <c r="L6" i="16" s="1"/>
  <c r="M13" i="16"/>
  <c r="M6" i="16" s="1"/>
  <c r="N13" i="16"/>
  <c r="N6" i="16"/>
  <c r="O13" i="16"/>
  <c r="O6" i="16"/>
  <c r="P13" i="16"/>
  <c r="P6" i="16"/>
  <c r="Q13" i="16"/>
  <c r="Q6" i="16" s="1"/>
  <c r="R13" i="16"/>
  <c r="R6" i="16"/>
  <c r="S13" i="16"/>
  <c r="S6" i="16"/>
  <c r="T13" i="16"/>
  <c r="T6" i="16"/>
  <c r="U13" i="16"/>
  <c r="U6" i="16" s="1"/>
  <c r="V13" i="16"/>
  <c r="V6" i="16"/>
  <c r="W13" i="16"/>
  <c r="W6" i="16"/>
  <c r="X13" i="16"/>
  <c r="X6" i="16" s="1"/>
  <c r="Y13" i="16"/>
  <c r="Y6" i="16" s="1"/>
  <c r="Z13" i="16"/>
  <c r="Z6" i="16"/>
  <c r="AA13" i="16"/>
  <c r="AA6" i="16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M13" i="18" s="1"/>
  <c r="N8" i="18"/>
  <c r="O8" i="18"/>
  <c r="P8" i="18"/>
  <c r="Q8" i="18"/>
  <c r="R8" i="18"/>
  <c r="S8" i="18"/>
  <c r="T8" i="18"/>
  <c r="U8" i="18"/>
  <c r="U13" i="18" s="1"/>
  <c r="V8" i="18"/>
  <c r="W8" i="18"/>
  <c r="X8" i="18"/>
  <c r="Y8" i="18"/>
  <c r="Z8" i="18"/>
  <c r="AA8" i="18"/>
  <c r="AB8" i="18"/>
  <c r="AC8" i="18"/>
  <c r="AC13" i="18" s="1"/>
  <c r="AD8" i="18"/>
  <c r="AE8" i="18"/>
  <c r="AF8" i="18"/>
  <c r="AG8" i="18"/>
  <c r="AH8" i="18"/>
  <c r="AI8" i="18"/>
  <c r="AJ8" i="18"/>
  <c r="AK8" i="18"/>
  <c r="AK13" i="18" s="1"/>
  <c r="AL8" i="18"/>
  <c r="AM8" i="18"/>
  <c r="AN8" i="18"/>
  <c r="E3" i="18"/>
  <c r="E4" i="18"/>
  <c r="E5" i="18"/>
  <c r="E6" i="18"/>
  <c r="E7" i="18"/>
  <c r="E8" i="18"/>
  <c r="E2" i="18"/>
  <c r="E42" i="16"/>
  <c r="E2" i="16"/>
  <c r="F42" i="16"/>
  <c r="F2" i="16"/>
  <c r="G42" i="16"/>
  <c r="H42" i="16"/>
  <c r="H2" i="16" s="1"/>
  <c r="I42" i="16"/>
  <c r="I2" i="16"/>
  <c r="J42" i="16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 s="1"/>
  <c r="Q42" i="16"/>
  <c r="Q2" i="16"/>
  <c r="R42" i="16"/>
  <c r="R2" i="16"/>
  <c r="S42" i="16"/>
  <c r="S2" i="16" s="1"/>
  <c r="T42" i="16"/>
  <c r="T2" i="16" s="1"/>
  <c r="U42" i="16"/>
  <c r="U2" i="16"/>
  <c r="V42" i="16"/>
  <c r="V2" i="16"/>
  <c r="W42" i="16"/>
  <c r="W2" i="16" s="1"/>
  <c r="X42" i="16"/>
  <c r="X2" i="16" s="1"/>
  <c r="Y42" i="16"/>
  <c r="Y2" i="16"/>
  <c r="Z42" i="16"/>
  <c r="Z2" i="16"/>
  <c r="AA42" i="16"/>
  <c r="AA2" i="16"/>
  <c r="AB42" i="16"/>
  <c r="AB2" i="16" s="1"/>
  <c r="AC42" i="16"/>
  <c r="AC2" i="16"/>
  <c r="AD42" i="16"/>
  <c r="AD2" i="16"/>
  <c r="AE42" i="16"/>
  <c r="AE2" i="16" s="1"/>
  <c r="AF42" i="16"/>
  <c r="AF2" i="16" s="1"/>
  <c r="AG42" i="16"/>
  <c r="AG2" i="16"/>
  <c r="AH42" i="16"/>
  <c r="AH2" i="16"/>
  <c r="AI42" i="16"/>
  <c r="AI2" i="16"/>
  <c r="AJ42" i="16"/>
  <c r="AJ2" i="16" s="1"/>
  <c r="AK42" i="16"/>
  <c r="AK2" i="16"/>
  <c r="AL42" i="16"/>
  <c r="AL2" i="16"/>
  <c r="AM42" i="16"/>
  <c r="AM2" i="16"/>
  <c r="AN42" i="16"/>
  <c r="AN2" i="16" s="1"/>
  <c r="E43" i="16"/>
  <c r="E3" i="16"/>
  <c r="F43" i="16"/>
  <c r="F3" i="16"/>
  <c r="G43" i="16"/>
  <c r="G3" i="16" s="1"/>
  <c r="H43" i="16"/>
  <c r="H3" i="16" s="1"/>
  <c r="I43" i="16"/>
  <c r="I3" i="16"/>
  <c r="J43" i="16"/>
  <c r="J3" i="16"/>
  <c r="K43" i="16"/>
  <c r="K3" i="16"/>
  <c r="L43" i="16"/>
  <c r="L3" i="16" s="1"/>
  <c r="M43" i="16"/>
  <c r="M3" i="16"/>
  <c r="N43" i="16"/>
  <c r="N3" i="16"/>
  <c r="O43" i="16"/>
  <c r="O3" i="16" s="1"/>
  <c r="P43" i="16"/>
  <c r="P3" i="16" s="1"/>
  <c r="Q43" i="16"/>
  <c r="Q3" i="16"/>
  <c r="R43" i="16"/>
  <c r="R3" i="16"/>
  <c r="S43" i="16"/>
  <c r="S3" i="16" s="1"/>
  <c r="T43" i="16"/>
  <c r="T3" i="16" s="1"/>
  <c r="U43" i="16"/>
  <c r="U3" i="16"/>
  <c r="V43" i="16"/>
  <c r="V3" i="16"/>
  <c r="W43" i="16"/>
  <c r="W3" i="16"/>
  <c r="X43" i="16"/>
  <c r="X3" i="16" s="1"/>
  <c r="Y43" i="16"/>
  <c r="Y3" i="16"/>
  <c r="Z43" i="16"/>
  <c r="Z3" i="16"/>
  <c r="AA43" i="16"/>
  <c r="AB43" i="16"/>
  <c r="AB3" i="16" s="1"/>
  <c r="AC43" i="16"/>
  <c r="AC3" i="16"/>
  <c r="AD43" i="16"/>
  <c r="AD3" i="16"/>
  <c r="AE43" i="16"/>
  <c r="AE3" i="16" s="1"/>
  <c r="AF43" i="16"/>
  <c r="AG43" i="16"/>
  <c r="AG3" i="16" s="1"/>
  <c r="AH43" i="16"/>
  <c r="AI43" i="16"/>
  <c r="AI3" i="16"/>
  <c r="AJ43" i="16"/>
  <c r="AJ3" i="16"/>
  <c r="AK43" i="16"/>
  <c r="AK3" i="16" s="1"/>
  <c r="AL43" i="16"/>
  <c r="AL3" i="16"/>
  <c r="AM43" i="16"/>
  <c r="AM3" i="16"/>
  <c r="AN43" i="16"/>
  <c r="E44" i="16"/>
  <c r="E4" i="16"/>
  <c r="F44" i="16"/>
  <c r="F4" i="16" s="1"/>
  <c r="G44" i="16"/>
  <c r="G4" i="16" s="1"/>
  <c r="H44" i="16"/>
  <c r="H4" i="16" s="1"/>
  <c r="I44" i="16"/>
  <c r="I4" i="16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/>
  <c r="Q44" i="16"/>
  <c r="Q4" i="16" s="1"/>
  <c r="R44" i="16"/>
  <c r="R4" i="16" s="1"/>
  <c r="S44" i="16"/>
  <c r="S4" i="16" s="1"/>
  <c r="T44" i="16"/>
  <c r="T4" i="16"/>
  <c r="U44" i="16"/>
  <c r="U4" i="16"/>
  <c r="V44" i="16"/>
  <c r="V4" i="16" s="1"/>
  <c r="W44" i="16"/>
  <c r="W4" i="16" s="1"/>
  <c r="X44" i="16"/>
  <c r="X4" i="16" s="1"/>
  <c r="Y44" i="16"/>
  <c r="Y4" i="16"/>
  <c r="Z44" i="16"/>
  <c r="AA44" i="16"/>
  <c r="AA4" i="16"/>
  <c r="AB44" i="16"/>
  <c r="AB4" i="16"/>
  <c r="AC44" i="16"/>
  <c r="AC4" i="16" s="1"/>
  <c r="AD44" i="16"/>
  <c r="AD4" i="16" s="1"/>
  <c r="AE44" i="16"/>
  <c r="AE4" i="16"/>
  <c r="AF44" i="16"/>
  <c r="AF4" i="16"/>
  <c r="AG44" i="16"/>
  <c r="AG4" i="16" s="1"/>
  <c r="AH44" i="16"/>
  <c r="AH4" i="16" s="1"/>
  <c r="AI44" i="16"/>
  <c r="AI4" i="16"/>
  <c r="AJ44" i="16"/>
  <c r="AJ4" i="16"/>
  <c r="AK44" i="16"/>
  <c r="AK4" i="16"/>
  <c r="AL44" i="16"/>
  <c r="AL4" i="16" s="1"/>
  <c r="AM44" i="16"/>
  <c r="AM4" i="16"/>
  <c r="AN44" i="16"/>
  <c r="AN4" i="16"/>
  <c r="E45" i="16"/>
  <c r="E5" i="16" s="1"/>
  <c r="F45" i="16"/>
  <c r="F5" i="16" s="1"/>
  <c r="G45" i="16"/>
  <c r="G5" i="16"/>
  <c r="H45" i="16"/>
  <c r="H5" i="16"/>
  <c r="I45" i="16"/>
  <c r="I5" i="16"/>
  <c r="J45" i="16"/>
  <c r="J5" i="16" s="1"/>
  <c r="K45" i="16"/>
  <c r="K5" i="16"/>
  <c r="L45" i="16"/>
  <c r="L5" i="16"/>
  <c r="M45" i="16"/>
  <c r="M5" i="16"/>
  <c r="N45" i="16"/>
  <c r="N5" i="16" s="1"/>
  <c r="O45" i="16"/>
  <c r="O5" i="16"/>
  <c r="P45" i="16"/>
  <c r="Q45" i="16"/>
  <c r="Q5" i="16"/>
  <c r="R45" i="16"/>
  <c r="R5" i="16"/>
  <c r="S45" i="16"/>
  <c r="S5" i="16" s="1"/>
  <c r="T45" i="16"/>
  <c r="T5" i="16" s="1"/>
  <c r="U45" i="16"/>
  <c r="U5" i="16" s="1"/>
  <c r="V45" i="16"/>
  <c r="V5" i="16"/>
  <c r="W45" i="16"/>
  <c r="W5" i="16" s="1"/>
  <c r="X45" i="16"/>
  <c r="X5" i="16" s="1"/>
  <c r="Y45" i="16"/>
  <c r="Y5" i="16"/>
  <c r="Z45" i="16"/>
  <c r="Z5" i="16" s="1"/>
  <c r="AA45" i="16"/>
  <c r="AA5" i="16" s="1"/>
  <c r="AB45" i="16"/>
  <c r="AB5" i="16" s="1"/>
  <c r="AC45" i="16"/>
  <c r="AC5" i="16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 s="1"/>
  <c r="AJ45" i="16"/>
  <c r="AJ5" i="16" s="1"/>
  <c r="AK45" i="16"/>
  <c r="AK5" i="16" s="1"/>
  <c r="AL45" i="16"/>
  <c r="AL5" i="16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/>
  <c r="J47" i="16"/>
  <c r="J7" i="16"/>
  <c r="K47" i="16"/>
  <c r="K7" i="16" s="1"/>
  <c r="L47" i="16"/>
  <c r="L7" i="16" s="1"/>
  <c r="M47" i="16"/>
  <c r="M7" i="16"/>
  <c r="N47" i="16"/>
  <c r="N7" i="16"/>
  <c r="O47" i="16"/>
  <c r="O7" i="16" s="1"/>
  <c r="P47" i="16"/>
  <c r="P7" i="16" s="1"/>
  <c r="Q47" i="16"/>
  <c r="Q7" i="16" s="1"/>
  <c r="R47" i="16"/>
  <c r="R7" i="16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/>
  <c r="Z47" i="16"/>
  <c r="Z7" i="16" s="1"/>
  <c r="AA47" i="16"/>
  <c r="AA7" i="16" s="1"/>
  <c r="AB47" i="16"/>
  <c r="AB7" i="16" s="1"/>
  <c r="AC47" i="16"/>
  <c r="AC7" i="16"/>
  <c r="AD47" i="16"/>
  <c r="AD7" i="16"/>
  <c r="AE47" i="16"/>
  <c r="AE7" i="16" s="1"/>
  <c r="AF47" i="16"/>
  <c r="AF7" i="16" s="1"/>
  <c r="AG47" i="16"/>
  <c r="AG7" i="16" s="1"/>
  <c r="AH47" i="16"/>
  <c r="AH7" i="16"/>
  <c r="AI47" i="16"/>
  <c r="AI7" i="16" s="1"/>
  <c r="AJ47" i="16"/>
  <c r="AJ7" i="16" s="1"/>
  <c r="AK47" i="16"/>
  <c r="AK7" i="16"/>
  <c r="AL47" i="16"/>
  <c r="AL7" i="16" s="1"/>
  <c r="AM47" i="16"/>
  <c r="AM7" i="16" s="1"/>
  <c r="AN47" i="16"/>
  <c r="E48" i="16"/>
  <c r="E8" i="16"/>
  <c r="F48" i="16"/>
  <c r="F8" i="16" s="1"/>
  <c r="G48" i="16"/>
  <c r="G8" i="16" s="1"/>
  <c r="H48" i="16"/>
  <c r="H8" i="16" s="1"/>
  <c r="I48" i="16"/>
  <c r="I8" i="16"/>
  <c r="J48" i="16"/>
  <c r="J8" i="16"/>
  <c r="K48" i="16"/>
  <c r="K8" i="16" s="1"/>
  <c r="L48" i="16"/>
  <c r="L8" i="16" s="1"/>
  <c r="M48" i="16"/>
  <c r="M8" i="16" s="1"/>
  <c r="N48" i="16"/>
  <c r="N8" i="16"/>
  <c r="O48" i="16"/>
  <c r="O8" i="16" s="1"/>
  <c r="P48" i="16"/>
  <c r="P8" i="16" s="1"/>
  <c r="Q48" i="16"/>
  <c r="Q8" i="16"/>
  <c r="R48" i="16"/>
  <c r="R8" i="16" s="1"/>
  <c r="S48" i="16"/>
  <c r="S8" i="16" s="1"/>
  <c r="T48" i="16"/>
  <c r="T8" i="16" s="1"/>
  <c r="U48" i="16"/>
  <c r="U8" i="16"/>
  <c r="V48" i="16"/>
  <c r="V8" i="16"/>
  <c r="W48" i="16"/>
  <c r="W8" i="16" s="1"/>
  <c r="X48" i="16"/>
  <c r="X8" i="16" s="1"/>
  <c r="Y48" i="16"/>
  <c r="Y8" i="16"/>
  <c r="Z48" i="16"/>
  <c r="Z8" i="16"/>
  <c r="AA48" i="16"/>
  <c r="AA8" i="16" s="1"/>
  <c r="AB48" i="16"/>
  <c r="AB8" i="16" s="1"/>
  <c r="AC48" i="16"/>
  <c r="AC8" i="16" s="1"/>
  <c r="AD48" i="16"/>
  <c r="AD8" i="16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/>
  <c r="AL48" i="16"/>
  <c r="AL8" i="16" s="1"/>
  <c r="AM48" i="16"/>
  <c r="AM8" i="16" s="1"/>
  <c r="AN48" i="16"/>
  <c r="AN8" i="16" s="1"/>
  <c r="C42" i="16"/>
  <c r="C2" i="16" s="1"/>
  <c r="D42" i="16"/>
  <c r="D2" i="16" s="1"/>
  <c r="C43" i="16"/>
  <c r="D43" i="16"/>
  <c r="C44" i="16"/>
  <c r="C4" i="16"/>
  <c r="D44" i="16"/>
  <c r="D4" i="16"/>
  <c r="C45" i="16"/>
  <c r="C5" i="16" s="1"/>
  <c r="D45" i="16"/>
  <c r="D5" i="16"/>
  <c r="C46" i="16"/>
  <c r="D46" i="16"/>
  <c r="C47" i="16"/>
  <c r="C7" i="16" s="1"/>
  <c r="D47" i="16"/>
  <c r="D7" i="16" s="1"/>
  <c r="C48" i="16"/>
  <c r="C8" i="16"/>
  <c r="D48" i="16"/>
  <c r="D8" i="16"/>
  <c r="B43" i="16"/>
  <c r="B3" i="16" s="1"/>
  <c r="B44" i="16"/>
  <c r="B4" i="16" s="1"/>
  <c r="B45" i="16"/>
  <c r="B5" i="16"/>
  <c r="B46" i="16"/>
  <c r="B47" i="16"/>
  <c r="B7" i="16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 s="1"/>
  <c r="H88" i="18"/>
  <c r="H97" i="18" s="1"/>
  <c r="H46" i="16"/>
  <c r="I88" i="18"/>
  <c r="I97" i="18" s="1"/>
  <c r="J88" i="18"/>
  <c r="J97" i="18"/>
  <c r="J46" i="16" s="1"/>
  <c r="K88" i="18"/>
  <c r="K97" i="18"/>
  <c r="L88" i="18"/>
  <c r="L97" i="18"/>
  <c r="M88" i="18"/>
  <c r="M97" i="18" s="1"/>
  <c r="N88" i="18"/>
  <c r="N97" i="18" s="1"/>
  <c r="O88" i="18"/>
  <c r="O97" i="18"/>
  <c r="P88" i="18"/>
  <c r="P97" i="18" s="1"/>
  <c r="P46" i="16" s="1"/>
  <c r="Q88" i="18"/>
  <c r="Q97" i="18" s="1"/>
  <c r="R88" i="18"/>
  <c r="R97" i="18"/>
  <c r="S88" i="18"/>
  <c r="S97" i="18"/>
  <c r="T88" i="18"/>
  <c r="T97" i="18" s="1"/>
  <c r="U88" i="18"/>
  <c r="U97" i="18" s="1"/>
  <c r="U46" i="16" s="1"/>
  <c r="V88" i="18"/>
  <c r="V97" i="18" s="1"/>
  <c r="V46" i="16" s="1"/>
  <c r="W88" i="18"/>
  <c r="W97" i="18"/>
  <c r="X88" i="18"/>
  <c r="X97" i="18" s="1"/>
  <c r="Y88" i="18"/>
  <c r="Y97" i="18"/>
  <c r="Z88" i="18"/>
  <c r="Z97" i="18"/>
  <c r="AA88" i="18"/>
  <c r="AA97" i="18"/>
  <c r="AB88" i="18"/>
  <c r="AB97" i="18" s="1"/>
  <c r="AB46" i="16" s="1"/>
  <c r="AB49" i="16" s="1"/>
  <c r="AC88" i="18"/>
  <c r="AC97" i="18"/>
  <c r="AD88" i="18"/>
  <c r="AD97" i="18"/>
  <c r="AE88" i="18"/>
  <c r="AE97" i="18" s="1"/>
  <c r="AF88" i="18"/>
  <c r="AF97" i="18"/>
  <c r="AF46" i="16" s="1"/>
  <c r="AG88" i="18"/>
  <c r="AG97" i="18"/>
  <c r="AG46" i="16" s="1"/>
  <c r="AH88" i="18"/>
  <c r="AH97" i="18" s="1"/>
  <c r="AH46" i="16" s="1"/>
  <c r="AI88" i="18"/>
  <c r="AI97" i="18" s="1"/>
  <c r="AJ88" i="18"/>
  <c r="AJ97" i="18"/>
  <c r="AK88" i="18"/>
  <c r="AK97" i="18" s="1"/>
  <c r="AL88" i="18"/>
  <c r="AL97" i="18" s="1"/>
  <c r="AM88" i="18"/>
  <c r="AM97" i="18"/>
  <c r="AM46" i="16" s="1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M62" i="8"/>
  <c r="X62" i="8"/>
  <c r="V62" i="8"/>
  <c r="O62" i="8"/>
  <c r="J62" i="8"/>
  <c r="AR5" i="8"/>
  <c r="AQ5" i="8" s="1"/>
  <c r="AR6" i="8"/>
  <c r="AR7" i="8"/>
  <c r="AQ7" i="8" s="1"/>
  <c r="AR8" i="8"/>
  <c r="AQ8" i="8" s="1"/>
  <c r="AR54" i="8"/>
  <c r="AQ54" i="8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/>
  <c r="AF11" i="8"/>
  <c r="AD11" i="8" s="1"/>
  <c r="AJ11" i="8" s="1"/>
  <c r="AM11" i="8"/>
  <c r="H33" i="3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K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 s="1"/>
  <c r="AJ19" i="8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/>
  <c r="AF199" i="4"/>
  <c r="Y199" i="4"/>
  <c r="R199" i="4"/>
  <c r="Q199" i="4" s="1"/>
  <c r="AZ198" i="4"/>
  <c r="AY198" i="4"/>
  <c r="AK198" i="4"/>
  <c r="AJ198" i="4"/>
  <c r="AP198" i="4" s="1"/>
  <c r="AR198" i="4" s="1"/>
  <c r="AF198" i="4"/>
  <c r="Y198" i="4"/>
  <c r="R198" i="4"/>
  <c r="AZ197" i="4"/>
  <c r="AY197" i="4"/>
  <c r="AK197" i="4"/>
  <c r="AJ197" i="4"/>
  <c r="AP197" i="4"/>
  <c r="AR197" i="4"/>
  <c r="AF197" i="4"/>
  <c r="Y197" i="4"/>
  <c r="R197" i="4"/>
  <c r="AZ196" i="4"/>
  <c r="AY196" i="4"/>
  <c r="AK196" i="4"/>
  <c r="AJ196" i="4"/>
  <c r="AP196" i="4"/>
  <c r="AR196" i="4" s="1"/>
  <c r="AF196" i="4"/>
  <c r="Y196" i="4"/>
  <c r="R196" i="4"/>
  <c r="Q196" i="4"/>
  <c r="AZ195" i="4"/>
  <c r="AY195" i="4"/>
  <c r="AK195" i="4"/>
  <c r="AJ195" i="4"/>
  <c r="AP195" i="4"/>
  <c r="AR195" i="4"/>
  <c r="AF195" i="4"/>
  <c r="Y195" i="4"/>
  <c r="X195" i="4" s="1"/>
  <c r="R195" i="4"/>
  <c r="Q195" i="4"/>
  <c r="AZ194" i="4"/>
  <c r="AY194" i="4"/>
  <c r="AK194" i="4"/>
  <c r="AJ194" i="4"/>
  <c r="AP194" i="4"/>
  <c r="AF194" i="4"/>
  <c r="Y194" i="4"/>
  <c r="X194" i="4"/>
  <c r="R194" i="4"/>
  <c r="Q194" i="4"/>
  <c r="AZ193" i="4"/>
  <c r="AY193" i="4"/>
  <c r="AK193" i="4"/>
  <c r="AJ193" i="4"/>
  <c r="AP193" i="4" s="1"/>
  <c r="AR193" i="4" s="1"/>
  <c r="AF193" i="4"/>
  <c r="Y193" i="4"/>
  <c r="X193" i="4"/>
  <c r="R193" i="4"/>
  <c r="Q193" i="4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/>
  <c r="AJ53" i="8" s="1"/>
  <c r="A141" i="12"/>
  <c r="A276" i="12" s="1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/>
  <c r="A3525" i="12" s="1"/>
  <c r="A3660" i="12" s="1"/>
  <c r="A3795" i="12" s="1"/>
  <c r="A3930" i="12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153" i="12"/>
  <c r="A288" i="12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159" i="12"/>
  <c r="A160" i="12"/>
  <c r="A295" i="12" s="1"/>
  <c r="A430" i="12" s="1"/>
  <c r="A565" i="12" s="1"/>
  <c r="A700" i="12" s="1"/>
  <c r="A835" i="12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/>
  <c r="A566" i="12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164" i="12"/>
  <c r="A299" i="12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/>
  <c r="A436" i="12" s="1"/>
  <c r="A571" i="12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/>
  <c r="A707" i="12" s="1"/>
  <c r="A842" i="12" s="1"/>
  <c r="A977" i="12" s="1"/>
  <c r="A1112" i="12"/>
  <c r="A1247" i="12"/>
  <c r="A1382" i="12" s="1"/>
  <c r="A1517" i="12" s="1"/>
  <c r="A1652" i="12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/>
  <c r="A2058" i="12" s="1"/>
  <c r="A2193" i="12" s="1"/>
  <c r="A2328" i="12" s="1"/>
  <c r="A2463" i="12" s="1"/>
  <c r="A2598" i="12" s="1"/>
  <c r="A2733" i="12" s="1"/>
  <c r="A2868" i="12" s="1"/>
  <c r="A3003" i="12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/>
  <c r="A1790" i="12"/>
  <c r="A1925" i="12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172" i="12"/>
  <c r="A307" i="12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/>
  <c r="A4359" i="12" s="1"/>
  <c r="A4494" i="12" s="1"/>
  <c r="A4629" i="12" s="1"/>
  <c r="A4764" i="12" s="1"/>
  <c r="A4899" i="12" s="1"/>
  <c r="A5034" i="12" s="1"/>
  <c r="A5169" i="12" s="1"/>
  <c r="A175" i="12"/>
  <c r="A310" i="12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/>
  <c r="A4091" i="12" s="1"/>
  <c r="A4226" i="12" s="1"/>
  <c r="A4361" i="12" s="1"/>
  <c r="A4496" i="12" s="1"/>
  <c r="A4631" i="12" s="1"/>
  <c r="A4766" i="12" s="1"/>
  <c r="A4901" i="12" s="1"/>
  <c r="A5036" i="12" s="1"/>
  <c r="A5171" i="12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/>
  <c r="A855" i="12"/>
  <c r="A990" i="12" s="1"/>
  <c r="A1125" i="12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/>
  <c r="A451" i="12" s="1"/>
  <c r="A586" i="12" s="1"/>
  <c r="A721" i="12" s="1"/>
  <c r="A856" i="12"/>
  <c r="A991" i="12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187" i="12"/>
  <c r="A322" i="12"/>
  <c r="A457" i="12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192" i="12"/>
  <c r="A327" i="12" s="1"/>
  <c r="A193" i="12"/>
  <c r="A328" i="12" s="1"/>
  <c r="A463" i="12" s="1"/>
  <c r="A598" i="12" s="1"/>
  <c r="A733" i="12" s="1"/>
  <c r="A868" i="12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/>
  <c r="A1544" i="12" s="1"/>
  <c r="A1679" i="12" s="1"/>
  <c r="A1814" i="12" s="1"/>
  <c r="A1949" i="12" s="1"/>
  <c r="A2084" i="12" s="1"/>
  <c r="A2219" i="12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97" i="12"/>
  <c r="A332" i="12"/>
  <c r="A467" i="12" s="1"/>
  <c r="A602" i="12" s="1"/>
  <c r="A737" i="12" s="1"/>
  <c r="A872" i="12" s="1"/>
  <c r="A1007" i="12" s="1"/>
  <c r="A1142" i="12" s="1"/>
  <c r="A1277" i="12" s="1"/>
  <c r="A1412" i="12" s="1"/>
  <c r="A1547" i="12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199" i="12"/>
  <c r="A334" i="12"/>
  <c r="A469" i="12" s="1"/>
  <c r="A604" i="12" s="1"/>
  <c r="A739" i="12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/>
  <c r="A744" i="12" s="1"/>
  <c r="A879" i="12" s="1"/>
  <c r="A1014" i="12" s="1"/>
  <c r="A1149" i="12" s="1"/>
  <c r="A1284" i="12" s="1"/>
  <c r="A1419" i="12" s="1"/>
  <c r="A1554" i="12" s="1"/>
  <c r="A1689" i="12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/>
  <c r="A1015" i="12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208" i="12"/>
  <c r="A343" i="12"/>
  <c r="A478" i="12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/>
  <c r="A1964" i="12" s="1"/>
  <c r="A2099" i="12" s="1"/>
  <c r="A2234" i="12" s="1"/>
  <c r="A2369" i="12" s="1"/>
  <c r="A2504" i="12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213" i="12"/>
  <c r="A348" i="12" s="1"/>
  <c r="A483" i="12"/>
  <c r="A618" i="12"/>
  <c r="A753" i="12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/>
  <c r="A1159" i="12" s="1"/>
  <c r="A1294" i="12" s="1"/>
  <c r="A1429" i="12" s="1"/>
  <c r="A1564" i="12" s="1"/>
  <c r="A1699" i="12" s="1"/>
  <c r="A1834" i="12" s="1"/>
  <c r="A1969" i="12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216" i="12"/>
  <c r="A217" i="12"/>
  <c r="A352" i="12" s="1"/>
  <c r="A487" i="12" s="1"/>
  <c r="A622" i="12" s="1"/>
  <c r="A757" i="12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/>
  <c r="A488" i="12" s="1"/>
  <c r="A623" i="12" s="1"/>
  <c r="A758" i="12" s="1"/>
  <c r="A893" i="12" s="1"/>
  <c r="A1028" i="12" s="1"/>
  <c r="A1163" i="12" s="1"/>
  <c r="A219" i="12"/>
  <c r="A220" i="12"/>
  <c r="A355" i="12"/>
  <c r="A490" i="12" s="1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/>
  <c r="A4945" i="12" s="1"/>
  <c r="A5080" i="12" s="1"/>
  <c r="A5215" i="12" s="1"/>
  <c r="A221" i="12"/>
  <c r="A222" i="12"/>
  <c r="A357" i="12"/>
  <c r="A492" i="12" s="1"/>
  <c r="A627" i="12" s="1"/>
  <c r="A762" i="12"/>
  <c r="A897" i="12" s="1"/>
  <c r="A1032" i="12" s="1"/>
  <c r="A1167" i="12" s="1"/>
  <c r="A1302" i="12" s="1"/>
  <c r="A1437" i="12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/>
  <c r="A763" i="12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226" i="12"/>
  <c r="A361" i="12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/>
  <c r="A4816" i="12" s="1"/>
  <c r="A4951" i="12" s="1"/>
  <c r="A5086" i="12" s="1"/>
  <c r="A5221" i="12" s="1"/>
  <c r="A227" i="12"/>
  <c r="A362" i="12" s="1"/>
  <c r="A497" i="12" s="1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/>
  <c r="A1309" i="12"/>
  <c r="A1444" i="12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231" i="12"/>
  <c r="A366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 s="1"/>
  <c r="A1178" i="12" s="1"/>
  <c r="A1313" i="12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/>
  <c r="A236" i="12"/>
  <c r="A371" i="12" s="1"/>
  <c r="A237" i="12"/>
  <c r="A372" i="12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/>
  <c r="A1994" i="12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241" i="12"/>
  <c r="A376" i="12" s="1"/>
  <c r="A242" i="12"/>
  <c r="A377" i="12"/>
  <c r="A512" i="12"/>
  <c r="A647" i="12" s="1"/>
  <c r="A782" i="12"/>
  <c r="A917" i="12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245" i="12"/>
  <c r="A380" i="12"/>
  <c r="A246" i="12"/>
  <c r="A38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 s="1"/>
  <c r="A924" i="12" s="1"/>
  <c r="A250" i="12"/>
  <c r="A385" i="12" s="1"/>
  <c r="A251" i="12"/>
  <c r="A386" i="12"/>
  <c r="A521" i="12" s="1"/>
  <c r="A656" i="12" s="1"/>
  <c r="A791" i="12" s="1"/>
  <c r="A926" i="12" s="1"/>
  <c r="A1061" i="12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/>
  <c r="A523" i="12" s="1"/>
  <c r="A658" i="12" s="1"/>
  <c r="A793" i="12"/>
  <c r="A928" i="12"/>
  <c r="A1063" i="12" s="1"/>
  <c r="A1198" i="12"/>
  <c r="A1333" i="12" s="1"/>
  <c r="A1468" i="12" s="1"/>
  <c r="A1603" i="12" s="1"/>
  <c r="A1738" i="12" s="1"/>
  <c r="A1873" i="12" s="1"/>
  <c r="A2008" i="12" s="1"/>
  <c r="A2143" i="12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/>
  <c r="A4710" i="12" s="1"/>
  <c r="A4845" i="12" s="1"/>
  <c r="A4980" i="12" s="1"/>
  <c r="A5115" i="12" s="1"/>
  <c r="A5250" i="12" s="1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/>
  <c r="A665" i="12" s="1"/>
  <c r="A800" i="12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1" i="12"/>
  <c r="A396" i="12"/>
  <c r="A531" i="12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/>
  <c r="A532" i="12" s="1"/>
  <c r="A667" i="12" s="1"/>
  <c r="A802" i="12"/>
  <c r="A937" i="12" s="1"/>
  <c r="A1072" i="12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/>
  <c r="A3909" i="12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70" i="12"/>
  <c r="A405" i="12" s="1"/>
  <c r="A540" i="12" s="1"/>
  <c r="A675" i="12" s="1"/>
  <c r="A810" i="12" s="1"/>
  <c r="A945" i="12" s="1"/>
  <c r="A1080" i="12" s="1"/>
  <c r="A1215" i="12" s="1"/>
  <c r="A1350" i="12"/>
  <c r="A1485" i="12" s="1"/>
  <c r="A1620" i="12" s="1"/>
  <c r="A1755" i="12" s="1"/>
  <c r="A1890" i="12" s="1"/>
  <c r="A2025" i="12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54" i="12"/>
  <c r="A489" i="12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138" i="12"/>
  <c r="A273" i="12"/>
  <c r="A408" i="12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135" i="12"/>
  <c r="B270" i="12" s="1"/>
  <c r="B405" i="12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E30" i="26"/>
  <c r="D30" i="26"/>
  <c r="B30" i="26"/>
  <c r="E29" i="26"/>
  <c r="D29" i="26"/>
  <c r="B29" i="26"/>
  <c r="E28" i="26"/>
  <c r="D28" i="26"/>
  <c r="B28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N1591" i="7" s="1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N1273" i="7" s="1"/>
  <c r="Q1272" i="7"/>
  <c r="P1272" i="7"/>
  <c r="Q1271" i="7"/>
  <c r="P1271" i="7"/>
  <c r="Q1270" i="7"/>
  <c r="P1270" i="7"/>
  <c r="Q1269" i="7"/>
  <c r="P1269" i="7"/>
  <c r="N1269" i="7" s="1"/>
  <c r="Q1268" i="7"/>
  <c r="P1268" i="7"/>
  <c r="Q1267" i="7"/>
  <c r="P1267" i="7"/>
  <c r="Q1266" i="7"/>
  <c r="P1266" i="7"/>
  <c r="Q1265" i="7"/>
  <c r="P1265" i="7"/>
  <c r="N1265" i="7" s="1"/>
  <c r="Q1264" i="7"/>
  <c r="P1264" i="7"/>
  <c r="N1264" i="7" s="1"/>
  <c r="Q1254" i="7"/>
  <c r="P1254" i="7"/>
  <c r="Q1253" i="7"/>
  <c r="P1253" i="7"/>
  <c r="Q1252" i="7"/>
  <c r="P1252" i="7"/>
  <c r="N1252" i="7" s="1"/>
  <c r="Q1251" i="7"/>
  <c r="P1251" i="7"/>
  <c r="N1251" i="7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N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N1031" i="7" s="1"/>
  <c r="Q1030" i="7"/>
  <c r="P1030" i="7"/>
  <c r="Q1029" i="7"/>
  <c r="P1029" i="7"/>
  <c r="Q964" i="7"/>
  <c r="P964" i="7"/>
  <c r="N964" i="7" s="1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N612" i="7" s="1"/>
  <c r="Q595" i="7"/>
  <c r="P595" i="7"/>
  <c r="Q460" i="7"/>
  <c r="P460" i="7"/>
  <c r="Q458" i="7"/>
  <c r="P458" i="7"/>
  <c r="Q454" i="7"/>
  <c r="P454" i="7"/>
  <c r="Q293" i="7"/>
  <c r="P293" i="7"/>
  <c r="N293" i="7" s="1"/>
  <c r="Q256" i="7"/>
  <c r="P256" i="7"/>
  <c r="Q253" i="7"/>
  <c r="P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I1595" i="7"/>
  <c r="L1594" i="7"/>
  <c r="K1594" i="7"/>
  <c r="L1593" i="7"/>
  <c r="K1593" i="7"/>
  <c r="L1592" i="7"/>
  <c r="K1592" i="7"/>
  <c r="I1592" i="7" s="1"/>
  <c r="L1591" i="7"/>
  <c r="K1591" i="7"/>
  <c r="L1590" i="7"/>
  <c r="K1590" i="7"/>
  <c r="L1279" i="7"/>
  <c r="K1279" i="7"/>
  <c r="I1279" i="7"/>
  <c r="L1278" i="7"/>
  <c r="K1278" i="7"/>
  <c r="I1278" i="7" s="1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I1271" i="7" s="1"/>
  <c r="L1270" i="7"/>
  <c r="K1270" i="7"/>
  <c r="I1270" i="7" s="1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I1254" i="7" s="1"/>
  <c r="L1253" i="7"/>
  <c r="K1253" i="7"/>
  <c r="L1252" i="7"/>
  <c r="K1252" i="7"/>
  <c r="I1252" i="7" s="1"/>
  <c r="L1251" i="7"/>
  <c r="K1251" i="7"/>
  <c r="L1250" i="7"/>
  <c r="K1250" i="7"/>
  <c r="I1250" i="7" s="1"/>
  <c r="L1249" i="7"/>
  <c r="K1249" i="7"/>
  <c r="L1248" i="7"/>
  <c r="K1248" i="7"/>
  <c r="L1247" i="7"/>
  <c r="K1247" i="7"/>
  <c r="L1183" i="7"/>
  <c r="K1183" i="7"/>
  <c r="I1183" i="7" s="1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I1119" i="7" s="1"/>
  <c r="L1103" i="7"/>
  <c r="K1103" i="7"/>
  <c r="L1102" i="7"/>
  <c r="K1102" i="7"/>
  <c r="L1101" i="7"/>
  <c r="K1101" i="7"/>
  <c r="I1101" i="7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I920" i="7" s="1"/>
  <c r="L919" i="7"/>
  <c r="K919" i="7"/>
  <c r="L918" i="7"/>
  <c r="K918" i="7"/>
  <c r="L810" i="7"/>
  <c r="K810" i="7"/>
  <c r="L809" i="7"/>
  <c r="K809" i="7"/>
  <c r="I809" i="7" s="1"/>
  <c r="L808" i="7"/>
  <c r="K808" i="7"/>
  <c r="L807" i="7"/>
  <c r="K807" i="7"/>
  <c r="L695" i="7"/>
  <c r="K695" i="7"/>
  <c r="I695" i="7" s="1"/>
  <c r="L612" i="7"/>
  <c r="K612" i="7"/>
  <c r="L595" i="7"/>
  <c r="K595" i="7"/>
  <c r="L460" i="7"/>
  <c r="K460" i="7"/>
  <c r="I460" i="7"/>
  <c r="L458" i="7"/>
  <c r="K458" i="7"/>
  <c r="I458" i="7" s="1"/>
  <c r="L454" i="7"/>
  <c r="K454" i="7"/>
  <c r="L293" i="7"/>
  <c r="K293" i="7"/>
  <c r="I293" i="7" s="1"/>
  <c r="L256" i="7"/>
  <c r="K256" i="7"/>
  <c r="L253" i="7"/>
  <c r="K253" i="7"/>
  <c r="I253" i="7" s="1"/>
  <c r="Q1608" i="7"/>
  <c r="P1608" i="7"/>
  <c r="Q1607" i="7"/>
  <c r="P1607" i="7"/>
  <c r="Q1606" i="7"/>
  <c r="P1606" i="7"/>
  <c r="Q1605" i="7"/>
  <c r="P1605" i="7"/>
  <c r="N1605" i="7" s="1"/>
  <c r="Q1604" i="7"/>
  <c r="P1604" i="7"/>
  <c r="Q1603" i="7"/>
  <c r="P1603" i="7"/>
  <c r="Q1602" i="7"/>
  <c r="P1602" i="7"/>
  <c r="N1602" i="7"/>
  <c r="Q1601" i="7"/>
  <c r="P1601" i="7"/>
  <c r="Q1600" i="7"/>
  <c r="P1600" i="7"/>
  <c r="Q1263" i="7"/>
  <c r="P1263" i="7"/>
  <c r="Q1262" i="7"/>
  <c r="P1262" i="7"/>
  <c r="N1262" i="7" s="1"/>
  <c r="Q1261" i="7"/>
  <c r="P1261" i="7"/>
  <c r="Q1260" i="7"/>
  <c r="P1260" i="7"/>
  <c r="N1260" i="7" s="1"/>
  <c r="Q1259" i="7"/>
  <c r="P1259" i="7"/>
  <c r="N1259" i="7" s="1"/>
  <c r="Q1258" i="7"/>
  <c r="P1258" i="7"/>
  <c r="Q1257" i="7"/>
  <c r="P1257" i="7"/>
  <c r="Q1256" i="7"/>
  <c r="P1256" i="7"/>
  <c r="Q1255" i="7"/>
  <c r="P1255" i="7"/>
  <c r="Q1152" i="7"/>
  <c r="P1152" i="7"/>
  <c r="N1152" i="7" s="1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N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I1607" i="7"/>
  <c r="L1606" i="7"/>
  <c r="K1606" i="7"/>
  <c r="L1605" i="7"/>
  <c r="K1605" i="7"/>
  <c r="L1604" i="7"/>
  <c r="K1604" i="7"/>
  <c r="I1604" i="7" s="1"/>
  <c r="L1603" i="7"/>
  <c r="K1603" i="7"/>
  <c r="L1602" i="7"/>
  <c r="K1602" i="7"/>
  <c r="L1601" i="7"/>
  <c r="K1601" i="7"/>
  <c r="I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L1256" i="7"/>
  <c r="K1256" i="7"/>
  <c r="I1256" i="7" s="1"/>
  <c r="L1255" i="7"/>
  <c r="K1255" i="7"/>
  <c r="L1152" i="7"/>
  <c r="K1152" i="7"/>
  <c r="L1028" i="7"/>
  <c r="K1028" i="7"/>
  <c r="I1028" i="7" s="1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I258" i="7" s="1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/>
  <c r="A34" i="6" s="1"/>
  <c r="A35" i="6" s="1"/>
  <c r="A36" i="6" s="1"/>
  <c r="B28" i="6"/>
  <c r="B29" i="6"/>
  <c r="B30" i="6"/>
  <c r="A28" i="6"/>
  <c r="A29" i="6" s="1"/>
  <c r="A30" i="6" s="1"/>
  <c r="B25" i="6"/>
  <c r="A25" i="6"/>
  <c r="B22" i="6"/>
  <c r="A22" i="6"/>
  <c r="B17" i="6"/>
  <c r="B18" i="6" s="1"/>
  <c r="B19" i="6" s="1"/>
  <c r="B20" i="6" s="1"/>
  <c r="A17" i="6"/>
  <c r="A18" i="6" s="1"/>
  <c r="A19" i="6" s="1"/>
  <c r="B12" i="6"/>
  <c r="B13" i="6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H24" i="15"/>
  <c r="S87" i="28"/>
  <c r="Y87" i="28"/>
  <c r="S88" i="28"/>
  <c r="S89" i="28"/>
  <c r="S90" i="28"/>
  <c r="Y90" i="28"/>
  <c r="S91" i="28"/>
  <c r="Y91" i="28" s="1"/>
  <c r="S92" i="28"/>
  <c r="Y92" i="28"/>
  <c r="S345" i="28"/>
  <c r="Y345" i="28" s="1"/>
  <c r="S320" i="28"/>
  <c r="B8" i="32"/>
  <c r="U220" i="28"/>
  <c r="S220" i="28"/>
  <c r="Y220" i="28" s="1"/>
  <c r="D220" i="28"/>
  <c r="B220" i="28" s="1"/>
  <c r="U219" i="28"/>
  <c r="S219" i="28"/>
  <c r="Y219" i="28" s="1"/>
  <c r="D219" i="28"/>
  <c r="B219" i="28" s="1"/>
  <c r="U218" i="28"/>
  <c r="S218" i="28"/>
  <c r="Y218" i="28"/>
  <c r="D218" i="28"/>
  <c r="B218" i="28" s="1"/>
  <c r="U217" i="28"/>
  <c r="S217" i="28"/>
  <c r="D217" i="28"/>
  <c r="B217" i="28" s="1"/>
  <c r="U216" i="28"/>
  <c r="S216" i="28"/>
  <c r="Y216" i="28" s="1"/>
  <c r="D216" i="28"/>
  <c r="B216" i="28"/>
  <c r="U215" i="28"/>
  <c r="S215" i="28"/>
  <c r="Y215" i="28" s="1"/>
  <c r="D215" i="28"/>
  <c r="B215" i="28"/>
  <c r="U214" i="28"/>
  <c r="S214" i="28"/>
  <c r="Y214" i="28"/>
  <c r="D214" i="28"/>
  <c r="B214" i="28"/>
  <c r="U213" i="28"/>
  <c r="S213" i="28"/>
  <c r="Y213" i="28"/>
  <c r="D213" i="28"/>
  <c r="B213" i="28" s="1"/>
  <c r="U212" i="28"/>
  <c r="S212" i="28"/>
  <c r="Y212" i="28"/>
  <c r="D212" i="28"/>
  <c r="B212" i="28" s="1"/>
  <c r="U211" i="28"/>
  <c r="S211" i="28"/>
  <c r="Y211" i="28" s="1"/>
  <c r="D211" i="28"/>
  <c r="B211" i="28"/>
  <c r="U210" i="28"/>
  <c r="S210" i="28"/>
  <c r="Y210" i="28" s="1"/>
  <c r="D210" i="28"/>
  <c r="B210" i="28" s="1"/>
  <c r="U209" i="28"/>
  <c r="S209" i="28"/>
  <c r="Y209" i="28" s="1"/>
  <c r="D209" i="28"/>
  <c r="B209" i="28"/>
  <c r="U208" i="28"/>
  <c r="S208" i="28"/>
  <c r="Y208" i="28" s="1"/>
  <c r="D208" i="28"/>
  <c r="B208" i="28"/>
  <c r="U207" i="28"/>
  <c r="S207" i="28"/>
  <c r="Y207" i="28"/>
  <c r="D207" i="28"/>
  <c r="B207" i="28"/>
  <c r="U206" i="28"/>
  <c r="S206" i="28"/>
  <c r="Y206" i="28"/>
  <c r="D206" i="28"/>
  <c r="B206" i="28" s="1"/>
  <c r="U205" i="28"/>
  <c r="S205" i="28"/>
  <c r="Y205" i="28"/>
  <c r="D205" i="28"/>
  <c r="B205" i="28" s="1"/>
  <c r="U204" i="28"/>
  <c r="S204" i="28"/>
  <c r="D204" i="28"/>
  <c r="B204" i="28" s="1"/>
  <c r="U203" i="28"/>
  <c r="S203" i="28"/>
  <c r="D203" i="28"/>
  <c r="B203" i="28"/>
  <c r="U202" i="28"/>
  <c r="S202" i="28"/>
  <c r="Y202" i="28" s="1"/>
  <c r="D202" i="28"/>
  <c r="B202" i="28"/>
  <c r="U201" i="28"/>
  <c r="S201" i="28"/>
  <c r="Y201" i="28"/>
  <c r="D201" i="28"/>
  <c r="B201" i="28"/>
  <c r="U200" i="28"/>
  <c r="S200" i="28"/>
  <c r="Y200" i="28"/>
  <c r="D200" i="28"/>
  <c r="B200" i="28" s="1"/>
  <c r="U199" i="28"/>
  <c r="S199" i="28"/>
  <c r="Y199" i="28"/>
  <c r="D199" i="28"/>
  <c r="B199" i="28" s="1"/>
  <c r="U198" i="28"/>
  <c r="S198" i="28"/>
  <c r="Y198" i="28" s="1"/>
  <c r="D198" i="28"/>
  <c r="B198" i="28"/>
  <c r="U197" i="28"/>
  <c r="S197" i="28"/>
  <c r="D197" i="28"/>
  <c r="B197" i="28" s="1"/>
  <c r="U196" i="28"/>
  <c r="S196" i="28"/>
  <c r="Y196" i="28" s="1"/>
  <c r="D196" i="28"/>
  <c r="B196" i="28"/>
  <c r="U195" i="28"/>
  <c r="S195" i="28"/>
  <c r="Y195" i="28" s="1"/>
  <c r="D195" i="28"/>
  <c r="B195" i="28"/>
  <c r="U194" i="28"/>
  <c r="S194" i="28"/>
  <c r="Y194" i="28"/>
  <c r="D194" i="28"/>
  <c r="B194" i="28"/>
  <c r="U193" i="28"/>
  <c r="S193" i="28"/>
  <c r="Y193" i="28"/>
  <c r="D193" i="28"/>
  <c r="B193" i="28" s="1"/>
  <c r="U192" i="28"/>
  <c r="S192" i="28"/>
  <c r="Y192" i="28"/>
  <c r="D192" i="28"/>
  <c r="B192" i="28" s="1"/>
  <c r="U191" i="28"/>
  <c r="S191" i="28"/>
  <c r="Y191" i="28" s="1"/>
  <c r="D191" i="28"/>
  <c r="B191" i="28" s="1"/>
  <c r="U132" i="28"/>
  <c r="S132" i="28"/>
  <c r="Y132" i="28" s="1"/>
  <c r="D132" i="28"/>
  <c r="B132" i="28"/>
  <c r="U131" i="28"/>
  <c r="S131" i="28"/>
  <c r="Y131" i="28" s="1"/>
  <c r="D131" i="28"/>
  <c r="B131" i="28" s="1"/>
  <c r="U130" i="28"/>
  <c r="S130" i="28"/>
  <c r="Y130" i="28"/>
  <c r="D130" i="28"/>
  <c r="B130" i="28"/>
  <c r="U129" i="28"/>
  <c r="S129" i="28"/>
  <c r="Y129" i="28" s="1"/>
  <c r="D129" i="28"/>
  <c r="B129" i="28"/>
  <c r="U128" i="28"/>
  <c r="S128" i="28"/>
  <c r="Y128" i="28"/>
  <c r="D128" i="28"/>
  <c r="B128" i="28"/>
  <c r="U127" i="28"/>
  <c r="S127" i="28"/>
  <c r="Y127" i="28"/>
  <c r="D127" i="28"/>
  <c r="B127" i="28"/>
  <c r="U126" i="28"/>
  <c r="S126" i="28"/>
  <c r="Y126" i="28"/>
  <c r="D126" i="28"/>
  <c r="B126" i="28" s="1"/>
  <c r="U125" i="28"/>
  <c r="S125" i="28"/>
  <c r="Y125" i="28"/>
  <c r="D125" i="28"/>
  <c r="B125" i="28" s="1"/>
  <c r="U124" i="28"/>
  <c r="S124" i="28"/>
  <c r="Y124" i="28" s="1"/>
  <c r="D124" i="28"/>
  <c r="B124" i="28" s="1"/>
  <c r="U123" i="28"/>
  <c r="S123" i="28"/>
  <c r="Y123" i="28" s="1"/>
  <c r="D123" i="28"/>
  <c r="B123" i="28"/>
  <c r="U122" i="28"/>
  <c r="S122" i="28"/>
  <c r="Y122" i="28"/>
  <c r="D122" i="28"/>
  <c r="B122" i="28" s="1"/>
  <c r="U121" i="28"/>
  <c r="S121" i="28"/>
  <c r="D121" i="28"/>
  <c r="B121" i="28" s="1"/>
  <c r="U120" i="28"/>
  <c r="S120" i="28"/>
  <c r="D120" i="28"/>
  <c r="B120" i="28"/>
  <c r="AB119" i="28"/>
  <c r="U119" i="28"/>
  <c r="S119" i="28"/>
  <c r="Y119" i="28" s="1"/>
  <c r="D119" i="28"/>
  <c r="B119" i="28"/>
  <c r="U118" i="28"/>
  <c r="S118" i="28"/>
  <c r="Y118" i="28"/>
  <c r="D118" i="28"/>
  <c r="B118" i="28"/>
  <c r="U117" i="28"/>
  <c r="S117" i="28"/>
  <c r="D117" i="28"/>
  <c r="B117" i="28"/>
  <c r="U116" i="28"/>
  <c r="S116" i="28"/>
  <c r="D116" i="28"/>
  <c r="B116" i="28" s="1"/>
  <c r="U115" i="28"/>
  <c r="S115" i="28"/>
  <c r="Y115" i="28"/>
  <c r="D115" i="28"/>
  <c r="B115" i="28"/>
  <c r="U114" i="28"/>
  <c r="S114" i="28"/>
  <c r="Y114" i="28" s="1"/>
  <c r="D114" i="28"/>
  <c r="B114" i="28"/>
  <c r="U113" i="28"/>
  <c r="S113" i="28"/>
  <c r="Y113" i="28" s="1"/>
  <c r="D113" i="28"/>
  <c r="B113" i="28"/>
  <c r="U337" i="28"/>
  <c r="S337" i="28"/>
  <c r="D337" i="28"/>
  <c r="B337" i="28"/>
  <c r="U336" i="28"/>
  <c r="S336" i="28"/>
  <c r="D336" i="28"/>
  <c r="B336" i="28" s="1"/>
  <c r="U335" i="28"/>
  <c r="S335" i="28"/>
  <c r="Y335" i="28"/>
  <c r="D335" i="28"/>
  <c r="B335" i="28"/>
  <c r="U334" i="28"/>
  <c r="S334" i="28"/>
  <c r="Y334" i="28" s="1"/>
  <c r="D334" i="28"/>
  <c r="B334" i="28"/>
  <c r="U333" i="28"/>
  <c r="S333" i="28"/>
  <c r="Y333" i="28"/>
  <c r="D333" i="28"/>
  <c r="B333" i="28"/>
  <c r="U332" i="28"/>
  <c r="S332" i="28"/>
  <c r="Y332" i="28"/>
  <c r="D332" i="28"/>
  <c r="B332" i="28"/>
  <c r="U331" i="28"/>
  <c r="S331" i="28"/>
  <c r="D331" i="28"/>
  <c r="B331" i="28" s="1"/>
  <c r="U330" i="28"/>
  <c r="S330" i="28"/>
  <c r="Y330" i="28" s="1"/>
  <c r="D330" i="28"/>
  <c r="B330" i="28"/>
  <c r="U329" i="28"/>
  <c r="S329" i="28"/>
  <c r="Y329" i="28" s="1"/>
  <c r="D329" i="28"/>
  <c r="B329" i="28"/>
  <c r="U328" i="28"/>
  <c r="S328" i="28"/>
  <c r="Y328" i="28" s="1"/>
  <c r="D328" i="28"/>
  <c r="B328" i="28"/>
  <c r="U327" i="28"/>
  <c r="S327" i="28"/>
  <c r="D327" i="28"/>
  <c r="B327" i="28" s="1"/>
  <c r="U326" i="28"/>
  <c r="S326" i="28"/>
  <c r="Y326" i="28"/>
  <c r="D326" i="28"/>
  <c r="B326" i="28" s="1"/>
  <c r="U325" i="28"/>
  <c r="S325" i="28"/>
  <c r="Y325" i="28" s="1"/>
  <c r="D325" i="28"/>
  <c r="B325" i="28" s="1"/>
  <c r="U232" i="28"/>
  <c r="S232" i="28"/>
  <c r="Y232" i="28" s="1"/>
  <c r="D232" i="28"/>
  <c r="B232" i="28"/>
  <c r="U231" i="28"/>
  <c r="S231" i="28"/>
  <c r="D231" i="28"/>
  <c r="B231" i="28"/>
  <c r="U230" i="28"/>
  <c r="S230" i="28"/>
  <c r="Y230" i="28"/>
  <c r="D230" i="28"/>
  <c r="B230" i="28"/>
  <c r="U229" i="28"/>
  <c r="S229" i="28"/>
  <c r="D229" i="28"/>
  <c r="B229" i="28" s="1"/>
  <c r="U228" i="28"/>
  <c r="S228" i="28"/>
  <c r="Y228" i="28"/>
  <c r="D228" i="28"/>
  <c r="B228" i="28"/>
  <c r="U227" i="28"/>
  <c r="S227" i="28"/>
  <c r="Y227" i="28" s="1"/>
  <c r="D227" i="28"/>
  <c r="B227" i="28"/>
  <c r="U226" i="28"/>
  <c r="S226" i="28"/>
  <c r="D226" i="28"/>
  <c r="B226" i="28" s="1"/>
  <c r="U225" i="28"/>
  <c r="S225" i="28"/>
  <c r="Y225" i="28" s="1"/>
  <c r="D225" i="28"/>
  <c r="B225" i="28" s="1"/>
  <c r="U224" i="28"/>
  <c r="S224" i="28"/>
  <c r="D224" i="28"/>
  <c r="B224" i="28"/>
  <c r="U223" i="28"/>
  <c r="S223" i="28"/>
  <c r="Y223" i="28"/>
  <c r="D223" i="28"/>
  <c r="B223" i="28"/>
  <c r="U222" i="28"/>
  <c r="S222" i="28"/>
  <c r="Y222" i="28"/>
  <c r="D222" i="28"/>
  <c r="B222" i="28" s="1"/>
  <c r="U221" i="28"/>
  <c r="S221" i="28"/>
  <c r="Y221" i="28" s="1"/>
  <c r="D221" i="28"/>
  <c r="B221" i="28" s="1"/>
  <c r="U319" i="28"/>
  <c r="S319" i="28"/>
  <c r="Y319" i="28" s="1"/>
  <c r="D319" i="28"/>
  <c r="B319" i="28"/>
  <c r="U318" i="28"/>
  <c r="S318" i="28"/>
  <c r="Y318" i="28" s="1"/>
  <c r="D318" i="28"/>
  <c r="B318" i="28" s="1"/>
  <c r="U317" i="28"/>
  <c r="S317" i="28"/>
  <c r="Y317" i="28"/>
  <c r="D317" i="28"/>
  <c r="B317" i="28"/>
  <c r="U316" i="28"/>
  <c r="S316" i="28"/>
  <c r="Y316" i="28" s="1"/>
  <c r="D316" i="28"/>
  <c r="B316" i="28"/>
  <c r="U315" i="28"/>
  <c r="S315" i="28"/>
  <c r="Y315" i="28"/>
  <c r="D315" i="28"/>
  <c r="B315" i="28"/>
  <c r="U314" i="28"/>
  <c r="S314" i="28"/>
  <c r="Y314" i="28"/>
  <c r="D314" i="28"/>
  <c r="B314" i="28"/>
  <c r="U313" i="28"/>
  <c r="S313" i="28"/>
  <c r="Y313" i="28"/>
  <c r="D313" i="28"/>
  <c r="B313" i="28" s="1"/>
  <c r="U312" i="28"/>
  <c r="S312" i="28"/>
  <c r="Y312" i="28" s="1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/>
  <c r="U307" i="28"/>
  <c r="S307" i="28"/>
  <c r="D307" i="28"/>
  <c r="B307" i="28" s="1"/>
  <c r="U306" i="28"/>
  <c r="S306" i="28"/>
  <c r="Y306" i="28" s="1"/>
  <c r="D306" i="28"/>
  <c r="B306" i="28" s="1"/>
  <c r="U305" i="28"/>
  <c r="S305" i="28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/>
  <c r="U302" i="28"/>
  <c r="S302" i="28"/>
  <c r="Y302" i="28"/>
  <c r="D302" i="28"/>
  <c r="B302" i="28"/>
  <c r="U301" i="28"/>
  <c r="S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/>
  <c r="U297" i="28"/>
  <c r="S297" i="28"/>
  <c r="Y297" i="28" s="1"/>
  <c r="D297" i="28"/>
  <c r="B297" i="28"/>
  <c r="U296" i="28"/>
  <c r="S296" i="28"/>
  <c r="Y296" i="28"/>
  <c r="D296" i="28"/>
  <c r="B296" i="28"/>
  <c r="U295" i="28"/>
  <c r="S295" i="28"/>
  <c r="Y295" i="28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 s="1"/>
  <c r="D291" i="28"/>
  <c r="B291" i="28"/>
  <c r="U290" i="28"/>
  <c r="S290" i="28"/>
  <c r="Y290" i="28" s="1"/>
  <c r="D290" i="28"/>
  <c r="B290" i="28"/>
  <c r="U289" i="28"/>
  <c r="S289" i="28"/>
  <c r="Y289" i="28" s="1"/>
  <c r="D289" i="28"/>
  <c r="B289" i="28"/>
  <c r="U288" i="28"/>
  <c r="S288" i="28"/>
  <c r="Y288" i="28"/>
  <c r="D288" i="28"/>
  <c r="B288" i="28" s="1"/>
  <c r="U287" i="28"/>
  <c r="S287" i="28"/>
  <c r="Y287" i="28"/>
  <c r="D287" i="28"/>
  <c r="B287" i="28" s="1"/>
  <c r="U286" i="28"/>
  <c r="S286" i="28"/>
  <c r="D286" i="28"/>
  <c r="B286" i="28" s="1"/>
  <c r="U285" i="28"/>
  <c r="S285" i="28"/>
  <c r="Y285" i="28" s="1"/>
  <c r="D285" i="28"/>
  <c r="B285" i="28"/>
  <c r="U284" i="28"/>
  <c r="S284" i="28"/>
  <c r="D284" i="28"/>
  <c r="B284" i="28" s="1"/>
  <c r="U283" i="28"/>
  <c r="S283" i="28"/>
  <c r="Y283" i="28"/>
  <c r="D283" i="28"/>
  <c r="B283" i="28"/>
  <c r="U282" i="28"/>
  <c r="S282" i="28"/>
  <c r="Y282" i="28" s="1"/>
  <c r="D282" i="28"/>
  <c r="B282" i="28"/>
  <c r="U281" i="28"/>
  <c r="S281" i="28"/>
  <c r="Y281" i="28" s="1"/>
  <c r="D281" i="28"/>
  <c r="B281" i="28"/>
  <c r="U280" i="28"/>
  <c r="S280" i="28"/>
  <c r="D280" i="28"/>
  <c r="B280" i="28" s="1"/>
  <c r="U279" i="28"/>
  <c r="S279" i="28"/>
  <c r="Y279" i="28" s="1"/>
  <c r="D279" i="28"/>
  <c r="B279" i="28" s="1"/>
  <c r="U278" i="28"/>
  <c r="S278" i="28"/>
  <c r="Y278" i="28"/>
  <c r="D278" i="28"/>
  <c r="B278" i="28" s="1"/>
  <c r="U277" i="28"/>
  <c r="S277" i="28"/>
  <c r="Y277" i="28" s="1"/>
  <c r="D277" i="28"/>
  <c r="B277" i="28"/>
  <c r="U276" i="28"/>
  <c r="S276" i="28"/>
  <c r="Y276" i="28" s="1"/>
  <c r="D276" i="28"/>
  <c r="B276" i="28"/>
  <c r="U275" i="28"/>
  <c r="S275" i="28"/>
  <c r="Y275" i="28"/>
  <c r="D275" i="28"/>
  <c r="B275" i="28"/>
  <c r="U274" i="28"/>
  <c r="S274" i="28"/>
  <c r="D274" i="28"/>
  <c r="B274" i="28" s="1"/>
  <c r="U273" i="28"/>
  <c r="S273" i="28"/>
  <c r="Y273" i="28"/>
  <c r="D273" i="28"/>
  <c r="B273" i="28"/>
  <c r="U272" i="28"/>
  <c r="S272" i="28"/>
  <c r="Y272" i="28" s="1"/>
  <c r="D272" i="28"/>
  <c r="B272" i="28"/>
  <c r="U271" i="28"/>
  <c r="S271" i="28"/>
  <c r="Y271" i="28" s="1"/>
  <c r="D271" i="28"/>
  <c r="B271" i="28"/>
  <c r="U270" i="28"/>
  <c r="S270" i="28"/>
  <c r="Y270" i="28"/>
  <c r="D270" i="28"/>
  <c r="B270" i="28"/>
  <c r="U269" i="28"/>
  <c r="S269" i="28"/>
  <c r="Y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D266" i="28"/>
  <c r="B266" i="28" s="1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/>
  <c r="U255" i="28"/>
  <c r="S255" i="28"/>
  <c r="Y255" i="28" s="1"/>
  <c r="D255" i="28"/>
  <c r="B255" i="28"/>
  <c r="U254" i="28"/>
  <c r="S254" i="28"/>
  <c r="Y254" i="28"/>
  <c r="D254" i="28"/>
  <c r="B254" i="28" s="1"/>
  <c r="U253" i="28"/>
  <c r="S253" i="28"/>
  <c r="Y253" i="28"/>
  <c r="D253" i="28"/>
  <c r="B253" i="28" s="1"/>
  <c r="U252" i="28"/>
  <c r="S252" i="28"/>
  <c r="Y252" i="28"/>
  <c r="D252" i="28"/>
  <c r="B252" i="28" s="1"/>
  <c r="U251" i="28"/>
  <c r="S251" i="28"/>
  <c r="Y251" i="28" s="1"/>
  <c r="D251" i="28"/>
  <c r="B251" i="28"/>
  <c r="U250" i="28"/>
  <c r="S250" i="28"/>
  <c r="D250" i="28"/>
  <c r="B250" i="28" s="1"/>
  <c r="U249" i="28"/>
  <c r="S249" i="28"/>
  <c r="Y249" i="28"/>
  <c r="D249" i="28"/>
  <c r="B249" i="28"/>
  <c r="Y116" i="28"/>
  <c r="Y32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/>
  <c r="T108" i="32"/>
  <c r="J20" i="33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50" i="4"/>
  <c r="X4" i="11"/>
  <c r="AS170" i="4" s="1"/>
  <c r="X5" i="11"/>
  <c r="X6" i="11"/>
  <c r="X7" i="11"/>
  <c r="AS207" i="4"/>
  <c r="X8" i="11"/>
  <c r="X9" i="11"/>
  <c r="X10" i="11"/>
  <c r="X11" i="11"/>
  <c r="X12" i="11"/>
  <c r="X13" i="11"/>
  <c r="X14" i="11"/>
  <c r="X2" i="11"/>
  <c r="AS83" i="4"/>
  <c r="AS113" i="4"/>
  <c r="AS161" i="4"/>
  <c r="AS25" i="4"/>
  <c r="AS44" i="4"/>
  <c r="AS109" i="4"/>
  <c r="AS132" i="4"/>
  <c r="AS191" i="4"/>
  <c r="AS147" i="4"/>
  <c r="AS46" i="4"/>
  <c r="AS80" i="4"/>
  <c r="AS78" i="4"/>
  <c r="AS65" i="4"/>
  <c r="AS130" i="4"/>
  <c r="AS179" i="4"/>
  <c r="AS118" i="4"/>
  <c r="AS178" i="4"/>
  <c r="AS14" i="4"/>
  <c r="AS186" i="4"/>
  <c r="AS100" i="4"/>
  <c r="AS58" i="4"/>
  <c r="AS123" i="4"/>
  <c r="AS136" i="4"/>
  <c r="AS68" i="4"/>
  <c r="AS117" i="4"/>
  <c r="AS167" i="4"/>
  <c r="AS110" i="4"/>
  <c r="AS13" i="4"/>
  <c r="AS105" i="4"/>
  <c r="AS6" i="4"/>
  <c r="AS48" i="4"/>
  <c r="AS164" i="4"/>
  <c r="AS9" i="4"/>
  <c r="AS153" i="4"/>
  <c r="AS81" i="4"/>
  <c r="AS22" i="4"/>
  <c r="AS89" i="4"/>
  <c r="AS93" i="4"/>
  <c r="AS124" i="4"/>
  <c r="AS96" i="4"/>
  <c r="AS120" i="4"/>
  <c r="AS55" i="4"/>
  <c r="AS190" i="4"/>
  <c r="AS177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AL28" i="8" s="1"/>
  <c r="AN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133" i="12"/>
  <c r="B268" i="12" s="1"/>
  <c r="B119" i="12"/>
  <c r="B254" i="12" s="1"/>
  <c r="B389" i="12" s="1"/>
  <c r="B120" i="12"/>
  <c r="B255" i="12" s="1"/>
  <c r="B121" i="12"/>
  <c r="B122" i="12"/>
  <c r="B257" i="12" s="1"/>
  <c r="B123" i="12"/>
  <c r="B258" i="12"/>
  <c r="B393" i="12" s="1"/>
  <c r="B528" i="12" s="1"/>
  <c r="B663" i="12"/>
  <c r="B798" i="12" s="1"/>
  <c r="B933" i="12"/>
  <c r="B124" i="12"/>
  <c r="B125" i="12"/>
  <c r="B260" i="12" s="1"/>
  <c r="B395" i="12" s="1"/>
  <c r="B126" i="12"/>
  <c r="B261" i="12" s="1"/>
  <c r="B396" i="12"/>
  <c r="B531" i="12" s="1"/>
  <c r="B127" i="12"/>
  <c r="B128" i="12"/>
  <c r="B129" i="12"/>
  <c r="B130" i="12"/>
  <c r="B265" i="12" s="1"/>
  <c r="B400" i="12" s="1"/>
  <c r="B535" i="12"/>
  <c r="B670" i="12" s="1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 s="1"/>
  <c r="AL4" i="4"/>
  <c r="AK4" i="4" s="1"/>
  <c r="AL5" i="4"/>
  <c r="AK5" i="4"/>
  <c r="AL6" i="4"/>
  <c r="AK6" i="4"/>
  <c r="AL7" i="4"/>
  <c r="AK7" i="4" s="1"/>
  <c r="AL8" i="4"/>
  <c r="AK8" i="4" s="1"/>
  <c r="AL9" i="4"/>
  <c r="AK9" i="4"/>
  <c r="AL10" i="4"/>
  <c r="AK10" i="4" s="1"/>
  <c r="AL11" i="4"/>
  <c r="AK11" i="4" s="1"/>
  <c r="AL12" i="4"/>
  <c r="AK12" i="4" s="1"/>
  <c r="AL13" i="4"/>
  <c r="AK13" i="4"/>
  <c r="AL14" i="4"/>
  <c r="AK14" i="4" s="1"/>
  <c r="AL15" i="4"/>
  <c r="AK15" i="4" s="1"/>
  <c r="AL16" i="4"/>
  <c r="AK16" i="4" s="1"/>
  <c r="AL17" i="4"/>
  <c r="AK17" i="4"/>
  <c r="AL18" i="4"/>
  <c r="AK18" i="4" s="1"/>
  <c r="AL19" i="4"/>
  <c r="AK19" i="4" s="1"/>
  <c r="AL20" i="4"/>
  <c r="AK20" i="4" s="1"/>
  <c r="AL21" i="4"/>
  <c r="AK21" i="4"/>
  <c r="AL22" i="4"/>
  <c r="AK22" i="4" s="1"/>
  <c r="AL23" i="4"/>
  <c r="AK23" i="4" s="1"/>
  <c r="AL24" i="4"/>
  <c r="AK24" i="4" s="1"/>
  <c r="AL25" i="4"/>
  <c r="AK25" i="4"/>
  <c r="AL26" i="4"/>
  <c r="AK26" i="4" s="1"/>
  <c r="AL27" i="4"/>
  <c r="AK27" i="4" s="1"/>
  <c r="AL28" i="4"/>
  <c r="AK28" i="4" s="1"/>
  <c r="AL29" i="4"/>
  <c r="AK29" i="4"/>
  <c r="AL30" i="4"/>
  <c r="AK30" i="4" s="1"/>
  <c r="AL31" i="4"/>
  <c r="AK31" i="4" s="1"/>
  <c r="AL32" i="4"/>
  <c r="AK32" i="4" s="1"/>
  <c r="AL33" i="4"/>
  <c r="AK33" i="4"/>
  <c r="AL34" i="4"/>
  <c r="AK34" i="4" s="1"/>
  <c r="AL35" i="4"/>
  <c r="AK35" i="4" s="1"/>
  <c r="AL36" i="4"/>
  <c r="AK36" i="4" s="1"/>
  <c r="AL37" i="4"/>
  <c r="AK37" i="4"/>
  <c r="AL38" i="4"/>
  <c r="AK38" i="4" s="1"/>
  <c r="AL39" i="4"/>
  <c r="AK39" i="4" s="1"/>
  <c r="AL40" i="4"/>
  <c r="AK40" i="4" s="1"/>
  <c r="AL41" i="4"/>
  <c r="AK41" i="4"/>
  <c r="AL42" i="4"/>
  <c r="AK42" i="4"/>
  <c r="AL43" i="4"/>
  <c r="AK43" i="4" s="1"/>
  <c r="AL44" i="4"/>
  <c r="AK44" i="4" s="1"/>
  <c r="AL45" i="4"/>
  <c r="AK45" i="4"/>
  <c r="AL46" i="4"/>
  <c r="AK46" i="4" s="1"/>
  <c r="AL47" i="4"/>
  <c r="AK47" i="4" s="1"/>
  <c r="AL48" i="4"/>
  <c r="AK48" i="4" s="1"/>
  <c r="AL49" i="4"/>
  <c r="AK49" i="4"/>
  <c r="AL50" i="4"/>
  <c r="AK50" i="4" s="1"/>
  <c r="AL51" i="4"/>
  <c r="AK51" i="4" s="1"/>
  <c r="AL52" i="4"/>
  <c r="AK52" i="4" s="1"/>
  <c r="AL53" i="4"/>
  <c r="AK53" i="4"/>
  <c r="AL54" i="4"/>
  <c r="AK54" i="4"/>
  <c r="AL55" i="4"/>
  <c r="AK55" i="4" s="1"/>
  <c r="AL56" i="4"/>
  <c r="AK56" i="4" s="1"/>
  <c r="AL57" i="4"/>
  <c r="AK57" i="4"/>
  <c r="AL58" i="4"/>
  <c r="AK58" i="4" s="1"/>
  <c r="AL59" i="4"/>
  <c r="AK59" i="4" s="1"/>
  <c r="AL60" i="4"/>
  <c r="AK60" i="4" s="1"/>
  <c r="AL61" i="4"/>
  <c r="AK61" i="4"/>
  <c r="AL62" i="4"/>
  <c r="AK62" i="4" s="1"/>
  <c r="AL63" i="4"/>
  <c r="AK63" i="4" s="1"/>
  <c r="AL64" i="4"/>
  <c r="AK64" i="4" s="1"/>
  <c r="AL65" i="4"/>
  <c r="AK65" i="4"/>
  <c r="AL66" i="4"/>
  <c r="AK66" i="4" s="1"/>
  <c r="AL67" i="4"/>
  <c r="AK67" i="4" s="1"/>
  <c r="AL68" i="4"/>
  <c r="AK68" i="4" s="1"/>
  <c r="AL69" i="4"/>
  <c r="AK69" i="4"/>
  <c r="AL70" i="4"/>
  <c r="AK70" i="4" s="1"/>
  <c r="AL71" i="4"/>
  <c r="AK71" i="4" s="1"/>
  <c r="AL72" i="4"/>
  <c r="AK72" i="4" s="1"/>
  <c r="AL73" i="4"/>
  <c r="AK73" i="4"/>
  <c r="AL74" i="4"/>
  <c r="AK74" i="4"/>
  <c r="AL75" i="4"/>
  <c r="AK75" i="4" s="1"/>
  <c r="AL76" i="4"/>
  <c r="AK76" i="4" s="1"/>
  <c r="AL77" i="4"/>
  <c r="AK77" i="4"/>
  <c r="AL78" i="4"/>
  <c r="AK78" i="4" s="1"/>
  <c r="AL79" i="4"/>
  <c r="AK79" i="4" s="1"/>
  <c r="AL80" i="4"/>
  <c r="AK80" i="4" s="1"/>
  <c r="AL81" i="4"/>
  <c r="AK81" i="4"/>
  <c r="AL82" i="4"/>
  <c r="AK82" i="4" s="1"/>
  <c r="AL83" i="4"/>
  <c r="AK83" i="4" s="1"/>
  <c r="AL84" i="4"/>
  <c r="AK84" i="4" s="1"/>
  <c r="AL85" i="4"/>
  <c r="AK85" i="4"/>
  <c r="AL86" i="4"/>
  <c r="AK86" i="4"/>
  <c r="AL87" i="4"/>
  <c r="AK87" i="4" s="1"/>
  <c r="AL88" i="4"/>
  <c r="AK88" i="4" s="1"/>
  <c r="AL89" i="4"/>
  <c r="AK89" i="4"/>
  <c r="AL90" i="4"/>
  <c r="AK90" i="4" s="1"/>
  <c r="AL91" i="4"/>
  <c r="AK91" i="4" s="1"/>
  <c r="AL92" i="4"/>
  <c r="AK92" i="4" s="1"/>
  <c r="AL93" i="4"/>
  <c r="AK93" i="4"/>
  <c r="AL94" i="4"/>
  <c r="AK94" i="4" s="1"/>
  <c r="AL95" i="4"/>
  <c r="AK95" i="4" s="1"/>
  <c r="AL96" i="4"/>
  <c r="AK96" i="4" s="1"/>
  <c r="AL97" i="4"/>
  <c r="AK97" i="4"/>
  <c r="AL98" i="4"/>
  <c r="AK98" i="4" s="1"/>
  <c r="AL99" i="4"/>
  <c r="AK99" i="4" s="1"/>
  <c r="AL100" i="4"/>
  <c r="AK100" i="4" s="1"/>
  <c r="AL101" i="4"/>
  <c r="AK101" i="4"/>
  <c r="AL102" i="4"/>
  <c r="AK102" i="4" s="1"/>
  <c r="AL103" i="4"/>
  <c r="AK103" i="4" s="1"/>
  <c r="AL104" i="4"/>
  <c r="AK104" i="4" s="1"/>
  <c r="AL105" i="4"/>
  <c r="AK105" i="4"/>
  <c r="AL106" i="4"/>
  <c r="AK106" i="4"/>
  <c r="AL107" i="4"/>
  <c r="AK107" i="4" s="1"/>
  <c r="AL108" i="4"/>
  <c r="AK108" i="4" s="1"/>
  <c r="AL109" i="4"/>
  <c r="AK109" i="4"/>
  <c r="AL110" i="4"/>
  <c r="AK110" i="4" s="1"/>
  <c r="AL111" i="4"/>
  <c r="AK111" i="4" s="1"/>
  <c r="AL112" i="4"/>
  <c r="AK112" i="4" s="1"/>
  <c r="AL113" i="4"/>
  <c r="AK113" i="4"/>
  <c r="AL114" i="4"/>
  <c r="AK114" i="4" s="1"/>
  <c r="AL115" i="4"/>
  <c r="AK115" i="4" s="1"/>
  <c r="AL116" i="4"/>
  <c r="AK116" i="4" s="1"/>
  <c r="AL117" i="4"/>
  <c r="AK117" i="4"/>
  <c r="AL118" i="4"/>
  <c r="AK118" i="4"/>
  <c r="AL119" i="4"/>
  <c r="AK119" i="4" s="1"/>
  <c r="AL120" i="4"/>
  <c r="AK120" i="4" s="1"/>
  <c r="AL121" i="4"/>
  <c r="AK121" i="4"/>
  <c r="AL122" i="4"/>
  <c r="AK122" i="4"/>
  <c r="AL123" i="4"/>
  <c r="AK123" i="4" s="1"/>
  <c r="AL124" i="4"/>
  <c r="AK124" i="4" s="1"/>
  <c r="AL125" i="4"/>
  <c r="AK125" i="4"/>
  <c r="AL126" i="4"/>
  <c r="AK126" i="4" s="1"/>
  <c r="AL127" i="4"/>
  <c r="AK127" i="4" s="1"/>
  <c r="AL128" i="4"/>
  <c r="AK128" i="4" s="1"/>
  <c r="AL129" i="4"/>
  <c r="AK129" i="4"/>
  <c r="AL130" i="4"/>
  <c r="AK130" i="4" s="1"/>
  <c r="AL131" i="4"/>
  <c r="AK131" i="4" s="1"/>
  <c r="AL132" i="4"/>
  <c r="AK132" i="4" s="1"/>
  <c r="AL133" i="4"/>
  <c r="AK133" i="4"/>
  <c r="AL134" i="4"/>
  <c r="AK134" i="4"/>
  <c r="AL135" i="4"/>
  <c r="AK135" i="4" s="1"/>
  <c r="AL136" i="4"/>
  <c r="AK136" i="4" s="1"/>
  <c r="AL137" i="4"/>
  <c r="AK137" i="4"/>
  <c r="AL138" i="4"/>
  <c r="AK138" i="4"/>
  <c r="AL139" i="4"/>
  <c r="AK139" i="4" s="1"/>
  <c r="AL140" i="4"/>
  <c r="AK140" i="4" s="1"/>
  <c r="AL141" i="4"/>
  <c r="AK141" i="4"/>
  <c r="AL142" i="4"/>
  <c r="AK142" i="4" s="1"/>
  <c r="AL143" i="4"/>
  <c r="AK143" i="4" s="1"/>
  <c r="AL144" i="4"/>
  <c r="AK144" i="4" s="1"/>
  <c r="AL145" i="4"/>
  <c r="AK145" i="4"/>
  <c r="AL146" i="4"/>
  <c r="AK146" i="4" s="1"/>
  <c r="AL147" i="4"/>
  <c r="AK147" i="4" s="1"/>
  <c r="AL148" i="4"/>
  <c r="AK148" i="4" s="1"/>
  <c r="AL149" i="4"/>
  <c r="AK149" i="4"/>
  <c r="AL150" i="4"/>
  <c r="AK150" i="4"/>
  <c r="AL151" i="4"/>
  <c r="AK151" i="4" s="1"/>
  <c r="AL152" i="4"/>
  <c r="AK152" i="4" s="1"/>
  <c r="AL153" i="4"/>
  <c r="AK153" i="4"/>
  <c r="AL154" i="4"/>
  <c r="AK154" i="4" s="1"/>
  <c r="AL155" i="4"/>
  <c r="AK155" i="4" s="1"/>
  <c r="AL156" i="4"/>
  <c r="AK156" i="4" s="1"/>
  <c r="AL157" i="4"/>
  <c r="AK157" i="4"/>
  <c r="AL158" i="4"/>
  <c r="AK158" i="4" s="1"/>
  <c r="AL159" i="4"/>
  <c r="AK159" i="4" s="1"/>
  <c r="AL160" i="4"/>
  <c r="AK160" i="4" s="1"/>
  <c r="AL161" i="4"/>
  <c r="AK161" i="4"/>
  <c r="AL162" i="4"/>
  <c r="AK162" i="4" s="1"/>
  <c r="AL163" i="4"/>
  <c r="AK163" i="4" s="1"/>
  <c r="AL164" i="4"/>
  <c r="AK164" i="4" s="1"/>
  <c r="AL165" i="4"/>
  <c r="AK165" i="4"/>
  <c r="AL166" i="4"/>
  <c r="AK166" i="4" s="1"/>
  <c r="AL167" i="4"/>
  <c r="AK167" i="4" s="1"/>
  <c r="AL168" i="4"/>
  <c r="AK168" i="4" s="1"/>
  <c r="AL169" i="4"/>
  <c r="AK169" i="4"/>
  <c r="AL170" i="4"/>
  <c r="AK170" i="4"/>
  <c r="AL171" i="4"/>
  <c r="AK171" i="4" s="1"/>
  <c r="AL172" i="4"/>
  <c r="AK172" i="4" s="1"/>
  <c r="AL173" i="4"/>
  <c r="AK173" i="4"/>
  <c r="AL174" i="4"/>
  <c r="AK174" i="4" s="1"/>
  <c r="AL175" i="4"/>
  <c r="AK175" i="4" s="1"/>
  <c r="AL176" i="4"/>
  <c r="AK176" i="4" s="1"/>
  <c r="AL177" i="4"/>
  <c r="AK177" i="4"/>
  <c r="AL178" i="4"/>
  <c r="AK178" i="4" s="1"/>
  <c r="AL179" i="4"/>
  <c r="AK179" i="4" s="1"/>
  <c r="AL180" i="4"/>
  <c r="AK180" i="4" s="1"/>
  <c r="AL181" i="4"/>
  <c r="AK181" i="4"/>
  <c r="AL182" i="4"/>
  <c r="AK182" i="4"/>
  <c r="AL183" i="4"/>
  <c r="AK183" i="4" s="1"/>
  <c r="AL184" i="4"/>
  <c r="AK184" i="4" s="1"/>
  <c r="AL185" i="4"/>
  <c r="AK185" i="4"/>
  <c r="AL186" i="4"/>
  <c r="AK186" i="4"/>
  <c r="AL187" i="4"/>
  <c r="AK187" i="4" s="1"/>
  <c r="AL188" i="4"/>
  <c r="AK188" i="4" s="1"/>
  <c r="AL189" i="4"/>
  <c r="AK189" i="4"/>
  <c r="AL190" i="4"/>
  <c r="AK190" i="4" s="1"/>
  <c r="AL191" i="4"/>
  <c r="AK191" i="4" s="1"/>
  <c r="AL192" i="4"/>
  <c r="AK192" i="4" s="1"/>
  <c r="Y192" i="4"/>
  <c r="R192" i="4"/>
  <c r="S192" i="4" s="1"/>
  <c r="Y191" i="4"/>
  <c r="X191" i="4"/>
  <c r="R191" i="4"/>
  <c r="Q191" i="4"/>
  <c r="Y190" i="4"/>
  <c r="X190" i="4" s="1"/>
  <c r="R190" i="4"/>
  <c r="S190" i="4" s="1"/>
  <c r="Q190" i="4"/>
  <c r="Y189" i="4"/>
  <c r="X189" i="4" s="1"/>
  <c r="R189" i="4"/>
  <c r="Y188" i="4"/>
  <c r="R188" i="4"/>
  <c r="S188" i="4" s="1"/>
  <c r="Y187" i="4"/>
  <c r="X187" i="4"/>
  <c r="R187" i="4"/>
  <c r="S187" i="4" s="1"/>
  <c r="Y186" i="4"/>
  <c r="X186" i="4" s="1"/>
  <c r="R186" i="4"/>
  <c r="S186" i="4" s="1"/>
  <c r="Y185" i="4"/>
  <c r="X185" i="4"/>
  <c r="R185" i="4"/>
  <c r="Y184" i="4"/>
  <c r="X184" i="4"/>
  <c r="R184" i="4"/>
  <c r="S184" i="4"/>
  <c r="Y183" i="4"/>
  <c r="X183" i="4" s="1"/>
  <c r="R183" i="4"/>
  <c r="Q183" i="4" s="1"/>
  <c r="Y182" i="4"/>
  <c r="X182" i="4" s="1"/>
  <c r="R182" i="4"/>
  <c r="S182" i="4"/>
  <c r="Y181" i="4"/>
  <c r="X181" i="4" s="1"/>
  <c r="R181" i="4"/>
  <c r="Q181" i="4"/>
  <c r="Y180" i="4"/>
  <c r="R180" i="4"/>
  <c r="Y179" i="4"/>
  <c r="X179" i="4"/>
  <c r="R179" i="4"/>
  <c r="Y178" i="4"/>
  <c r="X178" i="4"/>
  <c r="R178" i="4"/>
  <c r="S178" i="4" s="1"/>
  <c r="Y177" i="4"/>
  <c r="R177" i="4"/>
  <c r="S177" i="4"/>
  <c r="Y176" i="4"/>
  <c r="X176" i="4" s="1"/>
  <c r="R176" i="4"/>
  <c r="Y175" i="4"/>
  <c r="X175" i="4"/>
  <c r="R175" i="4"/>
  <c r="Q175" i="4" s="1"/>
  <c r="Y174" i="4"/>
  <c r="R174" i="4"/>
  <c r="Q174" i="4" s="1"/>
  <c r="Y173" i="4"/>
  <c r="X173" i="4"/>
  <c r="R173" i="4"/>
  <c r="Y172" i="4"/>
  <c r="X172" i="4" s="1"/>
  <c r="R172" i="4"/>
  <c r="Q172" i="4" s="1"/>
  <c r="Y171" i="4"/>
  <c r="X171" i="4"/>
  <c r="R171" i="4"/>
  <c r="S171" i="4" s="1"/>
  <c r="Y170" i="4"/>
  <c r="R170" i="4"/>
  <c r="S170" i="4" s="1"/>
  <c r="Y169" i="4"/>
  <c r="X169" i="4"/>
  <c r="R169" i="4"/>
  <c r="S169" i="4"/>
  <c r="Y168" i="4"/>
  <c r="X168" i="4" s="1"/>
  <c r="R168" i="4"/>
  <c r="Y167" i="4"/>
  <c r="X167" i="4" s="1"/>
  <c r="R167" i="4"/>
  <c r="Y166" i="4"/>
  <c r="X166" i="4"/>
  <c r="R166" i="4"/>
  <c r="Y165" i="4"/>
  <c r="R165" i="4"/>
  <c r="S165" i="4" s="1"/>
  <c r="Y164" i="4"/>
  <c r="R164" i="4"/>
  <c r="Y163" i="4"/>
  <c r="X163" i="4" s="1"/>
  <c r="R163" i="4"/>
  <c r="S163" i="4" s="1"/>
  <c r="Y162" i="4"/>
  <c r="X162" i="4" s="1"/>
  <c r="R162" i="4"/>
  <c r="Y161" i="4"/>
  <c r="R161" i="4"/>
  <c r="Q161" i="4" s="1"/>
  <c r="Y160" i="4"/>
  <c r="R160" i="4"/>
  <c r="S160" i="4"/>
  <c r="Y159" i="4"/>
  <c r="R159" i="4"/>
  <c r="S159" i="4"/>
  <c r="Y158" i="4"/>
  <c r="X158" i="4" s="1"/>
  <c r="R158" i="4"/>
  <c r="S158" i="4" s="1"/>
  <c r="Y157" i="4"/>
  <c r="X157" i="4" s="1"/>
  <c r="R157" i="4"/>
  <c r="S157" i="4"/>
  <c r="Y156" i="4"/>
  <c r="X156" i="4"/>
  <c r="R156" i="4"/>
  <c r="S156" i="4" s="1"/>
  <c r="Y155" i="4"/>
  <c r="X155" i="4" s="1"/>
  <c r="R155" i="4"/>
  <c r="Y154" i="4"/>
  <c r="X154" i="4"/>
  <c r="R154" i="4"/>
  <c r="S154" i="4"/>
  <c r="Y153" i="4"/>
  <c r="X153" i="4"/>
  <c r="R153" i="4"/>
  <c r="S153" i="4" s="1"/>
  <c r="Y152" i="4"/>
  <c r="X152" i="4" s="1"/>
  <c r="R152" i="4"/>
  <c r="S152" i="4" s="1"/>
  <c r="Y151" i="4"/>
  <c r="X151" i="4"/>
  <c r="R151" i="4"/>
  <c r="S151" i="4" s="1"/>
  <c r="Y150" i="4"/>
  <c r="X150" i="4" s="1"/>
  <c r="R150" i="4"/>
  <c r="Y149" i="4"/>
  <c r="X149" i="4" s="1"/>
  <c r="R149" i="4"/>
  <c r="Y148" i="4"/>
  <c r="X148" i="4" s="1"/>
  <c r="R148" i="4"/>
  <c r="Y147" i="4"/>
  <c r="R147" i="4"/>
  <c r="Q147" i="4" s="1"/>
  <c r="Y146" i="4"/>
  <c r="X146" i="4" s="1"/>
  <c r="R146" i="4"/>
  <c r="Y145" i="4"/>
  <c r="R145" i="4"/>
  <c r="Q145" i="4" s="1"/>
  <c r="Y144" i="4"/>
  <c r="R144" i="4"/>
  <c r="Q144" i="4"/>
  <c r="Y143" i="4"/>
  <c r="R143" i="4"/>
  <c r="Y142" i="4"/>
  <c r="R142" i="4"/>
  <c r="Z142" i="4" s="1"/>
  <c r="Y141" i="4"/>
  <c r="X141" i="4" s="1"/>
  <c r="R141" i="4"/>
  <c r="S141" i="4" s="1"/>
  <c r="Y140" i="4"/>
  <c r="X140" i="4"/>
  <c r="R140" i="4"/>
  <c r="S140" i="4" s="1"/>
  <c r="Y139" i="4"/>
  <c r="R139" i="4"/>
  <c r="Q139" i="4"/>
  <c r="Y138" i="4"/>
  <c r="X138" i="4" s="1"/>
  <c r="R138" i="4"/>
  <c r="Y137" i="4"/>
  <c r="X137" i="4"/>
  <c r="R137" i="4"/>
  <c r="S137" i="4" s="1"/>
  <c r="Y136" i="4"/>
  <c r="X136" i="4" s="1"/>
  <c r="R136" i="4"/>
  <c r="Q136" i="4"/>
  <c r="Y135" i="4"/>
  <c r="R135" i="4"/>
  <c r="Y134" i="4"/>
  <c r="R134" i="4"/>
  <c r="Q134" i="4"/>
  <c r="Y133" i="4"/>
  <c r="X133" i="4" s="1"/>
  <c r="R133" i="4"/>
  <c r="Q133" i="4" s="1"/>
  <c r="Y132" i="4"/>
  <c r="X132" i="4" s="1"/>
  <c r="R132" i="4"/>
  <c r="Q132" i="4"/>
  <c r="Y131" i="4"/>
  <c r="R131" i="4"/>
  <c r="Y130" i="4"/>
  <c r="R130" i="4"/>
  <c r="Y129" i="4"/>
  <c r="X129" i="4" s="1"/>
  <c r="R129" i="4"/>
  <c r="S129" i="4"/>
  <c r="Y213" i="4"/>
  <c r="R213" i="4"/>
  <c r="S213" i="4"/>
  <c r="Y214" i="4"/>
  <c r="X214" i="4"/>
  <c r="R214" i="4"/>
  <c r="Q214" i="4" s="1"/>
  <c r="Y215" i="4"/>
  <c r="X215" i="4" s="1"/>
  <c r="R215" i="4"/>
  <c r="Q215" i="4"/>
  <c r="Y216" i="4"/>
  <c r="R216" i="4"/>
  <c r="S216" i="4"/>
  <c r="Y211" i="4"/>
  <c r="X211" i="4"/>
  <c r="R211" i="4"/>
  <c r="S211" i="4" s="1"/>
  <c r="Y212" i="4"/>
  <c r="X212" i="4" s="1"/>
  <c r="R212" i="4"/>
  <c r="Q212" i="4"/>
  <c r="Y209" i="4"/>
  <c r="R209" i="4"/>
  <c r="Y210" i="4"/>
  <c r="X210" i="4" s="1"/>
  <c r="R210" i="4"/>
  <c r="S210" i="4"/>
  <c r="Y206" i="4"/>
  <c r="X206" i="4"/>
  <c r="R206" i="4"/>
  <c r="Q206" i="4"/>
  <c r="Y207" i="4"/>
  <c r="R207" i="4"/>
  <c r="Y208" i="4"/>
  <c r="X208" i="4"/>
  <c r="R208" i="4"/>
  <c r="S208" i="4"/>
  <c r="Y205" i="4"/>
  <c r="X205" i="4"/>
  <c r="R205" i="4"/>
  <c r="Y204" i="4"/>
  <c r="X204" i="4"/>
  <c r="R204" i="4"/>
  <c r="S204" i="4" s="1"/>
  <c r="Y203" i="4"/>
  <c r="X203" i="4" s="1"/>
  <c r="R203" i="4"/>
  <c r="S203" i="4" s="1"/>
  <c r="Y202" i="4"/>
  <c r="X202" i="4"/>
  <c r="R202" i="4"/>
  <c r="S202" i="4" s="1"/>
  <c r="Y201" i="4"/>
  <c r="X201" i="4" s="1"/>
  <c r="R201" i="4"/>
  <c r="Y200" i="4"/>
  <c r="X200" i="4" s="1"/>
  <c r="R200" i="4"/>
  <c r="S200" i="4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X128" i="4"/>
  <c r="R128" i="4"/>
  <c r="Y127" i="4"/>
  <c r="X127" i="4" s="1"/>
  <c r="R127" i="4"/>
  <c r="Y126" i="4"/>
  <c r="R126" i="4"/>
  <c r="Q126" i="4" s="1"/>
  <c r="Y125" i="4"/>
  <c r="X125" i="4" s="1"/>
  <c r="R125" i="4"/>
  <c r="Y124" i="4"/>
  <c r="X124" i="4" s="1"/>
  <c r="R124" i="4"/>
  <c r="Y123" i="4"/>
  <c r="X123" i="4" s="1"/>
  <c r="R123" i="4"/>
  <c r="Q123" i="4" s="1"/>
  <c r="Y122" i="4"/>
  <c r="X122" i="4"/>
  <c r="R122" i="4"/>
  <c r="S122" i="4"/>
  <c r="Y121" i="4"/>
  <c r="X121" i="4" s="1"/>
  <c r="R121" i="4"/>
  <c r="Q121" i="4"/>
  <c r="Y120" i="4"/>
  <c r="X120" i="4"/>
  <c r="R120" i="4"/>
  <c r="S120" i="4"/>
  <c r="Y119" i="4"/>
  <c r="R119" i="4"/>
  <c r="Q119" i="4"/>
  <c r="Y118" i="4"/>
  <c r="R118" i="4"/>
  <c r="S118" i="4"/>
  <c r="Y117" i="4"/>
  <c r="R117" i="4"/>
  <c r="S117" i="4" s="1"/>
  <c r="Y116" i="4"/>
  <c r="R116" i="4"/>
  <c r="Q116" i="4" s="1"/>
  <c r="Y115" i="4"/>
  <c r="X115" i="4" s="1"/>
  <c r="R115" i="4"/>
  <c r="Q115" i="4"/>
  <c r="Y114" i="4"/>
  <c r="R114" i="4"/>
  <c r="S114" i="4"/>
  <c r="Y113" i="4"/>
  <c r="R113" i="4"/>
  <c r="S113" i="4" s="1"/>
  <c r="Y112" i="4"/>
  <c r="R112" i="4"/>
  <c r="Y111" i="4"/>
  <c r="X111" i="4" s="1"/>
  <c r="R111" i="4"/>
  <c r="Y110" i="4"/>
  <c r="X110" i="4"/>
  <c r="R110" i="4"/>
  <c r="Y109" i="4"/>
  <c r="X109" i="4" s="1"/>
  <c r="R109" i="4"/>
  <c r="Q109" i="4"/>
  <c r="Y108" i="4"/>
  <c r="X108" i="4" s="1"/>
  <c r="R108" i="4"/>
  <c r="Q108" i="4" s="1"/>
  <c r="Y107" i="4"/>
  <c r="X107" i="4" s="1"/>
  <c r="R107" i="4"/>
  <c r="Y106" i="4"/>
  <c r="X106" i="4"/>
  <c r="R106" i="4"/>
  <c r="Q106" i="4" s="1"/>
  <c r="Y105" i="4"/>
  <c r="R105" i="4"/>
  <c r="S105" i="4" s="1"/>
  <c r="Y104" i="4"/>
  <c r="X104" i="4"/>
  <c r="R104" i="4"/>
  <c r="Y103" i="4"/>
  <c r="X103" i="4"/>
  <c r="R103" i="4"/>
  <c r="S103" i="4" s="1"/>
  <c r="Y102" i="4"/>
  <c r="R102" i="4"/>
  <c r="S102" i="4"/>
  <c r="Y101" i="4"/>
  <c r="R101" i="4"/>
  <c r="S101" i="4" s="1"/>
  <c r="Q101" i="4"/>
  <c r="Y100" i="4"/>
  <c r="X100" i="4" s="1"/>
  <c r="R100" i="4"/>
  <c r="Q100" i="4" s="1"/>
  <c r="Y99" i="4"/>
  <c r="X99" i="4" s="1"/>
  <c r="R99" i="4"/>
  <c r="Y98" i="4"/>
  <c r="X98" i="4" s="1"/>
  <c r="R98" i="4"/>
  <c r="Q98" i="4" s="1"/>
  <c r="Y97" i="4"/>
  <c r="R97" i="4"/>
  <c r="S97" i="4"/>
  <c r="Y96" i="4"/>
  <c r="X96" i="4" s="1"/>
  <c r="R96" i="4"/>
  <c r="S96" i="4"/>
  <c r="Y95" i="4"/>
  <c r="X95" i="4" s="1"/>
  <c r="R95" i="4"/>
  <c r="Y94" i="4"/>
  <c r="X94" i="4" s="1"/>
  <c r="R94" i="4"/>
  <c r="Y93" i="4"/>
  <c r="X93" i="4" s="1"/>
  <c r="R93" i="4"/>
  <c r="Y92" i="4"/>
  <c r="X92" i="4" s="1"/>
  <c r="R92" i="4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Q88" i="4" s="1"/>
  <c r="Y87" i="4"/>
  <c r="X87" i="4" s="1"/>
  <c r="R87" i="4"/>
  <c r="S87" i="4" s="1"/>
  <c r="Y86" i="4"/>
  <c r="X86" i="4" s="1"/>
  <c r="R86" i="4"/>
  <c r="Y85" i="4"/>
  <c r="R85" i="4"/>
  <c r="S85" i="4" s="1"/>
  <c r="Y84" i="4"/>
  <c r="R84" i="4"/>
  <c r="S84" i="4"/>
  <c r="Y83" i="4"/>
  <c r="R83" i="4"/>
  <c r="S83" i="4" s="1"/>
  <c r="Y82" i="4"/>
  <c r="X82" i="4" s="1"/>
  <c r="R82" i="4"/>
  <c r="Q82" i="4" s="1"/>
  <c r="Y81" i="4"/>
  <c r="X81" i="4"/>
  <c r="R81" i="4"/>
  <c r="Q81" i="4" s="1"/>
  <c r="Y80" i="4"/>
  <c r="X80" i="4" s="1"/>
  <c r="R80" i="4"/>
  <c r="Q80" i="4" s="1"/>
  <c r="Y79" i="4"/>
  <c r="X79" i="4"/>
  <c r="R79" i="4"/>
  <c r="Y78" i="4"/>
  <c r="X78" i="4" s="1"/>
  <c r="R78" i="4"/>
  <c r="Q78" i="4" s="1"/>
  <c r="Y77" i="4"/>
  <c r="X77" i="4"/>
  <c r="R77" i="4"/>
  <c r="S77" i="4" s="1"/>
  <c r="Y76" i="4"/>
  <c r="X76" i="4" s="1"/>
  <c r="R76" i="4"/>
  <c r="Y75" i="4"/>
  <c r="X75" i="4" s="1"/>
  <c r="R75" i="4"/>
  <c r="Y74" i="4"/>
  <c r="X74" i="4" s="1"/>
  <c r="R74" i="4"/>
  <c r="Y73" i="4"/>
  <c r="X73" i="4" s="1"/>
  <c r="R73" i="4"/>
  <c r="S73" i="4" s="1"/>
  <c r="Y72" i="4"/>
  <c r="X72" i="4"/>
  <c r="R72" i="4"/>
  <c r="Y71" i="4"/>
  <c r="X71" i="4" s="1"/>
  <c r="R71" i="4"/>
  <c r="Q71" i="4" s="1"/>
  <c r="Y70" i="4"/>
  <c r="X70" i="4"/>
  <c r="R70" i="4"/>
  <c r="Y69" i="4"/>
  <c r="X69" i="4"/>
  <c r="R69" i="4"/>
  <c r="S69" i="4" s="1"/>
  <c r="Y68" i="4"/>
  <c r="X68" i="4" s="1"/>
  <c r="R68" i="4"/>
  <c r="Q68" i="4" s="1"/>
  <c r="Y67" i="4"/>
  <c r="X67" i="4"/>
  <c r="R67" i="4"/>
  <c r="Q67" i="4" s="1"/>
  <c r="Y66" i="4"/>
  <c r="X66" i="4" s="1"/>
  <c r="R66" i="4"/>
  <c r="Q66" i="4"/>
  <c r="Y65" i="4"/>
  <c r="X65" i="4" s="1"/>
  <c r="R65" i="4"/>
  <c r="Q65" i="4" s="1"/>
  <c r="Y64" i="4"/>
  <c r="X64" i="4" s="1"/>
  <c r="R64" i="4"/>
  <c r="Y63" i="4"/>
  <c r="X63" i="4" s="1"/>
  <c r="R63" i="4"/>
  <c r="S63" i="4" s="1"/>
  <c r="Y62" i="4"/>
  <c r="X62" i="4" s="1"/>
  <c r="R62" i="4"/>
  <c r="Y61" i="4"/>
  <c r="X61" i="4"/>
  <c r="R61" i="4"/>
  <c r="Q61" i="4"/>
  <c r="Y60" i="4"/>
  <c r="X60" i="4" s="1"/>
  <c r="R60" i="4"/>
  <c r="Y59" i="4"/>
  <c r="X59" i="4"/>
  <c r="R59" i="4"/>
  <c r="S59" i="4"/>
  <c r="Y58" i="4"/>
  <c r="X58" i="4" s="1"/>
  <c r="R58" i="4"/>
  <c r="Q58" i="4" s="1"/>
  <c r="Y57" i="4"/>
  <c r="X57" i="4"/>
  <c r="R57" i="4"/>
  <c r="Y56" i="4"/>
  <c r="X56" i="4" s="1"/>
  <c r="R56" i="4"/>
  <c r="Y55" i="4"/>
  <c r="X55" i="4" s="1"/>
  <c r="R55" i="4"/>
  <c r="Q55" i="4"/>
  <c r="Y54" i="4"/>
  <c r="X54" i="4" s="1"/>
  <c r="R54" i="4"/>
  <c r="S54" i="4" s="1"/>
  <c r="Y53" i="4"/>
  <c r="X53" i="4" s="1"/>
  <c r="R53" i="4"/>
  <c r="S53" i="4"/>
  <c r="Y52" i="4"/>
  <c r="X52" i="4"/>
  <c r="R52" i="4"/>
  <c r="S52" i="4" s="1"/>
  <c r="Y51" i="4"/>
  <c r="X51" i="4" s="1"/>
  <c r="R51" i="4"/>
  <c r="Q51" i="4"/>
  <c r="Y50" i="4"/>
  <c r="R50" i="4"/>
  <c r="S50" i="4"/>
  <c r="Y49" i="4"/>
  <c r="R49" i="4"/>
  <c r="S49" i="4" s="1"/>
  <c r="Y48" i="4"/>
  <c r="X48" i="4"/>
  <c r="R48" i="4"/>
  <c r="Y47" i="4"/>
  <c r="X47" i="4" s="1"/>
  <c r="R47" i="4"/>
  <c r="S47" i="4" s="1"/>
  <c r="Y46" i="4"/>
  <c r="X46" i="4" s="1"/>
  <c r="Y45" i="4"/>
  <c r="X45" i="4"/>
  <c r="R45" i="4"/>
  <c r="Q45" i="4" s="1"/>
  <c r="Y44" i="4"/>
  <c r="R44" i="4"/>
  <c r="S44" i="4" s="1"/>
  <c r="Y43" i="4"/>
  <c r="X43" i="4"/>
  <c r="R43" i="4"/>
  <c r="S43" i="4" s="1"/>
  <c r="Q43" i="4"/>
  <c r="Y42" i="4"/>
  <c r="X42" i="4" s="1"/>
  <c r="R42" i="4"/>
  <c r="Y41" i="4"/>
  <c r="X41" i="4" s="1"/>
  <c r="R41" i="4"/>
  <c r="Y40" i="4"/>
  <c r="X40" i="4"/>
  <c r="R40" i="4"/>
  <c r="S40" i="4" s="1"/>
  <c r="Y39" i="4"/>
  <c r="X39" i="4" s="1"/>
  <c r="R39" i="4"/>
  <c r="S39" i="4"/>
  <c r="Y38" i="4"/>
  <c r="R38" i="4"/>
  <c r="S38" i="4"/>
  <c r="Y37" i="4"/>
  <c r="R37" i="4"/>
  <c r="S37" i="4" s="1"/>
  <c r="Y36" i="4"/>
  <c r="R36" i="4"/>
  <c r="S36" i="4" s="1"/>
  <c r="Y35" i="4"/>
  <c r="X35" i="4" s="1"/>
  <c r="R35" i="4"/>
  <c r="Y34" i="4"/>
  <c r="R34" i="4"/>
  <c r="S34" i="4" s="1"/>
  <c r="Y33" i="4"/>
  <c r="R33" i="4"/>
  <c r="S33" i="4" s="1"/>
  <c r="Y32" i="4"/>
  <c r="X32" i="4" s="1"/>
  <c r="R32" i="4"/>
  <c r="S32" i="4" s="1"/>
  <c r="Y31" i="4"/>
  <c r="X31" i="4"/>
  <c r="R31" i="4"/>
  <c r="S31" i="4" s="1"/>
  <c r="Y30" i="4"/>
  <c r="X30" i="4" s="1"/>
  <c r="R30" i="4"/>
  <c r="Y29" i="4"/>
  <c r="R29" i="4"/>
  <c r="Q29" i="4"/>
  <c r="Y28" i="4"/>
  <c r="R28" i="4"/>
  <c r="Y27" i="4"/>
  <c r="X27" i="4" s="1"/>
  <c r="R27" i="4"/>
  <c r="S27" i="4" s="1"/>
  <c r="Y26" i="4"/>
  <c r="X26" i="4"/>
  <c r="R26" i="4"/>
  <c r="Q26" i="4"/>
  <c r="Y25" i="4"/>
  <c r="X25" i="4" s="1"/>
  <c r="R25" i="4"/>
  <c r="Q25" i="4" s="1"/>
  <c r="Y24" i="4"/>
  <c r="X24" i="4"/>
  <c r="R24" i="4"/>
  <c r="Q24" i="4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Y19" i="4"/>
  <c r="X19" i="4"/>
  <c r="R19" i="4"/>
  <c r="Q19" i="4" s="1"/>
  <c r="Y18" i="4"/>
  <c r="X18" i="4" s="1"/>
  <c r="R18" i="4"/>
  <c r="Q18" i="4" s="1"/>
  <c r="Y17" i="4"/>
  <c r="R17" i="4"/>
  <c r="Z17" i="4" s="1"/>
  <c r="Y16" i="4"/>
  <c r="X16" i="4" s="1"/>
  <c r="R16" i="4"/>
  <c r="S16" i="4" s="1"/>
  <c r="Y15" i="4"/>
  <c r="X15" i="4" s="1"/>
  <c r="R15" i="4"/>
  <c r="Y14" i="4"/>
  <c r="X14" i="4" s="1"/>
  <c r="R14" i="4"/>
  <c r="Y13" i="4"/>
  <c r="X13" i="4" s="1"/>
  <c r="R13" i="4"/>
  <c r="S13" i="4"/>
  <c r="Y12" i="4"/>
  <c r="R12" i="4"/>
  <c r="S12" i="4"/>
  <c r="Y11" i="4"/>
  <c r="R11" i="4"/>
  <c r="Q11" i="4" s="1"/>
  <c r="Y10" i="4"/>
  <c r="X10" i="4"/>
  <c r="R10" i="4"/>
  <c r="Q10" i="4" s="1"/>
  <c r="Y9" i="4"/>
  <c r="X9" i="4" s="1"/>
  <c r="R9" i="4"/>
  <c r="S9" i="4" s="1"/>
  <c r="Y8" i="4"/>
  <c r="X8" i="4"/>
  <c r="R8" i="4"/>
  <c r="Q8" i="4"/>
  <c r="Y7" i="4"/>
  <c r="X7" i="4" s="1"/>
  <c r="R7" i="4"/>
  <c r="Y6" i="4"/>
  <c r="R6" i="4"/>
  <c r="S6" i="4"/>
  <c r="Y5" i="4"/>
  <c r="R5" i="4"/>
  <c r="Y4" i="4"/>
  <c r="X4" i="4" s="1"/>
  <c r="R4" i="4"/>
  <c r="Q4" i="4" s="1"/>
  <c r="Y3" i="4"/>
  <c r="X3" i="4"/>
  <c r="R3" i="4"/>
  <c r="Q3" i="4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T3" i="4" s="1"/>
  <c r="AU3" i="4"/>
  <c r="AY3" i="4"/>
  <c r="AZ3" i="4"/>
  <c r="AF4" i="4"/>
  <c r="AP4" i="4"/>
  <c r="AT4" i="4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/>
  <c r="AU7" i="4"/>
  <c r="AY7" i="4"/>
  <c r="AZ7" i="4"/>
  <c r="AF8" i="4"/>
  <c r="AP8" i="4"/>
  <c r="AR8" i="4" s="1"/>
  <c r="AU8" i="4"/>
  <c r="AY8" i="4"/>
  <c r="AZ8" i="4"/>
  <c r="AF9" i="4"/>
  <c r="AP9" i="4"/>
  <c r="AT9" i="4" s="1"/>
  <c r="AU9" i="4"/>
  <c r="AY9" i="4"/>
  <c r="AZ9" i="4"/>
  <c r="AF10" i="4"/>
  <c r="AP10" i="4"/>
  <c r="AT10" i="4"/>
  <c r="AU10" i="4"/>
  <c r="AY10" i="4"/>
  <c r="AZ10" i="4"/>
  <c r="AP11" i="4"/>
  <c r="AT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/>
  <c r="AU19" i="4"/>
  <c r="AY19" i="4"/>
  <c r="AZ19" i="4"/>
  <c r="AP20" i="4"/>
  <c r="AT20" i="4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T24" i="4" s="1"/>
  <c r="AU24" i="4"/>
  <c r="AY24" i="4"/>
  <c r="AZ24" i="4"/>
  <c r="AF25" i="4"/>
  <c r="AP25" i="4"/>
  <c r="AR25" i="4" s="1"/>
  <c r="AU25" i="4"/>
  <c r="AY25" i="4"/>
  <c r="AZ25" i="4"/>
  <c r="AF26" i="4"/>
  <c r="AP26" i="4"/>
  <c r="AT26" i="4" s="1"/>
  <c r="AU26" i="4"/>
  <c r="AY26" i="4"/>
  <c r="AZ26" i="4"/>
  <c r="AF27" i="4"/>
  <c r="AP27" i="4"/>
  <c r="AR27" i="4"/>
  <c r="AU27" i="4"/>
  <c r="AY27" i="4"/>
  <c r="AZ27" i="4"/>
  <c r="AF28" i="4"/>
  <c r="AP28" i="4"/>
  <c r="AR28" i="4" s="1"/>
  <c r="AU28" i="4"/>
  <c r="AY28" i="4"/>
  <c r="AZ28" i="4"/>
  <c r="AF29" i="4"/>
  <c r="AP29" i="4"/>
  <c r="AR29" i="4"/>
  <c r="AU29" i="4"/>
  <c r="AY29" i="4"/>
  <c r="AZ29" i="4"/>
  <c r="AF30" i="4"/>
  <c r="AP30" i="4"/>
  <c r="AT30" i="4" s="1"/>
  <c r="AU30" i="4"/>
  <c r="AY30" i="4"/>
  <c r="AZ30" i="4"/>
  <c r="AF31" i="4"/>
  <c r="AP31" i="4"/>
  <c r="AR31" i="4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R34" i="4" s="1"/>
  <c r="AT34" i="4"/>
  <c r="AU34" i="4"/>
  <c r="AY34" i="4"/>
  <c r="AZ34" i="4"/>
  <c r="AF35" i="4"/>
  <c r="AP35" i="4"/>
  <c r="AU35" i="4"/>
  <c r="AY35" i="4"/>
  <c r="AZ35" i="4"/>
  <c r="AF36" i="4"/>
  <c r="AP36" i="4"/>
  <c r="AU36" i="4"/>
  <c r="AY36" i="4"/>
  <c r="AZ36" i="4"/>
  <c r="AF37" i="4"/>
  <c r="AP37" i="4"/>
  <c r="AR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T42" i="4" s="1"/>
  <c r="AU42" i="4"/>
  <c r="AY42" i="4"/>
  <c r="AZ42" i="4"/>
  <c r="AF43" i="4"/>
  <c r="AP43" i="4"/>
  <c r="AU43" i="4"/>
  <c r="AY43" i="4"/>
  <c r="AZ43" i="4"/>
  <c r="AF44" i="4"/>
  <c r="AP44" i="4"/>
  <c r="AT44" i="4"/>
  <c r="AU44" i="4"/>
  <c r="AY44" i="4"/>
  <c r="AZ44" i="4"/>
  <c r="AF45" i="4"/>
  <c r="AP45" i="4"/>
  <c r="AR45" i="4"/>
  <c r="AU45" i="4"/>
  <c r="AY45" i="4"/>
  <c r="AZ45" i="4"/>
  <c r="AF46" i="4"/>
  <c r="AP46" i="4"/>
  <c r="AR46" i="4"/>
  <c r="AU46" i="4"/>
  <c r="AY46" i="4"/>
  <c r="AZ46" i="4"/>
  <c r="AF47" i="4"/>
  <c r="AP47" i="4"/>
  <c r="AU47" i="4"/>
  <c r="AY47" i="4"/>
  <c r="AZ47" i="4"/>
  <c r="AF48" i="4"/>
  <c r="AP48" i="4"/>
  <c r="AT48" i="4"/>
  <c r="AU48" i="4"/>
  <c r="AY48" i="4"/>
  <c r="AZ48" i="4"/>
  <c r="AF49" i="4"/>
  <c r="AP49" i="4"/>
  <c r="AT49" i="4"/>
  <c r="AU49" i="4"/>
  <c r="AY49" i="4"/>
  <c r="AZ49" i="4"/>
  <c r="AF50" i="4"/>
  <c r="AP50" i="4"/>
  <c r="AT50" i="4"/>
  <c r="AU50" i="4"/>
  <c r="AY50" i="4"/>
  <c r="AZ50" i="4"/>
  <c r="AF51" i="4"/>
  <c r="AP51" i="4"/>
  <c r="AU51" i="4"/>
  <c r="AY51" i="4"/>
  <c r="AZ51" i="4"/>
  <c r="AF52" i="4"/>
  <c r="AP52" i="4"/>
  <c r="AT52" i="4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T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/>
  <c r="AU58" i="4"/>
  <c r="AY58" i="4"/>
  <c r="AZ58" i="4"/>
  <c r="AF59" i="4"/>
  <c r="AP59" i="4"/>
  <c r="AT59" i="4"/>
  <c r="AU59" i="4"/>
  <c r="AY59" i="4"/>
  <c r="AZ59" i="4"/>
  <c r="AF60" i="4"/>
  <c r="AP60" i="4"/>
  <c r="AR60" i="4" s="1"/>
  <c r="AU60" i="4"/>
  <c r="AY60" i="4"/>
  <c r="AZ60" i="4"/>
  <c r="AF61" i="4"/>
  <c r="AP61" i="4"/>
  <c r="AU61" i="4"/>
  <c r="AY61" i="4"/>
  <c r="AZ61" i="4"/>
  <c r="AF62" i="4"/>
  <c r="AP62" i="4"/>
  <c r="AR62" i="4"/>
  <c r="AU62" i="4"/>
  <c r="AY62" i="4"/>
  <c r="AZ62" i="4"/>
  <c r="AF63" i="4"/>
  <c r="AP63" i="4"/>
  <c r="AT63" i="4"/>
  <c r="AU63" i="4"/>
  <c r="AY63" i="4"/>
  <c r="AZ63" i="4"/>
  <c r="AF64" i="4"/>
  <c r="AP64" i="4"/>
  <c r="AT64" i="4" s="1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/>
  <c r="AU67" i="4"/>
  <c r="AY67" i="4"/>
  <c r="AZ67" i="4"/>
  <c r="AF68" i="4"/>
  <c r="AP68" i="4"/>
  <c r="AT68" i="4"/>
  <c r="AU68" i="4"/>
  <c r="AY68" i="4"/>
  <c r="AZ68" i="4"/>
  <c r="AF69" i="4"/>
  <c r="AP69" i="4"/>
  <c r="AT69" i="4"/>
  <c r="AU69" i="4"/>
  <c r="AY69" i="4"/>
  <c r="AZ69" i="4"/>
  <c r="AF70" i="4"/>
  <c r="AP70" i="4"/>
  <c r="AU70" i="4"/>
  <c r="AY70" i="4"/>
  <c r="AZ70" i="4"/>
  <c r="AF71" i="4"/>
  <c r="AP71" i="4"/>
  <c r="AR71" i="4"/>
  <c r="AU71" i="4"/>
  <c r="AY71" i="4"/>
  <c r="AZ71" i="4"/>
  <c r="AF72" i="4"/>
  <c r="AP72" i="4"/>
  <c r="AT72" i="4"/>
  <c r="AU72" i="4"/>
  <c r="AY72" i="4"/>
  <c r="AZ72" i="4"/>
  <c r="AF73" i="4"/>
  <c r="AP73" i="4"/>
  <c r="AT73" i="4"/>
  <c r="AU73" i="4"/>
  <c r="AY73" i="4"/>
  <c r="AZ73" i="4"/>
  <c r="AF74" i="4"/>
  <c r="AP74" i="4"/>
  <c r="AU74" i="4"/>
  <c r="AY74" i="4"/>
  <c r="AZ74" i="4"/>
  <c r="AF75" i="4"/>
  <c r="AP75" i="4"/>
  <c r="AT75" i="4"/>
  <c r="AU75" i="4"/>
  <c r="AY75" i="4"/>
  <c r="AZ75" i="4"/>
  <c r="AF76" i="4"/>
  <c r="AP76" i="4"/>
  <c r="AU76" i="4"/>
  <c r="AY76" i="4"/>
  <c r="AZ76" i="4"/>
  <c r="AF77" i="4"/>
  <c r="AP77" i="4"/>
  <c r="AU77" i="4"/>
  <c r="AY77" i="4"/>
  <c r="AZ77" i="4"/>
  <c r="AF78" i="4"/>
  <c r="AP78" i="4"/>
  <c r="AR78" i="4"/>
  <c r="AU78" i="4"/>
  <c r="AY78" i="4"/>
  <c r="AZ78" i="4"/>
  <c r="AF79" i="4"/>
  <c r="AP79" i="4"/>
  <c r="AR79" i="4"/>
  <c r="AU79" i="4"/>
  <c r="AY79" i="4"/>
  <c r="AZ79" i="4"/>
  <c r="AF80" i="4"/>
  <c r="AP80" i="4"/>
  <c r="AR80" i="4"/>
  <c r="AU80" i="4"/>
  <c r="AY80" i="4"/>
  <c r="AZ80" i="4"/>
  <c r="AF81" i="4"/>
  <c r="AP81" i="4"/>
  <c r="AU81" i="4"/>
  <c r="AY81" i="4"/>
  <c r="AZ81" i="4"/>
  <c r="AF82" i="4"/>
  <c r="AP82" i="4"/>
  <c r="AR82" i="4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R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R88" i="4"/>
  <c r="AU88" i="4"/>
  <c r="AY88" i="4"/>
  <c r="AZ88" i="4"/>
  <c r="AF89" i="4"/>
  <c r="AP89" i="4"/>
  <c r="AU89" i="4"/>
  <c r="AY89" i="4"/>
  <c r="AZ89" i="4"/>
  <c r="AF90" i="4"/>
  <c r="AP90" i="4"/>
  <c r="AR90" i="4"/>
  <c r="AU90" i="4"/>
  <c r="AY90" i="4"/>
  <c r="AZ90" i="4"/>
  <c r="AF91" i="4"/>
  <c r="AP91" i="4"/>
  <c r="AT91" i="4" s="1"/>
  <c r="AU91" i="4"/>
  <c r="AY91" i="4"/>
  <c r="AZ91" i="4"/>
  <c r="AF92" i="4"/>
  <c r="AP92" i="4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U95" i="4"/>
  <c r="AY95" i="4"/>
  <c r="AZ95" i="4"/>
  <c r="AF96" i="4"/>
  <c r="AP96" i="4"/>
  <c r="AU96" i="4"/>
  <c r="AY96" i="4"/>
  <c r="AZ96" i="4"/>
  <c r="AF97" i="4"/>
  <c r="AP97" i="4"/>
  <c r="AR97" i="4" s="1"/>
  <c r="AU97" i="4"/>
  <c r="AY97" i="4"/>
  <c r="AZ97" i="4"/>
  <c r="AF98" i="4"/>
  <c r="AP98" i="4"/>
  <c r="AT98" i="4" s="1"/>
  <c r="AU98" i="4"/>
  <c r="AY98" i="4"/>
  <c r="AZ98" i="4"/>
  <c r="AF99" i="4"/>
  <c r="AP99" i="4"/>
  <c r="AR99" i="4"/>
  <c r="AU99" i="4"/>
  <c r="AY99" i="4"/>
  <c r="AZ99" i="4"/>
  <c r="AF100" i="4"/>
  <c r="AP100" i="4"/>
  <c r="AU100" i="4"/>
  <c r="AY100" i="4"/>
  <c r="AZ100" i="4"/>
  <c r="AF101" i="4"/>
  <c r="AP101" i="4"/>
  <c r="AT101" i="4" s="1"/>
  <c r="AR101" i="4"/>
  <c r="AU101" i="4"/>
  <c r="AY101" i="4"/>
  <c r="AZ101" i="4"/>
  <c r="AF102" i="4"/>
  <c r="AP102" i="4"/>
  <c r="AR102" i="4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T105" i="4" s="1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U123" i="4"/>
  <c r="AY123" i="4"/>
  <c r="AZ123" i="4"/>
  <c r="AF124" i="4"/>
  <c r="AP124" i="4"/>
  <c r="AT124" i="4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T128" i="4"/>
  <c r="AU128" i="4"/>
  <c r="AY128" i="4"/>
  <c r="AZ128" i="4"/>
  <c r="AF129" i="4"/>
  <c r="AP129" i="4"/>
  <c r="AT129" i="4"/>
  <c r="AU129" i="4"/>
  <c r="AY129" i="4"/>
  <c r="AZ129" i="4"/>
  <c r="AF130" i="4"/>
  <c r="AP130" i="4"/>
  <c r="AU130" i="4"/>
  <c r="AY130" i="4"/>
  <c r="AZ130" i="4"/>
  <c r="AF131" i="4"/>
  <c r="AP131" i="4"/>
  <c r="AT131" i="4"/>
  <c r="AU131" i="4"/>
  <c r="AY131" i="4"/>
  <c r="AZ131" i="4"/>
  <c r="AF132" i="4"/>
  <c r="AP132" i="4"/>
  <c r="AT132" i="4" s="1"/>
  <c r="AU132" i="4"/>
  <c r="AY132" i="4"/>
  <c r="AZ132" i="4"/>
  <c r="AF133" i="4"/>
  <c r="AP133" i="4"/>
  <c r="AU133" i="4"/>
  <c r="AY133" i="4"/>
  <c r="AZ133" i="4"/>
  <c r="AF134" i="4"/>
  <c r="AP134" i="4"/>
  <c r="AT134" i="4" s="1"/>
  <c r="AU134" i="4"/>
  <c r="AY134" i="4"/>
  <c r="AZ134" i="4"/>
  <c r="AF135" i="4"/>
  <c r="AP135" i="4"/>
  <c r="AU135" i="4"/>
  <c r="AY135" i="4"/>
  <c r="AZ135" i="4"/>
  <c r="AF136" i="4"/>
  <c r="AP136" i="4"/>
  <c r="AT136" i="4"/>
  <c r="AU136" i="4"/>
  <c r="AY136" i="4"/>
  <c r="AZ136" i="4"/>
  <c r="AF137" i="4"/>
  <c r="AP137" i="4"/>
  <c r="AU137" i="4"/>
  <c r="AY137" i="4"/>
  <c r="AZ137" i="4"/>
  <c r="AF138" i="4"/>
  <c r="AP138" i="4"/>
  <c r="AT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R140" i="4" s="1"/>
  <c r="AU140" i="4"/>
  <c r="AY140" i="4"/>
  <c r="AZ140" i="4"/>
  <c r="AF141" i="4"/>
  <c r="AP141" i="4"/>
  <c r="AU141" i="4"/>
  <c r="AY141" i="4"/>
  <c r="AZ141" i="4"/>
  <c r="AF142" i="4"/>
  <c r="AP142" i="4"/>
  <c r="AR142" i="4" s="1"/>
  <c r="AU142" i="4"/>
  <c r="AY142" i="4"/>
  <c r="AZ142" i="4"/>
  <c r="AF143" i="4"/>
  <c r="AP143" i="4"/>
  <c r="AT143" i="4"/>
  <c r="AU143" i="4"/>
  <c r="AY143" i="4"/>
  <c r="AZ143" i="4"/>
  <c r="AF144" i="4"/>
  <c r="AP144" i="4"/>
  <c r="AT144" i="4" s="1"/>
  <c r="AU144" i="4"/>
  <c r="AY144" i="4"/>
  <c r="AZ144" i="4"/>
  <c r="AF145" i="4"/>
  <c r="AP145" i="4"/>
  <c r="AR145" i="4" s="1"/>
  <c r="AU145" i="4"/>
  <c r="AY145" i="4"/>
  <c r="AZ145" i="4"/>
  <c r="AF146" i="4"/>
  <c r="AP146" i="4"/>
  <c r="AR146" i="4" s="1"/>
  <c r="AU146" i="4"/>
  <c r="AY146" i="4"/>
  <c r="AZ146" i="4"/>
  <c r="AF147" i="4"/>
  <c r="AP147" i="4"/>
  <c r="AR147" i="4"/>
  <c r="AU147" i="4"/>
  <c r="AY147" i="4"/>
  <c r="AZ147" i="4"/>
  <c r="AF148" i="4"/>
  <c r="AP148" i="4"/>
  <c r="AR148" i="4"/>
  <c r="AU148" i="4"/>
  <c r="AY148" i="4"/>
  <c r="AZ148" i="4"/>
  <c r="AF149" i="4"/>
  <c r="AP149" i="4"/>
  <c r="AT149" i="4" s="1"/>
  <c r="AU149" i="4"/>
  <c r="AY149" i="4"/>
  <c r="AZ149" i="4"/>
  <c r="AF150" i="4"/>
  <c r="AP150" i="4"/>
  <c r="AR150" i="4" s="1"/>
  <c r="AU150" i="4"/>
  <c r="AY150" i="4"/>
  <c r="AZ150" i="4"/>
  <c r="AF151" i="4"/>
  <c r="AP151" i="4"/>
  <c r="AT151" i="4"/>
  <c r="AU151" i="4"/>
  <c r="AY151" i="4"/>
  <c r="AZ151" i="4"/>
  <c r="AF152" i="4"/>
  <c r="AP152" i="4"/>
  <c r="AT152" i="4" s="1"/>
  <c r="AU152" i="4"/>
  <c r="AY152" i="4"/>
  <c r="AZ152" i="4"/>
  <c r="AF153" i="4"/>
  <c r="AP153" i="4"/>
  <c r="AR153" i="4"/>
  <c r="AU153" i="4"/>
  <c r="AY153" i="4"/>
  <c r="AZ153" i="4"/>
  <c r="AF154" i="4"/>
  <c r="AP154" i="4"/>
  <c r="AT154" i="4" s="1"/>
  <c r="AU154" i="4"/>
  <c r="AY154" i="4"/>
  <c r="AZ154" i="4"/>
  <c r="AF155" i="4"/>
  <c r="AP155" i="4"/>
  <c r="AT155" i="4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/>
  <c r="AU158" i="4"/>
  <c r="AY158" i="4"/>
  <c r="AZ158" i="4"/>
  <c r="AF159" i="4"/>
  <c r="AP159" i="4"/>
  <c r="AT159" i="4" s="1"/>
  <c r="AU159" i="4"/>
  <c r="AY159" i="4"/>
  <c r="AZ159" i="4"/>
  <c r="AF160" i="4"/>
  <c r="AP160" i="4"/>
  <c r="AU160" i="4"/>
  <c r="AY160" i="4"/>
  <c r="AZ160" i="4"/>
  <c r="AF161" i="4"/>
  <c r="AP161" i="4"/>
  <c r="AT161" i="4" s="1"/>
  <c r="AU161" i="4"/>
  <c r="AY161" i="4"/>
  <c r="AZ161" i="4"/>
  <c r="AF162" i="4"/>
  <c r="AP162" i="4"/>
  <c r="AT162" i="4"/>
  <c r="AU162" i="4"/>
  <c r="AY162" i="4"/>
  <c r="AZ162" i="4"/>
  <c r="AF163" i="4"/>
  <c r="AP163" i="4"/>
  <c r="AU163" i="4"/>
  <c r="AY163" i="4"/>
  <c r="AZ163" i="4"/>
  <c r="AF164" i="4"/>
  <c r="AP164" i="4"/>
  <c r="AR164" i="4"/>
  <c r="AU164" i="4"/>
  <c r="AY164" i="4"/>
  <c r="AZ164" i="4"/>
  <c r="AF165" i="4"/>
  <c r="AP165" i="4"/>
  <c r="AU165" i="4"/>
  <c r="AY165" i="4"/>
  <c r="AZ165" i="4"/>
  <c r="AF166" i="4"/>
  <c r="AP166" i="4"/>
  <c r="AT166" i="4" s="1"/>
  <c r="AU166" i="4"/>
  <c r="AY166" i="4"/>
  <c r="AZ166" i="4"/>
  <c r="AF167" i="4"/>
  <c r="AP167" i="4"/>
  <c r="AU167" i="4"/>
  <c r="AY167" i="4"/>
  <c r="AZ167" i="4"/>
  <c r="AF168" i="4"/>
  <c r="AP168" i="4"/>
  <c r="AR168" i="4" s="1"/>
  <c r="AU168" i="4"/>
  <c r="AY168" i="4"/>
  <c r="AZ168" i="4"/>
  <c r="AF169" i="4"/>
  <c r="AP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/>
  <c r="AU171" i="4"/>
  <c r="AY171" i="4"/>
  <c r="AZ171" i="4"/>
  <c r="AF172" i="4"/>
  <c r="AP172" i="4"/>
  <c r="AT172" i="4"/>
  <c r="AU172" i="4"/>
  <c r="AY172" i="4"/>
  <c r="AZ172" i="4"/>
  <c r="AF173" i="4"/>
  <c r="AP173" i="4"/>
  <c r="AT173" i="4"/>
  <c r="AU173" i="4"/>
  <c r="AY173" i="4"/>
  <c r="AZ173" i="4"/>
  <c r="AF174" i="4"/>
  <c r="AP174" i="4"/>
  <c r="AU174" i="4"/>
  <c r="AY174" i="4"/>
  <c r="AZ174" i="4"/>
  <c r="AF175" i="4"/>
  <c r="AP175" i="4"/>
  <c r="AU175" i="4"/>
  <c r="AY175" i="4"/>
  <c r="AZ175" i="4"/>
  <c r="AF176" i="4"/>
  <c r="AP176" i="4"/>
  <c r="AT176" i="4" s="1"/>
  <c r="AR176" i="4"/>
  <c r="AU176" i="4"/>
  <c r="AY176" i="4"/>
  <c r="AZ176" i="4"/>
  <c r="AF177" i="4"/>
  <c r="AP177" i="4"/>
  <c r="AR177" i="4"/>
  <c r="AU177" i="4"/>
  <c r="AY177" i="4"/>
  <c r="AZ177" i="4"/>
  <c r="AF178" i="4"/>
  <c r="AP178" i="4"/>
  <c r="AR178" i="4" s="1"/>
  <c r="AU178" i="4"/>
  <c r="AY178" i="4"/>
  <c r="AZ178" i="4"/>
  <c r="AF179" i="4"/>
  <c r="AP179" i="4"/>
  <c r="AR179" i="4"/>
  <c r="AU179" i="4"/>
  <c r="AY179" i="4"/>
  <c r="AZ179" i="4"/>
  <c r="AF180" i="4"/>
  <c r="AP180" i="4"/>
  <c r="AR180" i="4" s="1"/>
  <c r="AU180" i="4"/>
  <c r="AY180" i="4"/>
  <c r="AZ180" i="4"/>
  <c r="AF181" i="4"/>
  <c r="AP181" i="4"/>
  <c r="AR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/>
  <c r="AU189" i="4"/>
  <c r="AY189" i="4"/>
  <c r="AZ189" i="4"/>
  <c r="AF190" i="4"/>
  <c r="AP190" i="4"/>
  <c r="AR190" i="4"/>
  <c r="AU190" i="4"/>
  <c r="AY190" i="4"/>
  <c r="AZ190" i="4"/>
  <c r="AF191" i="4"/>
  <c r="AP191" i="4"/>
  <c r="AU191" i="4"/>
  <c r="AY191" i="4"/>
  <c r="AZ191" i="4"/>
  <c r="AF192" i="4"/>
  <c r="AP192" i="4"/>
  <c r="AU192" i="4"/>
  <c r="AY192" i="4"/>
  <c r="AZ192" i="4"/>
  <c r="AQ10" i="8"/>
  <c r="B97" i="12"/>
  <c r="B232" i="12" s="1"/>
  <c r="B98" i="12"/>
  <c r="B233" i="12" s="1"/>
  <c r="B99" i="12"/>
  <c r="B234" i="12"/>
  <c r="B369" i="12"/>
  <c r="B504" i="12" s="1"/>
  <c r="B100" i="12"/>
  <c r="B101" i="12"/>
  <c r="B236" i="12" s="1"/>
  <c r="B102" i="12"/>
  <c r="B237" i="12"/>
  <c r="B103" i="12"/>
  <c r="B238" i="12" s="1"/>
  <c r="B373" i="12" s="1"/>
  <c r="B104" i="12"/>
  <c r="B105" i="12"/>
  <c r="B240" i="12" s="1"/>
  <c r="B106" i="12"/>
  <c r="B241" i="12"/>
  <c r="B376" i="12"/>
  <c r="B511" i="12" s="1"/>
  <c r="B107" i="12"/>
  <c r="B242" i="12" s="1"/>
  <c r="B377" i="12" s="1"/>
  <c r="B108" i="12"/>
  <c r="B109" i="12"/>
  <c r="B110" i="12"/>
  <c r="B245" i="12"/>
  <c r="B380" i="12"/>
  <c r="B111" i="12"/>
  <c r="B246" i="12" s="1"/>
  <c r="B381" i="12" s="1"/>
  <c r="B516" i="12" s="1"/>
  <c r="B112" i="12"/>
  <c r="B113" i="12"/>
  <c r="B248" i="12" s="1"/>
  <c r="B114" i="12"/>
  <c r="B115" i="12"/>
  <c r="B250" i="12" s="1"/>
  <c r="B385" i="12" s="1"/>
  <c r="B520" i="12" s="1"/>
  <c r="B655" i="12" s="1"/>
  <c r="B790" i="12" s="1"/>
  <c r="B116" i="12"/>
  <c r="B251" i="12"/>
  <c r="B117" i="12"/>
  <c r="B118" i="12"/>
  <c r="B253" i="12"/>
  <c r="B388" i="12" s="1"/>
  <c r="B523" i="12" s="1"/>
  <c r="B81" i="12"/>
  <c r="B216" i="12" s="1"/>
  <c r="B351" i="12" s="1"/>
  <c r="B486" i="12" s="1"/>
  <c r="B82" i="12"/>
  <c r="B83" i="12"/>
  <c r="B218" i="12"/>
  <c r="B84" i="12"/>
  <c r="B85" i="12"/>
  <c r="B220" i="12" s="1"/>
  <c r="B355" i="12" s="1"/>
  <c r="B86" i="12"/>
  <c r="B221" i="12" s="1"/>
  <c r="B356" i="12" s="1"/>
  <c r="B491" i="12" s="1"/>
  <c r="B626" i="12" s="1"/>
  <c r="B87" i="12"/>
  <c r="B88" i="12"/>
  <c r="B223" i="12"/>
  <c r="B358" i="12" s="1"/>
  <c r="B493" i="12" s="1"/>
  <c r="B89" i="12"/>
  <c r="B90" i="12"/>
  <c r="B225" i="12" s="1"/>
  <c r="B360" i="12" s="1"/>
  <c r="B495" i="12" s="1"/>
  <c r="B630" i="12"/>
  <c r="B765" i="12" s="1"/>
  <c r="B91" i="12"/>
  <c r="B92" i="12"/>
  <c r="B227" i="12"/>
  <c r="B362" i="12" s="1"/>
  <c r="B497" i="12"/>
  <c r="B93" i="12"/>
  <c r="B94" i="12"/>
  <c r="B229" i="12"/>
  <c r="B95" i="12"/>
  <c r="B230" i="12" s="1"/>
  <c r="B365" i="12" s="1"/>
  <c r="B500" i="12" s="1"/>
  <c r="B96" i="12"/>
  <c r="B231" i="12"/>
  <c r="B366" i="12" s="1"/>
  <c r="B501" i="12" s="1"/>
  <c r="B636" i="12" s="1"/>
  <c r="B771" i="12" s="1"/>
  <c r="B906" i="12"/>
  <c r="B1041" i="12" s="1"/>
  <c r="B1176" i="12"/>
  <c r="B1311" i="12"/>
  <c r="B1446" i="12" s="1"/>
  <c r="B1581" i="12" s="1"/>
  <c r="B1716" i="12" s="1"/>
  <c r="B1851" i="12" s="1"/>
  <c r="B3" i="12"/>
  <c r="B138" i="12"/>
  <c r="B4" i="12"/>
  <c r="B5" i="12"/>
  <c r="B140" i="12" s="1"/>
  <c r="B275" i="12" s="1"/>
  <c r="B410" i="12" s="1"/>
  <c r="B6" i="12"/>
  <c r="B141" i="12"/>
  <c r="B276" i="12"/>
  <c r="B411" i="12"/>
  <c r="B546" i="12" s="1"/>
  <c r="B7" i="12"/>
  <c r="B8" i="12"/>
  <c r="B9" i="12"/>
  <c r="B10" i="12"/>
  <c r="B145" i="12"/>
  <c r="B280" i="12" s="1"/>
  <c r="B415" i="12"/>
  <c r="B550" i="12" s="1"/>
  <c r="B685" i="12" s="1"/>
  <c r="B820" i="12" s="1"/>
  <c r="B955" i="12" s="1"/>
  <c r="B11" i="12"/>
  <c r="B12" i="12"/>
  <c r="B147" i="12" s="1"/>
  <c r="B13" i="12"/>
  <c r="B14" i="12"/>
  <c r="B149" i="12"/>
  <c r="B284" i="12" s="1"/>
  <c r="B15" i="12"/>
  <c r="B150" i="12" s="1"/>
  <c r="B16" i="12"/>
  <c r="B17" i="12"/>
  <c r="B18" i="12"/>
  <c r="B19" i="12"/>
  <c r="B154" i="12" s="1"/>
  <c r="B289" i="12" s="1"/>
  <c r="B424" i="12" s="1"/>
  <c r="B559" i="12" s="1"/>
  <c r="B694" i="12"/>
  <c r="B829" i="12"/>
  <c r="B964" i="12" s="1"/>
  <c r="B1099" i="12"/>
  <c r="B20" i="12"/>
  <c r="B155" i="12" s="1"/>
  <c r="B290" i="12" s="1"/>
  <c r="B425" i="12" s="1"/>
  <c r="B560" i="12" s="1"/>
  <c r="B695" i="12"/>
  <c r="B21" i="12"/>
  <c r="B156" i="12" s="1"/>
  <c r="B22" i="12"/>
  <c r="B23" i="12"/>
  <c r="B24" i="12"/>
  <c r="B25" i="12"/>
  <c r="B26" i="12"/>
  <c r="B161" i="12" s="1"/>
  <c r="B27" i="12"/>
  <c r="B162" i="12" s="1"/>
  <c r="B28" i="12"/>
  <c r="B163" i="12" s="1"/>
  <c r="B29" i="12"/>
  <c r="B164" i="12" s="1"/>
  <c r="B299" i="12"/>
  <c r="B434" i="12" s="1"/>
  <c r="B30" i="12"/>
  <c r="B31" i="12"/>
  <c r="B166" i="12"/>
  <c r="B301" i="12" s="1"/>
  <c r="B32" i="12"/>
  <c r="B33" i="12"/>
  <c r="B34" i="12"/>
  <c r="B35" i="12"/>
  <c r="B36" i="12"/>
  <c r="B171" i="12" s="1"/>
  <c r="B37" i="12"/>
  <c r="B172" i="12" s="1"/>
  <c r="B38" i="12"/>
  <c r="B39" i="12"/>
  <c r="B174" i="12"/>
  <c r="B309" i="12" s="1"/>
  <c r="B40" i="12"/>
  <c r="B175" i="12" s="1"/>
  <c r="B41" i="12"/>
  <c r="B176" i="12"/>
  <c r="B311" i="12" s="1"/>
  <c r="B446" i="12" s="1"/>
  <c r="B581" i="12" s="1"/>
  <c r="B716" i="12" s="1"/>
  <c r="B851" i="12"/>
  <c r="B986" i="12" s="1"/>
  <c r="B42" i="12"/>
  <c r="B43" i="12"/>
  <c r="B178" i="12" s="1"/>
  <c r="B44" i="12"/>
  <c r="B45" i="12"/>
  <c r="B46" i="12"/>
  <c r="B181" i="12" s="1"/>
  <c r="B47" i="12"/>
  <c r="B182" i="12"/>
  <c r="B317" i="12"/>
  <c r="B48" i="12"/>
  <c r="B49" i="12"/>
  <c r="B50" i="12"/>
  <c r="B51" i="12"/>
  <c r="B186" i="12"/>
  <c r="B321" i="12" s="1"/>
  <c r="B456" i="12"/>
  <c r="B52" i="12"/>
  <c r="B187" i="12" s="1"/>
  <c r="B53" i="12"/>
  <c r="B54" i="12"/>
  <c r="B55" i="12"/>
  <c r="B56" i="12"/>
  <c r="B191" i="12" s="1"/>
  <c r="B326" i="12" s="1"/>
  <c r="B461" i="12" s="1"/>
  <c r="B57" i="12"/>
  <c r="B192" i="12"/>
  <c r="B58" i="12"/>
  <c r="B59" i="12"/>
  <c r="B194" i="12" s="1"/>
  <c r="B60" i="12"/>
  <c r="B61" i="12"/>
  <c r="B196" i="12"/>
  <c r="B62" i="12"/>
  <c r="B197" i="12" s="1"/>
  <c r="B63" i="12"/>
  <c r="B198" i="12" s="1"/>
  <c r="B333" i="12" s="1"/>
  <c r="B468" i="12" s="1"/>
  <c r="B603" i="12" s="1"/>
  <c r="B64" i="12"/>
  <c r="B199" i="12"/>
  <c r="B65" i="12"/>
  <c r="B66" i="12"/>
  <c r="B67" i="12"/>
  <c r="B202" i="12" s="1"/>
  <c r="B337" i="12"/>
  <c r="B68" i="12"/>
  <c r="B203" i="12"/>
  <c r="B338" i="12"/>
  <c r="B473" i="12" s="1"/>
  <c r="B608" i="12" s="1"/>
  <c r="B743" i="12" s="1"/>
  <c r="B878" i="12" s="1"/>
  <c r="B1013" i="12" s="1"/>
  <c r="B69" i="12"/>
  <c r="B204" i="12"/>
  <c r="B339" i="12" s="1"/>
  <c r="B70" i="12"/>
  <c r="B71" i="12"/>
  <c r="B72" i="12"/>
  <c r="B73" i="12"/>
  <c r="B208" i="12" s="1"/>
  <c r="B343" i="12" s="1"/>
  <c r="B74" i="12"/>
  <c r="B75" i="12"/>
  <c r="B210" i="12"/>
  <c r="B76" i="12"/>
  <c r="B77" i="12"/>
  <c r="B212" i="12" s="1"/>
  <c r="B347" i="12" s="1"/>
  <c r="B482" i="12" s="1"/>
  <c r="B617" i="12" s="1"/>
  <c r="B752" i="12"/>
  <c r="B887" i="12"/>
  <c r="B1022" i="12" s="1"/>
  <c r="B1157" i="12"/>
  <c r="B78" i="12"/>
  <c r="B213" i="12"/>
  <c r="B348" i="12" s="1"/>
  <c r="B79" i="12"/>
  <c r="B80" i="12"/>
  <c r="B215" i="12" s="1"/>
  <c r="B621" i="12"/>
  <c r="B756" i="12" s="1"/>
  <c r="B891" i="12" s="1"/>
  <c r="B1026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/>
  <c r="AJ38" i="8" s="1"/>
  <c r="AK38" i="8" s="1"/>
  <c r="AF39" i="8"/>
  <c r="AD39" i="8" s="1"/>
  <c r="AJ39" i="8" s="1"/>
  <c r="AL39" i="8" s="1"/>
  <c r="AN39" i="8" s="1"/>
  <c r="AO39" i="8" s="1"/>
  <c r="AF40" i="8"/>
  <c r="AD40" i="8" s="1"/>
  <c r="AJ40" i="8" s="1"/>
  <c r="AK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K3" i="8" s="1"/>
  <c r="AF5" i="8"/>
  <c r="AD5" i="8" s="1"/>
  <c r="AJ5" i="8" s="1"/>
  <c r="AF6" i="8"/>
  <c r="AD6" i="8" s="1"/>
  <c r="AJ6" i="8" s="1"/>
  <c r="AF7" i="8"/>
  <c r="AD7" i="8"/>
  <c r="AJ7" i="8" s="1"/>
  <c r="AL7" i="8" s="1"/>
  <c r="AF8" i="8"/>
  <c r="AD8" i="8" s="1"/>
  <c r="AJ8" i="8" s="1"/>
  <c r="AF33" i="8"/>
  <c r="AD33" i="8" s="1"/>
  <c r="AJ33" i="8" s="1"/>
  <c r="AK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L10" i="8" s="1"/>
  <c r="AF12" i="8"/>
  <c r="AD12" i="8" s="1"/>
  <c r="AJ12" i="8" s="1"/>
  <c r="AL12" i="8" s="1"/>
  <c r="AF14" i="8"/>
  <c r="AD14" i="8" s="1"/>
  <c r="AJ14" i="8" s="1"/>
  <c r="AK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/>
  <c r="AF25" i="8"/>
  <c r="AD25" i="8" s="1"/>
  <c r="AJ25" i="8" s="1"/>
  <c r="AK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2" i="28"/>
  <c r="S150" i="28"/>
  <c r="Y150" i="28"/>
  <c r="AB99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 s="1"/>
  <c r="E47" i="40"/>
  <c r="F47" i="40"/>
  <c r="F46" i="40"/>
  <c r="E46" i="40"/>
  <c r="O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/>
  <c r="R78" i="32"/>
  <c r="Y18" i="33"/>
  <c r="T78" i="32"/>
  <c r="Q79" i="32"/>
  <c r="Z17" i="33" s="1"/>
  <c r="T79" i="32"/>
  <c r="Z20" i="33" s="1"/>
  <c r="Q80" i="32"/>
  <c r="AA17" i="33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Z19" i="33" s="1"/>
  <c r="T80" i="32"/>
  <c r="AA20" i="33" s="1"/>
  <c r="R81" i="32"/>
  <c r="AB18" i="33"/>
  <c r="S51" i="32"/>
  <c r="Q51" i="32"/>
  <c r="R77" i="32"/>
  <c r="X18" i="33" s="1"/>
  <c r="Q77" i="32"/>
  <c r="Q81" i="32"/>
  <c r="AB17" i="33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90" i="28"/>
  <c r="B90" i="28" s="1"/>
  <c r="U90" i="28"/>
  <c r="D91" i="28"/>
  <c r="B91" i="28" s="1"/>
  <c r="U91" i="28"/>
  <c r="D92" i="28"/>
  <c r="B92" i="28" s="1"/>
  <c r="U92" i="28"/>
  <c r="D238" i="28"/>
  <c r="B238" i="28"/>
  <c r="S238" i="28"/>
  <c r="Y238" i="28"/>
  <c r="U238" i="28"/>
  <c r="D239" i="28"/>
  <c r="B239" i="28" s="1"/>
  <c r="S239" i="28"/>
  <c r="U239" i="28"/>
  <c r="D237" i="28"/>
  <c r="B237" i="28" s="1"/>
  <c r="S237" i="28"/>
  <c r="U237" i="28"/>
  <c r="D236" i="28"/>
  <c r="B236" i="28"/>
  <c r="S236" i="28"/>
  <c r="Y236" i="28"/>
  <c r="U236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 s="1"/>
  <c r="I7" i="34"/>
  <c r="I18" i="34" s="1"/>
  <c r="J7" i="34"/>
  <c r="J18" i="34"/>
  <c r="K7" i="34"/>
  <c r="K18" i="34" s="1"/>
  <c r="L7" i="34"/>
  <c r="L18" i="34"/>
  <c r="M7" i="34"/>
  <c r="M18" i="34" s="1"/>
  <c r="N7" i="34"/>
  <c r="N18" i="34"/>
  <c r="O7" i="34"/>
  <c r="O18" i="34" s="1"/>
  <c r="P7" i="34"/>
  <c r="P18" i="34"/>
  <c r="Q7" i="34"/>
  <c r="Q18" i="34"/>
  <c r="R7" i="34"/>
  <c r="R18" i="34"/>
  <c r="S7" i="34"/>
  <c r="S18" i="34" s="1"/>
  <c r="T7" i="34"/>
  <c r="T18" i="34" s="1"/>
  <c r="U7" i="34"/>
  <c r="U18" i="34" s="1"/>
  <c r="V7" i="34"/>
  <c r="V18" i="34"/>
  <c r="W7" i="34"/>
  <c r="W18" i="34" s="1"/>
  <c r="X7" i="34"/>
  <c r="X18" i="34"/>
  <c r="Y7" i="34"/>
  <c r="Y18" i="34"/>
  <c r="Z7" i="34"/>
  <c r="Z18" i="34"/>
  <c r="AA7" i="34"/>
  <c r="AA18" i="34" s="1"/>
  <c r="AB7" i="34"/>
  <c r="AB18" i="34"/>
  <c r="AC7" i="34"/>
  <c r="AC18" i="34" s="1"/>
  <c r="AD7" i="34"/>
  <c r="AD18" i="34"/>
  <c r="AE7" i="34"/>
  <c r="AE18" i="34" s="1"/>
  <c r="AF7" i="34"/>
  <c r="AF18" i="34" s="1"/>
  <c r="AG7" i="34"/>
  <c r="AG18" i="34"/>
  <c r="AH7" i="34"/>
  <c r="AH18" i="34"/>
  <c r="AI7" i="34"/>
  <c r="AI18" i="34" s="1"/>
  <c r="AJ7" i="34"/>
  <c r="AJ18" i="34" s="1"/>
  <c r="AK7" i="34"/>
  <c r="AK18" i="34"/>
  <c r="AL7" i="34"/>
  <c r="AL18" i="34"/>
  <c r="AM7" i="34"/>
  <c r="AM18" i="34" s="1"/>
  <c r="AN7" i="34"/>
  <c r="AN18" i="34"/>
  <c r="AO7" i="34"/>
  <c r="AO18" i="34" s="1"/>
  <c r="C7" i="34"/>
  <c r="C18" i="34"/>
  <c r="U168" i="28"/>
  <c r="D168" i="28"/>
  <c r="B168" i="28"/>
  <c r="U167" i="28"/>
  <c r="D167" i="28"/>
  <c r="B167" i="28" s="1"/>
  <c r="U367" i="28"/>
  <c r="D367" i="28"/>
  <c r="B367" i="28"/>
  <c r="U366" i="28"/>
  <c r="D366" i="28"/>
  <c r="B366" i="28"/>
  <c r="U379" i="28"/>
  <c r="D379" i="28"/>
  <c r="B379" i="28" s="1"/>
  <c r="U382" i="28"/>
  <c r="D382" i="28"/>
  <c r="B382" i="28" s="1"/>
  <c r="U373" i="28"/>
  <c r="D373" i="28"/>
  <c r="B373" i="28"/>
  <c r="U376" i="28"/>
  <c r="D376" i="28"/>
  <c r="B376" i="28"/>
  <c r="U370" i="28"/>
  <c r="D370" i="28"/>
  <c r="B370" i="28"/>
  <c r="U378" i="28"/>
  <c r="D378" i="28"/>
  <c r="B378" i="28"/>
  <c r="U381" i="28"/>
  <c r="D381" i="28"/>
  <c r="B381" i="28"/>
  <c r="U372" i="28"/>
  <c r="D372" i="28"/>
  <c r="B372" i="28"/>
  <c r="U375" i="28"/>
  <c r="D375" i="28"/>
  <c r="B375" i="28" s="1"/>
  <c r="U369" i="28"/>
  <c r="D369" i="28"/>
  <c r="B369" i="28" s="1"/>
  <c r="U377" i="28"/>
  <c r="D377" i="28"/>
  <c r="B377" i="28" s="1"/>
  <c r="U380" i="28"/>
  <c r="D380" i="28"/>
  <c r="B380" i="28"/>
  <c r="U371" i="28"/>
  <c r="D371" i="28"/>
  <c r="B371" i="28"/>
  <c r="U374" i="28"/>
  <c r="D374" i="28"/>
  <c r="B374" i="28"/>
  <c r="U368" i="28"/>
  <c r="D368" i="28"/>
  <c r="B368" i="28"/>
  <c r="U365" i="28"/>
  <c r="D365" i="28"/>
  <c r="B365" i="28"/>
  <c r="U362" i="28"/>
  <c r="D362" i="28"/>
  <c r="B362" i="28" s="1"/>
  <c r="U359" i="28"/>
  <c r="D359" i="28"/>
  <c r="B359" i="28" s="1"/>
  <c r="U364" i="28"/>
  <c r="D364" i="28"/>
  <c r="B364" i="28"/>
  <c r="U361" i="28"/>
  <c r="D361" i="28"/>
  <c r="B361" i="28"/>
  <c r="U358" i="28"/>
  <c r="D358" i="28"/>
  <c r="B358" i="28"/>
  <c r="U363" i="28"/>
  <c r="D363" i="28"/>
  <c r="B363" i="28"/>
  <c r="U360" i="28"/>
  <c r="D360" i="28"/>
  <c r="B360" i="28"/>
  <c r="U357" i="28"/>
  <c r="D357" i="28"/>
  <c r="B357" i="28" s="1"/>
  <c r="U356" i="28"/>
  <c r="D356" i="28"/>
  <c r="B356" i="28" s="1"/>
  <c r="U352" i="28"/>
  <c r="D352" i="28"/>
  <c r="B352" i="28" s="1"/>
  <c r="U348" i="28"/>
  <c r="D348" i="28"/>
  <c r="B348" i="28"/>
  <c r="U355" i="28"/>
  <c r="D355" i="28"/>
  <c r="B355" i="28"/>
  <c r="U351" i="28"/>
  <c r="D351" i="28"/>
  <c r="B351" i="28"/>
  <c r="U347" i="28"/>
  <c r="D347" i="28"/>
  <c r="B347" i="28" s="1"/>
  <c r="U354" i="28"/>
  <c r="D354" i="28"/>
  <c r="B354" i="28"/>
  <c r="U350" i="28"/>
  <c r="D350" i="28"/>
  <c r="B350" i="28" s="1"/>
  <c r="U346" i="28"/>
  <c r="D346" i="28"/>
  <c r="B346" i="28" s="1"/>
  <c r="U353" i="28"/>
  <c r="D353" i="28"/>
  <c r="B353" i="28" s="1"/>
  <c r="U349" i="28"/>
  <c r="D349" i="28"/>
  <c r="B349" i="28"/>
  <c r="U345" i="28"/>
  <c r="D345" i="28"/>
  <c r="B345" i="28"/>
  <c r="U89" i="28"/>
  <c r="D89" i="28"/>
  <c r="B89" i="28"/>
  <c r="U86" i="28"/>
  <c r="D86" i="28"/>
  <c r="B86" i="28" s="1"/>
  <c r="U83" i="28"/>
  <c r="D83" i="28"/>
  <c r="B83" i="28"/>
  <c r="U88" i="28"/>
  <c r="D88" i="28"/>
  <c r="B88" i="28"/>
  <c r="U85" i="28"/>
  <c r="D85" i="28"/>
  <c r="B85" i="28" s="1"/>
  <c r="U82" i="28"/>
  <c r="D82" i="28"/>
  <c r="B82" i="28" s="1"/>
  <c r="U87" i="28"/>
  <c r="D87" i="28"/>
  <c r="B87" i="28" s="1"/>
  <c r="U84" i="28"/>
  <c r="D84" i="28"/>
  <c r="B84" i="28"/>
  <c r="U81" i="28"/>
  <c r="D81" i="28"/>
  <c r="B81" i="28"/>
  <c r="U13" i="28"/>
  <c r="D13" i="28"/>
  <c r="B13" i="28"/>
  <c r="U16" i="28"/>
  <c r="D16" i="28"/>
  <c r="B16" i="28"/>
  <c r="U7" i="28"/>
  <c r="D7" i="28"/>
  <c r="B7" i="28"/>
  <c r="U10" i="28"/>
  <c r="D10" i="28"/>
  <c r="B10" i="28" s="1"/>
  <c r="U4" i="28"/>
  <c r="D4" i="28"/>
  <c r="B4" i="28" s="1"/>
  <c r="U12" i="28"/>
  <c r="D12" i="28"/>
  <c r="B12" i="28"/>
  <c r="U15" i="28"/>
  <c r="D15" i="28"/>
  <c r="B15" i="28"/>
  <c r="U6" i="28"/>
  <c r="D6" i="28"/>
  <c r="B6" i="28"/>
  <c r="U9" i="28"/>
  <c r="D9" i="28"/>
  <c r="B9" i="28"/>
  <c r="U3" i="28"/>
  <c r="D3" i="28"/>
  <c r="B3" i="28"/>
  <c r="U11" i="28"/>
  <c r="D11" i="28"/>
  <c r="B11" i="28" s="1"/>
  <c r="U14" i="28"/>
  <c r="D14" i="28"/>
  <c r="B14" i="28" s="1"/>
  <c r="U5" i="28"/>
  <c r="D5" i="28"/>
  <c r="B5" i="28" s="1"/>
  <c r="U8" i="28"/>
  <c r="D8" i="28"/>
  <c r="B8" i="28"/>
  <c r="U2" i="28"/>
  <c r="D2" i="28"/>
  <c r="B2" i="28"/>
  <c r="U150" i="28"/>
  <c r="D150" i="28"/>
  <c r="B150" i="28"/>
  <c r="U144" i="28"/>
  <c r="D144" i="28"/>
  <c r="B144" i="28" s="1"/>
  <c r="U138" i="28"/>
  <c r="D138" i="28"/>
  <c r="B138" i="28"/>
  <c r="U149" i="28"/>
  <c r="D149" i="28"/>
  <c r="B149" i="28"/>
  <c r="U143" i="28"/>
  <c r="D143" i="28"/>
  <c r="B143" i="28" s="1"/>
  <c r="U137" i="28"/>
  <c r="D137" i="28"/>
  <c r="B137" i="28" s="1"/>
  <c r="U148" i="28"/>
  <c r="D148" i="28"/>
  <c r="B148" i="28" s="1"/>
  <c r="U142" i="28"/>
  <c r="D142" i="28"/>
  <c r="B142" i="28"/>
  <c r="U136" i="28"/>
  <c r="D136" i="28"/>
  <c r="B136" i="28"/>
  <c r="U147" i="28"/>
  <c r="D147" i="28"/>
  <c r="B147" i="28"/>
  <c r="U141" i="28"/>
  <c r="D141" i="28"/>
  <c r="B141" i="28"/>
  <c r="U135" i="28"/>
  <c r="D135" i="28"/>
  <c r="B135" i="28"/>
  <c r="U146" i="28"/>
  <c r="D146" i="28"/>
  <c r="B146" i="28" s="1"/>
  <c r="U140" i="28"/>
  <c r="D140" i="28"/>
  <c r="B140" i="28" s="1"/>
  <c r="U134" i="28"/>
  <c r="D134" i="28"/>
  <c r="B134" i="28" s="1"/>
  <c r="U145" i="28"/>
  <c r="D145" i="28"/>
  <c r="B145" i="28"/>
  <c r="U139" i="28"/>
  <c r="D139" i="28"/>
  <c r="B139" i="28"/>
  <c r="U133" i="28"/>
  <c r="D133" i="28"/>
  <c r="B133" i="28"/>
  <c r="U162" i="28"/>
  <c r="D162" i="28"/>
  <c r="B162" i="28"/>
  <c r="U166" i="28"/>
  <c r="D166" i="28"/>
  <c r="B166" i="28"/>
  <c r="U158" i="28"/>
  <c r="D158" i="28"/>
  <c r="B158" i="28" s="1"/>
  <c r="U154" i="28"/>
  <c r="D154" i="28"/>
  <c r="B154" i="28" s="1"/>
  <c r="U161" i="28"/>
  <c r="D161" i="28"/>
  <c r="B161" i="28"/>
  <c r="U165" i="28"/>
  <c r="D165" i="28"/>
  <c r="B165" i="28"/>
  <c r="U157" i="28"/>
  <c r="D157" i="28"/>
  <c r="B157" i="28"/>
  <c r="U153" i="28"/>
  <c r="D153" i="28"/>
  <c r="B153" i="28"/>
  <c r="U160" i="28"/>
  <c r="D160" i="28"/>
  <c r="B160" i="28"/>
  <c r="U164" i="28"/>
  <c r="D164" i="28"/>
  <c r="B164" i="28" s="1"/>
  <c r="U156" i="28"/>
  <c r="D156" i="28"/>
  <c r="B156" i="28" s="1"/>
  <c r="U152" i="28"/>
  <c r="D152" i="28"/>
  <c r="B152" i="28" s="1"/>
  <c r="U159" i="28"/>
  <c r="D159" i="28"/>
  <c r="B159" i="28" s="1"/>
  <c r="U163" i="28"/>
  <c r="D163" i="28"/>
  <c r="B163" i="28"/>
  <c r="U155" i="28"/>
  <c r="D155" i="28"/>
  <c r="B155" i="28"/>
  <c r="U151" i="28"/>
  <c r="D151" i="28"/>
  <c r="B151" i="28" s="1"/>
  <c r="U112" i="28"/>
  <c r="D112" i="28"/>
  <c r="B112" i="28"/>
  <c r="U107" i="28"/>
  <c r="D107" i="28"/>
  <c r="B107" i="28"/>
  <c r="U102" i="28"/>
  <c r="D102" i="28"/>
  <c r="B102" i="28" s="1"/>
  <c r="U97" i="28"/>
  <c r="D97" i="28"/>
  <c r="B97" i="28" s="1"/>
  <c r="U111" i="28"/>
  <c r="D111" i="28"/>
  <c r="B111" i="28" s="1"/>
  <c r="U106" i="28"/>
  <c r="D106" i="28"/>
  <c r="B106" i="28"/>
  <c r="U101" i="28"/>
  <c r="D101" i="28"/>
  <c r="B101" i="28"/>
  <c r="U96" i="28"/>
  <c r="D96" i="28"/>
  <c r="B96" i="28"/>
  <c r="U110" i="28"/>
  <c r="D110" i="28"/>
  <c r="B110" i="28"/>
  <c r="U105" i="28"/>
  <c r="D105" i="28"/>
  <c r="B105" i="28"/>
  <c r="U100" i="28"/>
  <c r="D100" i="28"/>
  <c r="B100" i="28" s="1"/>
  <c r="U95" i="28"/>
  <c r="D95" i="28"/>
  <c r="B95" i="28" s="1"/>
  <c r="U109" i="28"/>
  <c r="D109" i="28"/>
  <c r="B109" i="28" s="1"/>
  <c r="U104" i="28"/>
  <c r="D104" i="28"/>
  <c r="B104" i="28"/>
  <c r="U99" i="28"/>
  <c r="D99" i="28"/>
  <c r="B99" i="28"/>
  <c r="U94" i="28"/>
  <c r="D94" i="28"/>
  <c r="B94" i="28"/>
  <c r="U108" i="28"/>
  <c r="D108" i="28"/>
  <c r="B108" i="28"/>
  <c r="U103" i="28"/>
  <c r="D103" i="28"/>
  <c r="B103" i="28"/>
  <c r="U98" i="28"/>
  <c r="D98" i="28"/>
  <c r="B98" i="28" s="1"/>
  <c r="U93" i="28"/>
  <c r="D93" i="28"/>
  <c r="B93" i="28" s="1"/>
  <c r="U180" i="28"/>
  <c r="D180" i="28"/>
  <c r="B180" i="28"/>
  <c r="U186" i="28"/>
  <c r="D186" i="28"/>
  <c r="B186" i="28"/>
  <c r="U174" i="28"/>
  <c r="D174" i="28"/>
  <c r="B174" i="28"/>
  <c r="U179" i="28"/>
  <c r="D179" i="28"/>
  <c r="B179" i="28"/>
  <c r="U185" i="28"/>
  <c r="D185" i="28"/>
  <c r="B185" i="28"/>
  <c r="U173" i="28"/>
  <c r="D173" i="28"/>
  <c r="B173" i="28" s="1"/>
  <c r="U190" i="28"/>
  <c r="D190" i="28"/>
  <c r="B190" i="28" s="1"/>
  <c r="U178" i="28"/>
  <c r="D178" i="28"/>
  <c r="B178" i="28" s="1"/>
  <c r="U184" i="28"/>
  <c r="D184" i="28"/>
  <c r="B184" i="28" s="1"/>
  <c r="U172" i="28"/>
  <c r="D172" i="28"/>
  <c r="B172" i="28"/>
  <c r="U189" i="28"/>
  <c r="D189" i="28"/>
  <c r="B189" i="28"/>
  <c r="U177" i="28"/>
  <c r="D177" i="28"/>
  <c r="B177" i="28" s="1"/>
  <c r="U183" i="28"/>
  <c r="D183" i="28"/>
  <c r="B183" i="28"/>
  <c r="U171" i="28"/>
  <c r="D171" i="28"/>
  <c r="B171" i="28" s="1"/>
  <c r="U188" i="28"/>
  <c r="D188" i="28"/>
  <c r="B188" i="28" s="1"/>
  <c r="U176" i="28"/>
  <c r="D176" i="28"/>
  <c r="B176" i="28" s="1"/>
  <c r="U182" i="28"/>
  <c r="D182" i="28"/>
  <c r="B182" i="28" s="1"/>
  <c r="U170" i="28"/>
  <c r="D170" i="28"/>
  <c r="B170" i="28"/>
  <c r="U187" i="28"/>
  <c r="D187" i="28"/>
  <c r="B187" i="28"/>
  <c r="U175" i="28"/>
  <c r="D175" i="28"/>
  <c r="B175" i="28" s="1"/>
  <c r="U181" i="28"/>
  <c r="D181" i="28"/>
  <c r="B181" i="28"/>
  <c r="U169" i="28"/>
  <c r="D169" i="28"/>
  <c r="B169" i="28"/>
  <c r="U248" i="28"/>
  <c r="D248" i="28"/>
  <c r="B248" i="28" s="1"/>
  <c r="U245" i="28"/>
  <c r="D245" i="28"/>
  <c r="B245" i="28" s="1"/>
  <c r="U242" i="28"/>
  <c r="D242" i="28"/>
  <c r="B242" i="28" s="1"/>
  <c r="U235" i="28"/>
  <c r="D235" i="28"/>
  <c r="B235" i="28"/>
  <c r="U247" i="28"/>
  <c r="D247" i="28"/>
  <c r="B247" i="28"/>
  <c r="U244" i="28"/>
  <c r="D244" i="28"/>
  <c r="B244" i="28"/>
  <c r="U241" i="28"/>
  <c r="D241" i="28"/>
  <c r="B241" i="28"/>
  <c r="U234" i="28"/>
  <c r="D234" i="28"/>
  <c r="B234" i="28"/>
  <c r="U246" i="28"/>
  <c r="D246" i="28"/>
  <c r="B246" i="28" s="1"/>
  <c r="U243" i="28"/>
  <c r="D243" i="28"/>
  <c r="B243" i="28" s="1"/>
  <c r="U240" i="28"/>
  <c r="D240" i="28"/>
  <c r="B240" i="28"/>
  <c r="U233" i="28"/>
  <c r="D233" i="28"/>
  <c r="B233" i="28"/>
  <c r="U323" i="28"/>
  <c r="D323" i="28"/>
  <c r="B323" i="28"/>
  <c r="U343" i="28"/>
  <c r="D343" i="28"/>
  <c r="B343" i="28"/>
  <c r="U339" i="28"/>
  <c r="D339" i="28"/>
  <c r="B339" i="28"/>
  <c r="U322" i="28"/>
  <c r="D322" i="28"/>
  <c r="B322" i="28" s="1"/>
  <c r="U342" i="28"/>
  <c r="D342" i="28"/>
  <c r="B342" i="28" s="1"/>
  <c r="U324" i="28"/>
  <c r="D324" i="28"/>
  <c r="B324" i="28" s="1"/>
  <c r="U321" i="28"/>
  <c r="D321" i="28"/>
  <c r="B321" i="28" s="1"/>
  <c r="U341" i="28"/>
  <c r="D341" i="28"/>
  <c r="B341" i="28"/>
  <c r="U338" i="28"/>
  <c r="D338" i="28"/>
  <c r="B338" i="28"/>
  <c r="U344" i="28"/>
  <c r="D344" i="28"/>
  <c r="B344" i="28" s="1"/>
  <c r="U340" i="28"/>
  <c r="D340" i="28"/>
  <c r="B340" i="28"/>
  <c r="U320" i="28"/>
  <c r="D320" i="28"/>
  <c r="B320" i="28" s="1"/>
  <c r="S168" i="28"/>
  <c r="S167" i="28"/>
  <c r="S367" i="28"/>
  <c r="S366" i="28"/>
  <c r="S379" i="28"/>
  <c r="S382" i="28"/>
  <c r="Y382" i="28"/>
  <c r="S373" i="28"/>
  <c r="S376" i="28"/>
  <c r="S370" i="28"/>
  <c r="S378" i="28"/>
  <c r="Y378" i="28"/>
  <c r="S381" i="28"/>
  <c r="Y381" i="28"/>
  <c r="S372" i="28"/>
  <c r="Y372" i="28" s="1"/>
  <c r="S375" i="28"/>
  <c r="S369" i="28"/>
  <c r="S377" i="28"/>
  <c r="Y377" i="28"/>
  <c r="S380" i="28"/>
  <c r="Y380" i="28" s="1"/>
  <c r="S371" i="28"/>
  <c r="Y371" i="28"/>
  <c r="S374" i="28"/>
  <c r="T374" i="28" s="1"/>
  <c r="V374" i="28" s="1"/>
  <c r="W374" i="28" s="1"/>
  <c r="S368" i="28"/>
  <c r="Y368" i="28"/>
  <c r="S365" i="28"/>
  <c r="Y365" i="28" s="1"/>
  <c r="S362" i="28"/>
  <c r="Y362" i="28"/>
  <c r="S359" i="28"/>
  <c r="Y359" i="28" s="1"/>
  <c r="S364" i="28"/>
  <c r="S361" i="28"/>
  <c r="Y361" i="28"/>
  <c r="S358" i="28"/>
  <c r="Y358" i="28" s="1"/>
  <c r="S363" i="28"/>
  <c r="Y363" i="28" s="1"/>
  <c r="S360" i="28"/>
  <c r="S357" i="28"/>
  <c r="S356" i="28"/>
  <c r="S352" i="28"/>
  <c r="S348" i="28"/>
  <c r="Y348" i="28" s="1"/>
  <c r="S355" i="28"/>
  <c r="S351" i="28"/>
  <c r="S347" i="28"/>
  <c r="Y347" i="28" s="1"/>
  <c r="S354" i="28"/>
  <c r="S350" i="28"/>
  <c r="S346" i="28"/>
  <c r="Y346" i="28"/>
  <c r="S353" i="28"/>
  <c r="Y353" i="28"/>
  <c r="S349" i="28"/>
  <c r="S86" i="28"/>
  <c r="S83" i="28"/>
  <c r="Y83" i="28"/>
  <c r="S85" i="28"/>
  <c r="S82" i="28"/>
  <c r="Y82" i="28" s="1"/>
  <c r="S84" i="28"/>
  <c r="S81" i="28"/>
  <c r="Y16" i="28"/>
  <c r="T7" i="28"/>
  <c r="V7" i="28" s="1"/>
  <c r="W7" i="28" s="1"/>
  <c r="Y4" i="28"/>
  <c r="Y12" i="28"/>
  <c r="Y15" i="28"/>
  <c r="Y6" i="28"/>
  <c r="Y9" i="28"/>
  <c r="Y5" i="28"/>
  <c r="Y8" i="28"/>
  <c r="S144" i="28"/>
  <c r="S138" i="28"/>
  <c r="Y138" i="28"/>
  <c r="S149" i="28"/>
  <c r="Y149" i="28"/>
  <c r="S143" i="28"/>
  <c r="S137" i="28"/>
  <c r="Y137" i="28"/>
  <c r="S148" i="28"/>
  <c r="Y148" i="28" s="1"/>
  <c r="S142" i="28"/>
  <c r="S136" i="28"/>
  <c r="S147" i="28"/>
  <c r="S141" i="28"/>
  <c r="S135" i="28"/>
  <c r="S146" i="28"/>
  <c r="S140" i="28"/>
  <c r="S134" i="28"/>
  <c r="Y134" i="28" s="1"/>
  <c r="S145" i="28"/>
  <c r="S139" i="28"/>
  <c r="Y139" i="28" s="1"/>
  <c r="S133" i="28"/>
  <c r="Y133" i="28"/>
  <c r="S162" i="28"/>
  <c r="T162" i="28" s="1"/>
  <c r="V162" i="28" s="1"/>
  <c r="S166" i="28"/>
  <c r="Y166" i="28"/>
  <c r="S158" i="28"/>
  <c r="S154" i="28"/>
  <c r="S161" i="28"/>
  <c r="S165" i="28"/>
  <c r="S157" i="28"/>
  <c r="Y157" i="28" s="1"/>
  <c r="S153" i="28"/>
  <c r="S160" i="28"/>
  <c r="S164" i="28"/>
  <c r="S156" i="28"/>
  <c r="S152" i="28"/>
  <c r="S159" i="28"/>
  <c r="S163" i="28"/>
  <c r="S155" i="28"/>
  <c r="Y155" i="28"/>
  <c r="S151" i="28"/>
  <c r="T151" i="28"/>
  <c r="V151" i="28" s="1"/>
  <c r="W151" i="28" s="1"/>
  <c r="S112" i="28"/>
  <c r="S107" i="28"/>
  <c r="S102" i="28"/>
  <c r="S97" i="28"/>
  <c r="S111" i="28"/>
  <c r="Y111" i="28" s="1"/>
  <c r="S106" i="28"/>
  <c r="Y106" i="28" s="1"/>
  <c r="T106" i="28"/>
  <c r="V106" i="28" s="1"/>
  <c r="S101" i="28"/>
  <c r="S96" i="28"/>
  <c r="S110" i="28"/>
  <c r="Y110" i="28"/>
  <c r="S105" i="28"/>
  <c r="Y105" i="28"/>
  <c r="S100" i="28"/>
  <c r="T100" i="28" s="1"/>
  <c r="V100" i="28" s="1"/>
  <c r="S95" i="28"/>
  <c r="S109" i="28"/>
  <c r="Y109" i="28"/>
  <c r="S104" i="28"/>
  <c r="Y104" i="28" s="1"/>
  <c r="S99" i="28"/>
  <c r="S94" i="28"/>
  <c r="Y94" i="28"/>
  <c r="S108" i="28"/>
  <c r="S103" i="28"/>
  <c r="Y103" i="28"/>
  <c r="S98" i="28"/>
  <c r="Y98" i="28"/>
  <c r="S93" i="28"/>
  <c r="Y93" i="28" s="1"/>
  <c r="S180" i="28"/>
  <c r="Y180" i="28"/>
  <c r="S186" i="28"/>
  <c r="S174" i="28"/>
  <c r="S179" i="28"/>
  <c r="S185" i="28"/>
  <c r="Y185" i="28" s="1"/>
  <c r="S173" i="28"/>
  <c r="S190" i="28"/>
  <c r="Y190" i="28" s="1"/>
  <c r="S178" i="28"/>
  <c r="S184" i="28"/>
  <c r="S172" i="28"/>
  <c r="Y172" i="28" s="1"/>
  <c r="S189" i="28"/>
  <c r="Y189" i="28"/>
  <c r="S177" i="28"/>
  <c r="Y177" i="28"/>
  <c r="S183" i="28"/>
  <c r="S171" i="28"/>
  <c r="S188" i="28"/>
  <c r="S176" i="28"/>
  <c r="S182" i="28"/>
  <c r="Y182" i="28"/>
  <c r="S170" i="28"/>
  <c r="S187" i="28"/>
  <c r="S175" i="28"/>
  <c r="S181" i="28"/>
  <c r="S169" i="28"/>
  <c r="S248" i="28"/>
  <c r="Y248" i="28"/>
  <c r="S245" i="28"/>
  <c r="S242" i="28"/>
  <c r="Y242" i="28"/>
  <c r="S235" i="28"/>
  <c r="S247" i="28"/>
  <c r="Y247" i="28"/>
  <c r="S244" i="28"/>
  <c r="Y244" i="28" s="1"/>
  <c r="S241" i="28"/>
  <c r="S234" i="28"/>
  <c r="S246" i="28"/>
  <c r="Y246" i="28" s="1"/>
  <c r="S243" i="28"/>
  <c r="Y243" i="28"/>
  <c r="S240" i="28"/>
  <c r="S233" i="28"/>
  <c r="S323" i="28"/>
  <c r="S343" i="28"/>
  <c r="S339" i="28"/>
  <c r="Y339" i="28" s="1"/>
  <c r="S322" i="28"/>
  <c r="Y322" i="28"/>
  <c r="S342" i="28"/>
  <c r="Y342" i="28"/>
  <c r="S324" i="28"/>
  <c r="Y324" i="28" s="1"/>
  <c r="S321" i="28"/>
  <c r="S341" i="28"/>
  <c r="T341" i="28" s="1"/>
  <c r="V341" i="28" s="1"/>
  <c r="X341" i="28" s="1"/>
  <c r="S338" i="28"/>
  <c r="S344" i="28"/>
  <c r="S340" i="28"/>
  <c r="Y340" i="28" s="1"/>
  <c r="Y88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W25" i="33" s="1"/>
  <c r="Z76" i="32"/>
  <c r="AA76" i="32"/>
  <c r="AB76" i="32"/>
  <c r="W28" i="33"/>
  <c r="AC76" i="32"/>
  <c r="W29" i="33"/>
  <c r="AD76" i="32"/>
  <c r="AE76" i="32"/>
  <c r="W31" i="33" s="1"/>
  <c r="AF76" i="32"/>
  <c r="W32" i="33"/>
  <c r="AG76" i="32"/>
  <c r="W33" i="33"/>
  <c r="AH76" i="32"/>
  <c r="AI76" i="32"/>
  <c r="W35" i="33" s="1"/>
  <c r="AJ76" i="32"/>
  <c r="W36" i="33"/>
  <c r="AK76" i="32"/>
  <c r="W37" i="33" s="1"/>
  <c r="AL76" i="32"/>
  <c r="W38" i="33" s="1"/>
  <c r="AM76" i="32"/>
  <c r="W39" i="33"/>
  <c r="AN76" i="32"/>
  <c r="U77" i="32"/>
  <c r="X21" i="33"/>
  <c r="V77" i="32"/>
  <c r="X22" i="33"/>
  <c r="W77" i="32"/>
  <c r="X23" i="33"/>
  <c r="X77" i="32"/>
  <c r="Y77" i="32"/>
  <c r="X25" i="33"/>
  <c r="Z77" i="32"/>
  <c r="X26" i="33" s="1"/>
  <c r="AA77" i="32"/>
  <c r="X27" i="33"/>
  <c r="AB77" i="32"/>
  <c r="X28" i="33"/>
  <c r="AC77" i="32"/>
  <c r="AD77" i="32"/>
  <c r="X30" i="33"/>
  <c r="AE77" i="32"/>
  <c r="X31" i="33"/>
  <c r="AF77" i="32"/>
  <c r="AG77" i="32"/>
  <c r="AH77" i="32"/>
  <c r="X34" i="33"/>
  <c r="AI77" i="32"/>
  <c r="AJ77" i="32"/>
  <c r="AK77" i="32"/>
  <c r="X37" i="33"/>
  <c r="AL77" i="32"/>
  <c r="X38" i="33" s="1"/>
  <c r="AM77" i="32"/>
  <c r="AN77" i="32"/>
  <c r="X40" i="33" s="1"/>
  <c r="U78" i="32"/>
  <c r="Y21" i="33"/>
  <c r="V78" i="32"/>
  <c r="Y22" i="33" s="1"/>
  <c r="W78" i="32"/>
  <c r="Y23" i="33"/>
  <c r="X78" i="32"/>
  <c r="Y24" i="33" s="1"/>
  <c r="Y78" i="32"/>
  <c r="Z78" i="32"/>
  <c r="Y26" i="33"/>
  <c r="AA78" i="32"/>
  <c r="Y27" i="33" s="1"/>
  <c r="AB78" i="32"/>
  <c r="Y28" i="33"/>
  <c r="AC78" i="32"/>
  <c r="Y29" i="33"/>
  <c r="AD78" i="32"/>
  <c r="Y30" i="33" s="1"/>
  <c r="AE78" i="32"/>
  <c r="Y31" i="33" s="1"/>
  <c r="AF78" i="32"/>
  <c r="Y32" i="33"/>
  <c r="AG78" i="32"/>
  <c r="Y33" i="33"/>
  <c r="AH78" i="32"/>
  <c r="Y34" i="33" s="1"/>
  <c r="AI78" i="32"/>
  <c r="Y35" i="33" s="1"/>
  <c r="AJ78" i="32"/>
  <c r="Y36" i="33"/>
  <c r="AK78" i="32"/>
  <c r="Y37" i="33"/>
  <c r="AL78" i="32"/>
  <c r="Y38" i="33" s="1"/>
  <c r="AM78" i="32"/>
  <c r="Y39" i="33" s="1"/>
  <c r="AN78" i="32"/>
  <c r="Y40" i="33"/>
  <c r="U79" i="32"/>
  <c r="Z21" i="33" s="1"/>
  <c r="V79" i="32"/>
  <c r="Z22" i="33"/>
  <c r="W79" i="32"/>
  <c r="Z23" i="33"/>
  <c r="X79" i="32"/>
  <c r="Z24" i="33"/>
  <c r="Y79" i="32"/>
  <c r="Z25" i="33" s="1"/>
  <c r="Z79" i="32"/>
  <c r="Z26" i="33" s="1"/>
  <c r="AA79" i="32"/>
  <c r="Z27" i="33" s="1"/>
  <c r="AB79" i="32"/>
  <c r="Z28" i="33" s="1"/>
  <c r="AC79" i="32"/>
  <c r="Z29" i="33"/>
  <c r="AD79" i="32"/>
  <c r="Z30" i="33"/>
  <c r="AE79" i="32"/>
  <c r="AF79" i="32"/>
  <c r="Z32" i="33"/>
  <c r="AG79" i="32"/>
  <c r="AH79" i="32"/>
  <c r="Z34" i="33"/>
  <c r="AI79" i="32"/>
  <c r="Z35" i="33"/>
  <c r="AJ79" i="32"/>
  <c r="Z36" i="33" s="1"/>
  <c r="AK79" i="32"/>
  <c r="AL79" i="32"/>
  <c r="Z38" i="33"/>
  <c r="AM79" i="32"/>
  <c r="Z39" i="33" s="1"/>
  <c r="AN79" i="32"/>
  <c r="Z40" i="33"/>
  <c r="U80" i="32"/>
  <c r="AA21" i="33" s="1"/>
  <c r="V80" i="32"/>
  <c r="AA22" i="33"/>
  <c r="W80" i="32"/>
  <c r="AA23" i="33" s="1"/>
  <c r="X80" i="32"/>
  <c r="AA24" i="33" s="1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F80" i="32"/>
  <c r="AA32" i="33"/>
  <c r="AG80" i="32"/>
  <c r="AA33" i="33" s="1"/>
  <c r="AH80" i="32"/>
  <c r="AA34" i="33" s="1"/>
  <c r="AI80" i="32"/>
  <c r="AJ80" i="32"/>
  <c r="AA36" i="33" s="1"/>
  <c r="AK80" i="32"/>
  <c r="AA37" i="33"/>
  <c r="AL80" i="32"/>
  <c r="AA38" i="33" s="1"/>
  <c r="AM80" i="32"/>
  <c r="AA39" i="33"/>
  <c r="AN80" i="32"/>
  <c r="AA40" i="33" s="1"/>
  <c r="U81" i="32"/>
  <c r="AB21" i="33"/>
  <c r="V81" i="32"/>
  <c r="AB22" i="33"/>
  <c r="W81" i="32"/>
  <c r="AB23" i="33"/>
  <c r="X81" i="32"/>
  <c r="AB24" i="33" s="1"/>
  <c r="Y81" i="32"/>
  <c r="AB25" i="33" s="1"/>
  <c r="Z81" i="32"/>
  <c r="Z82" i="32" s="1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 s="1"/>
  <c r="AI81" i="32"/>
  <c r="AB35" i="33"/>
  <c r="AJ81" i="32"/>
  <c r="AK81" i="32"/>
  <c r="AB37" i="33"/>
  <c r="AL81" i="32"/>
  <c r="AB38" i="33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/>
  <c r="AQ6" i="8"/>
  <c r="AM8" i="8"/>
  <c r="H27" i="31"/>
  <c r="X8" i="8"/>
  <c r="N27" i="3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 s="1"/>
  <c r="X12" i="8"/>
  <c r="N34" i="31"/>
  <c r="AM10" i="8"/>
  <c r="H32" i="31" s="1"/>
  <c r="X10" i="8"/>
  <c r="N32" i="31" s="1"/>
  <c r="AM36" i="8"/>
  <c r="X36" i="8"/>
  <c r="AM3" i="8"/>
  <c r="H12" i="31"/>
  <c r="X3" i="8"/>
  <c r="N12" i="31" s="1"/>
  <c r="AM2" i="8"/>
  <c r="H11" i="31"/>
  <c r="X2" i="8"/>
  <c r="N11" i="3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K17" i="15"/>
  <c r="M17" i="15"/>
  <c r="AA17" i="15"/>
  <c r="AB17" i="15"/>
  <c r="S17" i="15"/>
  <c r="AG17" i="15"/>
  <c r="T17" i="15"/>
  <c r="AH17" i="15"/>
  <c r="V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D54" i="32"/>
  <c r="E16" i="32"/>
  <c r="F16" i="32"/>
  <c r="F21" i="32" s="1"/>
  <c r="G16" i="32"/>
  <c r="G30" i="32"/>
  <c r="H16" i="32"/>
  <c r="H44" i="32" s="1"/>
  <c r="I16" i="32"/>
  <c r="J16" i="32"/>
  <c r="J75" i="32"/>
  <c r="K16" i="32"/>
  <c r="K75" i="32" s="1"/>
  <c r="L16" i="32"/>
  <c r="M16" i="32"/>
  <c r="N16" i="32"/>
  <c r="N97" i="32" s="1"/>
  <c r="O16" i="32"/>
  <c r="P16" i="32"/>
  <c r="P54" i="32" s="1"/>
  <c r="Q16" i="32"/>
  <c r="R16" i="32"/>
  <c r="R54" i="32" s="1"/>
  <c r="S16" i="32"/>
  <c r="S75" i="32" s="1"/>
  <c r="T16" i="32"/>
  <c r="U16" i="32"/>
  <c r="V16" i="32"/>
  <c r="W16" i="32"/>
  <c r="X16" i="32"/>
  <c r="Y16" i="32"/>
  <c r="Y75" i="32" s="1"/>
  <c r="Z16" i="32"/>
  <c r="AA16" i="32"/>
  <c r="AA44" i="32"/>
  <c r="AB16" i="32"/>
  <c r="AB75" i="32"/>
  <c r="AC16" i="32"/>
  <c r="AD16" i="32"/>
  <c r="AD85" i="32"/>
  <c r="AE16" i="32"/>
  <c r="AE65" i="32"/>
  <c r="AF16" i="32"/>
  <c r="AF21" i="32" s="1"/>
  <c r="AG16" i="32"/>
  <c r="AH16" i="32"/>
  <c r="AI16" i="32"/>
  <c r="AJ16" i="32"/>
  <c r="AK16" i="32"/>
  <c r="AL16" i="32"/>
  <c r="AL54" i="32" s="1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X21" i="32"/>
  <c r="A42" i="14"/>
  <c r="A43" i="14"/>
  <c r="A44" i="14"/>
  <c r="A45" i="14"/>
  <c r="A46" i="14"/>
  <c r="A85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69" i="14"/>
  <c r="A108" i="14"/>
  <c r="A147" i="14" s="1"/>
  <c r="A186" i="14" s="1"/>
  <c r="A225" i="14" s="1"/>
  <c r="A70" i="14"/>
  <c r="A71" i="14"/>
  <c r="A72" i="14"/>
  <c r="A73" i="14"/>
  <c r="A74" i="14"/>
  <c r="A113" i="14" s="1"/>
  <c r="A152" i="14" s="1"/>
  <c r="A191" i="14" s="1"/>
  <c r="A230" i="14" s="1"/>
  <c r="A75" i="14"/>
  <c r="A114" i="14"/>
  <c r="A76" i="14"/>
  <c r="A77" i="14"/>
  <c r="A116" i="14"/>
  <c r="A78" i="14"/>
  <c r="A79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H41" i="14"/>
  <c r="B42" i="14"/>
  <c r="B81" i="14" s="1"/>
  <c r="B43" i="14"/>
  <c r="B82" i="14"/>
  <c r="B44" i="14"/>
  <c r="B45" i="14"/>
  <c r="B46" i="14"/>
  <c r="B47" i="14"/>
  <c r="B86" i="14" s="1"/>
  <c r="B125" i="14" s="1"/>
  <c r="B164" i="14" s="1"/>
  <c r="B203" i="14" s="1"/>
  <c r="B242" i="14"/>
  <c r="B48" i="14"/>
  <c r="B87" i="14" s="1"/>
  <c r="B126" i="14" s="1"/>
  <c r="B165" i="14" s="1"/>
  <c r="B204" i="14" s="1"/>
  <c r="B243" i="14" s="1"/>
  <c r="B49" i="14"/>
  <c r="B50" i="14"/>
  <c r="B51" i="14"/>
  <c r="C51" i="14" s="1"/>
  <c r="B52" i="14"/>
  <c r="B53" i="14"/>
  <c r="B54" i="14"/>
  <c r="B55" i="14"/>
  <c r="G55" i="14" s="1"/>
  <c r="B56" i="14"/>
  <c r="G56" i="14" s="1"/>
  <c r="B95" i="14"/>
  <c r="B134" i="14" s="1"/>
  <c r="B57" i="14"/>
  <c r="B96" i="14"/>
  <c r="B135" i="14" s="1"/>
  <c r="B174" i="14"/>
  <c r="B213" i="14" s="1"/>
  <c r="B252" i="14" s="1"/>
  <c r="B58" i="14"/>
  <c r="B59" i="14"/>
  <c r="B98" i="14"/>
  <c r="B137" i="14" s="1"/>
  <c r="B176" i="14" s="1"/>
  <c r="B215" i="14" s="1"/>
  <c r="B254" i="14" s="1"/>
  <c r="B60" i="14"/>
  <c r="C60" i="14" s="1"/>
  <c r="B61" i="14"/>
  <c r="B62" i="14"/>
  <c r="B101" i="14" s="1"/>
  <c r="B63" i="14"/>
  <c r="B64" i="14"/>
  <c r="B103" i="14" s="1"/>
  <c r="B65" i="14"/>
  <c r="B104" i="14"/>
  <c r="B143" i="14" s="1"/>
  <c r="B182" i="14" s="1"/>
  <c r="B221" i="14" s="1"/>
  <c r="B260" i="14" s="1"/>
  <c r="B66" i="14"/>
  <c r="B67" i="14"/>
  <c r="B68" i="14"/>
  <c r="G68" i="14" s="1"/>
  <c r="B69" i="14"/>
  <c r="B70" i="14"/>
  <c r="C70" i="14" s="1"/>
  <c r="B109" i="14"/>
  <c r="B71" i="14"/>
  <c r="B110" i="14"/>
  <c r="B149" i="14" s="1"/>
  <c r="B72" i="14"/>
  <c r="G72" i="14"/>
  <c r="B73" i="14"/>
  <c r="B74" i="14"/>
  <c r="B75" i="14"/>
  <c r="B76" i="14"/>
  <c r="B115" i="14" s="1"/>
  <c r="B77" i="14"/>
  <c r="B78" i="14"/>
  <c r="B79" i="14"/>
  <c r="C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91" i="5"/>
  <c r="J98" i="5"/>
  <c r="J97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58" i="5"/>
  <c r="I58" i="5"/>
  <c r="I55" i="5"/>
  <c r="I54" i="5"/>
  <c r="I53" i="5"/>
  <c r="I52" i="5"/>
  <c r="I51" i="5"/>
  <c r="I50" i="5"/>
  <c r="I49" i="5"/>
  <c r="I48" i="5"/>
  <c r="M47" i="5"/>
  <c r="L47" i="5"/>
  <c r="K47" i="5"/>
  <c r="K51" i="5"/>
  <c r="J47" i="5"/>
  <c r="I44" i="5"/>
  <c r="I43" i="5"/>
  <c r="I42" i="5"/>
  <c r="I41" i="5"/>
  <c r="I40" i="5"/>
  <c r="I39" i="5"/>
  <c r="I38" i="5"/>
  <c r="I37" i="5"/>
  <c r="S36" i="5"/>
  <c r="R36" i="5"/>
  <c r="Q36" i="5"/>
  <c r="Q43" i="5" s="1"/>
  <c r="Q40" i="5"/>
  <c r="P36" i="5"/>
  <c r="P41" i="5"/>
  <c r="O36" i="5"/>
  <c r="N36" i="5"/>
  <c r="N38" i="5"/>
  <c r="M36" i="5"/>
  <c r="L36" i="5"/>
  <c r="L43" i="5" s="1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M17" i="5" s="1"/>
  <c r="L14" i="5"/>
  <c r="K14" i="5"/>
  <c r="J14" i="5"/>
  <c r="I14" i="5"/>
  <c r="I17" i="5"/>
  <c r="U2" i="5"/>
  <c r="U5" i="5"/>
  <c r="T2" i="5"/>
  <c r="S2" i="5"/>
  <c r="R2" i="5"/>
  <c r="Q2" i="5"/>
  <c r="Q4" i="5"/>
  <c r="P2" i="5"/>
  <c r="S113" i="5" s="1"/>
  <c r="K2" i="5"/>
  <c r="J2" i="5"/>
  <c r="I2" i="5"/>
  <c r="K54" i="5"/>
  <c r="B11" i="32"/>
  <c r="AJ214" i="4"/>
  <c r="AP214" i="4"/>
  <c r="AJ205" i="4"/>
  <c r="AP205" i="4"/>
  <c r="AT205" i="4"/>
  <c r="AV205" i="4" s="1"/>
  <c r="AX205" i="4" s="1"/>
  <c r="AJ209" i="4"/>
  <c r="AP209" i="4"/>
  <c r="AR209" i="4" s="1"/>
  <c r="AJ210" i="4"/>
  <c r="AP210" i="4"/>
  <c r="AJ212" i="4"/>
  <c r="AP212" i="4"/>
  <c r="AR212" i="4" s="1"/>
  <c r="AJ201" i="4"/>
  <c r="AP201" i="4"/>
  <c r="AJ215" i="4"/>
  <c r="AP215" i="4"/>
  <c r="AJ211" i="4"/>
  <c r="AP211" i="4"/>
  <c r="AJ202" i="4"/>
  <c r="AP202" i="4" s="1"/>
  <c r="AT202" i="4" s="1"/>
  <c r="AV202" i="4" s="1"/>
  <c r="AX202" i="4" s="1"/>
  <c r="AJ204" i="4"/>
  <c r="AP204" i="4" s="1"/>
  <c r="AR204" i="4" s="1"/>
  <c r="AJ203" i="4"/>
  <c r="AP203" i="4"/>
  <c r="AJ208" i="4"/>
  <c r="AP208" i="4"/>
  <c r="AJ207" i="4"/>
  <c r="AP207" i="4" s="1"/>
  <c r="AJ216" i="4"/>
  <c r="AP216" i="4"/>
  <c r="AT216" i="4" s="1"/>
  <c r="AV216" i="4" s="1"/>
  <c r="AJ206" i="4"/>
  <c r="AP206" i="4"/>
  <c r="AJ213" i="4"/>
  <c r="AP213" i="4" s="1"/>
  <c r="AQ9" i="8"/>
  <c r="J99" i="5"/>
  <c r="H54" i="32"/>
  <c r="N251" i="7"/>
  <c r="N1027" i="7"/>
  <c r="N1600" i="7"/>
  <c r="N1608" i="7"/>
  <c r="I454" i="7"/>
  <c r="I1031" i="7"/>
  <c r="I1098" i="7"/>
  <c r="I1102" i="7"/>
  <c r="I1121" i="7"/>
  <c r="I1275" i="7"/>
  <c r="N807" i="7"/>
  <c r="N1029" i="7"/>
  <c r="N1119" i="7"/>
  <c r="AE30" i="32"/>
  <c r="H30" i="32"/>
  <c r="B90" i="14"/>
  <c r="B129" i="14"/>
  <c r="B168" i="14" s="1"/>
  <c r="H65" i="32"/>
  <c r="H85" i="32"/>
  <c r="AS23" i="4"/>
  <c r="AS103" i="4"/>
  <c r="AS12" i="4"/>
  <c r="AS38" i="4"/>
  <c r="AS173" i="4"/>
  <c r="AS98" i="4"/>
  <c r="H35" i="32"/>
  <c r="J93" i="5"/>
  <c r="J96" i="5"/>
  <c r="J52" i="5"/>
  <c r="K50" i="5"/>
  <c r="C75" i="14"/>
  <c r="AS138" i="4"/>
  <c r="AS95" i="4"/>
  <c r="AS133" i="4"/>
  <c r="AS84" i="4"/>
  <c r="AS54" i="4"/>
  <c r="AS148" i="4"/>
  <c r="AS86" i="4"/>
  <c r="AS112" i="4"/>
  <c r="AS97" i="4"/>
  <c r="AS121" i="4"/>
  <c r="J94" i="5"/>
  <c r="AS72" i="4"/>
  <c r="AS126" i="4"/>
  <c r="AS17" i="4"/>
  <c r="AS111" i="4"/>
  <c r="AS45" i="4"/>
  <c r="AS77" i="4"/>
  <c r="AS75" i="4"/>
  <c r="AS171" i="4"/>
  <c r="AS139" i="4"/>
  <c r="AS41" i="4"/>
  <c r="AS188" i="4"/>
  <c r="AS39" i="4"/>
  <c r="AS137" i="4"/>
  <c r="AS151" i="4"/>
  <c r="AS146" i="4"/>
  <c r="AS129" i="4"/>
  <c r="AS20" i="4"/>
  <c r="AS158" i="4"/>
  <c r="AS27" i="4"/>
  <c r="J92" i="5"/>
  <c r="R3" i="5"/>
  <c r="T8" i="28"/>
  <c r="V8" i="28" s="1"/>
  <c r="G61" i="14"/>
  <c r="C86" i="12"/>
  <c r="C10" i="12"/>
  <c r="C61" i="12"/>
  <c r="C19" i="12"/>
  <c r="C21" i="12"/>
  <c r="C111" i="12"/>
  <c r="A313" i="12"/>
  <c r="A448" i="12" s="1"/>
  <c r="A583" i="12" s="1"/>
  <c r="A718" i="12" s="1"/>
  <c r="A853" i="12" s="1"/>
  <c r="A988" i="12" s="1"/>
  <c r="A1123" i="12" s="1"/>
  <c r="A1258" i="12" s="1"/>
  <c r="K87" i="5"/>
  <c r="P42" i="5"/>
  <c r="P38" i="5"/>
  <c r="Q7" i="5"/>
  <c r="P9" i="5"/>
  <c r="Y176" i="28"/>
  <c r="Y158" i="28"/>
  <c r="B107" i="14"/>
  <c r="A505" i="12"/>
  <c r="A640" i="12"/>
  <c r="A775" i="12" s="1"/>
  <c r="A910" i="12" s="1"/>
  <c r="A1045" i="12"/>
  <c r="A1180" i="12" s="1"/>
  <c r="A1315" i="12" s="1"/>
  <c r="A1450" i="12" s="1"/>
  <c r="A1585" i="12" s="1"/>
  <c r="A1720" i="12" s="1"/>
  <c r="A1855" i="12"/>
  <c r="A1990" i="12" s="1"/>
  <c r="A2125" i="12" s="1"/>
  <c r="A2260" i="12" s="1"/>
  <c r="A2395" i="12" s="1"/>
  <c r="A2530" i="12" s="1"/>
  <c r="A2665" i="12" s="1"/>
  <c r="A2800" i="12" s="1"/>
  <c r="A2935" i="12" s="1"/>
  <c r="A3070" i="12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50" i="5"/>
  <c r="A3177" i="12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B177" i="12"/>
  <c r="C177" i="12" s="1"/>
  <c r="B312" i="12"/>
  <c r="C312" i="12" s="1"/>
  <c r="B447" i="12"/>
  <c r="B226" i="12"/>
  <c r="B361" i="12" s="1"/>
  <c r="B496" i="12" s="1"/>
  <c r="AL85" i="32"/>
  <c r="AL21" i="32"/>
  <c r="AL97" i="32"/>
  <c r="AL35" i="32"/>
  <c r="AL65" i="32"/>
  <c r="AL44" i="32"/>
  <c r="J21" i="5"/>
  <c r="J18" i="5"/>
  <c r="AF97" i="32"/>
  <c r="AF54" i="32"/>
  <c r="AS8" i="4"/>
  <c r="AS92" i="4"/>
  <c r="AS181" i="4"/>
  <c r="B111" i="14"/>
  <c r="B150" i="14"/>
  <c r="B189" i="14"/>
  <c r="B228" i="14" s="1"/>
  <c r="B267" i="14" s="1"/>
  <c r="Y143" i="28"/>
  <c r="S65" i="32"/>
  <c r="V21" i="32"/>
  <c r="H75" i="32"/>
  <c r="AS24" i="4"/>
  <c r="AS99" i="4"/>
  <c r="AS145" i="4"/>
  <c r="AS59" i="4"/>
  <c r="AS66" i="4"/>
  <c r="AS71" i="4"/>
  <c r="AS152" i="4"/>
  <c r="AS34" i="4"/>
  <c r="AS115" i="4"/>
  <c r="AS11" i="4"/>
  <c r="AS162" i="4"/>
  <c r="AS5" i="4"/>
  <c r="AS70" i="4"/>
  <c r="AS192" i="4"/>
  <c r="AS134" i="4"/>
  <c r="AS51" i="4"/>
  <c r="AS183" i="4"/>
  <c r="AS160" i="4"/>
  <c r="AS182" i="4"/>
  <c r="AS69" i="4"/>
  <c r="AS35" i="4"/>
  <c r="AS33" i="4"/>
  <c r="AS127" i="4"/>
  <c r="AS159" i="4"/>
  <c r="AS104" i="4"/>
  <c r="AS169" i="4"/>
  <c r="AS125" i="4"/>
  <c r="AS73" i="4"/>
  <c r="AS67" i="4"/>
  <c r="AS144" i="4"/>
  <c r="AS26" i="4"/>
  <c r="AS189" i="4"/>
  <c r="AS63" i="4"/>
  <c r="AS119" i="4"/>
  <c r="AS60" i="4"/>
  <c r="AS174" i="4"/>
  <c r="AS87" i="4"/>
  <c r="AS82" i="4"/>
  <c r="AS40" i="4"/>
  <c r="AS142" i="4"/>
  <c r="AS155" i="4"/>
  <c r="AS140" i="4"/>
  <c r="AS57" i="4"/>
  <c r="AS10" i="4"/>
  <c r="AS187" i="4"/>
  <c r="AS149" i="4"/>
  <c r="AS30" i="4"/>
  <c r="AS175" i="4"/>
  <c r="AS74" i="4"/>
  <c r="AS135" i="4"/>
  <c r="AS3" i="4"/>
  <c r="AS42" i="4"/>
  <c r="AS49" i="4"/>
  <c r="AS107" i="4"/>
  <c r="AS4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AS200" i="4"/>
  <c r="U24" i="15"/>
  <c r="B256" i="12"/>
  <c r="C256" i="12" s="1"/>
  <c r="B391" i="12"/>
  <c r="C121" i="12"/>
  <c r="N43" i="5"/>
  <c r="N42" i="5"/>
  <c r="Q10" i="5"/>
  <c r="S114" i="5"/>
  <c r="Q9" i="5"/>
  <c r="T114" i="5"/>
  <c r="Q3" i="5"/>
  <c r="U113" i="5"/>
  <c r="C46" i="14"/>
  <c r="J21" i="32"/>
  <c r="B390" i="12"/>
  <c r="K4" i="5"/>
  <c r="K8" i="5"/>
  <c r="G62" i="14"/>
  <c r="Y266" i="28"/>
  <c r="AJ85" i="32"/>
  <c r="Z31" i="33"/>
  <c r="A1117" i="12"/>
  <c r="R114" i="5"/>
  <c r="I97" i="32"/>
  <c r="I85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/>
  <c r="A3295" i="12" s="1"/>
  <c r="A3430" i="12" s="1"/>
  <c r="A3565" i="12" s="1"/>
  <c r="A3700" i="12" s="1"/>
  <c r="A3835" i="12"/>
  <c r="A3970" i="12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Q8" i="5"/>
  <c r="P4" i="5"/>
  <c r="P10" i="5"/>
  <c r="N44" i="5"/>
  <c r="J51" i="5"/>
  <c r="A84" i="14"/>
  <c r="Q85" i="32"/>
  <c r="Y146" i="28"/>
  <c r="K27" i="5"/>
  <c r="X85" i="32"/>
  <c r="T218" i="28"/>
  <c r="V218" i="28" s="1"/>
  <c r="T256" i="28"/>
  <c r="V256" i="28" s="1"/>
  <c r="T129" i="28"/>
  <c r="V129" i="28" s="1"/>
  <c r="AS211" i="4"/>
  <c r="AS205" i="4"/>
  <c r="AS215" i="4"/>
  <c r="AS203" i="4"/>
  <c r="AS199" i="4"/>
  <c r="AS202" i="4"/>
  <c r="AS197" i="4"/>
  <c r="AS201" i="4"/>
  <c r="AS206" i="4"/>
  <c r="A346" i="12"/>
  <c r="A481" i="12"/>
  <c r="A616" i="12"/>
  <c r="A751" i="12" s="1"/>
  <c r="A886" i="12" s="1"/>
  <c r="A1021" i="12" s="1"/>
  <c r="A1156" i="12" s="1"/>
  <c r="A1291" i="12" s="1"/>
  <c r="A1426" i="12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E97" i="32"/>
  <c r="AE35" i="32"/>
  <c r="AE44" i="32"/>
  <c r="AE75" i="32"/>
  <c r="AE54" i="32"/>
  <c r="AE21" i="32"/>
  <c r="AE85" i="32"/>
  <c r="E97" i="32"/>
  <c r="AD65" i="32"/>
  <c r="X44" i="32"/>
  <c r="X54" i="32"/>
  <c r="X75" i="32"/>
  <c r="X35" i="33"/>
  <c r="C231" i="12"/>
  <c r="C270" i="12"/>
  <c r="O84" i="17"/>
  <c r="S84" i="17"/>
  <c r="W20" i="33"/>
  <c r="Z75" i="32"/>
  <c r="C75" i="32"/>
  <c r="Z54" i="32"/>
  <c r="AI24" i="15"/>
  <c r="P24" i="15"/>
  <c r="AA24" i="15"/>
  <c r="N24" i="15"/>
  <c r="AJ24" i="15"/>
  <c r="AB24" i="15"/>
  <c r="M24" i="15"/>
  <c r="W24" i="15"/>
  <c r="AL24" i="15"/>
  <c r="AN24" i="15"/>
  <c r="O24" i="15"/>
  <c r="AC24" i="15"/>
  <c r="T24" i="15"/>
  <c r="J24" i="15"/>
  <c r="AE24" i="15"/>
  <c r="L24" i="15"/>
  <c r="S24" i="15"/>
  <c r="AG24" i="15"/>
  <c r="T120" i="28"/>
  <c r="V120" i="28" s="1"/>
  <c r="W120" i="28" s="1"/>
  <c r="Y120" i="28"/>
  <c r="I1247" i="7"/>
  <c r="I341" i="7"/>
  <c r="I1026" i="7"/>
  <c r="I1255" i="7"/>
  <c r="I1603" i="7"/>
  <c r="N1025" i="7"/>
  <c r="I256" i="7"/>
  <c r="I807" i="7"/>
  <c r="I918" i="7"/>
  <c r="I1095" i="7"/>
  <c r="I1100" i="7"/>
  <c r="I1172" i="7"/>
  <c r="I1248" i="7"/>
  <c r="I1265" i="7"/>
  <c r="I1269" i="7"/>
  <c r="I1277" i="7"/>
  <c r="I1599" i="7"/>
  <c r="N454" i="7"/>
  <c r="N809" i="7"/>
  <c r="N920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025" i="7"/>
  <c r="I1152" i="7"/>
  <c r="I1258" i="7"/>
  <c r="I1602" i="7"/>
  <c r="I1606" i="7"/>
  <c r="N255" i="7"/>
  <c r="N965" i="7"/>
  <c r="I810" i="7"/>
  <c r="I964" i="7"/>
  <c r="I1099" i="7"/>
  <c r="I1103" i="7"/>
  <c r="I1251" i="7"/>
  <c r="I1264" i="7"/>
  <c r="I1268" i="7"/>
  <c r="I1272" i="7"/>
  <c r="N595" i="7"/>
  <c r="N919" i="7"/>
  <c r="N1101" i="7"/>
  <c r="N1173" i="7"/>
  <c r="N1249" i="7"/>
  <c r="N1253" i="7"/>
  <c r="N1592" i="7"/>
  <c r="N1596" i="7"/>
  <c r="I1263" i="7"/>
  <c r="N258" i="7"/>
  <c r="N1121" i="7"/>
  <c r="I459" i="7"/>
  <c r="I1608" i="7"/>
  <c r="N341" i="7"/>
  <c r="N1255" i="7"/>
  <c r="N1263" i="7"/>
  <c r="N1603" i="7"/>
  <c r="N1607" i="7"/>
  <c r="I919" i="7"/>
  <c r="I1030" i="7"/>
  <c r="I1120" i="7"/>
  <c r="I1173" i="7"/>
  <c r="I1249" i="7"/>
  <c r="I1596" i="7"/>
  <c r="N695" i="7"/>
  <c r="N810" i="7"/>
  <c r="N1094" i="7"/>
  <c r="N1099" i="7"/>
  <c r="N1103" i="7"/>
  <c r="N1268" i="7"/>
  <c r="N1272" i="7"/>
  <c r="N1276" i="7"/>
  <c r="N1598" i="7"/>
  <c r="N1606" i="7"/>
  <c r="I255" i="7"/>
  <c r="I965" i="7"/>
  <c r="I1257" i="7"/>
  <c r="I1261" i="7"/>
  <c r="I1605" i="7"/>
  <c r="N1256" i="7"/>
  <c r="N1604" i="7"/>
  <c r="N1030" i="7"/>
  <c r="N1096" i="7"/>
  <c r="N1120" i="7"/>
  <c r="N1266" i="7"/>
  <c r="N1270" i="7"/>
  <c r="N1274" i="7"/>
  <c r="N1278" i="7"/>
  <c r="A48" i="6"/>
  <c r="A49" i="6"/>
  <c r="A20" i="6"/>
  <c r="B48" i="6"/>
  <c r="B49" i="6" s="1"/>
  <c r="AT179" i="4"/>
  <c r="AV179" i="4" s="1"/>
  <c r="AW179" i="4" s="1"/>
  <c r="Q202" i="4"/>
  <c r="AT181" i="4"/>
  <c r="Q84" i="4"/>
  <c r="Q47" i="4"/>
  <c r="Q63" i="4"/>
  <c r="S191" i="4"/>
  <c r="Q87" i="4"/>
  <c r="Q153" i="4"/>
  <c r="S196" i="4"/>
  <c r="B154" i="14"/>
  <c r="B193" i="14" s="1"/>
  <c r="B232" i="14" s="1"/>
  <c r="B271" i="14" s="1"/>
  <c r="J70" i="5"/>
  <c r="S41" i="5"/>
  <c r="L38" i="5"/>
  <c r="I20" i="5"/>
  <c r="I16" i="5"/>
  <c r="Q6" i="5"/>
  <c r="N41" i="5"/>
  <c r="J71" i="5"/>
  <c r="J49" i="5"/>
  <c r="K10" i="5"/>
  <c r="I22" i="5"/>
  <c r="O43" i="5"/>
  <c r="B93" i="14"/>
  <c r="P75" i="32"/>
  <c r="B205" i="12"/>
  <c r="C205" i="12" s="1"/>
  <c r="A83" i="14"/>
  <c r="A122" i="14" s="1"/>
  <c r="G64" i="14"/>
  <c r="H64" i="14"/>
  <c r="N37" i="5"/>
  <c r="K30" i="5"/>
  <c r="C289" i="12"/>
  <c r="H56" i="14"/>
  <c r="AB54" i="32"/>
  <c r="AB35" i="32"/>
  <c r="AB21" i="32"/>
  <c r="AB44" i="32"/>
  <c r="AB97" i="32"/>
  <c r="AB65" i="32"/>
  <c r="A3208" i="12"/>
  <c r="A3343" i="12"/>
  <c r="A3478" i="12" s="1"/>
  <c r="A3613" i="12"/>
  <c r="A3748" i="12" s="1"/>
  <c r="A3883" i="12" s="1"/>
  <c r="A4018" i="12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435" i="12"/>
  <c r="A570" i="12"/>
  <c r="A705" i="12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J15" i="5"/>
  <c r="S3" i="5"/>
  <c r="L37" i="5"/>
  <c r="I21" i="5"/>
  <c r="I15" i="5"/>
  <c r="K5" i="5"/>
  <c r="J16" i="5"/>
  <c r="M25" i="5"/>
  <c r="T113" i="5"/>
  <c r="P7" i="5"/>
  <c r="L44" i="5"/>
  <c r="P44" i="5"/>
  <c r="B131" i="14"/>
  <c r="B170" i="14" s="1"/>
  <c r="B209" i="14"/>
  <c r="B248" i="14" s="1"/>
  <c r="B99" i="14"/>
  <c r="H99" i="14" s="1"/>
  <c r="G60" i="14"/>
  <c r="A94" i="14"/>
  <c r="I55" i="14"/>
  <c r="X36" i="33"/>
  <c r="W26" i="33"/>
  <c r="A1298" i="12"/>
  <c r="K77" i="5"/>
  <c r="K71" i="5"/>
  <c r="J6" i="5"/>
  <c r="K15" i="5"/>
  <c r="B142" i="14"/>
  <c r="B181" i="14" s="1"/>
  <c r="B220" i="14" s="1"/>
  <c r="AK97" i="32"/>
  <c r="AK65" i="32"/>
  <c r="AK30" i="32"/>
  <c r="AK85" i="32"/>
  <c r="AK54" i="32"/>
  <c r="AK75" i="32"/>
  <c r="AK21" i="32"/>
  <c r="AK44" i="32"/>
  <c r="AK35" i="32"/>
  <c r="M75" i="32"/>
  <c r="B97" i="32"/>
  <c r="Y147" i="28"/>
  <c r="B148" i="14"/>
  <c r="B187" i="14" s="1"/>
  <c r="B226" i="14" s="1"/>
  <c r="B265" i="14" s="1"/>
  <c r="J75" i="5"/>
  <c r="K9" i="5"/>
  <c r="K75" i="5"/>
  <c r="R42" i="5"/>
  <c r="R40" i="5"/>
  <c r="I18" i="5"/>
  <c r="Q5" i="5"/>
  <c r="P39" i="5"/>
  <c r="K40" i="5"/>
  <c r="U114" i="5"/>
  <c r="K22" i="5"/>
  <c r="H69" i="14"/>
  <c r="G69" i="14"/>
  <c r="C69" i="14"/>
  <c r="AB85" i="32"/>
  <c r="AF44" i="32"/>
  <c r="AF65" i="32"/>
  <c r="AF85" i="32"/>
  <c r="AF30" i="32"/>
  <c r="AF75" i="32"/>
  <c r="AF35" i="32"/>
  <c r="T35" i="32"/>
  <c r="T65" i="32"/>
  <c r="T30" i="32"/>
  <c r="W19" i="33"/>
  <c r="G51" i="14"/>
  <c r="B80" i="14"/>
  <c r="B119" i="14"/>
  <c r="B158" i="14"/>
  <c r="B197" i="14" s="1"/>
  <c r="B236" i="14" s="1"/>
  <c r="A101" i="14"/>
  <c r="Y376" i="28"/>
  <c r="B524" i="12"/>
  <c r="B106" i="14"/>
  <c r="G45" i="14"/>
  <c r="Y97" i="32"/>
  <c r="Y30" i="32"/>
  <c r="S97" i="32"/>
  <c r="S35" i="32"/>
  <c r="F75" i="32"/>
  <c r="Z84" i="17"/>
  <c r="B1148" i="12"/>
  <c r="C220" i="12"/>
  <c r="A105" i="14"/>
  <c r="A144" i="14"/>
  <c r="A89" i="14"/>
  <c r="A128" i="14"/>
  <c r="A167" i="14" s="1"/>
  <c r="AK84" i="17"/>
  <c r="U84" i="17"/>
  <c r="M84" i="17"/>
  <c r="E84" i="17"/>
  <c r="AD54" i="32"/>
  <c r="AD30" i="32"/>
  <c r="AD35" i="32"/>
  <c r="AD21" i="32"/>
  <c r="Y181" i="28"/>
  <c r="Y14" i="28"/>
  <c r="T14" i="28"/>
  <c r="V14" i="28" s="1"/>
  <c r="W14" i="28" s="1"/>
  <c r="B1161" i="12"/>
  <c r="H68" i="14"/>
  <c r="E75" i="32"/>
  <c r="V44" i="32"/>
  <c r="AL75" i="32"/>
  <c r="AL30" i="32"/>
  <c r="W22" i="33"/>
  <c r="Y356" i="28"/>
  <c r="H74" i="14"/>
  <c r="A107" i="14"/>
  <c r="A100" i="14"/>
  <c r="A139" i="14"/>
  <c r="H61" i="14"/>
  <c r="A93" i="14"/>
  <c r="H93" i="14" s="1"/>
  <c r="Z44" i="32"/>
  <c r="AJ75" i="32"/>
  <c r="J97" i="32"/>
  <c r="J35" i="32"/>
  <c r="J85" i="32"/>
  <c r="I52" i="14"/>
  <c r="A138" i="14"/>
  <c r="A177" i="14" s="1"/>
  <c r="A216" i="14"/>
  <c r="A255" i="14" s="1"/>
  <c r="Z35" i="32"/>
  <c r="I54" i="32"/>
  <c r="E85" i="32"/>
  <c r="Y10" i="28"/>
  <c r="I41" i="14"/>
  <c r="I44" i="32"/>
  <c r="I75" i="32"/>
  <c r="Y174" i="28"/>
  <c r="Y154" i="28"/>
  <c r="T154" i="28"/>
  <c r="V154" i="28" s="1"/>
  <c r="W154" i="28" s="1"/>
  <c r="T375" i="28"/>
  <c r="V375" i="28" s="1"/>
  <c r="X375" i="28" s="1"/>
  <c r="Y375" i="28"/>
  <c r="Y17" i="33"/>
  <c r="P46" i="40"/>
  <c r="W27" i="33"/>
  <c r="Z191" i="4"/>
  <c r="S173" i="4"/>
  <c r="Q182" i="4"/>
  <c r="S46" i="4"/>
  <c r="Q171" i="4"/>
  <c r="Y320" i="28"/>
  <c r="S174" i="4"/>
  <c r="T318" i="28"/>
  <c r="V318" i="28" s="1"/>
  <c r="W318" i="28" s="1"/>
  <c r="AS36" i="4"/>
  <c r="AS61" i="4"/>
  <c r="AS85" i="4"/>
  <c r="AS185" i="4"/>
  <c r="AS28" i="4"/>
  <c r="AS88" i="4"/>
  <c r="AS122" i="4"/>
  <c r="AS141" i="4"/>
  <c r="AS7" i="4"/>
  <c r="Q125" i="4"/>
  <c r="S125" i="4"/>
  <c r="Q77" i="4"/>
  <c r="T227" i="28"/>
  <c r="V227" i="28" s="1"/>
  <c r="T287" i="28"/>
  <c r="V287" i="28" s="1"/>
  <c r="T272" i="28"/>
  <c r="V272" i="28" s="1"/>
  <c r="T335" i="28"/>
  <c r="V335" i="28" s="1"/>
  <c r="W335" i="28" s="1"/>
  <c r="T282" i="28"/>
  <c r="V282" i="28" s="1"/>
  <c r="T192" i="28"/>
  <c r="V192" i="28" s="1"/>
  <c r="T297" i="28"/>
  <c r="V297" i="28" s="1"/>
  <c r="X297" i="28" s="1"/>
  <c r="T304" i="28"/>
  <c r="V304" i="28" s="1"/>
  <c r="T195" i="28"/>
  <c r="V195" i="28" s="1"/>
  <c r="X195" i="28" s="1"/>
  <c r="T309" i="28"/>
  <c r="V309" i="28" s="1"/>
  <c r="T131" i="28"/>
  <c r="V131" i="28" s="1"/>
  <c r="X131" i="28" s="1"/>
  <c r="T123" i="28"/>
  <c r="V123" i="28" s="1"/>
  <c r="X123" i="28" s="1"/>
  <c r="AS19" i="4"/>
  <c r="AS176" i="4"/>
  <c r="AS76" i="4"/>
  <c r="AS18" i="4"/>
  <c r="N1028" i="7"/>
  <c r="I1593" i="7"/>
  <c r="I1597" i="7"/>
  <c r="N256" i="7"/>
  <c r="N460" i="7"/>
  <c r="N918" i="7"/>
  <c r="N1100" i="7"/>
  <c r="N1172" i="7"/>
  <c r="U49" i="16"/>
  <c r="AG49" i="16"/>
  <c r="S199" i="4"/>
  <c r="S193" i="4"/>
  <c r="S116" i="4"/>
  <c r="X22" i="4"/>
  <c r="Q86" i="4"/>
  <c r="Z86" i="4"/>
  <c r="S86" i="4"/>
  <c r="S205" i="4"/>
  <c r="AR131" i="4"/>
  <c r="AT85" i="4"/>
  <c r="AV85" i="4" s="1"/>
  <c r="AW85" i="4" s="1"/>
  <c r="S128" i="4"/>
  <c r="Q128" i="4"/>
  <c r="Q176" i="4"/>
  <c r="AT169" i="4"/>
  <c r="AV169" i="4" s="1"/>
  <c r="AW169" i="4" s="1"/>
  <c r="AR169" i="4"/>
  <c r="AR35" i="4"/>
  <c r="AT35" i="4"/>
  <c r="X97" i="4"/>
  <c r="AT58" i="4"/>
  <c r="Q69" i="4"/>
  <c r="Q170" i="4"/>
  <c r="S5" i="4"/>
  <c r="Q5" i="4"/>
  <c r="X11" i="4"/>
  <c r="X28" i="4"/>
  <c r="X207" i="4"/>
  <c r="AT88" i="4"/>
  <c r="AV88" i="4" s="1"/>
  <c r="AW88" i="4" s="1"/>
  <c r="AT77" i="4"/>
  <c r="AV77" i="4" s="1"/>
  <c r="AW77" i="4" s="1"/>
  <c r="AR77" i="4"/>
  <c r="AR166" i="4"/>
  <c r="S198" i="4"/>
  <c r="Q198" i="4"/>
  <c r="Q93" i="4"/>
  <c r="Q53" i="4"/>
  <c r="Q117" i="4"/>
  <c r="Q89" i="4"/>
  <c r="X105" i="4"/>
  <c r="Q197" i="4"/>
  <c r="S197" i="4"/>
  <c r="S78" i="4"/>
  <c r="AR185" i="4"/>
  <c r="S212" i="4"/>
  <c r="S104" i="4"/>
  <c r="Q104" i="4"/>
  <c r="Q59" i="4"/>
  <c r="Z137" i="4"/>
  <c r="AR48" i="4"/>
  <c r="AR174" i="4"/>
  <c r="AT174" i="4"/>
  <c r="S134" i="4"/>
  <c r="Q46" i="4"/>
  <c r="X34" i="4"/>
  <c r="AR162" i="4"/>
  <c r="AR172" i="4"/>
  <c r="B925" i="12"/>
  <c r="I18" i="31"/>
  <c r="I43" i="31"/>
  <c r="I19" i="31"/>
  <c r="C361" i="12"/>
  <c r="A1681" i="12"/>
  <c r="A1816" i="12" s="1"/>
  <c r="A1951" i="12" s="1"/>
  <c r="A1252" i="12"/>
  <c r="A1387" i="12" s="1"/>
  <c r="A1522" i="12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2690" i="12"/>
  <c r="A2825" i="12" s="1"/>
  <c r="A2960" i="12"/>
  <c r="A3095" i="12" s="1"/>
  <c r="A3230" i="12" s="1"/>
  <c r="A3365" i="12" s="1"/>
  <c r="F3" i="14"/>
  <c r="B1060" i="12"/>
  <c r="B1195" i="12" s="1"/>
  <c r="B1330" i="12" s="1"/>
  <c r="B1465" i="12" s="1"/>
  <c r="B1600" i="12" s="1"/>
  <c r="B1735" i="12" s="1"/>
  <c r="B1870" i="12" s="1"/>
  <c r="B2005" i="12" s="1"/>
  <c r="B2140" i="12" s="1"/>
  <c r="B2275" i="12" s="1"/>
  <c r="B2410" i="12" s="1"/>
  <c r="B2545" i="12" s="1"/>
  <c r="A146" i="14"/>
  <c r="A133" i="14"/>
  <c r="B632" i="12"/>
  <c r="C632" i="12" s="1"/>
  <c r="B767" i="12"/>
  <c r="A1433" i="12"/>
  <c r="A1568" i="12" s="1"/>
  <c r="A1703" i="12" s="1"/>
  <c r="A1838" i="12" s="1"/>
  <c r="A1973" i="12" s="1"/>
  <c r="A132" i="14"/>
  <c r="G93" i="14"/>
  <c r="C93" i="14"/>
  <c r="A2984" i="12"/>
  <c r="A3119" i="12"/>
  <c r="A3254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B738" i="12"/>
  <c r="B873" i="12" s="1"/>
  <c r="A3277" i="12"/>
  <c r="A3412" i="12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T173" i="28"/>
  <c r="V173" i="28" s="1"/>
  <c r="X173" i="28" s="1"/>
  <c r="Y173" i="28"/>
  <c r="U85" i="32"/>
  <c r="U35" i="32"/>
  <c r="U30" i="32"/>
  <c r="U21" i="32"/>
  <c r="U44" i="32"/>
  <c r="U97" i="32"/>
  <c r="U54" i="32"/>
  <c r="U65" i="32"/>
  <c r="AM49" i="16"/>
  <c r="C18" i="12"/>
  <c r="B153" i="12"/>
  <c r="B139" i="12"/>
  <c r="C4" i="12"/>
  <c r="B249" i="12"/>
  <c r="C114" i="12"/>
  <c r="B371" i="12"/>
  <c r="B506" i="12" s="1"/>
  <c r="B641" i="12" s="1"/>
  <c r="B776" i="12" s="1"/>
  <c r="C236" i="12"/>
  <c r="AR175" i="4"/>
  <c r="AT175" i="4"/>
  <c r="AV175" i="4" s="1"/>
  <c r="AW175" i="4" s="1"/>
  <c r="AR167" i="4"/>
  <c r="AT167" i="4"/>
  <c r="AR111" i="4"/>
  <c r="AT111" i="4"/>
  <c r="AV111" i="4" s="1"/>
  <c r="AW111" i="4" s="1"/>
  <c r="AT39" i="4"/>
  <c r="AV39" i="4" s="1"/>
  <c r="AR39" i="4"/>
  <c r="Q35" i="4"/>
  <c r="S35" i="4"/>
  <c r="X119" i="4"/>
  <c r="Z119" i="4"/>
  <c r="S176" i="4"/>
  <c r="Z176" i="4"/>
  <c r="Q180" i="4"/>
  <c r="S180" i="4"/>
  <c r="B340" i="12"/>
  <c r="A462" i="12"/>
  <c r="A597" i="12"/>
  <c r="A732" i="12" s="1"/>
  <c r="A867" i="12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I66" i="14"/>
  <c r="H66" i="14"/>
  <c r="B105" i="14"/>
  <c r="G66" i="14"/>
  <c r="C67" i="14"/>
  <c r="A90" i="14"/>
  <c r="H51" i="14"/>
  <c r="M35" i="32"/>
  <c r="M44" i="32"/>
  <c r="M85" i="32"/>
  <c r="M54" i="32"/>
  <c r="M65" i="32"/>
  <c r="M97" i="32"/>
  <c r="M30" i="32"/>
  <c r="M21" i="32"/>
  <c r="E35" i="32"/>
  <c r="E54" i="32"/>
  <c r="E44" i="32"/>
  <c r="E21" i="32"/>
  <c r="E30" i="32"/>
  <c r="E65" i="32"/>
  <c r="B267" i="12"/>
  <c r="C132" i="12"/>
  <c r="T166" i="28"/>
  <c r="V166" i="28" s="1"/>
  <c r="C105" i="12"/>
  <c r="C29" i="12"/>
  <c r="C6" i="12"/>
  <c r="C68" i="12"/>
  <c r="C96" i="12"/>
  <c r="C90" i="12"/>
  <c r="C63" i="12"/>
  <c r="C78" i="12"/>
  <c r="C141" i="12"/>
  <c r="C103" i="12"/>
  <c r="C115" i="12"/>
  <c r="C31" i="12"/>
  <c r="C69" i="12"/>
  <c r="C154" i="12"/>
  <c r="C260" i="12"/>
  <c r="C81" i="12"/>
  <c r="C116" i="12"/>
  <c r="C120" i="12"/>
  <c r="C559" i="12"/>
  <c r="C140" i="12"/>
  <c r="C94" i="12"/>
  <c r="C227" i="12"/>
  <c r="C14" i="12"/>
  <c r="C36" i="12"/>
  <c r="C20" i="12"/>
  <c r="C91" i="12"/>
  <c r="C299" i="12"/>
  <c r="C208" i="12"/>
  <c r="C425" i="12"/>
  <c r="C369" i="12"/>
  <c r="C254" i="12"/>
  <c r="C191" i="12"/>
  <c r="C83" i="12"/>
  <c r="C242" i="12"/>
  <c r="C203" i="12"/>
  <c r="C130" i="12"/>
  <c r="C92" i="12"/>
  <c r="C73" i="12"/>
  <c r="C106" i="12"/>
  <c r="C134" i="12"/>
  <c r="C358" i="12"/>
  <c r="C46" i="12"/>
  <c r="C101" i="12"/>
  <c r="C176" i="12"/>
  <c r="C473" i="12"/>
  <c r="C389" i="12"/>
  <c r="C311" i="12"/>
  <c r="C136" i="12"/>
  <c r="C253" i="12"/>
  <c r="C223" i="12"/>
  <c r="C250" i="12"/>
  <c r="C265" i="12"/>
  <c r="C338" i="12"/>
  <c r="C360" i="12"/>
  <c r="C99" i="12"/>
  <c r="C133" i="12"/>
  <c r="C225" i="12"/>
  <c r="C497" i="12"/>
  <c r="C396" i="12"/>
  <c r="C145" i="12"/>
  <c r="C424" i="12"/>
  <c r="C241" i="12"/>
  <c r="C388" i="12"/>
  <c r="C126" i="12"/>
  <c r="C290" i="12"/>
  <c r="C255" i="12"/>
  <c r="C56" i="12"/>
  <c r="C258" i="12"/>
  <c r="C204" i="12"/>
  <c r="C123" i="12"/>
  <c r="C362" i="12"/>
  <c r="C226" i="12"/>
  <c r="C47" i="12"/>
  <c r="C40" i="12"/>
  <c r="C125" i="12"/>
  <c r="C98" i="12"/>
  <c r="C5" i="12"/>
  <c r="C135" i="12"/>
  <c r="C238" i="12"/>
  <c r="C212" i="12"/>
  <c r="D68" i="14"/>
  <c r="D46" i="14"/>
  <c r="D61" i="14"/>
  <c r="B367" i="12"/>
  <c r="C232" i="12"/>
  <c r="AT137" i="4"/>
  <c r="AR137" i="4"/>
  <c r="AR113" i="4"/>
  <c r="AT113" i="4"/>
  <c r="AV113" i="4" s="1"/>
  <c r="AX113" i="4" s="1"/>
  <c r="AT65" i="4"/>
  <c r="AV65" i="4" s="1"/>
  <c r="AX65" i="4" s="1"/>
  <c r="AR65" i="4"/>
  <c r="X102" i="4"/>
  <c r="Z102" i="4"/>
  <c r="S135" i="4"/>
  <c r="Q135" i="4"/>
  <c r="Q155" i="4"/>
  <c r="S155" i="4"/>
  <c r="S167" i="4"/>
  <c r="Q167" i="4"/>
  <c r="S179" i="4"/>
  <c r="Q179" i="4"/>
  <c r="Q187" i="4"/>
  <c r="AB84" i="17"/>
  <c r="J84" i="17"/>
  <c r="B173" i="12"/>
  <c r="C38" i="12"/>
  <c r="B228" i="12"/>
  <c r="C93" i="12"/>
  <c r="B222" i="12"/>
  <c r="C87" i="12"/>
  <c r="B158" i="12"/>
  <c r="C23" i="12"/>
  <c r="Z4" i="16"/>
  <c r="X39" i="33"/>
  <c r="Y171" i="28"/>
  <c r="Y164" i="28"/>
  <c r="B298" i="12"/>
  <c r="B433" i="12"/>
  <c r="B568" i="12"/>
  <c r="B703" i="12" s="1"/>
  <c r="B838" i="12"/>
  <c r="B973" i="12"/>
  <c r="B1108" i="12" s="1"/>
  <c r="B1243" i="12" s="1"/>
  <c r="C163" i="12"/>
  <c r="AF4" i="8"/>
  <c r="AD4" i="8" s="1"/>
  <c r="AJ4" i="8" s="1"/>
  <c r="AR4" i="8"/>
  <c r="AQ4" i="8" s="1"/>
  <c r="A178" i="14"/>
  <c r="N65" i="32"/>
  <c r="N44" i="32"/>
  <c r="N75" i="32"/>
  <c r="N85" i="32"/>
  <c r="N35" i="32"/>
  <c r="N54" i="32"/>
  <c r="AS156" i="4"/>
  <c r="AS150" i="4"/>
  <c r="AS163" i="4"/>
  <c r="AS168" i="4"/>
  <c r="AS62" i="4"/>
  <c r="AS47" i="4"/>
  <c r="AS165" i="4"/>
  <c r="AS108" i="4"/>
  <c r="AS94" i="4"/>
  <c r="V49" i="16"/>
  <c r="F53" i="14"/>
  <c r="F24" i="14"/>
  <c r="U75" i="32"/>
  <c r="C166" i="12"/>
  <c r="C535" i="12"/>
  <c r="D67" i="14"/>
  <c r="C97" i="12"/>
  <c r="C77" i="12"/>
  <c r="C28" i="12"/>
  <c r="M55" i="5"/>
  <c r="M51" i="5"/>
  <c r="M48" i="5"/>
  <c r="I73" i="14"/>
  <c r="A112" i="14"/>
  <c r="A151" i="14"/>
  <c r="A190" i="14"/>
  <c r="A229" i="14" s="1"/>
  <c r="A88" i="14"/>
  <c r="I49" i="14"/>
  <c r="G49" i="14"/>
  <c r="B372" i="12"/>
  <c r="C237" i="12"/>
  <c r="AT180" i="4"/>
  <c r="AV180" i="4" s="1"/>
  <c r="AW180" i="4" s="1"/>
  <c r="AT156" i="4"/>
  <c r="AV156" i="4" s="1"/>
  <c r="AT108" i="4"/>
  <c r="AT76" i="4"/>
  <c r="AV76" i="4" s="1"/>
  <c r="AR76" i="4"/>
  <c r="J95" i="5"/>
  <c r="J55" i="5"/>
  <c r="J54" i="5"/>
  <c r="J48" i="5"/>
  <c r="C174" i="12"/>
  <c r="B368" i="12"/>
  <c r="C233" i="12"/>
  <c r="AR94" i="4"/>
  <c r="AT94" i="4"/>
  <c r="AV94" i="4" s="1"/>
  <c r="AW94" i="4" s="1"/>
  <c r="S74" i="4"/>
  <c r="Q74" i="4"/>
  <c r="Y307" i="28"/>
  <c r="Y224" i="28"/>
  <c r="AF24" i="15"/>
  <c r="Z24" i="15"/>
  <c r="V24" i="15"/>
  <c r="AM24" i="15"/>
  <c r="I24" i="15"/>
  <c r="AK24" i="15"/>
  <c r="K24" i="15"/>
  <c r="Y24" i="15"/>
  <c r="AD24" i="15"/>
  <c r="X24" i="15"/>
  <c r="AI21" i="32"/>
  <c r="J53" i="5"/>
  <c r="A118" i="14"/>
  <c r="A157" i="14"/>
  <c r="A196" i="14" s="1"/>
  <c r="G79" i="14"/>
  <c r="AA75" i="32"/>
  <c r="AH44" i="32"/>
  <c r="AH21" i="32"/>
  <c r="AH35" i="32"/>
  <c r="Z21" i="32"/>
  <c r="Z65" i="32"/>
  <c r="Z85" i="32"/>
  <c r="Z97" i="32"/>
  <c r="S21" i="32"/>
  <c r="S85" i="32"/>
  <c r="S30" i="32"/>
  <c r="S54" i="32"/>
  <c r="C35" i="32"/>
  <c r="C97" i="32"/>
  <c r="C30" i="32"/>
  <c r="Y344" i="28"/>
  <c r="T153" i="28"/>
  <c r="V153" i="28" s="1"/>
  <c r="Y153" i="28"/>
  <c r="Y144" i="28"/>
  <c r="Y355" i="28"/>
  <c r="B209" i="12"/>
  <c r="C74" i="12"/>
  <c r="C67" i="12"/>
  <c r="B183" i="12"/>
  <c r="C42" i="12"/>
  <c r="B144" i="12"/>
  <c r="C9" i="12"/>
  <c r="A516" i="12"/>
  <c r="A651" i="12" s="1"/>
  <c r="A786" i="12"/>
  <c r="A921" i="12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C381" i="12"/>
  <c r="A350" i="12"/>
  <c r="A461" i="12"/>
  <c r="A596" i="12"/>
  <c r="A731" i="12"/>
  <c r="A866" i="12" s="1"/>
  <c r="A1001" i="12"/>
  <c r="A1136" i="12" s="1"/>
  <c r="A1271" i="12" s="1"/>
  <c r="A1406" i="12" s="1"/>
  <c r="A1541" i="12" s="1"/>
  <c r="A1676" i="12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C326" i="12"/>
  <c r="A321" i="12"/>
  <c r="C186" i="12"/>
  <c r="A696" i="12"/>
  <c r="A333" i="12"/>
  <c r="C198" i="12"/>
  <c r="C1013" i="12"/>
  <c r="A102" i="14"/>
  <c r="A141" i="14" s="1"/>
  <c r="A180" i="14" s="1"/>
  <c r="A219" i="14" s="1"/>
  <c r="D85" i="32"/>
  <c r="L42" i="5"/>
  <c r="L41" i="5"/>
  <c r="L39" i="5"/>
  <c r="R37" i="5"/>
  <c r="R44" i="5"/>
  <c r="R39" i="5"/>
  <c r="J73" i="5"/>
  <c r="L69" i="5"/>
  <c r="I54" i="14"/>
  <c r="G54" i="14"/>
  <c r="AA54" i="32"/>
  <c r="Y21" i="32"/>
  <c r="Y35" i="32"/>
  <c r="Y54" i="32"/>
  <c r="Y44" i="32"/>
  <c r="B646" i="12"/>
  <c r="C246" i="12"/>
  <c r="B13" i="18"/>
  <c r="AF13" i="18"/>
  <c r="I63" i="5"/>
  <c r="I62" i="5"/>
  <c r="L35" i="32"/>
  <c r="L85" i="32"/>
  <c r="L75" i="32"/>
  <c r="L65" i="32"/>
  <c r="B297" i="12"/>
  <c r="C162" i="12"/>
  <c r="B902" i="12"/>
  <c r="C202" i="12"/>
  <c r="S44" i="32"/>
  <c r="F54" i="14"/>
  <c r="AR30" i="4"/>
  <c r="Y85" i="32"/>
  <c r="J72" i="5"/>
  <c r="H24" i="15"/>
  <c r="R24" i="15"/>
  <c r="Q24" i="15"/>
  <c r="C85" i="32"/>
  <c r="L54" i="32"/>
  <c r="C39" i="12"/>
  <c r="K33" i="5"/>
  <c r="K28" i="5"/>
  <c r="K26" i="5"/>
  <c r="K29" i="5"/>
  <c r="B386" i="12"/>
  <c r="C251" i="12"/>
  <c r="B259" i="12"/>
  <c r="C259" i="12"/>
  <c r="C124" i="12"/>
  <c r="B403" i="12"/>
  <c r="C268" i="12"/>
  <c r="C986" i="12"/>
  <c r="AM85" i="32"/>
  <c r="AM30" i="32"/>
  <c r="AM21" i="32"/>
  <c r="B207" i="12"/>
  <c r="C207" i="12" s="1"/>
  <c r="C72" i="12"/>
  <c r="B200" i="12"/>
  <c r="C65" i="12"/>
  <c r="C32" i="12"/>
  <c r="B167" i="12"/>
  <c r="B252" i="12"/>
  <c r="C117" i="12"/>
  <c r="Z143" i="4"/>
  <c r="B263" i="12"/>
  <c r="C128" i="12"/>
  <c r="B392" i="12"/>
  <c r="C257" i="12"/>
  <c r="AS184" i="4"/>
  <c r="AS79" i="4"/>
  <c r="B406" i="12"/>
  <c r="C271" i="12"/>
  <c r="A501" i="12"/>
  <c r="C366" i="12"/>
  <c r="J160" i="3"/>
  <c r="D13" i="18"/>
  <c r="C13" i="18"/>
  <c r="Y89" i="28"/>
  <c r="A365" i="12"/>
  <c r="C230" i="12"/>
  <c r="Z46" i="16"/>
  <c r="Z49" i="16" s="1"/>
  <c r="Z100" i="18"/>
  <c r="AH3" i="16"/>
  <c r="F73" i="14" s="1"/>
  <c r="AH49" i="16"/>
  <c r="AS37" i="4"/>
  <c r="N40" i="5"/>
  <c r="N39" i="5"/>
  <c r="B100" i="14"/>
  <c r="I61" i="14"/>
  <c r="B85" i="14"/>
  <c r="H46" i="14"/>
  <c r="G46" i="14"/>
  <c r="X97" i="32"/>
  <c r="X65" i="32"/>
  <c r="X35" i="32"/>
  <c r="X30" i="32"/>
  <c r="B195" i="12"/>
  <c r="C60" i="12"/>
  <c r="C149" i="12"/>
  <c r="C3" i="12"/>
  <c r="H55" i="14"/>
  <c r="AB30" i="32"/>
  <c r="C56" i="14"/>
  <c r="C66" i="14"/>
  <c r="B206" i="12"/>
  <c r="C71" i="12"/>
  <c r="B334" i="12"/>
  <c r="C199" i="12"/>
  <c r="B169" i="12"/>
  <c r="C34" i="12"/>
  <c r="B157" i="12"/>
  <c r="C157" i="12" s="1"/>
  <c r="C22" i="12"/>
  <c r="B152" i="12"/>
  <c r="C17" i="12"/>
  <c r="C113" i="12"/>
  <c r="B262" i="12"/>
  <c r="C127" i="12"/>
  <c r="A482" i="12"/>
  <c r="C347" i="12"/>
  <c r="B84" i="17"/>
  <c r="AL84" i="17"/>
  <c r="N84" i="17"/>
  <c r="B168" i="12"/>
  <c r="C33" i="12"/>
  <c r="B151" i="12"/>
  <c r="C16" i="12"/>
  <c r="B247" i="12"/>
  <c r="C112" i="12"/>
  <c r="Y301" i="28"/>
  <c r="Y336" i="28"/>
  <c r="B404" i="12"/>
  <c r="C269" i="12"/>
  <c r="T7" i="5"/>
  <c r="C72" i="14"/>
  <c r="AJ97" i="32"/>
  <c r="AJ30" i="32"/>
  <c r="AJ44" i="32"/>
  <c r="AJ65" i="32"/>
  <c r="AJ21" i="32"/>
  <c r="Y364" i="28"/>
  <c r="C62" i="12"/>
  <c r="B185" i="12"/>
  <c r="C50" i="12"/>
  <c r="B179" i="12"/>
  <c r="C44" i="12"/>
  <c r="T4" i="28"/>
  <c r="V4" i="28" s="1"/>
  <c r="X4" i="28" s="1"/>
  <c r="T115" i="28"/>
  <c r="V115" i="28" s="1"/>
  <c r="O42" i="5"/>
  <c r="K55" i="5"/>
  <c r="I51" i="14"/>
  <c r="T321" i="28"/>
  <c r="V321" i="28" s="1"/>
  <c r="X321" i="28" s="1"/>
  <c r="T159" i="28"/>
  <c r="V159" i="28" s="1"/>
  <c r="T81" i="28"/>
  <c r="V81" i="28" s="1"/>
  <c r="AT165" i="4"/>
  <c r="AV165" i="4" s="1"/>
  <c r="AW165" i="4" s="1"/>
  <c r="AT141" i="4"/>
  <c r="AV141" i="4" s="1"/>
  <c r="AT200" i="4"/>
  <c r="AV200" i="4" s="1"/>
  <c r="AX200" i="4" s="1"/>
  <c r="T259" i="28"/>
  <c r="V259" i="28" s="1"/>
  <c r="T325" i="28"/>
  <c r="V325" i="28" s="1"/>
  <c r="AM100" i="18"/>
  <c r="AT211" i="4"/>
  <c r="AV211" i="4" s="1"/>
  <c r="AX211" i="4" s="1"/>
  <c r="T152" i="28"/>
  <c r="V152" i="28" s="1"/>
  <c r="W152" i="28" s="1"/>
  <c r="T372" i="28"/>
  <c r="V372" i="28" s="1"/>
  <c r="X372" i="28" s="1"/>
  <c r="AF100" i="18"/>
  <c r="K52" i="5"/>
  <c r="AT215" i="4"/>
  <c r="AV215" i="4" s="1"/>
  <c r="AX215" i="4" s="1"/>
  <c r="N46" i="40"/>
  <c r="P47" i="40"/>
  <c r="AT163" i="4"/>
  <c r="AV163" i="4" s="1"/>
  <c r="AX163" i="4" s="1"/>
  <c r="T320" i="28"/>
  <c r="V320" i="28" s="1"/>
  <c r="Y367" i="28"/>
  <c r="T216" i="28"/>
  <c r="V216" i="28" s="1"/>
  <c r="W216" i="28" s="1"/>
  <c r="T257" i="28"/>
  <c r="V257" i="28" s="1"/>
  <c r="T83" i="28"/>
  <c r="V83" i="28" s="1"/>
  <c r="X83" i="28" s="1"/>
  <c r="Y245" i="28"/>
  <c r="Y117" i="28"/>
  <c r="T269" i="28"/>
  <c r="V269" i="28" s="1"/>
  <c r="X269" i="28" s="1"/>
  <c r="Y374" i="28"/>
  <c r="Y97" i="28"/>
  <c r="Y85" i="28"/>
  <c r="Y159" i="28"/>
  <c r="Y100" i="28"/>
  <c r="T313" i="28"/>
  <c r="V313" i="28" s="1"/>
  <c r="W313" i="28" s="1"/>
  <c r="T347" i="28"/>
  <c r="V347" i="28" s="1"/>
  <c r="X347" i="28" s="1"/>
  <c r="Y163" i="28"/>
  <c r="Y184" i="28"/>
  <c r="T215" i="28"/>
  <c r="V215" i="28" s="1"/>
  <c r="X215" i="28" s="1"/>
  <c r="T249" i="28"/>
  <c r="V249" i="28" s="1"/>
  <c r="W249" i="28" s="1"/>
  <c r="T289" i="28"/>
  <c r="V289" i="28" s="1"/>
  <c r="T127" i="28"/>
  <c r="V127" i="28" s="1"/>
  <c r="X127" i="28" s="1"/>
  <c r="T254" i="28"/>
  <c r="V254" i="28" s="1"/>
  <c r="T248" i="28"/>
  <c r="T5" i="28"/>
  <c r="V5" i="28" s="1"/>
  <c r="T98" i="28"/>
  <c r="V98" i="28" s="1"/>
  <c r="B1296" i="12"/>
  <c r="B120" i="14"/>
  <c r="B159" i="14"/>
  <c r="B198" i="14" s="1"/>
  <c r="B237" i="14" s="1"/>
  <c r="Y96" i="28"/>
  <c r="W18" i="33"/>
  <c r="R82" i="32"/>
  <c r="D3" i="16"/>
  <c r="D49" i="16"/>
  <c r="AN3" i="16"/>
  <c r="J2" i="16"/>
  <c r="J49" i="16"/>
  <c r="A185" i="14"/>
  <c r="B49" i="16"/>
  <c r="G101" i="14"/>
  <c r="A140" i="14"/>
  <c r="I101" i="14"/>
  <c r="AA46" i="16"/>
  <c r="AA100" i="18"/>
  <c r="S100" i="18"/>
  <c r="S46" i="16"/>
  <c r="S49" i="16"/>
  <c r="C3" i="16"/>
  <c r="F42" i="14" s="1"/>
  <c r="C49" i="16"/>
  <c r="AH13" i="18"/>
  <c r="Z13" i="18"/>
  <c r="R13" i="18"/>
  <c r="J13" i="18"/>
  <c r="I99" i="14"/>
  <c r="C99" i="14"/>
  <c r="D99" i="14"/>
  <c r="D35" i="32"/>
  <c r="J63" i="5"/>
  <c r="J61" i="5"/>
  <c r="J64" i="5"/>
  <c r="J62" i="5"/>
  <c r="J65" i="5"/>
  <c r="J60" i="5"/>
  <c r="J66" i="5"/>
  <c r="J59" i="5"/>
  <c r="K58" i="5"/>
  <c r="B436" i="12"/>
  <c r="C301" i="12"/>
  <c r="B651" i="12"/>
  <c r="A433" i="12"/>
  <c r="C298" i="12"/>
  <c r="A294" i="12"/>
  <c r="A422" i="12"/>
  <c r="A161" i="14"/>
  <c r="B1121" i="12"/>
  <c r="A415" i="12"/>
  <c r="C280" i="12"/>
  <c r="U118" i="5"/>
  <c r="R118" i="5"/>
  <c r="U9" i="5"/>
  <c r="U4" i="5"/>
  <c r="T118" i="5"/>
  <c r="U7" i="5"/>
  <c r="S39" i="5"/>
  <c r="S40" i="5"/>
  <c r="S37" i="5"/>
  <c r="S38" i="5"/>
  <c r="S44" i="5"/>
  <c r="S42" i="5"/>
  <c r="S43" i="5"/>
  <c r="G65" i="14"/>
  <c r="I42" i="14"/>
  <c r="G42" i="14"/>
  <c r="H42" i="14"/>
  <c r="A81" i="14"/>
  <c r="D42" i="14"/>
  <c r="A206" i="14"/>
  <c r="A171" i="14"/>
  <c r="B132" i="14"/>
  <c r="I93" i="14"/>
  <c r="T141" i="28"/>
  <c r="V141" i="28" s="1"/>
  <c r="Y141" i="28"/>
  <c r="Y13" i="28"/>
  <c r="T359" i="28"/>
  <c r="V359" i="28" s="1"/>
  <c r="P5" i="16"/>
  <c r="P49" i="16"/>
  <c r="AF3" i="16"/>
  <c r="F71" i="14"/>
  <c r="AF49" i="16"/>
  <c r="A183" i="14"/>
  <c r="Y160" i="28"/>
  <c r="D30" i="32"/>
  <c r="D97" i="32"/>
  <c r="D21" i="32"/>
  <c r="D75" i="32"/>
  <c r="D44" i="32"/>
  <c r="D65" i="32"/>
  <c r="D93" i="14"/>
  <c r="H49" i="16"/>
  <c r="AR214" i="4"/>
  <c r="AT214" i="4"/>
  <c r="AV214" i="4" s="1"/>
  <c r="AW214" i="4" s="1"/>
  <c r="A441" i="12"/>
  <c r="A87" i="14"/>
  <c r="C48" i="14"/>
  <c r="H48" i="14"/>
  <c r="A351" i="12"/>
  <c r="C216" i="12"/>
  <c r="A428" i="12"/>
  <c r="AF59" i="8"/>
  <c r="AD59" i="8" s="1"/>
  <c r="AJ59" i="8" s="1"/>
  <c r="AK59" i="8"/>
  <c r="AR59" i="8"/>
  <c r="AQ59" i="8"/>
  <c r="C77" i="14"/>
  <c r="B116" i="14"/>
  <c r="D116" i="14"/>
  <c r="R75" i="32"/>
  <c r="R44" i="32"/>
  <c r="R65" i="32"/>
  <c r="K97" i="32"/>
  <c r="K44" i="32"/>
  <c r="K54" i="32"/>
  <c r="K35" i="32"/>
  <c r="K85" i="32"/>
  <c r="B658" i="12"/>
  <c r="B793" i="12" s="1"/>
  <c r="C523" i="12"/>
  <c r="AR119" i="4"/>
  <c r="AT119" i="4"/>
  <c r="AV119" i="4" s="1"/>
  <c r="F48" i="14"/>
  <c r="S144" i="4"/>
  <c r="C245" i="12"/>
  <c r="I56" i="14"/>
  <c r="I60" i="5"/>
  <c r="A95" i="14"/>
  <c r="Q188" i="4"/>
  <c r="R35" i="32"/>
  <c r="C110" i="12"/>
  <c r="K82" i="5"/>
  <c r="K81" i="5"/>
  <c r="K84" i="5"/>
  <c r="K85" i="5"/>
  <c r="D6" i="14"/>
  <c r="D2" i="14"/>
  <c r="D38" i="14"/>
  <c r="D75" i="14"/>
  <c r="B102" i="14"/>
  <c r="I63" i="14"/>
  <c r="G63" i="14"/>
  <c r="C62" i="14"/>
  <c r="H62" i="14"/>
  <c r="I62" i="14"/>
  <c r="G47" i="14"/>
  <c r="C47" i="14"/>
  <c r="C26" i="12"/>
  <c r="B545" i="12"/>
  <c r="B266" i="12"/>
  <c r="C131" i="12"/>
  <c r="C385" i="12"/>
  <c r="A520" i="12"/>
  <c r="A514" i="12"/>
  <c r="A356" i="12"/>
  <c r="C221" i="12"/>
  <c r="G48" i="14"/>
  <c r="I66" i="5"/>
  <c r="AR143" i="4"/>
  <c r="R30" i="32"/>
  <c r="I65" i="5"/>
  <c r="R10" i="5"/>
  <c r="R8" i="5"/>
  <c r="U115" i="5"/>
  <c r="R115" i="5"/>
  <c r="M16" i="5"/>
  <c r="M21" i="5"/>
  <c r="M19" i="5"/>
  <c r="M15" i="5"/>
  <c r="M18" i="5"/>
  <c r="M20" i="5"/>
  <c r="M22" i="5"/>
  <c r="M54" i="5"/>
  <c r="M52" i="5"/>
  <c r="M50" i="5"/>
  <c r="M49" i="5"/>
  <c r="M53" i="5"/>
  <c r="I97" i="5"/>
  <c r="I99" i="5"/>
  <c r="I95" i="5"/>
  <c r="I96" i="5"/>
  <c r="B148" i="12"/>
  <c r="C13" i="12"/>
  <c r="A506" i="12"/>
  <c r="C371" i="12"/>
  <c r="R97" i="32"/>
  <c r="B394" i="12"/>
  <c r="I64" i="5"/>
  <c r="I59" i="5"/>
  <c r="B322" i="12"/>
  <c r="C322" i="12" s="1"/>
  <c r="C187" i="12"/>
  <c r="C84" i="12"/>
  <c r="B219" i="12"/>
  <c r="C219" i="12" s="1"/>
  <c r="B515" i="12"/>
  <c r="C104" i="12"/>
  <c r="B239" i="12"/>
  <c r="I48" i="14"/>
  <c r="I93" i="5"/>
  <c r="I61" i="5"/>
  <c r="C88" i="12"/>
  <c r="S117" i="5"/>
  <c r="R41" i="5"/>
  <c r="R38" i="5"/>
  <c r="R43" i="5"/>
  <c r="Y135" i="28"/>
  <c r="L84" i="17"/>
  <c r="D84" i="17"/>
  <c r="AH84" i="17"/>
  <c r="X84" i="17"/>
  <c r="L55" i="5"/>
  <c r="L52" i="5"/>
  <c r="L80" i="5"/>
  <c r="J88" i="5"/>
  <c r="I45" i="14"/>
  <c r="H45" i="14"/>
  <c r="A82" i="14"/>
  <c r="D43" i="14"/>
  <c r="AI85" i="32"/>
  <c r="AI30" i="32"/>
  <c r="AI97" i="32"/>
  <c r="AI65" i="32"/>
  <c r="Y167" i="28"/>
  <c r="T167" i="28"/>
  <c r="V167" i="28" s="1"/>
  <c r="X167" i="28" s="1"/>
  <c r="AA85" i="32"/>
  <c r="AA65" i="32"/>
  <c r="D51" i="14"/>
  <c r="I35" i="32"/>
  <c r="I21" i="32"/>
  <c r="B353" i="12"/>
  <c r="C218" i="12"/>
  <c r="AA30" i="32"/>
  <c r="AA21" i="32"/>
  <c r="K3" i="5"/>
  <c r="J22" i="5"/>
  <c r="J20" i="5"/>
  <c r="H60" i="14"/>
  <c r="I60" i="14"/>
  <c r="O97" i="32"/>
  <c r="Y186" i="28"/>
  <c r="T186" i="28"/>
  <c r="V186" i="28" s="1"/>
  <c r="X186" i="28" s="1"/>
  <c r="Y2" i="28"/>
  <c r="B478" i="12"/>
  <c r="C343" i="12"/>
  <c r="L2" i="5"/>
  <c r="I71" i="14"/>
  <c r="I30" i="32"/>
  <c r="J17" i="5"/>
  <c r="K7" i="5"/>
  <c r="Y84" i="28"/>
  <c r="J19" i="5"/>
  <c r="AA97" i="32"/>
  <c r="P8" i="5"/>
  <c r="P5" i="5"/>
  <c r="R113" i="5"/>
  <c r="V2" i="5"/>
  <c r="J81" i="5"/>
  <c r="C446" i="12"/>
  <c r="C411" i="12"/>
  <c r="Y165" i="28"/>
  <c r="Y145" i="28"/>
  <c r="T145" i="28"/>
  <c r="V145" i="28" s="1"/>
  <c r="W145" i="28" s="1"/>
  <c r="T190" i="28"/>
  <c r="V190" i="28" s="1"/>
  <c r="B530" i="12"/>
  <c r="C395" i="12"/>
  <c r="Q50" i="4"/>
  <c r="C213" i="12"/>
  <c r="J77" i="5"/>
  <c r="J74" i="5"/>
  <c r="J76" i="5"/>
  <c r="J107" i="5"/>
  <c r="J106" i="5"/>
  <c r="C107" i="12"/>
  <c r="C51" i="12"/>
  <c r="C57" i="12"/>
  <c r="C119" i="12"/>
  <c r="C80" i="12"/>
  <c r="C12" i="12"/>
  <c r="C85" i="12"/>
  <c r="C75" i="12"/>
  <c r="C118" i="12"/>
  <c r="C64" i="12"/>
  <c r="C95" i="12"/>
  <c r="C41" i="12"/>
  <c r="C52" i="12"/>
  <c r="C15" i="12"/>
  <c r="C42" i="14"/>
  <c r="C61" i="14"/>
  <c r="V35" i="32"/>
  <c r="V97" i="32"/>
  <c r="B502" i="12"/>
  <c r="B637" i="12" s="1"/>
  <c r="C367" i="12"/>
  <c r="B264" i="12"/>
  <c r="C264" i="12" s="1"/>
  <c r="C129" i="12"/>
  <c r="C155" i="12"/>
  <c r="C59" i="12"/>
  <c r="C102" i="12"/>
  <c r="J54" i="32"/>
  <c r="T11" i="28"/>
  <c r="V11" i="28" s="1"/>
  <c r="W11" i="28" s="1"/>
  <c r="Y11" i="28"/>
  <c r="Y370" i="28"/>
  <c r="C234" i="12"/>
  <c r="C45" i="14"/>
  <c r="C44" i="32"/>
  <c r="C21" i="32"/>
  <c r="C27" i="12"/>
  <c r="B224" i="12"/>
  <c r="C89" i="12"/>
  <c r="T46" i="16"/>
  <c r="T49" i="16"/>
  <c r="T100" i="18"/>
  <c r="C55" i="14"/>
  <c r="C71" i="14"/>
  <c r="T40" i="28"/>
  <c r="V40" i="28" s="1"/>
  <c r="X40" i="28" s="1"/>
  <c r="T21" i="28"/>
  <c r="V21" i="28" s="1"/>
  <c r="T67" i="28"/>
  <c r="V67" i="28" s="1"/>
  <c r="W67" i="28" s="1"/>
  <c r="T34" i="28"/>
  <c r="V34" i="28" s="1"/>
  <c r="T57" i="28"/>
  <c r="V57" i="28" s="1"/>
  <c r="W57" i="28" s="1"/>
  <c r="T53" i="28"/>
  <c r="V53" i="28" s="1"/>
  <c r="T51" i="28"/>
  <c r="T49" i="28"/>
  <c r="V49" i="28" s="1"/>
  <c r="X49" i="28" s="1"/>
  <c r="T76" i="28"/>
  <c r="V76" i="28" s="1"/>
  <c r="X76" i="28" s="1"/>
  <c r="T71" i="28"/>
  <c r="V71" i="28" s="1"/>
  <c r="W71" i="28" s="1"/>
  <c r="T56" i="28"/>
  <c r="V56" i="28" s="1"/>
  <c r="X56" i="28" s="1"/>
  <c r="T22" i="28"/>
  <c r="V22" i="28" s="1"/>
  <c r="T68" i="28"/>
  <c r="V68" i="28" s="1"/>
  <c r="W68" i="28" s="1"/>
  <c r="T45" i="28"/>
  <c r="V45" i="28" s="1"/>
  <c r="W45" i="28" s="1"/>
  <c r="T30" i="28"/>
  <c r="V30" i="28" s="1"/>
  <c r="W30" i="28" s="1"/>
  <c r="T78" i="28"/>
  <c r="V78" i="28" s="1"/>
  <c r="W78" i="28" s="1"/>
  <c r="T26" i="28"/>
  <c r="V26" i="28" s="1"/>
  <c r="W26" i="28" s="1"/>
  <c r="T29" i="28"/>
  <c r="V29" i="28" s="1"/>
  <c r="W29" i="28" s="1"/>
  <c r="AL46" i="16"/>
  <c r="AL49" i="16" s="1"/>
  <c r="AL100" i="18"/>
  <c r="N46" i="16"/>
  <c r="N49" i="16"/>
  <c r="N100" i="18"/>
  <c r="C63" i="14"/>
  <c r="U100" i="18"/>
  <c r="AS220" i="4"/>
  <c r="AS228" i="4"/>
  <c r="AS236" i="4"/>
  <c r="AS229" i="4"/>
  <c r="AS237" i="4"/>
  <c r="AS222" i="4"/>
  <c r="AS233" i="4"/>
  <c r="AS234" i="4"/>
  <c r="AS221" i="4"/>
  <c r="AS230" i="4"/>
  <c r="AS218" i="4"/>
  <c r="AS223" i="4"/>
  <c r="AS231" i="4"/>
  <c r="AS224" i="4"/>
  <c r="AS232" i="4"/>
  <c r="AS225" i="4"/>
  <c r="AS226" i="4"/>
  <c r="AS219" i="4"/>
  <c r="AS227" i="4"/>
  <c r="AS235" i="4"/>
  <c r="AS217" i="4"/>
  <c r="AT220" i="4"/>
  <c r="AV220" i="4" s="1"/>
  <c r="AT227" i="4"/>
  <c r="AV227" i="4" s="1"/>
  <c r="AT231" i="4"/>
  <c r="AV231" i="4" s="1"/>
  <c r="AT237" i="4"/>
  <c r="AT228" i="4"/>
  <c r="AV228" i="4" s="1"/>
  <c r="AX228" i="4" s="1"/>
  <c r="AT223" i="4"/>
  <c r="AV223" i="4" s="1"/>
  <c r="AT233" i="4"/>
  <c r="AV233" i="4" s="1"/>
  <c r="AW233" i="4" s="1"/>
  <c r="AT218" i="4"/>
  <c r="AV218" i="4" s="1"/>
  <c r="AT235" i="4"/>
  <c r="AV235" i="4" s="1"/>
  <c r="AX235" i="4" s="1"/>
  <c r="AT232" i="4"/>
  <c r="AV232" i="4" s="1"/>
  <c r="AX232" i="4" s="1"/>
  <c r="AT230" i="4"/>
  <c r="AV230" i="4" s="1"/>
  <c r="AW230" i="4" s="1"/>
  <c r="AT226" i="4"/>
  <c r="AT229" i="4"/>
  <c r="AT236" i="4"/>
  <c r="AV236" i="4" s="1"/>
  <c r="AX236" i="4" s="1"/>
  <c r="AT234" i="4"/>
  <c r="AT225" i="4"/>
  <c r="AV225" i="4" s="1"/>
  <c r="AW225" i="4" s="1"/>
  <c r="AT219" i="4"/>
  <c r="AV219" i="4" s="1"/>
  <c r="AX219" i="4" s="1"/>
  <c r="AT224" i="4"/>
  <c r="AV224" i="4" s="1"/>
  <c r="AX224" i="4" s="1"/>
  <c r="AT222" i="4"/>
  <c r="AV222" i="4" s="1"/>
  <c r="AX222" i="4" s="1"/>
  <c r="AT217" i="4"/>
  <c r="AV217" i="4" s="1"/>
  <c r="AX217" i="4" s="1"/>
  <c r="AT221" i="4"/>
  <c r="T274" i="28"/>
  <c r="V274" i="28" s="1"/>
  <c r="X274" i="28" s="1"/>
  <c r="Z126" i="4"/>
  <c r="N1095" i="7"/>
  <c r="I1262" i="7"/>
  <c r="N1257" i="7"/>
  <c r="I1094" i="7"/>
  <c r="I1153" i="7"/>
  <c r="I1276" i="7"/>
  <c r="N808" i="7"/>
  <c r="AG100" i="18"/>
  <c r="H100" i="18"/>
  <c r="Y341" i="28"/>
  <c r="T105" i="28"/>
  <c r="V105" i="28" s="1"/>
  <c r="W105" i="28" s="1"/>
  <c r="T328" i="28"/>
  <c r="V328" i="28" s="1"/>
  <c r="T238" i="28"/>
  <c r="V238" i="28" s="1"/>
  <c r="W238" i="28" s="1"/>
  <c r="Y261" i="28"/>
  <c r="Y331" i="28"/>
  <c r="Y337" i="28"/>
  <c r="Y203" i="28"/>
  <c r="T283" i="28"/>
  <c r="V283" i="28" s="1"/>
  <c r="W283" i="28" s="1"/>
  <c r="Y349" i="28"/>
  <c r="Y343" i="28"/>
  <c r="Y366" i="28"/>
  <c r="Y121" i="28"/>
  <c r="T362" i="28"/>
  <c r="V362" i="28" s="1"/>
  <c r="Y175" i="28"/>
  <c r="Y217" i="28"/>
  <c r="Y81" i="28"/>
  <c r="Y351" i="28"/>
  <c r="Y178" i="28"/>
  <c r="T381" i="28"/>
  <c r="V381" i="28" s="1"/>
  <c r="W381" i="28" s="1"/>
  <c r="T214" i="28"/>
  <c r="V214" i="28" s="1"/>
  <c r="W214" i="28" s="1"/>
  <c r="T15" i="28"/>
  <c r="V15" i="28" s="1"/>
  <c r="T103" i="28"/>
  <c r="V103" i="28" s="1"/>
  <c r="W103" i="28" s="1"/>
  <c r="Y162" i="28"/>
  <c r="Y239" i="28"/>
  <c r="Y188" i="28"/>
  <c r="Y352" i="28"/>
  <c r="Y179" i="28"/>
  <c r="Y321" i="28"/>
  <c r="Y379" i="28"/>
  <c r="Y226" i="28"/>
  <c r="Y250" i="28"/>
  <c r="Y274" i="28"/>
  <c r="Y280" i="28"/>
  <c r="Y229" i="28"/>
  <c r="Y152" i="28"/>
  <c r="Y350" i="28"/>
  <c r="T378" i="28"/>
  <c r="V378" i="28" s="1"/>
  <c r="T253" i="28"/>
  <c r="V253" i="28" s="1"/>
  <c r="Y151" i="28"/>
  <c r="Y354" i="28"/>
  <c r="Y235" i="28"/>
  <c r="T380" i="28"/>
  <c r="V380" i="28" s="1"/>
  <c r="X380" i="28" s="1"/>
  <c r="Y7" i="28"/>
  <c r="T329" i="28"/>
  <c r="V329" i="28" s="1"/>
  <c r="T247" i="28"/>
  <c r="V247" i="28" s="1"/>
  <c r="W247" i="28" s="1"/>
  <c r="Z20" i="4"/>
  <c r="Z198" i="4"/>
  <c r="Q95" i="4"/>
  <c r="Q83" i="4"/>
  <c r="Z84" i="4"/>
  <c r="AR26" i="4"/>
  <c r="Z28" i="4"/>
  <c r="Z43" i="4"/>
  <c r="S71" i="4"/>
  <c r="AR154" i="4"/>
  <c r="Z83" i="4"/>
  <c r="Z116" i="4"/>
  <c r="S98" i="4"/>
  <c r="Q113" i="4"/>
  <c r="S65" i="4"/>
  <c r="AT148" i="4"/>
  <c r="AV148" i="4" s="1"/>
  <c r="AW148" i="4" s="1"/>
  <c r="Z183" i="4"/>
  <c r="AT116" i="4"/>
  <c r="AV116" i="4" s="1"/>
  <c r="AW116" i="4" s="1"/>
  <c r="S195" i="4"/>
  <c r="AT16" i="4"/>
  <c r="AV16" i="4" s="1"/>
  <c r="AX16" i="4" s="1"/>
  <c r="AT32" i="4"/>
  <c r="AV32" i="4" s="1"/>
  <c r="AW32" i="4" s="1"/>
  <c r="AR75" i="4"/>
  <c r="AR129" i="4"/>
  <c r="Z205" i="4"/>
  <c r="AR68" i="4"/>
  <c r="AT27" i="4"/>
  <c r="AV27" i="4" s="1"/>
  <c r="AW27" i="4" s="1"/>
  <c r="AR141" i="4"/>
  <c r="AT62" i="4"/>
  <c r="AV62" i="4" s="1"/>
  <c r="AX62" i="4" s="1"/>
  <c r="AT56" i="4"/>
  <c r="AV56" i="4" s="1"/>
  <c r="Z97" i="4"/>
  <c r="S172" i="4"/>
  <c r="AR21" i="4"/>
  <c r="AT80" i="4"/>
  <c r="AV80" i="4" s="1"/>
  <c r="AX80" i="4" s="1"/>
  <c r="AT140" i="4"/>
  <c r="AV140" i="4" s="1"/>
  <c r="AW140" i="4" s="1"/>
  <c r="S82" i="4"/>
  <c r="Q91" i="4"/>
  <c r="S100" i="4"/>
  <c r="Z91" i="4"/>
  <c r="Q37" i="4"/>
  <c r="AR159" i="4"/>
  <c r="Q203" i="4"/>
  <c r="AT45" i="4"/>
  <c r="AV45" i="4" s="1"/>
  <c r="AX45" i="4" s="1"/>
  <c r="Q210" i="4"/>
  <c r="Z192" i="4"/>
  <c r="Z100" i="4"/>
  <c r="AR189" i="4"/>
  <c r="AR105" i="4"/>
  <c r="Q31" i="4"/>
  <c r="Z160" i="4"/>
  <c r="Q160" i="4"/>
  <c r="AT99" i="4"/>
  <c r="AV99" i="4" s="1"/>
  <c r="Z207" i="4"/>
  <c r="Q169" i="4"/>
  <c r="Q157" i="4"/>
  <c r="Z46" i="4"/>
  <c r="S10" i="4"/>
  <c r="Q208" i="4"/>
  <c r="AR9" i="4"/>
  <c r="AR216" i="4"/>
  <c r="AR17" i="4"/>
  <c r="AR91" i="4"/>
  <c r="Z212" i="4"/>
  <c r="X126" i="4"/>
  <c r="Q205" i="4"/>
  <c r="S132" i="4"/>
  <c r="Q6" i="4"/>
  <c r="AR73" i="4"/>
  <c r="X84" i="4"/>
  <c r="Q36" i="4"/>
  <c r="AR165" i="4"/>
  <c r="Z64" i="4"/>
  <c r="Z70" i="4"/>
  <c r="Z76" i="4"/>
  <c r="AR151" i="4"/>
  <c r="Z215" i="4"/>
  <c r="S133" i="4"/>
  <c r="Z179" i="4"/>
  <c r="AT127" i="4"/>
  <c r="AT97" i="4"/>
  <c r="AV97" i="4" s="1"/>
  <c r="AW97" i="4" s="1"/>
  <c r="Q39" i="4"/>
  <c r="Z132" i="4"/>
  <c r="AR182" i="4"/>
  <c r="AT145" i="4"/>
  <c r="AV145" i="4" s="1"/>
  <c r="AX145" i="4" s="1"/>
  <c r="Z78" i="4"/>
  <c r="AT31" i="4"/>
  <c r="AV31" i="4" s="1"/>
  <c r="AW31" i="4" s="1"/>
  <c r="AR11" i="4"/>
  <c r="Z154" i="4"/>
  <c r="AR6" i="4"/>
  <c r="Z89" i="4"/>
  <c r="Z62" i="4"/>
  <c r="Z151" i="4"/>
  <c r="AT54" i="4"/>
  <c r="AV54" i="4" s="1"/>
  <c r="AX54" i="4" s="1"/>
  <c r="AR42" i="4"/>
  <c r="S11" i="4"/>
  <c r="AT60" i="4"/>
  <c r="AV60" i="4" s="1"/>
  <c r="AX60" i="4" s="1"/>
  <c r="Z68" i="4"/>
  <c r="AR24" i="4"/>
  <c r="Z187" i="4"/>
  <c r="Z26" i="4"/>
  <c r="X160" i="4"/>
  <c r="Z74" i="4"/>
  <c r="Q38" i="4"/>
  <c r="S26" i="4"/>
  <c r="Z47" i="4"/>
  <c r="Z36" i="4"/>
  <c r="S29" i="4"/>
  <c r="Q44" i="4"/>
  <c r="Z125" i="4"/>
  <c r="S88" i="4"/>
  <c r="X36" i="4"/>
  <c r="AT177" i="4"/>
  <c r="AT164" i="4"/>
  <c r="AR156" i="4"/>
  <c r="S214" i="4"/>
  <c r="AR108" i="4"/>
  <c r="Q114" i="4"/>
  <c r="AR163" i="4"/>
  <c r="Z99" i="4"/>
  <c r="Z128" i="4"/>
  <c r="Z189" i="4"/>
  <c r="AT84" i="4"/>
  <c r="AV84" i="4" s="1"/>
  <c r="AX84" i="4" s="1"/>
  <c r="Z61" i="4"/>
  <c r="X192" i="4"/>
  <c r="Q211" i="4"/>
  <c r="AR72" i="4"/>
  <c r="S55" i="4"/>
  <c r="Q73" i="4"/>
  <c r="Z73" i="4"/>
  <c r="Z88" i="4"/>
  <c r="Z55" i="4"/>
  <c r="S61" i="4"/>
  <c r="Z10" i="4"/>
  <c r="S206" i="4"/>
  <c r="AR144" i="4"/>
  <c r="AT78" i="4"/>
  <c r="AR4" i="4"/>
  <c r="Q13" i="4"/>
  <c r="AR59" i="4"/>
  <c r="S194" i="4"/>
  <c r="AR10" i="4"/>
  <c r="S25" i="4"/>
  <c r="Z171" i="4"/>
  <c r="Z13" i="4"/>
  <c r="AR64" i="4"/>
  <c r="Z188" i="4"/>
  <c r="B259" i="14"/>
  <c r="A2031" i="12"/>
  <c r="A269" i="14"/>
  <c r="A268" i="14"/>
  <c r="A264" i="14"/>
  <c r="Y86" i="28"/>
  <c r="A121" i="14"/>
  <c r="G82" i="14"/>
  <c r="D82" i="14"/>
  <c r="H82" i="14"/>
  <c r="AN65" i="32"/>
  <c r="AN30" i="32"/>
  <c r="AN75" i="32"/>
  <c r="AN44" i="32"/>
  <c r="AN21" i="32"/>
  <c r="AN54" i="32"/>
  <c r="AC75" i="32"/>
  <c r="AC54" i="32"/>
  <c r="AC30" i="32"/>
  <c r="AC44" i="32"/>
  <c r="AC65" i="32"/>
  <c r="AB36" i="33"/>
  <c r="AJ82" i="32"/>
  <c r="Y323" i="28"/>
  <c r="T323" i="28"/>
  <c r="V323" i="28" s="1"/>
  <c r="Y234" i="28"/>
  <c r="Y183" i="28"/>
  <c r="Y102" i="28"/>
  <c r="T161" i="28"/>
  <c r="V161" i="28" s="1"/>
  <c r="X161" i="28" s="1"/>
  <c r="Y161" i="28"/>
  <c r="Y369" i="28"/>
  <c r="X17" i="33"/>
  <c r="Q82" i="32"/>
  <c r="X19" i="33"/>
  <c r="S82" i="32"/>
  <c r="B596" i="12"/>
  <c r="C461" i="12"/>
  <c r="T44" i="32"/>
  <c r="T75" i="32"/>
  <c r="T54" i="32"/>
  <c r="T97" i="32"/>
  <c r="T85" i="32"/>
  <c r="T21" i="32"/>
  <c r="P85" i="32"/>
  <c r="P21" i="32"/>
  <c r="P44" i="32"/>
  <c r="P30" i="32"/>
  <c r="P35" i="32"/>
  <c r="P65" i="32"/>
  <c r="P97" i="32"/>
  <c r="D58" i="14"/>
  <c r="Z33" i="33"/>
  <c r="M42" i="5"/>
  <c r="M38" i="5"/>
  <c r="M37" i="5"/>
  <c r="M44" i="5"/>
  <c r="M40" i="5"/>
  <c r="M43" i="5"/>
  <c r="M39" i="5"/>
  <c r="M41" i="5"/>
  <c r="F64" i="14"/>
  <c r="F75" i="14"/>
  <c r="F74" i="14"/>
  <c r="F34" i="14"/>
  <c r="F31" i="14"/>
  <c r="D36" i="14"/>
  <c r="D48" i="14"/>
  <c r="D56" i="14"/>
  <c r="D62" i="14"/>
  <c r="D25" i="14"/>
  <c r="D21" i="14"/>
  <c r="D30" i="14"/>
  <c r="D71" i="14"/>
  <c r="D78" i="14"/>
  <c r="D18" i="14"/>
  <c r="D7" i="14"/>
  <c r="D55" i="14"/>
  <c r="D33" i="14"/>
  <c r="D69" i="14"/>
  <c r="D73" i="14"/>
  <c r="C73" i="14"/>
  <c r="H73" i="14"/>
  <c r="B112" i="14"/>
  <c r="G73" i="14"/>
  <c r="H72" i="14"/>
  <c r="I72" i="14"/>
  <c r="D72" i="14"/>
  <c r="A111" i="14"/>
  <c r="H67" i="14"/>
  <c r="A106" i="14"/>
  <c r="I67" i="14"/>
  <c r="G67" i="14"/>
  <c r="I57" i="14"/>
  <c r="H57" i="14"/>
  <c r="D57" i="14"/>
  <c r="A96" i="14"/>
  <c r="C57" i="14"/>
  <c r="G57" i="14"/>
  <c r="AG21" i="32"/>
  <c r="AG85" i="32"/>
  <c r="AG35" i="32"/>
  <c r="AG54" i="32"/>
  <c r="AG44" i="32"/>
  <c r="AE82" i="32"/>
  <c r="AA31" i="33"/>
  <c r="W40" i="33"/>
  <c r="AN82" i="32"/>
  <c r="U82" i="32"/>
  <c r="W21" i="33"/>
  <c r="Q56" i="4"/>
  <c r="S56" i="4"/>
  <c r="AA82" i="32"/>
  <c r="B211" i="12"/>
  <c r="C76" i="12"/>
  <c r="J43" i="5"/>
  <c r="J40" i="5"/>
  <c r="J41" i="5"/>
  <c r="J38" i="5"/>
  <c r="J44" i="5"/>
  <c r="J110" i="5"/>
  <c r="J105" i="5"/>
  <c r="K102" i="5"/>
  <c r="J104" i="5"/>
  <c r="J109" i="5"/>
  <c r="J103" i="5"/>
  <c r="J108" i="5"/>
  <c r="C716" i="12"/>
  <c r="C581" i="12"/>
  <c r="C878" i="12"/>
  <c r="C608" i="12"/>
  <c r="C851" i="12"/>
  <c r="C743" i="12"/>
  <c r="C560" i="12"/>
  <c r="A153" i="14"/>
  <c r="G85" i="32"/>
  <c r="G97" i="32"/>
  <c r="G54" i="32"/>
  <c r="G75" i="32"/>
  <c r="G35" i="32"/>
  <c r="U6" i="5"/>
  <c r="U3" i="5"/>
  <c r="S118" i="5"/>
  <c r="U8" i="5"/>
  <c r="F26" i="14"/>
  <c r="F70" i="14"/>
  <c r="F32" i="14"/>
  <c r="F60" i="14"/>
  <c r="F37" i="14"/>
  <c r="F33" i="14"/>
  <c r="D54" i="14"/>
  <c r="D35" i="14"/>
  <c r="D32" i="14"/>
  <c r="D5" i="14"/>
  <c r="D22" i="14"/>
  <c r="D24" i="14"/>
  <c r="D27" i="14"/>
  <c r="D40" i="14"/>
  <c r="D16" i="14"/>
  <c r="D29" i="14"/>
  <c r="D31" i="14"/>
  <c r="D17" i="14"/>
  <c r="D70" i="14"/>
  <c r="D11" i="14"/>
  <c r="D15" i="14"/>
  <c r="D23" i="14"/>
  <c r="D26" i="14"/>
  <c r="D34" i="14"/>
  <c r="H75" i="14"/>
  <c r="I75" i="14"/>
  <c r="B114" i="14"/>
  <c r="G75" i="14"/>
  <c r="F58" i="14"/>
  <c r="G53" i="14"/>
  <c r="Q21" i="32"/>
  <c r="Q75" i="32"/>
  <c r="Q44" i="32"/>
  <c r="Q54" i="32"/>
  <c r="Q65" i="32"/>
  <c r="Q35" i="32"/>
  <c r="B75" i="32"/>
  <c r="B35" i="32"/>
  <c r="AA35" i="33"/>
  <c r="AI82" i="32"/>
  <c r="Z37" i="33"/>
  <c r="B217" i="12"/>
  <c r="C82" i="12"/>
  <c r="J3" i="5"/>
  <c r="J5" i="5"/>
  <c r="J7" i="5"/>
  <c r="J4" i="5"/>
  <c r="R7" i="5"/>
  <c r="R4" i="5"/>
  <c r="R9" i="5"/>
  <c r="R6" i="5"/>
  <c r="S115" i="5"/>
  <c r="Q39" i="5"/>
  <c r="Q37" i="5"/>
  <c r="Q38" i="5"/>
  <c r="Q44" i="5"/>
  <c r="Q42" i="5"/>
  <c r="B118" i="14"/>
  <c r="I79" i="14"/>
  <c r="D79" i="14"/>
  <c r="C74" i="14"/>
  <c r="I74" i="14"/>
  <c r="G74" i="14"/>
  <c r="B113" i="14"/>
  <c r="G52" i="14"/>
  <c r="D52" i="14"/>
  <c r="B91" i="14"/>
  <c r="I76" i="14"/>
  <c r="A115" i="14"/>
  <c r="D66" i="14"/>
  <c r="W97" i="32"/>
  <c r="W85" i="32"/>
  <c r="W65" i="32"/>
  <c r="W54" i="32"/>
  <c r="W35" i="32"/>
  <c r="J44" i="32"/>
  <c r="J65" i="32"/>
  <c r="J30" i="32"/>
  <c r="Y170" i="28"/>
  <c r="T170" i="28"/>
  <c r="V170" i="28" s="1"/>
  <c r="X170" i="28" s="1"/>
  <c r="Y107" i="28"/>
  <c r="T148" i="28"/>
  <c r="V148" i="28" s="1"/>
  <c r="W148" i="28" s="1"/>
  <c r="Y3" i="28"/>
  <c r="Y360" i="28"/>
  <c r="Y237" i="28"/>
  <c r="B165" i="12"/>
  <c r="C30" i="12"/>
  <c r="B1986" i="12"/>
  <c r="A1059" i="12"/>
  <c r="C52" i="14"/>
  <c r="L16" i="5"/>
  <c r="K73" i="5"/>
  <c r="K70" i="5"/>
  <c r="K76" i="5"/>
  <c r="A117" i="14"/>
  <c r="D49" i="14"/>
  <c r="C49" i="14"/>
  <c r="X29" i="33"/>
  <c r="AC82" i="32"/>
  <c r="H79" i="14"/>
  <c r="W75" i="32"/>
  <c r="U10" i="5"/>
  <c r="L49" i="5"/>
  <c r="L51" i="5"/>
  <c r="L54" i="5"/>
  <c r="D50" i="14"/>
  <c r="I68" i="14"/>
  <c r="F68" i="14"/>
  <c r="A80" i="14"/>
  <c r="C41" i="14"/>
  <c r="G41" i="14"/>
  <c r="D41" i="14"/>
  <c r="Y65" i="32"/>
  <c r="K32" i="5"/>
  <c r="I19" i="5"/>
  <c r="AA35" i="32"/>
  <c r="K31" i="5"/>
  <c r="C54" i="32"/>
  <c r="H97" i="32"/>
  <c r="Z30" i="32"/>
  <c r="N21" i="32"/>
  <c r="C37" i="12"/>
  <c r="C122" i="12"/>
  <c r="H21" i="32"/>
  <c r="N30" i="32"/>
  <c r="AR106" i="4"/>
  <c r="AT106" i="4"/>
  <c r="AV106" i="4" s="1"/>
  <c r="Z29" i="4"/>
  <c r="Z209" i="4"/>
  <c r="Q64" i="4"/>
  <c r="S64" i="4"/>
  <c r="Z202" i="4"/>
  <c r="Z216" i="4"/>
  <c r="Z174" i="4"/>
  <c r="Q102" i="4"/>
  <c r="Z107" i="4"/>
  <c r="S215" i="4"/>
  <c r="Z131" i="4"/>
  <c r="Z149" i="4"/>
  <c r="Z172" i="4"/>
  <c r="S175" i="4"/>
  <c r="Z177" i="4"/>
  <c r="Z180" i="4"/>
  <c r="AT36" i="4"/>
  <c r="AV36" i="4" s="1"/>
  <c r="AW36" i="4" s="1"/>
  <c r="AT37" i="4"/>
  <c r="AV37" i="4" s="1"/>
  <c r="AW37" i="4" s="1"/>
  <c r="Z150" i="4"/>
  <c r="AI100" i="18"/>
  <c r="AI46" i="16"/>
  <c r="AI49" i="16" s="1"/>
  <c r="AC100" i="18"/>
  <c r="AC46" i="16"/>
  <c r="AC49" i="16"/>
  <c r="W100" i="18"/>
  <c r="W46" i="16"/>
  <c r="W49" i="16" s="1"/>
  <c r="Q100" i="18"/>
  <c r="Q46" i="16"/>
  <c r="Q49" i="16"/>
  <c r="K100" i="18"/>
  <c r="K46" i="16"/>
  <c r="K49" i="16"/>
  <c r="G46" i="16"/>
  <c r="G100" i="18"/>
  <c r="I46" i="16"/>
  <c r="I49" i="16"/>
  <c r="I100" i="18"/>
  <c r="AJ46" i="16"/>
  <c r="AJ49" i="16" s="1"/>
  <c r="AJ100" i="18"/>
  <c r="AD46" i="16"/>
  <c r="AD49" i="16" s="1"/>
  <c r="AD100" i="18"/>
  <c r="X46" i="16"/>
  <c r="X49" i="16"/>
  <c r="X100" i="18"/>
  <c r="R46" i="16"/>
  <c r="R49" i="16" s="1"/>
  <c r="R100" i="18"/>
  <c r="L46" i="16"/>
  <c r="L49" i="16" s="1"/>
  <c r="L100" i="18"/>
  <c r="F46" i="16"/>
  <c r="F49" i="16" s="1"/>
  <c r="F100" i="18"/>
  <c r="AE46" i="16"/>
  <c r="AE49" i="16"/>
  <c r="AE100" i="18"/>
  <c r="Y46" i="16"/>
  <c r="Y49" i="16"/>
  <c r="Y100" i="18"/>
  <c r="M46" i="16"/>
  <c r="M49" i="16" s="1"/>
  <c r="M100" i="18"/>
  <c r="Z194" i="4"/>
  <c r="AT199" i="4"/>
  <c r="AV199" i="4" s="1"/>
  <c r="AT194" i="4"/>
  <c r="Z196" i="4"/>
  <c r="X196" i="4"/>
  <c r="AN100" i="18"/>
  <c r="AH100" i="18"/>
  <c r="AB100" i="18"/>
  <c r="V100" i="18"/>
  <c r="P100" i="18"/>
  <c r="J100" i="18"/>
  <c r="Z199" i="4"/>
  <c r="Z109" i="4"/>
  <c r="Z129" i="4"/>
  <c r="AR161" i="4"/>
  <c r="AT204" i="4"/>
  <c r="AV204" i="4" s="1"/>
  <c r="AW204" i="4" s="1"/>
  <c r="AT125" i="4"/>
  <c r="AV125" i="4" s="1"/>
  <c r="AW125" i="4" s="1"/>
  <c r="S70" i="4"/>
  <c r="Q204" i="4"/>
  <c r="AT187" i="4"/>
  <c r="AV187" i="4" s="1"/>
  <c r="AX187" i="4" s="1"/>
  <c r="X180" i="4"/>
  <c r="Z206" i="4"/>
  <c r="Z56" i="4"/>
  <c r="Q52" i="4"/>
  <c r="Z52" i="4"/>
  <c r="Q158" i="4"/>
  <c r="AR44" i="4"/>
  <c r="Z175" i="4"/>
  <c r="Q142" i="4"/>
  <c r="Z67" i="4"/>
  <c r="AT170" i="4"/>
  <c r="S189" i="4"/>
  <c r="X188" i="4"/>
  <c r="X143" i="4"/>
  <c r="Q23" i="4"/>
  <c r="Z211" i="4"/>
  <c r="S67" i="4"/>
  <c r="Z48" i="4"/>
  <c r="Z69" i="4"/>
  <c r="Z72" i="4"/>
  <c r="Z135" i="4"/>
  <c r="S81" i="4"/>
  <c r="Q189" i="4"/>
  <c r="Z153" i="4"/>
  <c r="S4" i="4"/>
  <c r="Z16" i="4"/>
  <c r="Z4" i="4"/>
  <c r="Z136" i="4"/>
  <c r="Z146" i="4"/>
  <c r="Z167" i="4"/>
  <c r="Q186" i="4"/>
  <c r="AT178" i="4"/>
  <c r="AV178" i="4" s="1"/>
  <c r="Z87" i="4"/>
  <c r="AT122" i="4"/>
  <c r="AV122" i="4" s="1"/>
  <c r="Z182" i="4"/>
  <c r="AT22" i="4"/>
  <c r="AV22" i="4" s="1"/>
  <c r="Z11" i="4"/>
  <c r="S19" i="4"/>
  <c r="Z44" i="4"/>
  <c r="Q70" i="4"/>
  <c r="Q120" i="4"/>
  <c r="S136" i="4"/>
  <c r="S161" i="4"/>
  <c r="Z59" i="4"/>
  <c r="Q9" i="4"/>
  <c r="Z31" i="4"/>
  <c r="Z19" i="4"/>
  <c r="AT79" i="4"/>
  <c r="AV79" i="4" s="1"/>
  <c r="AR63" i="4"/>
  <c r="X116" i="4"/>
  <c r="AR103" i="4"/>
  <c r="Z186" i="4"/>
  <c r="Q85" i="4"/>
  <c r="AT41" i="4"/>
  <c r="AV41" i="4" s="1"/>
  <c r="AT109" i="4"/>
  <c r="AV109" i="4" s="1"/>
  <c r="AR200" i="4"/>
  <c r="S109" i="4"/>
  <c r="AT209" i="4"/>
  <c r="AV209" i="4" s="1"/>
  <c r="Q49" i="4"/>
  <c r="Z6" i="4"/>
  <c r="Z9" i="4"/>
  <c r="Z117" i="4"/>
  <c r="Z120" i="4"/>
  <c r="Z144" i="4"/>
  <c r="Z147" i="4"/>
  <c r="Z165" i="4"/>
  <c r="Z200" i="4"/>
  <c r="Q2" i="4"/>
  <c r="Q156" i="4"/>
  <c r="AR173" i="4"/>
  <c r="X83" i="4"/>
  <c r="Q192" i="4"/>
  <c r="Q150" i="4"/>
  <c r="S119" i="4"/>
  <c r="Z169" i="4"/>
  <c r="Z104" i="4"/>
  <c r="Z98" i="4"/>
  <c r="AR33" i="4"/>
  <c r="Q129" i="4"/>
  <c r="Q122" i="4"/>
  <c r="AT82" i="4"/>
  <c r="AV82" i="4" s="1"/>
  <c r="AW82" i="4" s="1"/>
  <c r="Z103" i="4"/>
  <c r="Z190" i="4"/>
  <c r="AT71" i="4"/>
  <c r="AV71" i="4" s="1"/>
  <c r="AR3" i="4"/>
  <c r="Z25" i="4"/>
  <c r="Q97" i="4"/>
  <c r="AT7" i="4"/>
  <c r="AV7" i="4" s="1"/>
  <c r="AX7" i="4" s="1"/>
  <c r="AT150" i="4"/>
  <c r="AV150" i="4" s="1"/>
  <c r="S18" i="4"/>
  <c r="Z157" i="4"/>
  <c r="AR36" i="4"/>
  <c r="AR132" i="4"/>
  <c r="AR117" i="4"/>
  <c r="AT147" i="4"/>
  <c r="AV147" i="4" s="1"/>
  <c r="AX147" i="4" s="1"/>
  <c r="Z79" i="4"/>
  <c r="Z114" i="4"/>
  <c r="AR213" i="4"/>
  <c r="AT213" i="4"/>
  <c r="AV213" i="4" s="1"/>
  <c r="AX213" i="4" s="1"/>
  <c r="AT203" i="4"/>
  <c r="AV203" i="4" s="1"/>
  <c r="AR203" i="4"/>
  <c r="AT210" i="4"/>
  <c r="AV210" i="4" s="1"/>
  <c r="AX210" i="4" s="1"/>
  <c r="AR210" i="4"/>
  <c r="X113" i="4"/>
  <c r="Z113" i="4"/>
  <c r="Z124" i="4"/>
  <c r="S124" i="4"/>
  <c r="Q138" i="4"/>
  <c r="Z138" i="4"/>
  <c r="Q162" i="4"/>
  <c r="S162" i="4"/>
  <c r="Q48" i="4"/>
  <c r="AT188" i="4"/>
  <c r="Z203" i="4"/>
  <c r="S149" i="4"/>
  <c r="S45" i="4"/>
  <c r="AR69" i="4"/>
  <c r="Z15" i="4"/>
  <c r="AT115" i="4"/>
  <c r="AV115" i="4" s="1"/>
  <c r="AW115" i="4" s="1"/>
  <c r="AR115" i="4"/>
  <c r="AT107" i="4"/>
  <c r="AV107" i="4" s="1"/>
  <c r="AW107" i="4" s="1"/>
  <c r="AR107" i="4"/>
  <c r="AR96" i="4"/>
  <c r="AT96" i="4"/>
  <c r="AV96" i="4" s="1"/>
  <c r="AW96" i="4" s="1"/>
  <c r="AR38" i="4"/>
  <c r="AT38" i="4"/>
  <c r="AT12" i="4"/>
  <c r="AV12" i="4" s="1"/>
  <c r="AR12" i="4"/>
  <c r="X50" i="4"/>
  <c r="Z50" i="4"/>
  <c r="S57" i="4"/>
  <c r="Z57" i="4"/>
  <c r="Z75" i="4"/>
  <c r="S75" i="4"/>
  <c r="Q99" i="4"/>
  <c r="S99" i="4"/>
  <c r="Q127" i="4"/>
  <c r="S127" i="4"/>
  <c r="Q131" i="4"/>
  <c r="S131" i="4"/>
  <c r="S185" i="4"/>
  <c r="Q185" i="4"/>
  <c r="Z185" i="4"/>
  <c r="X197" i="4"/>
  <c r="Z197" i="4"/>
  <c r="S48" i="4"/>
  <c r="AR158" i="4"/>
  <c r="Q200" i="4"/>
  <c r="Z34" i="4"/>
  <c r="Z2" i="4"/>
  <c r="S139" i="4"/>
  <c r="Z158" i="4"/>
  <c r="Z71" i="4"/>
  <c r="Q151" i="4"/>
  <c r="Z108" i="4"/>
  <c r="S138" i="4"/>
  <c r="AR86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W110" i="4" s="1"/>
  <c r="AT5" i="4"/>
  <c r="AV5" i="4" s="1"/>
  <c r="AW5" i="4" s="1"/>
  <c r="AR5" i="4"/>
  <c r="Q15" i="4"/>
  <c r="S15" i="4"/>
  <c r="X44" i="4"/>
  <c r="S72" i="4"/>
  <c r="Q72" i="4"/>
  <c r="S79" i="4"/>
  <c r="S93" i="4"/>
  <c r="Z93" i="4"/>
  <c r="Q207" i="4"/>
  <c r="S207" i="4"/>
  <c r="Q209" i="4"/>
  <c r="S209" i="4"/>
  <c r="Q213" i="4"/>
  <c r="X131" i="4"/>
  <c r="X134" i="4"/>
  <c r="Z134" i="4"/>
  <c r="X161" i="4"/>
  <c r="Z161" i="4"/>
  <c r="Z178" i="4"/>
  <c r="Q178" i="4"/>
  <c r="Z12" i="4"/>
  <c r="X12" i="4"/>
  <c r="X37" i="4"/>
  <c r="Z37" i="4"/>
  <c r="Q94" i="4"/>
  <c r="S94" i="4"/>
  <c r="Z213" i="4"/>
  <c r="Z145" i="4"/>
  <c r="X145" i="4"/>
  <c r="S166" i="4"/>
  <c r="Z166" i="4"/>
  <c r="Q166" i="4"/>
  <c r="Q20" i="4"/>
  <c r="S20" i="4"/>
  <c r="Q42" i="4"/>
  <c r="S42" i="4"/>
  <c r="Q107" i="4"/>
  <c r="S107" i="4"/>
  <c r="Q201" i="4"/>
  <c r="S201" i="4"/>
  <c r="Z201" i="4"/>
  <c r="S146" i="4"/>
  <c r="Q146" i="4"/>
  <c r="Z66" i="4"/>
  <c r="X142" i="4"/>
  <c r="Q62" i="4"/>
  <c r="Z45" i="4"/>
  <c r="Z152" i="4"/>
  <c r="AR149" i="4"/>
  <c r="Z22" i="4"/>
  <c r="AR138" i="4"/>
  <c r="S121" i="4"/>
  <c r="Z181" i="4"/>
  <c r="AT18" i="4"/>
  <c r="AV18" i="4" s="1"/>
  <c r="Q159" i="4"/>
  <c r="AT153" i="4"/>
  <c r="AV153" i="4" s="1"/>
  <c r="AW153" i="4" s="1"/>
  <c r="AT114" i="4"/>
  <c r="AV114" i="4" s="1"/>
  <c r="AW114" i="4" s="1"/>
  <c r="AR114" i="4"/>
  <c r="AT87" i="4"/>
  <c r="AV87" i="4" s="1"/>
  <c r="S7" i="4"/>
  <c r="Z7" i="4"/>
  <c r="Q7" i="4"/>
  <c r="S17" i="4"/>
  <c r="Q17" i="4"/>
  <c r="Q28" i="4"/>
  <c r="S28" i="4"/>
  <c r="Z38" i="4"/>
  <c r="S115" i="4"/>
  <c r="X118" i="4"/>
  <c r="Z118" i="4"/>
  <c r="Q143" i="4"/>
  <c r="S143" i="4"/>
  <c r="Z173" i="4"/>
  <c r="Q173" i="4"/>
  <c r="Q152" i="4"/>
  <c r="X216" i="4"/>
  <c r="AR83" i="4"/>
  <c r="AT83" i="4"/>
  <c r="AV83" i="4" s="1"/>
  <c r="AX83" i="4" s="1"/>
  <c r="Q124" i="4"/>
  <c r="Q79" i="4"/>
  <c r="AR100" i="4"/>
  <c r="AT100" i="4"/>
  <c r="AV100" i="4" s="1"/>
  <c r="AR23" i="4"/>
  <c r="AT23" i="4"/>
  <c r="AV23" i="4" s="1"/>
  <c r="AX23" i="4" s="1"/>
  <c r="Z195" i="4"/>
  <c r="Q76" i="4"/>
  <c r="S66" i="4"/>
  <c r="S62" i="4"/>
  <c r="Q16" i="4"/>
  <c r="Z156" i="4"/>
  <c r="Q118" i="4"/>
  <c r="S22" i="4"/>
  <c r="Z81" i="4"/>
  <c r="X213" i="4"/>
  <c r="AT28" i="4"/>
  <c r="AV28" i="4" s="1"/>
  <c r="AX28" i="4" s="1"/>
  <c r="AT66" i="4"/>
  <c r="AV66" i="4" s="1"/>
  <c r="AW66" i="4" s="1"/>
  <c r="Z94" i="4"/>
  <c r="Z110" i="4"/>
  <c r="Q40" i="4"/>
  <c r="AR98" i="4"/>
  <c r="AR40" i="4"/>
  <c r="AT40" i="4"/>
  <c r="AV40" i="4" s="1"/>
  <c r="Q21" i="4"/>
  <c r="S21" i="4"/>
  <c r="X49" i="4"/>
  <c r="Z49" i="4"/>
  <c r="S60" i="4"/>
  <c r="Q60" i="4"/>
  <c r="S30" i="4"/>
  <c r="Q30" i="4"/>
  <c r="Z30" i="4"/>
  <c r="S41" i="4"/>
  <c r="Q41" i="4"/>
  <c r="Q12" i="4"/>
  <c r="AR121" i="4"/>
  <c r="AR199" i="4"/>
  <c r="Z65" i="4"/>
  <c r="AT207" i="4"/>
  <c r="AV207" i="4" s="1"/>
  <c r="AX207" i="4" s="1"/>
  <c r="AR207" i="4"/>
  <c r="AT89" i="4"/>
  <c r="AV89" i="4" s="1"/>
  <c r="AR89" i="4"/>
  <c r="Q33" i="4"/>
  <c r="Z23" i="4"/>
  <c r="AT53" i="4"/>
  <c r="AV53" i="4" s="1"/>
  <c r="AR53" i="4"/>
  <c r="S76" i="4"/>
  <c r="Z40" i="4"/>
  <c r="Q149" i="4"/>
  <c r="X114" i="4"/>
  <c r="X6" i="4"/>
  <c r="X147" i="4"/>
  <c r="AR50" i="4"/>
  <c r="Z18" i="4"/>
  <c r="X209" i="4"/>
  <c r="Z210" i="4"/>
  <c r="Z204" i="4"/>
  <c r="AT15" i="4"/>
  <c r="AV15" i="4" s="1"/>
  <c r="AX15" i="4" s="1"/>
  <c r="AT192" i="4"/>
  <c r="AV192" i="4" s="1"/>
  <c r="AW192" i="4" s="1"/>
  <c r="AR192" i="4"/>
  <c r="AR184" i="4"/>
  <c r="AT184" i="4"/>
  <c r="AV184" i="4" s="1"/>
  <c r="AW184" i="4" s="1"/>
  <c r="AT120" i="4"/>
  <c r="AV120" i="4" s="1"/>
  <c r="AW120" i="4" s="1"/>
  <c r="AR120" i="4"/>
  <c r="AT112" i="4"/>
  <c r="AV112" i="4" s="1"/>
  <c r="AX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37" i="4"/>
  <c r="S168" i="4"/>
  <c r="Z168" i="4"/>
  <c r="S181" i="4"/>
  <c r="AR128" i="4"/>
  <c r="Z54" i="4"/>
  <c r="Z85" i="4"/>
  <c r="Z112" i="4"/>
  <c r="Z159" i="4"/>
  <c r="S68" i="4"/>
  <c r="X144" i="4"/>
  <c r="S147" i="4"/>
  <c r="AT208" i="4"/>
  <c r="AV208" i="4" s="1"/>
  <c r="AX208" i="4" s="1"/>
  <c r="AR208" i="4"/>
  <c r="AT196" i="4"/>
  <c r="AV196" i="4" s="1"/>
  <c r="AX196" i="4" s="1"/>
  <c r="Z115" i="4"/>
  <c r="Z27" i="4"/>
  <c r="X177" i="4"/>
  <c r="S24" i="4"/>
  <c r="AR67" i="4"/>
  <c r="Z123" i="4"/>
  <c r="S150" i="4"/>
  <c r="X130" i="4"/>
  <c r="X38" i="4"/>
  <c r="AR194" i="4"/>
  <c r="AT93" i="4"/>
  <c r="Q163" i="4"/>
  <c r="AT8" i="4"/>
  <c r="AV8" i="4" s="1"/>
  <c r="AX8" i="4" s="1"/>
  <c r="Z24" i="4"/>
  <c r="AR55" i="4"/>
  <c r="Z63" i="4"/>
  <c r="Z208" i="4"/>
  <c r="AR134" i="4"/>
  <c r="Z80" i="4"/>
  <c r="Z162" i="4"/>
  <c r="AT168" i="4"/>
  <c r="AV168" i="4" s="1"/>
  <c r="AT104" i="4"/>
  <c r="AV104" i="4" s="1"/>
  <c r="Z121" i="4"/>
  <c r="Z163" i="4"/>
  <c r="Z42" i="4"/>
  <c r="Q165" i="4"/>
  <c r="Z141" i="4"/>
  <c r="Z77" i="4"/>
  <c r="AR155" i="4"/>
  <c r="AT90" i="4"/>
  <c r="AV90" i="4" s="1"/>
  <c r="AR49" i="4"/>
  <c r="AT46" i="4"/>
  <c r="AV46" i="4" s="1"/>
  <c r="AR2" i="4"/>
  <c r="S3" i="4"/>
  <c r="X29" i="4"/>
  <c r="Q75" i="4"/>
  <c r="X117" i="4"/>
  <c r="X135" i="4"/>
  <c r="X165" i="4"/>
  <c r="S51" i="4"/>
  <c r="AT198" i="4"/>
  <c r="AV198" i="4" s="1"/>
  <c r="AW198" i="4" s="1"/>
  <c r="Z51" i="4"/>
  <c r="X159" i="4"/>
  <c r="AR215" i="4"/>
  <c r="AT193" i="4"/>
  <c r="AT190" i="4"/>
  <c r="AV190" i="4" s="1"/>
  <c r="Q216" i="4"/>
  <c r="Q54" i="4"/>
  <c r="AT195" i="4"/>
  <c r="AV195" i="4" s="1"/>
  <c r="AW195" i="4" s="1"/>
  <c r="AT197" i="4"/>
  <c r="AV197" i="4" s="1"/>
  <c r="AW197" i="4" s="1"/>
  <c r="AT19" i="4"/>
  <c r="AV19" i="4" s="1"/>
  <c r="AW19" i="4" s="1"/>
  <c r="Z106" i="4"/>
  <c r="X85" i="4"/>
  <c r="Z105" i="4"/>
  <c r="Z133" i="4"/>
  <c r="Z3" i="4"/>
  <c r="Z32" i="4"/>
  <c r="Z96" i="4"/>
  <c r="Z140" i="4"/>
  <c r="AT146" i="4"/>
  <c r="AV146" i="4" s="1"/>
  <c r="AX146" i="4" s="1"/>
  <c r="AT29" i="4"/>
  <c r="AV29" i="4" s="1"/>
  <c r="AX29" i="4" s="1"/>
  <c r="X112" i="4"/>
  <c r="AT102" i="4"/>
  <c r="AV102" i="4" s="1"/>
  <c r="AX102" i="4" s="1"/>
  <c r="S123" i="4"/>
  <c r="S108" i="4"/>
  <c r="AR124" i="4"/>
  <c r="AT139" i="4"/>
  <c r="AV139" i="4" s="1"/>
  <c r="AX139" i="4" s="1"/>
  <c r="Q27" i="4"/>
  <c r="AR135" i="4"/>
  <c r="AT135" i="4"/>
  <c r="AV135" i="4" s="1"/>
  <c r="AX135" i="4" s="1"/>
  <c r="S58" i="4"/>
  <c r="Z58" i="4"/>
  <c r="S110" i="4"/>
  <c r="Q110" i="4"/>
  <c r="AR13" i="4"/>
  <c r="AT13" i="4"/>
  <c r="AV13" i="4" s="1"/>
  <c r="AX13" i="4" s="1"/>
  <c r="X17" i="4"/>
  <c r="Q141" i="4"/>
  <c r="AT183" i="4"/>
  <c r="AV183" i="4" s="1"/>
  <c r="AX183" i="4" s="1"/>
  <c r="AR183" i="4"/>
  <c r="Q112" i="4"/>
  <c r="S112" i="4"/>
  <c r="S106" i="4"/>
  <c r="Z39" i="4"/>
  <c r="AR186" i="4"/>
  <c r="AT186" i="4"/>
  <c r="AV186" i="4" s="1"/>
  <c r="Z193" i="4"/>
  <c r="Z127" i="4"/>
  <c r="AR211" i="4"/>
  <c r="Z155" i="4"/>
  <c r="Q103" i="4"/>
  <c r="Z184" i="4"/>
  <c r="Z21" i="4"/>
  <c r="AT171" i="4"/>
  <c r="AV171" i="4" s="1"/>
  <c r="X174" i="4"/>
  <c r="AR152" i="4"/>
  <c r="S183" i="4"/>
  <c r="AR205" i="4"/>
  <c r="S126" i="4"/>
  <c r="Z90" i="4"/>
  <c r="AR52" i="4"/>
  <c r="Q140" i="4"/>
  <c r="Z111" i="4"/>
  <c r="Q177" i="4"/>
  <c r="Q154" i="4"/>
  <c r="S80" i="4"/>
  <c r="Z35" i="4"/>
  <c r="Q34" i="4"/>
  <c r="AT142" i="4"/>
  <c r="AV142" i="4" s="1"/>
  <c r="Q96" i="4"/>
  <c r="Q168" i="4"/>
  <c r="AR20" i="4"/>
  <c r="Q32" i="4"/>
  <c r="Z41" i="4"/>
  <c r="AT25" i="4"/>
  <c r="AV25" i="4" s="1"/>
  <c r="S90" i="4"/>
  <c r="Z60" i="4"/>
  <c r="Q184" i="4"/>
  <c r="Q105" i="4"/>
  <c r="Z82" i="4"/>
  <c r="AR157" i="4"/>
  <c r="AT157" i="4"/>
  <c r="AV157" i="4" s="1"/>
  <c r="AR136" i="4"/>
  <c r="X164" i="4"/>
  <c r="AO92" i="32"/>
  <c r="AI20" i="33"/>
  <c r="AL3" i="8"/>
  <c r="AN3" i="8" s="1"/>
  <c r="AP3" i="8" s="1"/>
  <c r="AL18" i="8"/>
  <c r="AN18" i="8" s="1"/>
  <c r="AK11" i="8"/>
  <c r="AL11" i="8"/>
  <c r="AN11" i="8" s="1"/>
  <c r="AK32" i="8"/>
  <c r="AL32" i="8"/>
  <c r="AN32" i="8" s="1"/>
  <c r="AK26" i="8"/>
  <c r="AK21" i="8"/>
  <c r="AL21" i="8"/>
  <c r="AN21" i="8" s="1"/>
  <c r="AK17" i="8"/>
  <c r="AL17" i="8"/>
  <c r="AN17" i="8" s="1"/>
  <c r="AP17" i="8" s="1"/>
  <c r="AK57" i="8"/>
  <c r="AL6" i="8"/>
  <c r="AK6" i="8"/>
  <c r="AK58" i="8"/>
  <c r="AL13" i="8"/>
  <c r="AN13" i="8" s="1"/>
  <c r="AP13" i="8" s="1"/>
  <c r="AV13" i="8" s="1"/>
  <c r="AL59" i="8"/>
  <c r="AN59" i="8" s="1"/>
  <c r="AO59" i="8" s="1"/>
  <c r="F10" i="14"/>
  <c r="B541" i="12"/>
  <c r="C541" i="12" s="1"/>
  <c r="C406" i="12"/>
  <c r="B538" i="12"/>
  <c r="C403" i="12"/>
  <c r="B342" i="12"/>
  <c r="C342" i="12"/>
  <c r="B503" i="12"/>
  <c r="C368" i="12"/>
  <c r="B357" i="12"/>
  <c r="B492" i="12" s="1"/>
  <c r="C222" i="12"/>
  <c r="B680" i="12"/>
  <c r="F81" i="14"/>
  <c r="C516" i="12"/>
  <c r="B332" i="12"/>
  <c r="C197" i="12"/>
  <c r="B286" i="12"/>
  <c r="C286" i="12" s="1"/>
  <c r="C151" i="12"/>
  <c r="B330" i="12"/>
  <c r="C195" i="12"/>
  <c r="A831" i="12"/>
  <c r="A966" i="12"/>
  <c r="A1101" i="12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/>
  <c r="A2586" i="12" s="1"/>
  <c r="A2721" i="12"/>
  <c r="A2856" i="12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/>
  <c r="A4746" i="12"/>
  <c r="A4881" i="12" s="1"/>
  <c r="A5016" i="12" s="1"/>
  <c r="A5151" i="12" s="1"/>
  <c r="B344" i="12"/>
  <c r="B479" i="12" s="1"/>
  <c r="C209" i="12"/>
  <c r="B539" i="12"/>
  <c r="C404" i="12"/>
  <c r="A617" i="12"/>
  <c r="C482" i="12"/>
  <c r="B274" i="12"/>
  <c r="C139" i="12"/>
  <c r="C169" i="12"/>
  <c r="B304" i="12"/>
  <c r="B444" i="12"/>
  <c r="C309" i="12"/>
  <c r="B507" i="12"/>
  <c r="C372" i="12"/>
  <c r="B124" i="14"/>
  <c r="B163" i="14" s="1"/>
  <c r="C85" i="14"/>
  <c r="I85" i="14"/>
  <c r="G85" i="14"/>
  <c r="D85" i="14"/>
  <c r="B363" i="12"/>
  <c r="C228" i="12"/>
  <c r="F79" i="14"/>
  <c r="B382" i="12"/>
  <c r="C247" i="12"/>
  <c r="A500" i="12"/>
  <c r="C365" i="12"/>
  <c r="B335" i="12"/>
  <c r="C200" i="12"/>
  <c r="A468" i="12"/>
  <c r="C333" i="12"/>
  <c r="A485" i="12"/>
  <c r="B308" i="12"/>
  <c r="C308" i="12" s="1"/>
  <c r="C173" i="12"/>
  <c r="B384" i="12"/>
  <c r="C249" i="12"/>
  <c r="B402" i="12"/>
  <c r="C402" i="12" s="1"/>
  <c r="C267" i="12"/>
  <c r="B475" i="12"/>
  <c r="C340" i="12"/>
  <c r="C658" i="12"/>
  <c r="B314" i="12"/>
  <c r="C179" i="12"/>
  <c r="B302" i="12"/>
  <c r="C167" i="12"/>
  <c r="B781" i="12"/>
  <c r="A129" i="14"/>
  <c r="C153" i="12"/>
  <c r="B288" i="12"/>
  <c r="B397" i="12"/>
  <c r="C262" i="12"/>
  <c r="B287" i="12"/>
  <c r="C152" i="12"/>
  <c r="B341" i="12"/>
  <c r="C206" i="12"/>
  <c r="B139" i="14"/>
  <c r="H100" i="14"/>
  <c r="B521" i="12"/>
  <c r="C386" i="12"/>
  <c r="B303" i="12"/>
  <c r="C168" i="12"/>
  <c r="C334" i="12"/>
  <c r="B469" i="12"/>
  <c r="B387" i="12"/>
  <c r="B522" i="12" s="1"/>
  <c r="C252" i="12"/>
  <c r="A456" i="12"/>
  <c r="C321" i="12"/>
  <c r="B279" i="12"/>
  <c r="C144" i="12"/>
  <c r="C158" i="12"/>
  <c r="B293" i="12"/>
  <c r="B320" i="12"/>
  <c r="C185" i="12"/>
  <c r="A636" i="12"/>
  <c r="C636" i="12" s="1"/>
  <c r="C501" i="12"/>
  <c r="B527" i="12"/>
  <c r="C392" i="12"/>
  <c r="A127" i="14"/>
  <c r="B141" i="14"/>
  <c r="D102" i="14"/>
  <c r="G102" i="14"/>
  <c r="I102" i="14"/>
  <c r="F102" i="14"/>
  <c r="B283" i="12"/>
  <c r="C148" i="12"/>
  <c r="A557" i="12"/>
  <c r="B571" i="12"/>
  <c r="C436" i="12"/>
  <c r="A550" i="12"/>
  <c r="C415" i="12"/>
  <c r="B650" i="12"/>
  <c r="B399" i="12"/>
  <c r="H102" i="14"/>
  <c r="C102" i="14"/>
  <c r="B786" i="12"/>
  <c r="B359" i="12"/>
  <c r="C359" i="12" s="1"/>
  <c r="C224" i="12"/>
  <c r="B296" i="12"/>
  <c r="C161" i="12"/>
  <c r="B928" i="12"/>
  <c r="C793" i="12"/>
  <c r="A126" i="14"/>
  <c r="C87" i="14"/>
  <c r="I87" i="14"/>
  <c r="G87" i="14"/>
  <c r="H87" i="14"/>
  <c r="D87" i="14"/>
  <c r="A491" i="12"/>
  <c r="C356" i="12"/>
  <c r="G95" i="14"/>
  <c r="C95" i="14"/>
  <c r="A134" i="14"/>
  <c r="A576" i="12"/>
  <c r="A711" i="12" s="1"/>
  <c r="A846" i="12" s="1"/>
  <c r="A981" i="12" s="1"/>
  <c r="A1116" i="12" s="1"/>
  <c r="A1251" i="12" s="1"/>
  <c r="A1386" i="12" s="1"/>
  <c r="B188" i="14"/>
  <c r="B227" i="14" s="1"/>
  <c r="B266" i="14" s="1"/>
  <c r="C502" i="12"/>
  <c r="B457" i="12"/>
  <c r="B529" i="12"/>
  <c r="C529" i="12" s="1"/>
  <c r="C394" i="12"/>
  <c r="A258" i="14"/>
  <c r="A245" i="14"/>
  <c r="B1431" i="12"/>
  <c r="B354" i="12"/>
  <c r="A649" i="12"/>
  <c r="A784" i="12" s="1"/>
  <c r="A429" i="12"/>
  <c r="A179" i="14"/>
  <c r="B613" i="12"/>
  <c r="C478" i="12"/>
  <c r="A655" i="12"/>
  <c r="C520" i="12"/>
  <c r="A222" i="14"/>
  <c r="B488" i="12"/>
  <c r="C353" i="12"/>
  <c r="B374" i="12"/>
  <c r="C239" i="12"/>
  <c r="C506" i="12"/>
  <c r="A641" i="12"/>
  <c r="A776" i="12" s="1"/>
  <c r="A911" i="12" s="1"/>
  <c r="A1046" i="12" s="1"/>
  <c r="A1181" i="12" s="1"/>
  <c r="A563" i="12"/>
  <c r="A698" i="12" s="1"/>
  <c r="A833" i="12" s="1"/>
  <c r="B171" i="14"/>
  <c r="B210" i="14" s="1"/>
  <c r="B249" i="14" s="1"/>
  <c r="G81" i="14"/>
  <c r="H81" i="14"/>
  <c r="I81" i="14"/>
  <c r="A120" i="14"/>
  <c r="D81" i="14"/>
  <c r="A224" i="14"/>
  <c r="C81" i="14"/>
  <c r="B2121" i="12"/>
  <c r="B300" i="12"/>
  <c r="C165" i="12"/>
  <c r="B152" i="14"/>
  <c r="H113" i="14"/>
  <c r="D113" i="14"/>
  <c r="C113" i="14"/>
  <c r="I113" i="14"/>
  <c r="G113" i="14"/>
  <c r="H118" i="14"/>
  <c r="F118" i="14"/>
  <c r="C118" i="14"/>
  <c r="A160" i="14"/>
  <c r="A2086" i="12"/>
  <c r="G80" i="14"/>
  <c r="D80" i="14"/>
  <c r="A1194" i="12"/>
  <c r="A1329" i="12" s="1"/>
  <c r="D115" i="14"/>
  <c r="F115" i="14"/>
  <c r="H115" i="14"/>
  <c r="G115" i="14"/>
  <c r="C115" i="14"/>
  <c r="A154" i="14"/>
  <c r="I115" i="14"/>
  <c r="C114" i="14"/>
  <c r="K104" i="5"/>
  <c r="K109" i="5"/>
  <c r="K106" i="5"/>
  <c r="K110" i="5"/>
  <c r="K108" i="5"/>
  <c r="K103" i="5"/>
  <c r="K105" i="5"/>
  <c r="K107" i="5"/>
  <c r="G96" i="14"/>
  <c r="H96" i="14"/>
  <c r="A135" i="14"/>
  <c r="I96" i="14"/>
  <c r="A145" i="14"/>
  <c r="H106" i="14"/>
  <c r="I106" i="14"/>
  <c r="F106" i="14"/>
  <c r="D106" i="14"/>
  <c r="A156" i="14"/>
  <c r="B130" i="14"/>
  <c r="L102" i="5"/>
  <c r="A2429" i="12"/>
  <c r="A2564" i="12" s="1"/>
  <c r="A2699" i="12" s="1"/>
  <c r="C111" i="14"/>
  <c r="H111" i="14"/>
  <c r="G111" i="14"/>
  <c r="C112" i="14"/>
  <c r="B151" i="14"/>
  <c r="B190" i="14" s="1"/>
  <c r="G112" i="14"/>
  <c r="H112" i="14"/>
  <c r="I112" i="14"/>
  <c r="D112" i="14"/>
  <c r="B731" i="12"/>
  <c r="C596" i="12"/>
  <c r="A2108" i="12"/>
  <c r="A2243" i="12" s="1"/>
  <c r="A2378" i="12" s="1"/>
  <c r="A2513" i="12" s="1"/>
  <c r="A2648" i="12" s="1"/>
  <c r="A2783" i="12" s="1"/>
  <c r="B352" i="12"/>
  <c r="C217" i="12"/>
  <c r="B1090" i="12"/>
  <c r="A2166" i="12"/>
  <c r="B443" i="12"/>
  <c r="B428" i="12"/>
  <c r="C293" i="12"/>
  <c r="B638" i="12"/>
  <c r="C503" i="12"/>
  <c r="B537" i="12"/>
  <c r="A771" i="12"/>
  <c r="A168" i="14"/>
  <c r="C344" i="12"/>
  <c r="B465" i="12"/>
  <c r="B600" i="12" s="1"/>
  <c r="C330" i="12"/>
  <c r="B676" i="12"/>
  <c r="B477" i="12"/>
  <c r="C477" i="12"/>
  <c r="B438" i="12"/>
  <c r="C303" i="12"/>
  <c r="G139" i="14"/>
  <c r="A603" i="12"/>
  <c r="C468" i="12"/>
  <c r="B579" i="12"/>
  <c r="C444" i="12"/>
  <c r="B409" i="12"/>
  <c r="C274" i="12"/>
  <c r="B455" i="12"/>
  <c r="C320" i="12"/>
  <c r="B421" i="12"/>
  <c r="C421" i="12" s="1"/>
  <c r="B422" i="12"/>
  <c r="C287" i="12"/>
  <c r="A752" i="12"/>
  <c r="A887" i="12" s="1"/>
  <c r="C887" i="12" s="1"/>
  <c r="C617" i="12"/>
  <c r="B916" i="12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591" i="12"/>
  <c r="A726" i="12" s="1"/>
  <c r="B476" i="12"/>
  <c r="C341" i="12"/>
  <c r="B437" i="12"/>
  <c r="C437" i="12" s="1"/>
  <c r="C302" i="12"/>
  <c r="C384" i="12"/>
  <c r="B519" i="12"/>
  <c r="B654" i="12" s="1"/>
  <c r="B517" i="12"/>
  <c r="C382" i="12"/>
  <c r="C475" i="12"/>
  <c r="B610" i="12"/>
  <c r="B498" i="12"/>
  <c r="C498" i="12" s="1"/>
  <c r="C363" i="12"/>
  <c r="B604" i="12"/>
  <c r="C469" i="12"/>
  <c r="B673" i="12"/>
  <c r="C538" i="12"/>
  <c r="A635" i="12"/>
  <c r="A770" i="12" s="1"/>
  <c r="A905" i="12" s="1"/>
  <c r="B656" i="12"/>
  <c r="C521" i="12"/>
  <c r="C357" i="12"/>
  <c r="I134" i="14"/>
  <c r="A173" i="14"/>
  <c r="B494" i="12"/>
  <c r="B623" i="12"/>
  <c r="C488" i="12"/>
  <c r="B748" i="12"/>
  <c r="B883" i="12" s="1"/>
  <c r="C613" i="12"/>
  <c r="B1566" i="12"/>
  <c r="B664" i="12"/>
  <c r="B772" i="12"/>
  <c r="C637" i="12"/>
  <c r="A790" i="12"/>
  <c r="C790" i="12" s="1"/>
  <c r="C655" i="12"/>
  <c r="A692" i="12"/>
  <c r="C126" i="14"/>
  <c r="H126" i="14"/>
  <c r="D126" i="14"/>
  <c r="B509" i="12"/>
  <c r="B644" i="12" s="1"/>
  <c r="C374" i="12"/>
  <c r="A626" i="12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C491" i="12"/>
  <c r="A564" i="12"/>
  <c r="B785" i="12"/>
  <c r="B431" i="12"/>
  <c r="C296" i="12"/>
  <c r="A261" i="14"/>
  <c r="B180" i="14"/>
  <c r="C180" i="14" s="1"/>
  <c r="G141" i="14"/>
  <c r="C141" i="14"/>
  <c r="I141" i="14"/>
  <c r="H141" i="14"/>
  <c r="D141" i="14"/>
  <c r="F141" i="14"/>
  <c r="A2301" i="12"/>
  <c r="B1225" i="12"/>
  <c r="B612" i="12"/>
  <c r="B2256" i="12"/>
  <c r="B191" i="14"/>
  <c r="G152" i="14"/>
  <c r="D152" i="14"/>
  <c r="I152" i="14"/>
  <c r="H152" i="14"/>
  <c r="C152" i="14"/>
  <c r="F152" i="14"/>
  <c r="B169" i="14"/>
  <c r="B208" i="14" s="1"/>
  <c r="B247" i="14" s="1"/>
  <c r="D154" i="14"/>
  <c r="D151" i="14"/>
  <c r="H151" i="14"/>
  <c r="I151" i="14"/>
  <c r="F151" i="14"/>
  <c r="G151" i="14"/>
  <c r="A184" i="14"/>
  <c r="A2221" i="12"/>
  <c r="B435" i="12"/>
  <c r="C300" i="12"/>
  <c r="B556" i="12"/>
  <c r="B557" i="12"/>
  <c r="C422" i="12"/>
  <c r="C604" i="12"/>
  <c r="B739" i="12"/>
  <c r="C752" i="12"/>
  <c r="B773" i="12"/>
  <c r="B908" i="12" s="1"/>
  <c r="C638" i="12"/>
  <c r="A738" i="12"/>
  <c r="C603" i="12"/>
  <c r="B202" i="14"/>
  <c r="B241" i="14" s="1"/>
  <c r="B633" i="12"/>
  <c r="B768" i="12" s="1"/>
  <c r="B614" i="12"/>
  <c r="C479" i="12"/>
  <c r="C519" i="12"/>
  <c r="F168" i="14"/>
  <c r="H168" i="14"/>
  <c r="B572" i="12"/>
  <c r="C656" i="12"/>
  <c r="B791" i="12"/>
  <c r="B611" i="12"/>
  <c r="C476" i="12"/>
  <c r="C748" i="12"/>
  <c r="B907" i="12"/>
  <c r="C772" i="12"/>
  <c r="B566" i="12"/>
  <c r="C431" i="12"/>
  <c r="A699" i="12"/>
  <c r="B799" i="12"/>
  <c r="C664" i="12"/>
  <c r="A919" i="12"/>
  <c r="A925" i="12"/>
  <c r="B1701" i="12"/>
  <c r="A827" i="12"/>
  <c r="I180" i="14"/>
  <c r="F180" i="14"/>
  <c r="H180" i="14"/>
  <c r="D180" i="14"/>
  <c r="A212" i="14"/>
  <c r="B920" i="12"/>
  <c r="C509" i="12"/>
  <c r="B629" i="12"/>
  <c r="C629" i="12" s="1"/>
  <c r="C494" i="12"/>
  <c r="B230" i="14"/>
  <c r="D191" i="14"/>
  <c r="H191" i="14"/>
  <c r="F191" i="14"/>
  <c r="C191" i="14"/>
  <c r="I191" i="14"/>
  <c r="G191" i="14"/>
  <c r="A2356" i="12"/>
  <c r="A1464" i="12"/>
  <c r="A1599" i="12" s="1"/>
  <c r="A1734" i="12" s="1"/>
  <c r="A3500" i="12"/>
  <c r="A3635" i="12" s="1"/>
  <c r="A3770" i="12" s="1"/>
  <c r="A3905" i="12" s="1"/>
  <c r="A1393" i="12"/>
  <c r="A1528" i="12" s="1"/>
  <c r="A1663" i="12" s="1"/>
  <c r="A1798" i="12" s="1"/>
  <c r="A1933" i="12" s="1"/>
  <c r="A2068" i="12" s="1"/>
  <c r="A223" i="14"/>
  <c r="B1360" i="12"/>
  <c r="B229" i="14"/>
  <c r="G229" i="14" s="1"/>
  <c r="F190" i="14"/>
  <c r="C190" i="14"/>
  <c r="I190" i="14"/>
  <c r="H190" i="14"/>
  <c r="G190" i="14"/>
  <c r="D190" i="14"/>
  <c r="A2436" i="12"/>
  <c r="B692" i="12"/>
  <c r="C557" i="12"/>
  <c r="C633" i="12"/>
  <c r="C773" i="12"/>
  <c r="B735" i="12"/>
  <c r="C600" i="12"/>
  <c r="B926" i="12"/>
  <c r="B1061" i="12" s="1"/>
  <c r="C791" i="12"/>
  <c r="B874" i="12"/>
  <c r="C739" i="12"/>
  <c r="A861" i="12"/>
  <c r="A996" i="12" s="1"/>
  <c r="B749" i="12"/>
  <c r="C749" i="12" s="1"/>
  <c r="C614" i="12"/>
  <c r="A873" i="12"/>
  <c r="A1008" i="12" s="1"/>
  <c r="A1143" i="12" s="1"/>
  <c r="C738" i="12"/>
  <c r="B691" i="12"/>
  <c r="C556" i="12"/>
  <c r="B779" i="12"/>
  <c r="C644" i="12"/>
  <c r="B1836" i="12"/>
  <c r="B934" i="12"/>
  <c r="C799" i="12"/>
  <c r="A834" i="12"/>
  <c r="A969" i="12" s="1"/>
  <c r="A1104" i="12" s="1"/>
  <c r="A1239" i="12" s="1"/>
  <c r="A968" i="12"/>
  <c r="B701" i="12"/>
  <c r="C566" i="12"/>
  <c r="A962" i="12"/>
  <c r="A1060" i="12"/>
  <c r="C925" i="12"/>
  <c r="A1054" i="12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B1018" i="12"/>
  <c r="C883" i="12"/>
  <c r="B764" i="12"/>
  <c r="A251" i="14"/>
  <c r="A2491" i="12"/>
  <c r="A2834" i="12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269" i="14"/>
  <c r="H269" i="14" s="1"/>
  <c r="I230" i="14"/>
  <c r="C230" i="14"/>
  <c r="H230" i="14"/>
  <c r="D230" i="14"/>
  <c r="G230" i="14"/>
  <c r="A2571" i="12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262" i="14"/>
  <c r="B903" i="12"/>
  <c r="C768" i="12"/>
  <c r="A1040" i="12"/>
  <c r="A1175" i="12" s="1"/>
  <c r="A1310" i="12" s="1"/>
  <c r="B884" i="12"/>
  <c r="B827" i="12"/>
  <c r="C827" i="12" s="1"/>
  <c r="C692" i="12"/>
  <c r="A1097" i="12"/>
  <c r="A1103" i="12"/>
  <c r="A1195" i="12"/>
  <c r="C1060" i="12"/>
  <c r="B1971" i="12"/>
  <c r="B899" i="12"/>
  <c r="C899" i="12" s="1"/>
  <c r="C764" i="12"/>
  <c r="C1018" i="12"/>
  <c r="B1153" i="12"/>
  <c r="A2626" i="12"/>
  <c r="I269" i="14"/>
  <c r="C269" i="14"/>
  <c r="D269" i="14"/>
  <c r="G269" i="14"/>
  <c r="A1131" i="12"/>
  <c r="A1266" i="12" s="1"/>
  <c r="A1401" i="12" s="1"/>
  <c r="C1061" i="12"/>
  <c r="B1196" i="12"/>
  <c r="B1019" i="12"/>
  <c r="C884" i="12"/>
  <c r="B962" i="12"/>
  <c r="C962" i="12" s="1"/>
  <c r="A1238" i="12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1316" i="12"/>
  <c r="A1232" i="12"/>
  <c r="B1034" i="12"/>
  <c r="A1869" i="12"/>
  <c r="A2761" i="12"/>
  <c r="A2896" i="12" s="1"/>
  <c r="A1278" i="12"/>
  <c r="B1154" i="12"/>
  <c r="C1019" i="12"/>
  <c r="B1097" i="12"/>
  <c r="B1169" i="12"/>
  <c r="C1034" i="12"/>
  <c r="A1451" i="12"/>
  <c r="A1367" i="12"/>
  <c r="A2918" i="12"/>
  <c r="A3053" i="12" s="1"/>
  <c r="A3188" i="12" s="1"/>
  <c r="A2004" i="12"/>
  <c r="A2139" i="12" s="1"/>
  <c r="A2274" i="12" s="1"/>
  <c r="A4040" i="12"/>
  <c r="B2680" i="12"/>
  <c r="B2815" i="12" s="1"/>
  <c r="A1445" i="12"/>
  <c r="A1580" i="12" s="1"/>
  <c r="B1232" i="12"/>
  <c r="C1097" i="12"/>
  <c r="B1289" i="12"/>
  <c r="C1154" i="12"/>
  <c r="A1413" i="12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1502" i="12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1586" i="12"/>
  <c r="A1521" i="12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1374" i="12"/>
  <c r="A1509" i="12" s="1"/>
  <c r="A1644" i="12" s="1"/>
  <c r="A1779" i="12" s="1"/>
  <c r="A1914" i="12" s="1"/>
  <c r="A3031" i="12"/>
  <c r="A3166" i="12" s="1"/>
  <c r="A4175" i="12"/>
  <c r="A4310" i="12" s="1"/>
  <c r="A4445" i="12" s="1"/>
  <c r="A4580" i="12" s="1"/>
  <c r="A4715" i="12" s="1"/>
  <c r="A4850" i="12" s="1"/>
  <c r="A4985" i="12" s="1"/>
  <c r="A5120" i="12" s="1"/>
  <c r="A5255" i="12" s="1"/>
  <c r="B1367" i="12"/>
  <c r="C1232" i="12"/>
  <c r="A1536" i="12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1721" i="12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2203" i="12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B1502" i="12"/>
  <c r="A1715" i="12"/>
  <c r="A1850" i="12" s="1"/>
  <c r="A1985" i="12" s="1"/>
  <c r="A2409" i="12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3323" i="12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301" i="12"/>
  <c r="A3436" i="12" s="1"/>
  <c r="A3571" i="12" s="1"/>
  <c r="A3706" i="12" s="1"/>
  <c r="A3841" i="12" s="1"/>
  <c r="B1637" i="12"/>
  <c r="C1502" i="12"/>
  <c r="A2120" i="12"/>
  <c r="A2049" i="12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2255" i="12"/>
  <c r="A2390" i="12"/>
  <c r="A3976" i="12"/>
  <c r="A4111" i="12" s="1"/>
  <c r="A4246" i="12" s="1"/>
  <c r="A4381" i="12" s="1"/>
  <c r="A4516" i="12" s="1"/>
  <c r="A4651" i="12" s="1"/>
  <c r="A4786" i="12" s="1"/>
  <c r="A4921" i="12" s="1"/>
  <c r="A2525" i="12"/>
  <c r="A2660" i="12" s="1"/>
  <c r="A2795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2930" i="12"/>
  <c r="A3065" i="12" s="1"/>
  <c r="A3200" i="12" s="1"/>
  <c r="A3335" i="12" s="1"/>
  <c r="A3470" i="12" s="1"/>
  <c r="A3605" i="12" s="1"/>
  <c r="A2915" i="12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3168" i="12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5056" i="12"/>
  <c r="A5191" i="12" s="1"/>
  <c r="A4299" i="12"/>
  <c r="A4434" i="12" s="1"/>
  <c r="A4569" i="12" s="1"/>
  <c r="A3740" i="12"/>
  <c r="A3875" i="12" s="1"/>
  <c r="A4010" i="12" s="1"/>
  <c r="A4145" i="12" s="1"/>
  <c r="A4280" i="12" s="1"/>
  <c r="A4415" i="12" s="1"/>
  <c r="A4550" i="12" s="1"/>
  <c r="A4685" i="12" s="1"/>
  <c r="A4820" i="12" s="1"/>
  <c r="A3803" i="12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4363" i="12"/>
  <c r="A4498" i="12" s="1"/>
  <c r="A4633" i="12" s="1"/>
  <c r="A4768" i="12" s="1"/>
  <c r="A4903" i="12" s="1"/>
  <c r="A5038" i="12" s="1"/>
  <c r="A4016" i="12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3932" i="12"/>
  <c r="A4067" i="12" s="1"/>
  <c r="A4202" i="12" s="1"/>
  <c r="A4337" i="12" s="1"/>
  <c r="A4472" i="12" s="1"/>
  <c r="A4607" i="12" s="1"/>
  <c r="A4742" i="12" s="1"/>
  <c r="A4877" i="12" s="1"/>
  <c r="A4704" i="12"/>
  <c r="A4839" i="12"/>
  <c r="A4974" i="12" s="1"/>
  <c r="A5109" i="12" s="1"/>
  <c r="A5244" i="12" s="1"/>
  <c r="A5173" i="12"/>
  <c r="A4641" i="12"/>
  <c r="A4776" i="12" s="1"/>
  <c r="A4911" i="12" s="1"/>
  <c r="A5046" i="12" s="1"/>
  <c r="A5181" i="12" s="1"/>
  <c r="A4955" i="12"/>
  <c r="A5090" i="12" s="1"/>
  <c r="A5225" i="12" s="1"/>
  <c r="A5012" i="12"/>
  <c r="A5147" i="12" s="1"/>
  <c r="A5216" i="12"/>
  <c r="C1367" i="12" l="1"/>
  <c r="C651" i="12"/>
  <c r="C767" i="12"/>
  <c r="D74" i="14"/>
  <c r="H63" i="14"/>
  <c r="G58" i="14"/>
  <c r="H52" i="14"/>
  <c r="I46" i="14"/>
  <c r="AF82" i="32"/>
  <c r="AB82" i="32"/>
  <c r="W82" i="32"/>
  <c r="AM82" i="32"/>
  <c r="AJ84" i="17"/>
  <c r="AI84" i="17"/>
  <c r="AA84" i="17"/>
  <c r="R84" i="17"/>
  <c r="K84" i="17"/>
  <c r="C84" i="17"/>
  <c r="AN84" i="17"/>
  <c r="AG84" i="17"/>
  <c r="Y84" i="17"/>
  <c r="Q84" i="17"/>
  <c r="I84" i="17"/>
  <c r="AM84" i="17"/>
  <c r="AE84" i="17"/>
  <c r="AC84" i="17"/>
  <c r="W84" i="17"/>
  <c r="P84" i="17"/>
  <c r="H84" i="17"/>
  <c r="G84" i="17"/>
  <c r="O47" i="40"/>
  <c r="AN12" i="8"/>
  <c r="AO12" i="8" s="1"/>
  <c r="AN10" i="8"/>
  <c r="I32" i="31" s="1"/>
  <c r="AN7" i="8"/>
  <c r="C348" i="12"/>
  <c r="C70" i="12"/>
  <c r="C192" i="12"/>
  <c r="C48" i="12"/>
  <c r="C182" i="12"/>
  <c r="C164" i="12"/>
  <c r="C695" i="12"/>
  <c r="C964" i="12"/>
  <c r="C276" i="12"/>
  <c r="C248" i="12"/>
  <c r="AV189" i="4"/>
  <c r="AX189" i="4" s="1"/>
  <c r="AV185" i="4"/>
  <c r="AW185" i="4" s="1"/>
  <c r="AV182" i="4"/>
  <c r="AW182" i="4" s="1"/>
  <c r="AV176" i="4"/>
  <c r="AX176" i="4" s="1"/>
  <c r="AV173" i="4"/>
  <c r="AV172" i="4"/>
  <c r="AV166" i="4"/>
  <c r="AW166" i="4" s="1"/>
  <c r="AV162" i="4"/>
  <c r="AW162" i="4" s="1"/>
  <c r="AV159" i="4"/>
  <c r="AW159" i="4" s="1"/>
  <c r="AV158" i="4"/>
  <c r="AV155" i="4"/>
  <c r="AV154" i="4"/>
  <c r="AX154" i="4" s="1"/>
  <c r="AV152" i="4"/>
  <c r="AX152" i="4" s="1"/>
  <c r="AV151" i="4"/>
  <c r="AV149" i="4"/>
  <c r="AX149" i="4" s="1"/>
  <c r="AV144" i="4"/>
  <c r="AV143" i="4"/>
  <c r="AW143" i="4" s="1"/>
  <c r="AV136" i="4"/>
  <c r="AV129" i="4"/>
  <c r="AV117" i="4"/>
  <c r="AX117" i="4" s="1"/>
  <c r="AV101" i="4"/>
  <c r="AW101" i="4" s="1"/>
  <c r="AV91" i="4"/>
  <c r="AV86" i="4"/>
  <c r="AW86" i="4" s="1"/>
  <c r="AV73" i="4"/>
  <c r="AW73" i="4" s="1"/>
  <c r="AV72" i="4"/>
  <c r="AX72" i="4" s="1"/>
  <c r="AV69" i="4"/>
  <c r="AX69" i="4" s="1"/>
  <c r="AV55" i="4"/>
  <c r="AV50" i="4"/>
  <c r="AX50" i="4" s="1"/>
  <c r="AV42" i="4"/>
  <c r="AV34" i="4"/>
  <c r="AV33" i="4"/>
  <c r="AX33" i="4" s="1"/>
  <c r="AV30" i="4"/>
  <c r="AW30" i="4" s="1"/>
  <c r="AV26" i="4"/>
  <c r="AX26" i="4" s="1"/>
  <c r="AV24" i="4"/>
  <c r="AV21" i="4"/>
  <c r="AX21" i="4" s="1"/>
  <c r="AV10" i="4"/>
  <c r="AW10" i="4" s="1"/>
  <c r="AV9" i="4"/>
  <c r="AW9" i="4" s="1"/>
  <c r="AV6" i="4"/>
  <c r="AW6" i="4" s="1"/>
  <c r="AV4" i="4"/>
  <c r="AW4" i="4" s="1"/>
  <c r="AV3" i="4"/>
  <c r="AW3" i="4" s="1"/>
  <c r="AV2" i="4"/>
  <c r="Z122" i="4"/>
  <c r="Z214" i="4"/>
  <c r="C400" i="12"/>
  <c r="C261" i="12"/>
  <c r="AL47" i="8"/>
  <c r="AN47" i="8" s="1"/>
  <c r="AL45" i="8"/>
  <c r="AN45" i="8" s="1"/>
  <c r="AL52" i="8"/>
  <c r="AN52" i="8" s="1"/>
  <c r="AL50" i="8"/>
  <c r="AN50" i="8" s="1"/>
  <c r="AL48" i="8"/>
  <c r="AN48" i="8" s="1"/>
  <c r="AL46" i="8"/>
  <c r="AN46" i="8" s="1"/>
  <c r="AL44" i="8"/>
  <c r="AN44" i="8" s="1"/>
  <c r="AL42" i="8"/>
  <c r="AN42" i="8" s="1"/>
  <c r="AL51" i="8"/>
  <c r="AN51" i="8" s="1"/>
  <c r="AL49" i="8"/>
  <c r="AN49" i="8" s="1"/>
  <c r="AL43" i="8"/>
  <c r="AN43" i="8" s="1"/>
  <c r="AL41" i="8"/>
  <c r="AN41" i="8" s="1"/>
  <c r="T231" i="28"/>
  <c r="V231" i="28" s="1"/>
  <c r="N1258" i="7"/>
  <c r="N1261" i="7"/>
  <c r="N1601" i="7"/>
  <c r="I612" i="7"/>
  <c r="I1253" i="7"/>
  <c r="I1266" i="7"/>
  <c r="I1274" i="7"/>
  <c r="I1590" i="7"/>
  <c r="I1594" i="7"/>
  <c r="N1248" i="7"/>
  <c r="N1590" i="7"/>
  <c r="N1594" i="7"/>
  <c r="C405" i="12"/>
  <c r="C926" i="12"/>
  <c r="E152" i="14"/>
  <c r="F269" i="14"/>
  <c r="F230" i="14"/>
  <c r="F100" i="14"/>
  <c r="F95" i="14"/>
  <c r="F87" i="14"/>
  <c r="F85" i="14"/>
  <c r="F78" i="14"/>
  <c r="F72" i="14"/>
  <c r="F65" i="14"/>
  <c r="F62" i="14"/>
  <c r="F57" i="14"/>
  <c r="F56" i="14"/>
  <c r="AC17" i="16"/>
  <c r="F28" i="14"/>
  <c r="F25" i="14"/>
  <c r="X17" i="16"/>
  <c r="N17" i="16"/>
  <c r="F13" i="14"/>
  <c r="F12" i="14"/>
  <c r="F17" i="16"/>
  <c r="E13" i="18"/>
  <c r="AN13" i="18"/>
  <c r="X13" i="18"/>
  <c r="P13" i="18"/>
  <c r="H13" i="18"/>
  <c r="AA13" i="18"/>
  <c r="S13" i="18"/>
  <c r="K13" i="18"/>
  <c r="AL13" i="18"/>
  <c r="AD13" i="18"/>
  <c r="V13" i="18"/>
  <c r="N13" i="18"/>
  <c r="F13" i="18"/>
  <c r="AG13" i="18"/>
  <c r="Y13" i="18"/>
  <c r="Q13" i="18"/>
  <c r="T13" i="18"/>
  <c r="Z224" i="4"/>
  <c r="Z222" i="4"/>
  <c r="AK2" i="8"/>
  <c r="AL2" i="8"/>
  <c r="AN2" i="8" s="1"/>
  <c r="AO2" i="8" s="1"/>
  <c r="AK39" i="8"/>
  <c r="AL14" i="8"/>
  <c r="AN14" i="8" s="1"/>
  <c r="AP14" i="8" s="1"/>
  <c r="AL38" i="8"/>
  <c r="AN38" i="8" s="1"/>
  <c r="AO38" i="8" s="1"/>
  <c r="AK12" i="8"/>
  <c r="AL40" i="8"/>
  <c r="AN40" i="8" s="1"/>
  <c r="AP40" i="8" s="1"/>
  <c r="AL33" i="8"/>
  <c r="AN33" i="8" s="1"/>
  <c r="AP33" i="8" s="1"/>
  <c r="E112" i="14"/>
  <c r="E85" i="14"/>
  <c r="E34" i="14"/>
  <c r="E8" i="14"/>
  <c r="E13" i="14"/>
  <c r="E40" i="14"/>
  <c r="AV194" i="4"/>
  <c r="AW194" i="4" s="1"/>
  <c r="E4" i="14"/>
  <c r="E48" i="14"/>
  <c r="E17" i="14"/>
  <c r="E62" i="14"/>
  <c r="E52" i="14"/>
  <c r="E46" i="14"/>
  <c r="E10" i="14"/>
  <c r="E57" i="14"/>
  <c r="E24" i="14"/>
  <c r="E26" i="14"/>
  <c r="E14" i="14"/>
  <c r="E9" i="14"/>
  <c r="E96" i="14"/>
  <c r="E61" i="14"/>
  <c r="E114" i="14"/>
  <c r="E230" i="14"/>
  <c r="E141" i="14"/>
  <c r="E90" i="14"/>
  <c r="E44" i="14"/>
  <c r="E12" i="14"/>
  <c r="E47" i="14"/>
  <c r="E68" i="14"/>
  <c r="E35" i="14"/>
  <c r="E60" i="14"/>
  <c r="E54" i="14"/>
  <c r="E41" i="14"/>
  <c r="E53" i="14"/>
  <c r="E107" i="14"/>
  <c r="E63" i="14"/>
  <c r="E45" i="14"/>
  <c r="E79" i="14"/>
  <c r="E126" i="14"/>
  <c r="E32" i="14"/>
  <c r="E20" i="14"/>
  <c r="E28" i="14"/>
  <c r="E21" i="14"/>
  <c r="E101" i="14"/>
  <c r="E100" i="14"/>
  <c r="E99" i="14"/>
  <c r="E3" i="14"/>
  <c r="E81" i="14"/>
  <c r="E2" i="14"/>
  <c r="E69" i="14"/>
  <c r="E102" i="14"/>
  <c r="E25" i="14"/>
  <c r="E74" i="14"/>
  <c r="E72" i="14"/>
  <c r="E66" i="14"/>
  <c r="E113" i="14"/>
  <c r="E269" i="14"/>
  <c r="E80" i="14"/>
  <c r="E70" i="14"/>
  <c r="E36" i="14"/>
  <c r="E29" i="14"/>
  <c r="E11" i="14"/>
  <c r="E5" i="14"/>
  <c r="E73" i="14"/>
  <c r="E58" i="14"/>
  <c r="E16" i="14"/>
  <c r="E18" i="14"/>
  <c r="E37" i="14"/>
  <c r="AV193" i="4"/>
  <c r="AW193" i="4" s="1"/>
  <c r="E56" i="14"/>
  <c r="E19" i="14"/>
  <c r="E76" i="14"/>
  <c r="E77" i="14"/>
  <c r="E55" i="14"/>
  <c r="E42" i="14"/>
  <c r="E118" i="14"/>
  <c r="E151" i="14"/>
  <c r="E115" i="14"/>
  <c r="E190" i="14"/>
  <c r="E30" i="14"/>
  <c r="E6" i="14"/>
  <c r="E38" i="14"/>
  <c r="E33" i="14"/>
  <c r="E78" i="14"/>
  <c r="E93" i="14"/>
  <c r="E27" i="14"/>
  <c r="E22" i="14"/>
  <c r="AK31" i="8"/>
  <c r="AL31" i="8"/>
  <c r="AN31" i="8" s="1"/>
  <c r="AO31" i="8" s="1"/>
  <c r="AL4" i="8"/>
  <c r="AN4" i="8" s="1"/>
  <c r="AO4" i="8" s="1"/>
  <c r="AK4" i="8"/>
  <c r="AK60" i="8"/>
  <c r="AL60" i="8"/>
  <c r="AN60" i="8" s="1"/>
  <c r="AO60" i="8" s="1"/>
  <c r="AK27" i="8"/>
  <c r="AL27" i="8"/>
  <c r="AN27" i="8" s="1"/>
  <c r="AP27" i="8" s="1"/>
  <c r="AK37" i="8"/>
  <c r="AL37" i="8"/>
  <c r="AN37" i="8" s="1"/>
  <c r="AP37" i="8" s="1"/>
  <c r="AK55" i="8"/>
  <c r="AL55" i="8"/>
  <c r="AN55" i="8" s="1"/>
  <c r="AP55" i="8" s="1"/>
  <c r="AV55" i="8" s="1"/>
  <c r="AK29" i="8"/>
  <c r="AL29" i="8"/>
  <c r="AN29" i="8" s="1"/>
  <c r="AP29" i="8" s="1"/>
  <c r="AK53" i="8"/>
  <c r="AL53" i="8"/>
  <c r="AN53" i="8" s="1"/>
  <c r="AO53" i="8" s="1"/>
  <c r="AL36" i="8"/>
  <c r="AN36" i="8" s="1"/>
  <c r="AP36" i="8" s="1"/>
  <c r="AK36" i="8"/>
  <c r="AL61" i="8"/>
  <c r="AN61" i="8" s="1"/>
  <c r="AO61" i="8" s="1"/>
  <c r="AK61" i="8"/>
  <c r="AN6" i="8"/>
  <c r="AO6" i="8" s="1"/>
  <c r="AK7" i="8"/>
  <c r="AK10" i="8"/>
  <c r="AK28" i="8"/>
  <c r="AK35" i="8"/>
  <c r="AL22" i="8"/>
  <c r="AN22" i="8" s="1"/>
  <c r="AO22" i="8" s="1"/>
  <c r="AL54" i="8"/>
  <c r="AN54" i="8" s="1"/>
  <c r="AO54" i="8" s="1"/>
  <c r="AK54" i="8"/>
  <c r="I17" i="16"/>
  <c r="AF17" i="16"/>
  <c r="F52" i="14"/>
  <c r="B1063" i="12"/>
  <c r="C928" i="12"/>
  <c r="B2950" i="12"/>
  <c r="B590" i="12"/>
  <c r="C455" i="12"/>
  <c r="C731" i="12"/>
  <c r="B866" i="12"/>
  <c r="AL20" i="8"/>
  <c r="AN20" i="8" s="1"/>
  <c r="AP20" i="8" s="1"/>
  <c r="AK20" i="8"/>
  <c r="B2391" i="12"/>
  <c r="A199" i="14"/>
  <c r="H135" i="14"/>
  <c r="D135" i="14"/>
  <c r="F135" i="14"/>
  <c r="E135" i="14"/>
  <c r="A174" i="14"/>
  <c r="I135" i="14"/>
  <c r="G135" i="14"/>
  <c r="C135" i="14"/>
  <c r="AK24" i="8"/>
  <c r="AL24" i="8"/>
  <c r="AN24" i="8" s="1"/>
  <c r="AP24" i="8" s="1"/>
  <c r="AK34" i="8"/>
  <c r="AL34" i="8"/>
  <c r="AN34" i="8" s="1"/>
  <c r="AP34" i="8" s="1"/>
  <c r="B350" i="12"/>
  <c r="C215" i="12"/>
  <c r="B569" i="12"/>
  <c r="C434" i="12"/>
  <c r="G2" i="16"/>
  <c r="F7" i="14" s="1"/>
  <c r="G49" i="16"/>
  <c r="AI13" i="18"/>
  <c r="E191" i="14"/>
  <c r="E87" i="14"/>
  <c r="I13" i="18"/>
  <c r="L13" i="18"/>
  <c r="E51" i="14"/>
  <c r="AE13" i="18"/>
  <c r="E31" i="14"/>
  <c r="E23" i="14"/>
  <c r="W13" i="18"/>
  <c r="O13" i="18"/>
  <c r="E15" i="14"/>
  <c r="Y59" i="28"/>
  <c r="T59" i="28"/>
  <c r="V59" i="28" s="1"/>
  <c r="W59" i="28" s="1"/>
  <c r="A218" i="14"/>
  <c r="B525" i="12"/>
  <c r="C390" i="12"/>
  <c r="AK100" i="18"/>
  <c r="AK46" i="16"/>
  <c r="AK49" i="16" s="1"/>
  <c r="E46" i="16"/>
  <c r="E49" i="16" s="1"/>
  <c r="E100" i="18"/>
  <c r="AN7" i="16"/>
  <c r="AN17" i="16" s="1"/>
  <c r="AN49" i="16"/>
  <c r="AA3" i="16"/>
  <c r="AA17" i="16" s="1"/>
  <c r="AA49" i="16"/>
  <c r="F61" i="14"/>
  <c r="V17" i="16"/>
  <c r="Z219" i="4"/>
  <c r="X219" i="4"/>
  <c r="Q218" i="4"/>
  <c r="Z218" i="4"/>
  <c r="Y75" i="28"/>
  <c r="T75" i="28"/>
  <c r="V75" i="28" s="1"/>
  <c r="X75" i="28" s="1"/>
  <c r="Y69" i="28"/>
  <c r="T69" i="28"/>
  <c r="V69" i="28" s="1"/>
  <c r="X69" i="28" s="1"/>
  <c r="Y41" i="28"/>
  <c r="T41" i="28"/>
  <c r="V41" i="28" s="1"/>
  <c r="W41" i="28" s="1"/>
  <c r="B2106" i="12"/>
  <c r="B914" i="12"/>
  <c r="C779" i="12"/>
  <c r="B1495" i="12"/>
  <c r="A210" i="14"/>
  <c r="H171" i="14"/>
  <c r="D171" i="14"/>
  <c r="C171" i="14"/>
  <c r="I171" i="14"/>
  <c r="E171" i="14"/>
  <c r="F171" i="14"/>
  <c r="G171" i="14"/>
  <c r="A123" i="14"/>
  <c r="B582" i="12"/>
  <c r="C447" i="12"/>
  <c r="C908" i="12"/>
  <c r="B1043" i="12"/>
  <c r="B745" i="12"/>
  <c r="C610" i="12"/>
  <c r="C776" i="12"/>
  <c r="B911" i="12"/>
  <c r="B1772" i="12"/>
  <c r="C1637" i="12"/>
  <c r="B1055" i="12"/>
  <c r="B642" i="12"/>
  <c r="C507" i="12"/>
  <c r="C691" i="12"/>
  <c r="B826" i="12"/>
  <c r="C150" i="12"/>
  <c r="B285" i="12"/>
  <c r="B639" i="12"/>
  <c r="C504" i="12"/>
  <c r="B1331" i="12"/>
  <c r="C1196" i="12"/>
  <c r="C907" i="12"/>
  <c r="B1042" i="12"/>
  <c r="B789" i="12"/>
  <c r="C654" i="12"/>
  <c r="C438" i="12"/>
  <c r="B573" i="12"/>
  <c r="C771" i="12"/>
  <c r="A906" i="12"/>
  <c r="A195" i="14"/>
  <c r="Y25" i="33"/>
  <c r="Y82" i="32"/>
  <c r="X33" i="33"/>
  <c r="AG82" i="32"/>
  <c r="AL15" i="8"/>
  <c r="AN15" i="8" s="1"/>
  <c r="AP15" i="8" s="1"/>
  <c r="AK15" i="8"/>
  <c r="Z226" i="4"/>
  <c r="X226" i="4"/>
  <c r="Y60" i="28"/>
  <c r="T60" i="28"/>
  <c r="V60" i="28" s="1"/>
  <c r="W60" i="28" s="1"/>
  <c r="Y43" i="28"/>
  <c r="T43" i="28"/>
  <c r="V43" i="28" s="1"/>
  <c r="X43" i="28" s="1"/>
  <c r="Y32" i="28"/>
  <c r="T32" i="28"/>
  <c r="V32" i="28" s="1"/>
  <c r="W32" i="28" s="1"/>
  <c r="B544" i="12"/>
  <c r="C409" i="12"/>
  <c r="B672" i="12"/>
  <c r="C537" i="12"/>
  <c r="E75" i="14"/>
  <c r="AJ13" i="18"/>
  <c r="E67" i="14"/>
  <c r="AB13" i="18"/>
  <c r="AM13" i="18"/>
  <c r="E39" i="14"/>
  <c r="G13" i="18"/>
  <c r="E7" i="14"/>
  <c r="I229" i="14"/>
  <c r="C229" i="14"/>
  <c r="E229" i="14"/>
  <c r="H229" i="14"/>
  <c r="B268" i="14"/>
  <c r="F229" i="14"/>
  <c r="D229" i="14"/>
  <c r="B1288" i="12"/>
  <c r="C1153" i="12"/>
  <c r="B1038" i="12"/>
  <c r="C903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578" i="12"/>
  <c r="C443" i="12"/>
  <c r="B706" i="12"/>
  <c r="C571" i="12"/>
  <c r="B401" i="12"/>
  <c r="C266" i="12"/>
  <c r="B1234" i="12"/>
  <c r="C1099" i="12"/>
  <c r="B746" i="12"/>
  <c r="C611" i="12"/>
  <c r="B747" i="12"/>
  <c r="C612" i="12"/>
  <c r="B487" i="12"/>
  <c r="C352" i="12"/>
  <c r="C288" i="12"/>
  <c r="B423" i="12"/>
  <c r="I116" i="14"/>
  <c r="B155" i="14"/>
  <c r="B194" i="14" s="1"/>
  <c r="B233" i="14" s="1"/>
  <c r="B272" i="14" s="1"/>
  <c r="A486" i="12"/>
  <c r="C351" i="12"/>
  <c r="Y20" i="33"/>
  <c r="T82" i="32"/>
  <c r="AK5" i="8"/>
  <c r="AL5" i="8"/>
  <c r="AN5" i="8" s="1"/>
  <c r="AO5" i="8" s="1"/>
  <c r="B214" i="12"/>
  <c r="C79" i="12"/>
  <c r="B591" i="12"/>
  <c r="C456" i="12"/>
  <c r="A522" i="12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C387" i="12"/>
  <c r="C874" i="12"/>
  <c r="B1009" i="12"/>
  <c r="B870" i="12"/>
  <c r="C735" i="12"/>
  <c r="C435" i="12"/>
  <c r="B570" i="12"/>
  <c r="B178" i="14"/>
  <c r="H139" i="14"/>
  <c r="C139" i="14"/>
  <c r="E139" i="14"/>
  <c r="B674" i="12"/>
  <c r="C539" i="12"/>
  <c r="AV221" i="4"/>
  <c r="AX221" i="4" s="1"/>
  <c r="AV229" i="4"/>
  <c r="AX229" i="4" s="1"/>
  <c r="B1378" i="12"/>
  <c r="B207" i="14"/>
  <c r="B246" i="14" s="1"/>
  <c r="I168" i="14"/>
  <c r="G168" i="14"/>
  <c r="C168" i="14"/>
  <c r="AL23" i="8"/>
  <c r="AN23" i="8" s="1"/>
  <c r="AO23" i="8" s="1"/>
  <c r="AK23" i="8"/>
  <c r="AT160" i="4"/>
  <c r="AV160" i="4" s="1"/>
  <c r="AW160" i="4" s="1"/>
  <c r="AR160" i="4"/>
  <c r="AT133" i="4"/>
  <c r="AV133" i="4" s="1"/>
  <c r="AX133" i="4" s="1"/>
  <c r="AR133" i="4"/>
  <c r="AT130" i="4"/>
  <c r="AV130" i="4" s="1"/>
  <c r="AW130" i="4" s="1"/>
  <c r="AR130" i="4"/>
  <c r="AR81" i="4"/>
  <c r="AT81" i="4"/>
  <c r="AV81" i="4" s="1"/>
  <c r="AW81" i="4" s="1"/>
  <c r="AR61" i="4"/>
  <c r="AT61" i="4"/>
  <c r="AV61" i="4" s="1"/>
  <c r="AX61" i="4" s="1"/>
  <c r="S92" i="4"/>
  <c r="Q92" i="4"/>
  <c r="B1424" i="12"/>
  <c r="C1289" i="12"/>
  <c r="B758" i="12"/>
  <c r="C623" i="12"/>
  <c r="B652" i="12"/>
  <c r="C517" i="12"/>
  <c r="C354" i="12"/>
  <c r="B489" i="12"/>
  <c r="AV226" i="4"/>
  <c r="AW226" i="4" s="1"/>
  <c r="AV237" i="4"/>
  <c r="AW237" i="4" s="1"/>
  <c r="B665" i="12"/>
  <c r="C530" i="12"/>
  <c r="X24" i="33"/>
  <c r="X82" i="32"/>
  <c r="Y95" i="28"/>
  <c r="T95" i="28"/>
  <c r="V95" i="28" s="1"/>
  <c r="X95" i="28" s="1"/>
  <c r="AT191" i="4"/>
  <c r="AV191" i="4" s="1"/>
  <c r="AW191" i="4" s="1"/>
  <c r="AR191" i="4"/>
  <c r="B1304" i="12"/>
  <c r="C1169" i="12"/>
  <c r="B563" i="12"/>
  <c r="C428" i="12"/>
  <c r="A685" i="12"/>
  <c r="C550" i="12"/>
  <c r="C527" i="12"/>
  <c r="B662" i="12"/>
  <c r="B414" i="12"/>
  <c r="C279" i="12"/>
  <c r="B173" i="14"/>
  <c r="F134" i="14"/>
  <c r="H134" i="14"/>
  <c r="C134" i="14"/>
  <c r="E134" i="14"/>
  <c r="D134" i="14"/>
  <c r="B761" i="12"/>
  <c r="C626" i="12"/>
  <c r="B235" i="12"/>
  <c r="C100" i="12"/>
  <c r="C465" i="12"/>
  <c r="B714" i="12"/>
  <c r="C579" i="12"/>
  <c r="I111" i="14"/>
  <c r="E111" i="14"/>
  <c r="A150" i="14"/>
  <c r="F111" i="14"/>
  <c r="D111" i="14"/>
  <c r="A235" i="14"/>
  <c r="B306" i="12"/>
  <c r="C171" i="12"/>
  <c r="B900" i="12"/>
  <c r="C240" i="12"/>
  <c r="B375" i="12"/>
  <c r="Q148" i="4"/>
  <c r="Z148" i="4"/>
  <c r="S148" i="4"/>
  <c r="Q164" i="4"/>
  <c r="S164" i="4"/>
  <c r="Z164" i="4"/>
  <c r="X170" i="4"/>
  <c r="Z170" i="4"/>
  <c r="Y231" i="28"/>
  <c r="C934" i="12"/>
  <c r="B1069" i="12"/>
  <c r="B1051" i="12"/>
  <c r="B811" i="12"/>
  <c r="C676" i="12"/>
  <c r="B534" i="12"/>
  <c r="C399" i="12"/>
  <c r="A119" i="14"/>
  <c r="I80" i="14"/>
  <c r="C80" i="14"/>
  <c r="H80" i="14"/>
  <c r="H114" i="14"/>
  <c r="I114" i="14"/>
  <c r="B153" i="14"/>
  <c r="F114" i="14"/>
  <c r="D114" i="14"/>
  <c r="G114" i="14"/>
  <c r="B1008" i="12"/>
  <c r="C873" i="12"/>
  <c r="D132" i="14"/>
  <c r="I132" i="14"/>
  <c r="G132" i="14"/>
  <c r="H132" i="14"/>
  <c r="C132" i="14"/>
  <c r="E132" i="14"/>
  <c r="AR202" i="4"/>
  <c r="B180" i="12"/>
  <c r="C45" i="12"/>
  <c r="C35" i="12"/>
  <c r="B170" i="12"/>
  <c r="B143" i="12"/>
  <c r="C8" i="12"/>
  <c r="X5" i="4"/>
  <c r="Z5" i="4"/>
  <c r="S142" i="4"/>
  <c r="S145" i="4"/>
  <c r="Y286" i="28"/>
  <c r="T286" i="28"/>
  <c r="V286" i="28" s="1"/>
  <c r="X286" i="28" s="1"/>
  <c r="Y305" i="28"/>
  <c r="T305" i="28"/>
  <c r="V305" i="28" s="1"/>
  <c r="X305" i="28" s="1"/>
  <c r="A1330" i="12"/>
  <c r="C1195" i="12"/>
  <c r="B707" i="12"/>
  <c r="C572" i="12"/>
  <c r="B808" i="12"/>
  <c r="C673" i="12"/>
  <c r="A193" i="14"/>
  <c r="H154" i="14"/>
  <c r="E154" i="14"/>
  <c r="I154" i="14"/>
  <c r="G154" i="14"/>
  <c r="C154" i="14"/>
  <c r="A159" i="14"/>
  <c r="D120" i="14"/>
  <c r="H120" i="14"/>
  <c r="C120" i="14"/>
  <c r="G120" i="14"/>
  <c r="I120" i="14"/>
  <c r="E120" i="14"/>
  <c r="B592" i="12"/>
  <c r="C457" i="12"/>
  <c r="B921" i="12"/>
  <c r="C786" i="12"/>
  <c r="B815" i="12"/>
  <c r="B432" i="12"/>
  <c r="C297" i="12"/>
  <c r="C641" i="12"/>
  <c r="B146" i="14"/>
  <c r="D146" i="14" s="1"/>
  <c r="H107" i="14"/>
  <c r="G107" i="14"/>
  <c r="C107" i="14"/>
  <c r="F107" i="14"/>
  <c r="D129" i="14"/>
  <c r="G129" i="14"/>
  <c r="H129" i="14"/>
  <c r="F129" i="14"/>
  <c r="E129" i="14"/>
  <c r="C129" i="14"/>
  <c r="B1292" i="12"/>
  <c r="AT47" i="4"/>
  <c r="AV47" i="4" s="1"/>
  <c r="AW47" i="4" s="1"/>
  <c r="AR47" i="4"/>
  <c r="S95" i="4"/>
  <c r="Z95" i="4"/>
  <c r="Q130" i="4"/>
  <c r="S130" i="4"/>
  <c r="B805" i="12"/>
  <c r="C670" i="12"/>
  <c r="Y284" i="28"/>
  <c r="T284" i="28"/>
  <c r="V284" i="28" s="1"/>
  <c r="W284" i="28" s="1"/>
  <c r="A528" i="12"/>
  <c r="C393" i="12"/>
  <c r="B836" i="12"/>
  <c r="C701" i="12"/>
  <c r="B532" i="12"/>
  <c r="C397" i="12"/>
  <c r="L4" i="5"/>
  <c r="L9" i="5"/>
  <c r="L7" i="5"/>
  <c r="L10" i="5"/>
  <c r="L3" i="5"/>
  <c r="L8" i="5"/>
  <c r="L5" i="5"/>
  <c r="M2" i="5"/>
  <c r="L6" i="5"/>
  <c r="C100" i="14"/>
  <c r="D100" i="14"/>
  <c r="G100" i="14"/>
  <c r="I100" i="14"/>
  <c r="I105" i="14"/>
  <c r="D105" i="14"/>
  <c r="E105" i="14"/>
  <c r="B144" i="14"/>
  <c r="C105" i="14"/>
  <c r="G105" i="14"/>
  <c r="F105" i="14"/>
  <c r="H105" i="14"/>
  <c r="C90" i="14"/>
  <c r="H90" i="14"/>
  <c r="I90" i="14"/>
  <c r="G90" i="14"/>
  <c r="D90" i="14"/>
  <c r="AH82" i="32"/>
  <c r="W34" i="33"/>
  <c r="Y338" i="28"/>
  <c r="T338" i="28"/>
  <c r="V338" i="28" s="1"/>
  <c r="X338" i="28" s="1"/>
  <c r="Y101" i="28"/>
  <c r="T101" i="28"/>
  <c r="V101" i="28" s="1"/>
  <c r="X101" i="28" s="1"/>
  <c r="Y140" i="28"/>
  <c r="T140" i="28"/>
  <c r="V140" i="28" s="1"/>
  <c r="X140" i="28" s="1"/>
  <c r="T168" i="28"/>
  <c r="V168" i="28" s="1"/>
  <c r="W168" i="28" s="1"/>
  <c r="Y168" i="28"/>
  <c r="AL16" i="8"/>
  <c r="AN16" i="8" s="1"/>
  <c r="AP16" i="8" s="1"/>
  <c r="AK16" i="8"/>
  <c r="B190" i="12"/>
  <c r="C55" i="12"/>
  <c r="C493" i="12"/>
  <c r="B628" i="12"/>
  <c r="AR51" i="4"/>
  <c r="AT51" i="4"/>
  <c r="AV51" i="4" s="1"/>
  <c r="AX51" i="4" s="1"/>
  <c r="S111" i="4"/>
  <c r="Q111" i="4"/>
  <c r="Z130" i="4"/>
  <c r="Z139" i="4"/>
  <c r="X139" i="4"/>
  <c r="B1068" i="12"/>
  <c r="C304" i="12"/>
  <c r="B439" i="12"/>
  <c r="C492" i="12"/>
  <c r="B627" i="12"/>
  <c r="A568" i="12"/>
  <c r="C433" i="12"/>
  <c r="L21" i="5"/>
  <c r="L19" i="5"/>
  <c r="L18" i="5"/>
  <c r="L20" i="5"/>
  <c r="L15" i="5"/>
  <c r="L17" i="5"/>
  <c r="L22" i="5"/>
  <c r="N14" i="5"/>
  <c r="K37" i="5"/>
  <c r="K42" i="5"/>
  <c r="K41" i="5"/>
  <c r="K38" i="5"/>
  <c r="K39" i="5"/>
  <c r="K43" i="5"/>
  <c r="K44" i="5"/>
  <c r="G44" i="14"/>
  <c r="D44" i="14"/>
  <c r="C44" i="14"/>
  <c r="F44" i="14"/>
  <c r="B83" i="14"/>
  <c r="I44" i="14"/>
  <c r="H44" i="14"/>
  <c r="D59" i="14"/>
  <c r="G59" i="14"/>
  <c r="C59" i="14"/>
  <c r="H59" i="14"/>
  <c r="A98" i="14"/>
  <c r="F59" i="14"/>
  <c r="I59" i="14"/>
  <c r="E59" i="14"/>
  <c r="I53" i="14"/>
  <c r="H53" i="14"/>
  <c r="C53" i="14"/>
  <c r="D53" i="14"/>
  <c r="A92" i="14"/>
  <c r="X32" i="33"/>
  <c r="Y108" i="28"/>
  <c r="T108" i="28"/>
  <c r="V108" i="28" s="1"/>
  <c r="W108" i="28" s="1"/>
  <c r="B201" i="12"/>
  <c r="C66" i="12"/>
  <c r="C54" i="12"/>
  <c r="B189" i="12"/>
  <c r="C7" i="12"/>
  <c r="B142" i="12"/>
  <c r="B540" i="12"/>
  <c r="C275" i="12"/>
  <c r="A410" i="12"/>
  <c r="A630" i="12"/>
  <c r="C495" i="12"/>
  <c r="G134" i="14"/>
  <c r="B657" i="12"/>
  <c r="I129" i="14"/>
  <c r="B470" i="12"/>
  <c r="C335" i="12"/>
  <c r="B1256" i="12"/>
  <c r="C1121" i="12"/>
  <c r="V248" i="28"/>
  <c r="X248" i="28" s="1"/>
  <c r="C902" i="12"/>
  <c r="B1037" i="12"/>
  <c r="A217" i="14"/>
  <c r="I178" i="14"/>
  <c r="H178" i="14"/>
  <c r="G178" i="14"/>
  <c r="D139" i="14"/>
  <c r="F139" i="14"/>
  <c r="I139" i="14"/>
  <c r="B1283" i="12"/>
  <c r="C1148" i="12"/>
  <c r="B145" i="14"/>
  <c r="C106" i="14"/>
  <c r="E106" i="14"/>
  <c r="G106" i="14"/>
  <c r="I4" i="5"/>
  <c r="I3" i="5"/>
  <c r="I9" i="5"/>
  <c r="I5" i="5"/>
  <c r="I7" i="5"/>
  <c r="I6" i="5"/>
  <c r="I8" i="5"/>
  <c r="I10" i="5"/>
  <c r="T9" i="5"/>
  <c r="U117" i="5"/>
  <c r="T117" i="5"/>
  <c r="R117" i="5"/>
  <c r="T6" i="5"/>
  <c r="T4" i="5"/>
  <c r="T3" i="5"/>
  <c r="T5" i="5"/>
  <c r="T10" i="5"/>
  <c r="T8" i="5"/>
  <c r="D95" i="14"/>
  <c r="I95" i="14"/>
  <c r="H95" i="14"/>
  <c r="G50" i="14"/>
  <c r="H50" i="14"/>
  <c r="B89" i="14"/>
  <c r="F89" i="14" s="1"/>
  <c r="F50" i="14"/>
  <c r="I50" i="14"/>
  <c r="C50" i="14"/>
  <c r="E50" i="14"/>
  <c r="B121" i="14"/>
  <c r="I82" i="14"/>
  <c r="F82" i="14"/>
  <c r="C82" i="14"/>
  <c r="E82" i="14"/>
  <c r="N22" i="31"/>
  <c r="H22" i="31"/>
  <c r="D22" i="31"/>
  <c r="C22" i="31"/>
  <c r="F22" i="31"/>
  <c r="I22" i="31"/>
  <c r="G22" i="31"/>
  <c r="E22" i="31"/>
  <c r="C116" i="14"/>
  <c r="H116" i="14"/>
  <c r="G116" i="14"/>
  <c r="A155" i="14"/>
  <c r="E116" i="14"/>
  <c r="H71" i="14"/>
  <c r="E71" i="14"/>
  <c r="A110" i="14"/>
  <c r="G71" i="14"/>
  <c r="A104" i="14"/>
  <c r="I65" i="14"/>
  <c r="C65" i="14"/>
  <c r="E65" i="14"/>
  <c r="H65" i="14"/>
  <c r="D65" i="14"/>
  <c r="AL82" i="32"/>
  <c r="Y233" i="28"/>
  <c r="T233" i="28"/>
  <c r="V233" i="28" s="1"/>
  <c r="W233" i="28" s="1"/>
  <c r="Y169" i="28"/>
  <c r="T169" i="28"/>
  <c r="V169" i="28" s="1"/>
  <c r="W169" i="28" s="1"/>
  <c r="AK8" i="8"/>
  <c r="AL8" i="8"/>
  <c r="AN8" i="8" s="1"/>
  <c r="AP8" i="8" s="1"/>
  <c r="B474" i="12"/>
  <c r="C339" i="12"/>
  <c r="B273" i="12"/>
  <c r="C138" i="12"/>
  <c r="AR92" i="4"/>
  <c r="AT92" i="4"/>
  <c r="AV92" i="4" s="1"/>
  <c r="AX92" i="4" s="1"/>
  <c r="Z33" i="4"/>
  <c r="X33" i="4"/>
  <c r="Z92" i="4"/>
  <c r="AL63" i="8"/>
  <c r="AN63" i="8" s="1"/>
  <c r="T261" i="28"/>
  <c r="V261" i="28" s="1"/>
  <c r="X261" i="28" s="1"/>
  <c r="T110" i="28"/>
  <c r="V110" i="28" s="1"/>
  <c r="X110" i="28" s="1"/>
  <c r="T137" i="28"/>
  <c r="V137" i="28" s="1"/>
  <c r="X137" i="28" s="1"/>
  <c r="T352" i="28"/>
  <c r="V352" i="28" s="1"/>
  <c r="W352" i="28" s="1"/>
  <c r="T175" i="28"/>
  <c r="V175" i="28" s="1"/>
  <c r="X175" i="28" s="1"/>
  <c r="T126" i="28"/>
  <c r="V126" i="28" s="1"/>
  <c r="X126" i="28" s="1"/>
  <c r="T337" i="28"/>
  <c r="V337" i="28" s="1"/>
  <c r="X337" i="28" s="1"/>
  <c r="T86" i="28"/>
  <c r="V86" i="28" s="1"/>
  <c r="W86" i="28" s="1"/>
  <c r="T147" i="28"/>
  <c r="V147" i="28" s="1"/>
  <c r="X147" i="28" s="1"/>
  <c r="T160" i="28"/>
  <c r="V160" i="28" s="1"/>
  <c r="W160" i="28" s="1"/>
  <c r="T143" i="28"/>
  <c r="V143" i="28" s="1"/>
  <c r="W143" i="28" s="1"/>
  <c r="T267" i="28"/>
  <c r="V267" i="28" s="1"/>
  <c r="X267" i="28" s="1"/>
  <c r="T255" i="28"/>
  <c r="V255" i="28" s="1"/>
  <c r="W255" i="28" s="1"/>
  <c r="T104" i="28"/>
  <c r="V104" i="28" s="1"/>
  <c r="W104" i="28" s="1"/>
  <c r="T91" i="28"/>
  <c r="V91" i="28" s="1"/>
  <c r="W91" i="28" s="1"/>
  <c r="T299" i="28"/>
  <c r="V299" i="28" s="1"/>
  <c r="W299" i="28" s="1"/>
  <c r="T213" i="28"/>
  <c r="V213" i="28" s="1"/>
  <c r="X213" i="28" s="1"/>
  <c r="T211" i="28"/>
  <c r="V211" i="28" s="1"/>
  <c r="X211" i="28" s="1"/>
  <c r="T270" i="28"/>
  <c r="V270" i="28" s="1"/>
  <c r="W270" i="28" s="1"/>
  <c r="T300" i="28"/>
  <c r="V300" i="28" s="1"/>
  <c r="X300" i="28" s="1"/>
  <c r="T333" i="28"/>
  <c r="V333" i="28" s="1"/>
  <c r="W333" i="28" s="1"/>
  <c r="T345" i="28"/>
  <c r="V345" i="28" s="1"/>
  <c r="X345" i="28" s="1"/>
  <c r="T84" i="28"/>
  <c r="V84" i="28" s="1"/>
  <c r="X84" i="28" s="1"/>
  <c r="T188" i="28"/>
  <c r="V188" i="28" s="1"/>
  <c r="W188" i="28" s="1"/>
  <c r="T222" i="28"/>
  <c r="V222" i="28" s="1"/>
  <c r="X222" i="28" s="1"/>
  <c r="T285" i="28"/>
  <c r="V285" i="28" s="1"/>
  <c r="X285" i="28" s="1"/>
  <c r="T279" i="28"/>
  <c r="V279" i="28" s="1"/>
  <c r="X279" i="28" s="1"/>
  <c r="T291" i="28"/>
  <c r="V291" i="28" s="1"/>
  <c r="X291" i="28" s="1"/>
  <c r="T303" i="28"/>
  <c r="V303" i="28" s="1"/>
  <c r="W303" i="28" s="1"/>
  <c r="T13" i="28"/>
  <c r="V13" i="28" s="1"/>
  <c r="W13" i="28" s="1"/>
  <c r="T370" i="28"/>
  <c r="V370" i="28" s="1"/>
  <c r="W370" i="28" s="1"/>
  <c r="T80" i="28"/>
  <c r="V80" i="28" s="1"/>
  <c r="W80" i="28" s="1"/>
  <c r="T44" i="28"/>
  <c r="V44" i="28" s="1"/>
  <c r="W44" i="28" s="1"/>
  <c r="T61" i="28"/>
  <c r="V61" i="28" s="1"/>
  <c r="X61" i="28" s="1"/>
  <c r="T42" i="28"/>
  <c r="V42" i="28" s="1"/>
  <c r="W42" i="28" s="1"/>
  <c r="T64" i="28"/>
  <c r="V64" i="28" s="1"/>
  <c r="X64" i="28" s="1"/>
  <c r="T48" i="28"/>
  <c r="V48" i="28" s="1"/>
  <c r="X48" i="28" s="1"/>
  <c r="T74" i="28"/>
  <c r="V74" i="28" s="1"/>
  <c r="W74" i="28" s="1"/>
  <c r="T18" i="28"/>
  <c r="V18" i="28" s="1"/>
  <c r="W18" i="28" s="1"/>
  <c r="T280" i="28"/>
  <c r="V280" i="28" s="1"/>
  <c r="X280" i="28" s="1"/>
  <c r="T203" i="28"/>
  <c r="V203" i="28" s="1"/>
  <c r="W203" i="28" s="1"/>
  <c r="T230" i="28"/>
  <c r="V230" i="28" s="1"/>
  <c r="X230" i="28" s="1"/>
  <c r="T221" i="28"/>
  <c r="V221" i="28" s="1"/>
  <c r="X221" i="28" s="1"/>
  <c r="T273" i="28"/>
  <c r="V273" i="28" s="1"/>
  <c r="X273" i="28" s="1"/>
  <c r="T16" i="28"/>
  <c r="V16" i="28" s="1"/>
  <c r="X16" i="28" s="1"/>
  <c r="T133" i="28"/>
  <c r="V133" i="28" s="1"/>
  <c r="X133" i="28" s="1"/>
  <c r="T234" i="28"/>
  <c r="V234" i="28" s="1"/>
  <c r="W234" i="28" s="1"/>
  <c r="T107" i="28"/>
  <c r="V107" i="28" s="1"/>
  <c r="W107" i="28" s="1"/>
  <c r="T237" i="28"/>
  <c r="V237" i="28" s="1"/>
  <c r="W237" i="28" s="1"/>
  <c r="T88" i="28"/>
  <c r="V88" i="28" s="1"/>
  <c r="X88" i="28" s="1"/>
  <c r="T334" i="28"/>
  <c r="V334" i="28" s="1"/>
  <c r="W334" i="28" s="1"/>
  <c r="T207" i="28"/>
  <c r="V207" i="28" s="1"/>
  <c r="X207" i="28" s="1"/>
  <c r="T251" i="28"/>
  <c r="V251" i="28" s="1"/>
  <c r="W251" i="28" s="1"/>
  <c r="T355" i="28"/>
  <c r="V355" i="28" s="1"/>
  <c r="W355" i="28" s="1"/>
  <c r="T89" i="28"/>
  <c r="V89" i="28" s="1"/>
  <c r="W89" i="28" s="1"/>
  <c r="T336" i="28"/>
  <c r="V336" i="28" s="1"/>
  <c r="W336" i="28" s="1"/>
  <c r="T158" i="28"/>
  <c r="V158" i="28" s="1"/>
  <c r="X158" i="28" s="1"/>
  <c r="T245" i="28"/>
  <c r="V245" i="28" s="1"/>
  <c r="X245" i="28" s="1"/>
  <c r="T350" i="28"/>
  <c r="V350" i="28" s="1"/>
  <c r="W350" i="28" s="1"/>
  <c r="T130" i="28"/>
  <c r="V130" i="28" s="1"/>
  <c r="W130" i="28" s="1"/>
  <c r="T312" i="28"/>
  <c r="V312" i="28" s="1"/>
  <c r="W312" i="28" s="1"/>
  <c r="T281" i="28"/>
  <c r="V281" i="28" s="1"/>
  <c r="X281" i="28" s="1"/>
  <c r="T200" i="28"/>
  <c r="V200" i="28" s="1"/>
  <c r="X200" i="28" s="1"/>
  <c r="T294" i="28"/>
  <c r="V294" i="28" s="1"/>
  <c r="W294" i="28" s="1"/>
  <c r="T193" i="28"/>
  <c r="V193" i="28" s="1"/>
  <c r="W193" i="28" s="1"/>
  <c r="T73" i="28"/>
  <c r="V73" i="28" s="1"/>
  <c r="X73" i="28" s="1"/>
  <c r="T39" i="28"/>
  <c r="V39" i="28" s="1"/>
  <c r="W39" i="28" s="1"/>
  <c r="T35" i="28"/>
  <c r="V35" i="28" s="1"/>
  <c r="X35" i="28" s="1"/>
  <c r="T62" i="28"/>
  <c r="V62" i="28" s="1"/>
  <c r="W62" i="28" s="1"/>
  <c r="T229" i="28"/>
  <c r="V229" i="28" s="1"/>
  <c r="W229" i="28" s="1"/>
  <c r="T196" i="28"/>
  <c r="V196" i="28" s="1"/>
  <c r="W196" i="28" s="1"/>
  <c r="T268" i="28"/>
  <c r="V268" i="28" s="1"/>
  <c r="W268" i="28" s="1"/>
  <c r="T205" i="28"/>
  <c r="V205" i="28" s="1"/>
  <c r="X205" i="28" s="1"/>
  <c r="T302" i="28"/>
  <c r="V302" i="28" s="1"/>
  <c r="X302" i="28" s="1"/>
  <c r="T262" i="28"/>
  <c r="V262" i="28" s="1"/>
  <c r="X262" i="28" s="1"/>
  <c r="T109" i="28"/>
  <c r="V109" i="28" s="1"/>
  <c r="W109" i="28" s="1"/>
  <c r="T149" i="28"/>
  <c r="V149" i="28" s="1"/>
  <c r="X149" i="28" s="1"/>
  <c r="T351" i="28"/>
  <c r="V351" i="28" s="1"/>
  <c r="X351" i="28" s="1"/>
  <c r="T225" i="28"/>
  <c r="V225" i="28" s="1"/>
  <c r="X225" i="28" s="1"/>
  <c r="T174" i="28"/>
  <c r="V174" i="28" s="1"/>
  <c r="X174" i="28" s="1"/>
  <c r="T314" i="28"/>
  <c r="V314" i="28" s="1"/>
  <c r="W314" i="28" s="1"/>
  <c r="T308" i="28"/>
  <c r="V308" i="28" s="1"/>
  <c r="X308" i="28" s="1"/>
  <c r="T208" i="28"/>
  <c r="V208" i="28" s="1"/>
  <c r="W208" i="28" s="1"/>
  <c r="T232" i="28"/>
  <c r="V232" i="28" s="1"/>
  <c r="X232" i="28" s="1"/>
  <c r="T124" i="28"/>
  <c r="V124" i="28" s="1"/>
  <c r="X124" i="28" s="1"/>
  <c r="T171" i="28"/>
  <c r="V171" i="28" s="1"/>
  <c r="X171" i="28" s="1"/>
  <c r="T224" i="28"/>
  <c r="V224" i="28" s="1"/>
  <c r="W224" i="28" s="1"/>
  <c r="T346" i="28"/>
  <c r="V346" i="28" s="1"/>
  <c r="W346" i="28" s="1"/>
  <c r="T194" i="28"/>
  <c r="V194" i="28" s="1"/>
  <c r="W194" i="28" s="1"/>
  <c r="T277" i="28"/>
  <c r="V277" i="28" s="1"/>
  <c r="X277" i="28" s="1"/>
  <c r="T292" i="28"/>
  <c r="V292" i="28" s="1"/>
  <c r="W292" i="28" s="1"/>
  <c r="T275" i="28"/>
  <c r="V275" i="28" s="1"/>
  <c r="X275" i="28" s="1"/>
  <c r="T116" i="28"/>
  <c r="V116" i="28" s="1"/>
  <c r="W116" i="28" s="1"/>
  <c r="T132" i="28"/>
  <c r="V132" i="28" s="1"/>
  <c r="X132" i="28" s="1"/>
  <c r="T164" i="28"/>
  <c r="V164" i="28" s="1"/>
  <c r="W164" i="28" s="1"/>
  <c r="T344" i="28"/>
  <c r="V344" i="28" s="1"/>
  <c r="W344" i="28" s="1"/>
  <c r="T146" i="28"/>
  <c r="V146" i="28" s="1"/>
  <c r="X146" i="28" s="1"/>
  <c r="T184" i="28"/>
  <c r="V184" i="28" s="1"/>
  <c r="X184" i="28" s="1"/>
  <c r="T264" i="28"/>
  <c r="V264" i="28" s="1"/>
  <c r="X264" i="28" s="1"/>
  <c r="T178" i="28"/>
  <c r="V178" i="28" s="1"/>
  <c r="X178" i="28" s="1"/>
  <c r="T366" i="28"/>
  <c r="V366" i="28" s="1"/>
  <c r="X366" i="28" s="1"/>
  <c r="T367" i="28"/>
  <c r="V367" i="28" s="1"/>
  <c r="W367" i="28" s="1"/>
  <c r="T122" i="28"/>
  <c r="V122" i="28" s="1"/>
  <c r="W122" i="28" s="1"/>
  <c r="T306" i="28"/>
  <c r="V306" i="28" s="1"/>
  <c r="X306" i="28" s="1"/>
  <c r="T96" i="28"/>
  <c r="V96" i="28" s="1"/>
  <c r="X96" i="28" s="1"/>
  <c r="T33" i="28"/>
  <c r="V33" i="28" s="1"/>
  <c r="W33" i="28" s="1"/>
  <c r="T19" i="28"/>
  <c r="V19" i="28" s="1"/>
  <c r="W19" i="28" s="1"/>
  <c r="T55" i="28"/>
  <c r="V55" i="28" s="1"/>
  <c r="X55" i="28" s="1"/>
  <c r="T20" i="28"/>
  <c r="V20" i="28" s="1"/>
  <c r="W20" i="28" s="1"/>
  <c r="T58" i="28"/>
  <c r="V58" i="28" s="1"/>
  <c r="W58" i="28" s="1"/>
  <c r="T28" i="28"/>
  <c r="V28" i="28" s="1"/>
  <c r="W28" i="28" s="1"/>
  <c r="T23" i="28"/>
  <c r="V23" i="28" s="1"/>
  <c r="X23" i="28" s="1"/>
  <c r="T31" i="28"/>
  <c r="V31" i="28" s="1"/>
  <c r="W31" i="28" s="1"/>
  <c r="T121" i="28"/>
  <c r="V121" i="28" s="1"/>
  <c r="W121" i="28" s="1"/>
  <c r="T139" i="28"/>
  <c r="V139" i="28" s="1"/>
  <c r="W139" i="28" s="1"/>
  <c r="T246" i="28"/>
  <c r="V246" i="28" s="1"/>
  <c r="X246" i="28" s="1"/>
  <c r="T340" i="28"/>
  <c r="V340" i="28" s="1"/>
  <c r="W340" i="28" s="1"/>
  <c r="T198" i="28"/>
  <c r="V198" i="28" s="1"/>
  <c r="W198" i="28" s="1"/>
  <c r="T311" i="28"/>
  <c r="V311" i="28" s="1"/>
  <c r="X311" i="28" s="1"/>
  <c r="T361" i="28"/>
  <c r="V361" i="28" s="1"/>
  <c r="W361" i="28" s="1"/>
  <c r="T332" i="28"/>
  <c r="V332" i="28" s="1"/>
  <c r="W332" i="28" s="1"/>
  <c r="T157" i="28"/>
  <c r="V157" i="28" s="1"/>
  <c r="W157" i="28" s="1"/>
  <c r="T183" i="28"/>
  <c r="V183" i="28" s="1"/>
  <c r="W183" i="28" s="1"/>
  <c r="T369" i="28"/>
  <c r="V369" i="28" s="1"/>
  <c r="X369" i="28" s="1"/>
  <c r="T327" i="28"/>
  <c r="V327" i="28" s="1"/>
  <c r="W327" i="28" s="1"/>
  <c r="T10" i="28"/>
  <c r="V10" i="28" s="1"/>
  <c r="X10" i="28" s="1"/>
  <c r="T119" i="28"/>
  <c r="V119" i="28" s="1"/>
  <c r="X119" i="28" s="1"/>
  <c r="T293" i="28"/>
  <c r="V293" i="28" s="1"/>
  <c r="X293" i="28" s="1"/>
  <c r="T87" i="28"/>
  <c r="V87" i="28" s="1"/>
  <c r="X87" i="28" s="1"/>
  <c r="T144" i="28"/>
  <c r="V144" i="28" s="1"/>
  <c r="X144" i="28" s="1"/>
  <c r="T295" i="28"/>
  <c r="V295" i="28" s="1"/>
  <c r="X295" i="28" s="1"/>
  <c r="T379" i="28"/>
  <c r="V379" i="28" s="1"/>
  <c r="W379" i="28" s="1"/>
  <c r="T330" i="28"/>
  <c r="V330" i="28" s="1"/>
  <c r="X330" i="28" s="1"/>
  <c r="T296" i="28"/>
  <c r="V296" i="28" s="1"/>
  <c r="W296" i="28" s="1"/>
  <c r="T316" i="28"/>
  <c r="V316" i="28" s="1"/>
  <c r="X316" i="28" s="1"/>
  <c r="T353" i="28"/>
  <c r="V353" i="28" s="1"/>
  <c r="W353" i="28" s="1"/>
  <c r="T135" i="28"/>
  <c r="V135" i="28" s="1"/>
  <c r="W135" i="28" s="1"/>
  <c r="T77" i="28"/>
  <c r="V77" i="28" s="1"/>
  <c r="W77" i="28" s="1"/>
  <c r="T47" i="28"/>
  <c r="V47" i="28" s="1"/>
  <c r="X47" i="28" s="1"/>
  <c r="T54" i="28"/>
  <c r="V54" i="28" s="1"/>
  <c r="W54" i="28" s="1"/>
  <c r="T17" i="28"/>
  <c r="V17" i="28" s="1"/>
  <c r="W17" i="28" s="1"/>
  <c r="T24" i="28"/>
  <c r="V24" i="28" s="1"/>
  <c r="X24" i="28" s="1"/>
  <c r="T155" i="28"/>
  <c r="V155" i="28" s="1"/>
  <c r="X155" i="28" s="1"/>
  <c r="T258" i="28"/>
  <c r="V258" i="28" s="1"/>
  <c r="W258" i="28" s="1"/>
  <c r="T94" i="28"/>
  <c r="V94" i="28" s="1"/>
  <c r="W94" i="28" s="1"/>
  <c r="T82" i="28"/>
  <c r="V82" i="28" s="1"/>
  <c r="X82" i="28" s="1"/>
  <c r="T92" i="28"/>
  <c r="V92" i="28" s="1"/>
  <c r="X92" i="28" s="1"/>
  <c r="T326" i="28"/>
  <c r="V326" i="28" s="1"/>
  <c r="X326" i="28" s="1"/>
  <c r="T6" i="28"/>
  <c r="V6" i="28" s="1"/>
  <c r="W6" i="28" s="1"/>
  <c r="T3" i="28"/>
  <c r="V3" i="28" s="1"/>
  <c r="W3" i="28" s="1"/>
  <c r="AL9" i="8"/>
  <c r="AN9" i="8" s="1"/>
  <c r="AO9" i="8" s="1"/>
  <c r="AL26" i="8"/>
  <c r="AN26" i="8" s="1"/>
  <c r="AO26" i="8" s="1"/>
  <c r="AL19" i="8"/>
  <c r="AN19" i="8" s="1"/>
  <c r="AP19" i="8" s="1"/>
  <c r="T111" i="28"/>
  <c r="V111" i="28" s="1"/>
  <c r="W111" i="28" s="1"/>
  <c r="T310" i="28"/>
  <c r="V310" i="28" s="1"/>
  <c r="X310" i="28" s="1"/>
  <c r="T244" i="28"/>
  <c r="V244" i="28" s="1"/>
  <c r="X244" i="28" s="1"/>
  <c r="T202" i="28"/>
  <c r="V202" i="28" s="1"/>
  <c r="X202" i="28" s="1"/>
  <c r="T220" i="28"/>
  <c r="V220" i="28" s="1"/>
  <c r="X220" i="28" s="1"/>
  <c r="T223" i="28"/>
  <c r="V223" i="28" s="1"/>
  <c r="W223" i="28" s="1"/>
  <c r="T301" i="28"/>
  <c r="V301" i="28" s="1"/>
  <c r="X301" i="28" s="1"/>
  <c r="T219" i="28"/>
  <c r="V219" i="28" s="1"/>
  <c r="W219" i="28" s="1"/>
  <c r="T176" i="28"/>
  <c r="V176" i="28" s="1"/>
  <c r="X176" i="28" s="1"/>
  <c r="T358" i="28"/>
  <c r="V358" i="28" s="1"/>
  <c r="X358" i="28" s="1"/>
  <c r="T134" i="28"/>
  <c r="V134" i="28" s="1"/>
  <c r="X134" i="28" s="1"/>
  <c r="T368" i="28"/>
  <c r="V368" i="28" s="1"/>
  <c r="W368" i="28" s="1"/>
  <c r="T2" i="28"/>
  <c r="V2" i="28" s="1"/>
  <c r="X2" i="28" s="1"/>
  <c r="T70" i="28"/>
  <c r="V70" i="28" s="1"/>
  <c r="W70" i="28" s="1"/>
  <c r="T37" i="28"/>
  <c r="V37" i="28" s="1"/>
  <c r="W37" i="28" s="1"/>
  <c r="T52" i="28"/>
  <c r="V52" i="28" s="1"/>
  <c r="W52" i="28" s="1"/>
  <c r="T72" i="28"/>
  <c r="V72" i="28" s="1"/>
  <c r="W72" i="28" s="1"/>
  <c r="T226" i="28"/>
  <c r="V226" i="28" s="1"/>
  <c r="W226" i="28" s="1"/>
  <c r="T217" i="28"/>
  <c r="V217" i="28" s="1"/>
  <c r="W217" i="28" s="1"/>
  <c r="T90" i="28"/>
  <c r="V90" i="28" s="1"/>
  <c r="X90" i="28" s="1"/>
  <c r="T324" i="28"/>
  <c r="V324" i="28" s="1"/>
  <c r="X324" i="28" s="1"/>
  <c r="T348" i="28"/>
  <c r="V348" i="28" s="1"/>
  <c r="X348" i="28" s="1"/>
  <c r="T317" i="28"/>
  <c r="V317" i="28" s="1"/>
  <c r="X317" i="28" s="1"/>
  <c r="T377" i="28"/>
  <c r="V377" i="28" s="1"/>
  <c r="X377" i="28" s="1"/>
  <c r="T113" i="28"/>
  <c r="V113" i="28" s="1"/>
  <c r="W113" i="28" s="1"/>
  <c r="T360" i="28"/>
  <c r="V360" i="28" s="1"/>
  <c r="W360" i="28" s="1"/>
  <c r="AL56" i="8"/>
  <c r="AN56" i="8" s="1"/>
  <c r="AP56" i="8" s="1"/>
  <c r="AL57" i="8"/>
  <c r="AN57" i="8" s="1"/>
  <c r="AO57" i="8" s="1"/>
  <c r="T117" i="28"/>
  <c r="V117" i="28" s="1"/>
  <c r="W117" i="28" s="1"/>
  <c r="T85" i="28"/>
  <c r="V85" i="28" s="1"/>
  <c r="X85" i="28" s="1"/>
  <c r="T236" i="28"/>
  <c r="V236" i="28" s="1"/>
  <c r="W236" i="28" s="1"/>
  <c r="T276" i="28"/>
  <c r="V276" i="28" s="1"/>
  <c r="X276" i="28" s="1"/>
  <c r="T288" i="28"/>
  <c r="V288" i="28" s="1"/>
  <c r="W288" i="28" s="1"/>
  <c r="T210" i="28"/>
  <c r="V210" i="28" s="1"/>
  <c r="X210" i="28" s="1"/>
  <c r="T93" i="28"/>
  <c r="V93" i="28" s="1"/>
  <c r="X93" i="28" s="1"/>
  <c r="T201" i="28"/>
  <c r="V201" i="28" s="1"/>
  <c r="W201" i="28" s="1"/>
  <c r="T242" i="28"/>
  <c r="V242" i="28" s="1"/>
  <c r="W242" i="28" s="1"/>
  <c r="T125" i="28"/>
  <c r="V125" i="28" s="1"/>
  <c r="W125" i="28" s="1"/>
  <c r="T12" i="28"/>
  <c r="V12" i="28" s="1"/>
  <c r="W12" i="28" s="1"/>
  <c r="T342" i="28"/>
  <c r="V342" i="28" s="1"/>
  <c r="X342" i="28" s="1"/>
  <c r="T165" i="28"/>
  <c r="V165" i="28" s="1"/>
  <c r="W165" i="28" s="1"/>
  <c r="T38" i="28"/>
  <c r="V38" i="28" s="1"/>
  <c r="W38" i="28" s="1"/>
  <c r="T65" i="28"/>
  <c r="V65" i="28" s="1"/>
  <c r="W65" i="28" s="1"/>
  <c r="T79" i="28"/>
  <c r="V79" i="28" s="1"/>
  <c r="W79" i="28" s="1"/>
  <c r="T50" i="28"/>
  <c r="V50" i="28" s="1"/>
  <c r="X50" i="28" s="1"/>
  <c r="T25" i="28"/>
  <c r="V25" i="28" s="1"/>
  <c r="W25" i="28" s="1"/>
  <c r="T228" i="28"/>
  <c r="V228" i="28" s="1"/>
  <c r="W228" i="28" s="1"/>
  <c r="T212" i="28"/>
  <c r="V212" i="28" s="1"/>
  <c r="X212" i="28" s="1"/>
  <c r="T172" i="28"/>
  <c r="V172" i="28" s="1"/>
  <c r="X172" i="28" s="1"/>
  <c r="T128" i="28"/>
  <c r="V128" i="28" s="1"/>
  <c r="W128" i="28" s="1"/>
  <c r="T209" i="28"/>
  <c r="V209" i="28" s="1"/>
  <c r="W209" i="28" s="1"/>
  <c r="AL25" i="8"/>
  <c r="AN25" i="8" s="1"/>
  <c r="AP25" i="8" s="1"/>
  <c r="AL58" i="8"/>
  <c r="AN58" i="8" s="1"/>
  <c r="AP58" i="8" s="1"/>
  <c r="T356" i="28"/>
  <c r="V356" i="28" s="1"/>
  <c r="W356" i="28" s="1"/>
  <c r="T206" i="28"/>
  <c r="V206" i="28" s="1"/>
  <c r="X206" i="28" s="1"/>
  <c r="T265" i="28"/>
  <c r="V265" i="28" s="1"/>
  <c r="X265" i="28" s="1"/>
  <c r="T271" i="28"/>
  <c r="V271" i="28" s="1"/>
  <c r="W271" i="28" s="1"/>
  <c r="T278" i="28"/>
  <c r="V278" i="28" s="1"/>
  <c r="W278" i="28" s="1"/>
  <c r="T97" i="28"/>
  <c r="V97" i="28" s="1"/>
  <c r="X97" i="28" s="1"/>
  <c r="T354" i="28"/>
  <c r="V354" i="28" s="1"/>
  <c r="W354" i="28" s="1"/>
  <c r="T298" i="28"/>
  <c r="V298" i="28" s="1"/>
  <c r="W298" i="28" s="1"/>
  <c r="T191" i="28"/>
  <c r="V191" i="28" s="1"/>
  <c r="W191" i="28" s="1"/>
  <c r="T290" i="28"/>
  <c r="V290" i="28" s="1"/>
  <c r="W290" i="28" s="1"/>
  <c r="T319" i="28"/>
  <c r="V319" i="28" s="1"/>
  <c r="X319" i="28" s="1"/>
  <c r="T27" i="28"/>
  <c r="V27" i="28" s="1"/>
  <c r="X27" i="28" s="1"/>
  <c r="T63" i="28"/>
  <c r="V63" i="28" s="1"/>
  <c r="X63" i="28" s="1"/>
  <c r="T46" i="28"/>
  <c r="V46" i="28" s="1"/>
  <c r="X46" i="28" s="1"/>
  <c r="T36" i="28"/>
  <c r="V36" i="28" s="1"/>
  <c r="X36" i="28" s="1"/>
  <c r="T66" i="28"/>
  <c r="V66" i="28" s="1"/>
  <c r="X66" i="28" s="1"/>
  <c r="T331" i="28"/>
  <c r="V331" i="28" s="1"/>
  <c r="W331" i="28" s="1"/>
  <c r="T114" i="28"/>
  <c r="V114" i="28" s="1"/>
  <c r="X114" i="28" s="1"/>
  <c r="T263" i="28"/>
  <c r="V263" i="28" s="1"/>
  <c r="W263" i="28" s="1"/>
  <c r="T9" i="28"/>
  <c r="V9" i="28" s="1"/>
  <c r="W9" i="28" s="1"/>
  <c r="T339" i="28"/>
  <c r="V339" i="28" s="1"/>
  <c r="W339" i="28" s="1"/>
  <c r="T365" i="28"/>
  <c r="V365" i="28" s="1"/>
  <c r="X365" i="28" s="1"/>
  <c r="T243" i="28"/>
  <c r="V243" i="28" s="1"/>
  <c r="X243" i="28" s="1"/>
  <c r="T102" i="28"/>
  <c r="V102" i="28" s="1"/>
  <c r="X102" i="28" s="1"/>
  <c r="AL30" i="8"/>
  <c r="AN30" i="8" s="1"/>
  <c r="AO30" i="8" s="1"/>
  <c r="G180" i="14"/>
  <c r="B219" i="14"/>
  <c r="E180" i="14"/>
  <c r="D168" i="14"/>
  <c r="E168" i="14"/>
  <c r="A207" i="14"/>
  <c r="A263" i="14"/>
  <c r="A165" i="14"/>
  <c r="I126" i="14"/>
  <c r="G126" i="14"/>
  <c r="F126" i="14"/>
  <c r="B418" i="12"/>
  <c r="C283" i="12"/>
  <c r="A166" i="14"/>
  <c r="B449" i="12"/>
  <c r="C314" i="12"/>
  <c r="B467" i="12"/>
  <c r="C332" i="12"/>
  <c r="I118" i="14"/>
  <c r="G118" i="14"/>
  <c r="D118" i="14"/>
  <c r="B157" i="14"/>
  <c r="B346" i="12"/>
  <c r="C211" i="12"/>
  <c r="B318" i="12"/>
  <c r="C183" i="12"/>
  <c r="A172" i="14"/>
  <c r="B659" i="12"/>
  <c r="C524" i="12"/>
  <c r="AR206" i="4"/>
  <c r="AT206" i="4"/>
  <c r="AV206" i="4" s="1"/>
  <c r="AW206" i="4" s="1"/>
  <c r="AT201" i="4"/>
  <c r="AV201" i="4" s="1"/>
  <c r="AX201" i="4" s="1"/>
  <c r="AR201" i="4"/>
  <c r="B88" i="14"/>
  <c r="H49" i="14"/>
  <c r="E49" i="14"/>
  <c r="I43" i="14"/>
  <c r="C43" i="14"/>
  <c r="H43" i="14"/>
  <c r="G43" i="14"/>
  <c r="F43" i="14"/>
  <c r="E43" i="14"/>
  <c r="I77" i="14"/>
  <c r="G77" i="14"/>
  <c r="D77" i="14"/>
  <c r="H77" i="14"/>
  <c r="C64" i="14"/>
  <c r="D64" i="14"/>
  <c r="A103" i="14"/>
  <c r="E64" i="14"/>
  <c r="I64" i="14"/>
  <c r="B329" i="12"/>
  <c r="C194" i="12"/>
  <c r="B188" i="12"/>
  <c r="C53" i="12"/>
  <c r="B830" i="12"/>
  <c r="C11" i="12"/>
  <c r="B146" i="12"/>
  <c r="B635" i="12"/>
  <c r="C500" i="12"/>
  <c r="AR95" i="4"/>
  <c r="AT95" i="4"/>
  <c r="AV95" i="4" s="1"/>
  <c r="AW95" i="4" s="1"/>
  <c r="AR70" i="4"/>
  <c r="AT70" i="4"/>
  <c r="AV70" i="4" s="1"/>
  <c r="AW70" i="4" s="1"/>
  <c r="AT57" i="4"/>
  <c r="AV57" i="4" s="1"/>
  <c r="AW57" i="4" s="1"/>
  <c r="AR57" i="4"/>
  <c r="C153" i="14"/>
  <c r="A192" i="14"/>
  <c r="G153" i="14"/>
  <c r="D96" i="14"/>
  <c r="F96" i="14"/>
  <c r="C96" i="14"/>
  <c r="AV127" i="4"/>
  <c r="AW127" i="4" s="1"/>
  <c r="V51" i="28"/>
  <c r="X51" i="28" s="1"/>
  <c r="A200" i="14"/>
  <c r="AN35" i="8"/>
  <c r="AO35" i="8" s="1"/>
  <c r="B398" i="12"/>
  <c r="C263" i="12"/>
  <c r="B137" i="12"/>
  <c r="C2" i="12"/>
  <c r="G78" i="14"/>
  <c r="H78" i="14"/>
  <c r="B117" i="14"/>
  <c r="C78" i="14"/>
  <c r="I78" i="14"/>
  <c r="C58" i="12"/>
  <c r="B193" i="12"/>
  <c r="C172" i="12"/>
  <c r="B307" i="12"/>
  <c r="C25" i="12"/>
  <c r="B160" i="12"/>
  <c r="B681" i="12"/>
  <c r="C546" i="12"/>
  <c r="B364" i="12"/>
  <c r="C229" i="12"/>
  <c r="AR123" i="4"/>
  <c r="AT123" i="4"/>
  <c r="AV123" i="4" s="1"/>
  <c r="AX123" i="4" s="1"/>
  <c r="AV98" i="4"/>
  <c r="AX98" i="4" s="1"/>
  <c r="AT74" i="4"/>
  <c r="AV74" i="4" s="1"/>
  <c r="AX74" i="4" s="1"/>
  <c r="AR74" i="4"/>
  <c r="AV64" i="4"/>
  <c r="AW64" i="4" s="1"/>
  <c r="S8" i="4"/>
  <c r="Z8" i="4"/>
  <c r="S14" i="4"/>
  <c r="Z14" i="4"/>
  <c r="Q14" i="4"/>
  <c r="I1591" i="7"/>
  <c r="A515" i="12"/>
  <c r="C380" i="12"/>
  <c r="C151" i="14"/>
  <c r="AV188" i="4"/>
  <c r="AX188" i="4" s="1"/>
  <c r="AV108" i="4"/>
  <c r="AW108" i="4" s="1"/>
  <c r="AV167" i="4"/>
  <c r="AW167" i="4" s="1"/>
  <c r="I58" i="14"/>
  <c r="C58" i="14"/>
  <c r="H58" i="14"/>
  <c r="B97" i="14"/>
  <c r="B136" i="14" s="1"/>
  <c r="B175" i="14" s="1"/>
  <c r="B214" i="14" s="1"/>
  <c r="B253" i="14" s="1"/>
  <c r="AI44" i="32"/>
  <c r="AI75" i="32"/>
  <c r="AI54" i="32"/>
  <c r="AI35" i="32"/>
  <c r="AC97" i="32"/>
  <c r="AC21" i="32"/>
  <c r="AC35" i="32"/>
  <c r="AC85" i="32"/>
  <c r="W30" i="32"/>
  <c r="W21" i="32"/>
  <c r="W44" i="32"/>
  <c r="O44" i="32"/>
  <c r="O65" i="32"/>
  <c r="O85" i="32"/>
  <c r="O21" i="32"/>
  <c r="O54" i="32"/>
  <c r="O30" i="32"/>
  <c r="O35" i="32"/>
  <c r="O75" i="32"/>
  <c r="B54" i="32"/>
  <c r="B85" i="32"/>
  <c r="B21" i="32"/>
  <c r="B44" i="32"/>
  <c r="B65" i="32"/>
  <c r="B30" i="32"/>
  <c r="Y240" i="28"/>
  <c r="T240" i="28"/>
  <c r="V240" i="28" s="1"/>
  <c r="W240" i="28" s="1"/>
  <c r="T181" i="28"/>
  <c r="V181" i="28" s="1"/>
  <c r="X181" i="28" s="1"/>
  <c r="T180" i="28"/>
  <c r="V180" i="28" s="1"/>
  <c r="X180" i="28" s="1"/>
  <c r="T373" i="28"/>
  <c r="V373" i="28" s="1"/>
  <c r="W373" i="28" s="1"/>
  <c r="Y373" i="28"/>
  <c r="AF84" i="17"/>
  <c r="AD84" i="17"/>
  <c r="V84" i="17"/>
  <c r="F84" i="17"/>
  <c r="M47" i="40"/>
  <c r="T150" i="28"/>
  <c r="V150" i="28" s="1"/>
  <c r="W150" i="28" s="1"/>
  <c r="C49" i="12"/>
  <c r="B184" i="12"/>
  <c r="C43" i="12"/>
  <c r="B310" i="12"/>
  <c r="C175" i="12"/>
  <c r="B383" i="12"/>
  <c r="B244" i="12"/>
  <c r="C109" i="12"/>
  <c r="AV124" i="4"/>
  <c r="AW124" i="4" s="1"/>
  <c r="AV121" i="4"/>
  <c r="AX121" i="4" s="1"/>
  <c r="AV105" i="4"/>
  <c r="AX105" i="4" s="1"/>
  <c r="F104" i="14"/>
  <c r="O38" i="5"/>
  <c r="O40" i="5"/>
  <c r="O41" i="5"/>
  <c r="O44" i="5"/>
  <c r="O39" i="5"/>
  <c r="O37" i="5"/>
  <c r="J86" i="5"/>
  <c r="J82" i="5"/>
  <c r="J84" i="5"/>
  <c r="J83" i="5"/>
  <c r="J87" i="5"/>
  <c r="J85" i="5"/>
  <c r="F16" i="14"/>
  <c r="F5" i="14"/>
  <c r="F14" i="14"/>
  <c r="F15" i="14"/>
  <c r="F41" i="14"/>
  <c r="F40" i="14"/>
  <c r="F20" i="14"/>
  <c r="F21" i="14"/>
  <c r="F69" i="14"/>
  <c r="F29" i="14"/>
  <c r="F36" i="14"/>
  <c r="F99" i="14"/>
  <c r="F17" i="14"/>
  <c r="F8" i="14"/>
  <c r="D14" i="14"/>
  <c r="D39" i="14"/>
  <c r="D12" i="14"/>
  <c r="D10" i="14"/>
  <c r="D28" i="14"/>
  <c r="D20" i="14"/>
  <c r="D13" i="14"/>
  <c r="D76" i="14"/>
  <c r="D9" i="14"/>
  <c r="D8" i="14"/>
  <c r="D4" i="14"/>
  <c r="D19" i="14"/>
  <c r="D37" i="14"/>
  <c r="D60" i="14"/>
  <c r="AH54" i="32"/>
  <c r="AH75" i="32"/>
  <c r="AH85" i="32"/>
  <c r="AH30" i="32"/>
  <c r="AH65" i="32"/>
  <c r="AH97" i="32"/>
  <c r="V65" i="32"/>
  <c r="V30" i="32"/>
  <c r="V54" i="32"/>
  <c r="V75" i="32"/>
  <c r="V85" i="32"/>
  <c r="T235" i="28"/>
  <c r="V235" i="28" s="1"/>
  <c r="X235" i="28" s="1"/>
  <c r="T99" i="28"/>
  <c r="V99" i="28" s="1"/>
  <c r="X99" i="28" s="1"/>
  <c r="Y99" i="28"/>
  <c r="Y136" i="28"/>
  <c r="T136" i="28"/>
  <c r="V136" i="28" s="1"/>
  <c r="X136" i="28" s="1"/>
  <c r="T364" i="28"/>
  <c r="V364" i="28" s="1"/>
  <c r="X364" i="28" s="1"/>
  <c r="C337" i="12"/>
  <c r="B472" i="12"/>
  <c r="B313" i="12"/>
  <c r="C178" i="12"/>
  <c r="C829" i="12"/>
  <c r="B243" i="12"/>
  <c r="C108" i="12"/>
  <c r="B666" i="12"/>
  <c r="C531" i="12"/>
  <c r="T260" i="28"/>
  <c r="V260" i="28" s="1"/>
  <c r="W260" i="28" s="1"/>
  <c r="AV93" i="4"/>
  <c r="AW93" i="4" s="1"/>
  <c r="AV164" i="4"/>
  <c r="AW164" i="4" s="1"/>
  <c r="AV35" i="4"/>
  <c r="AW35" i="4" s="1"/>
  <c r="B526" i="12"/>
  <c r="C391" i="12"/>
  <c r="T115" i="5"/>
  <c r="R5" i="5"/>
  <c r="K20" i="5"/>
  <c r="K21" i="5"/>
  <c r="K19" i="5"/>
  <c r="K17" i="5"/>
  <c r="K18" i="5"/>
  <c r="K16" i="5"/>
  <c r="K53" i="5"/>
  <c r="N47" i="5"/>
  <c r="K49" i="5"/>
  <c r="K83" i="5"/>
  <c r="K86" i="5"/>
  <c r="I47" i="14"/>
  <c r="A86" i="14"/>
  <c r="D47" i="14"/>
  <c r="H47" i="14"/>
  <c r="F47" i="14"/>
  <c r="AG30" i="32"/>
  <c r="AG97" i="32"/>
  <c r="AG75" i="32"/>
  <c r="AG65" i="32"/>
  <c r="G21" i="32"/>
  <c r="G44" i="32"/>
  <c r="G65" i="32"/>
  <c r="W30" i="33"/>
  <c r="AD82" i="32"/>
  <c r="T187" i="28"/>
  <c r="V187" i="28" s="1"/>
  <c r="W187" i="28" s="1"/>
  <c r="Y187" i="28"/>
  <c r="Y142" i="28"/>
  <c r="T142" i="28"/>
  <c r="V142" i="28" s="1"/>
  <c r="W142" i="28" s="1"/>
  <c r="T138" i="28"/>
  <c r="V138" i="28" s="1"/>
  <c r="X138" i="28" s="1"/>
  <c r="T382" i="28"/>
  <c r="V382" i="28" s="1"/>
  <c r="X382" i="28" s="1"/>
  <c r="B345" i="12"/>
  <c r="C210" i="12"/>
  <c r="B331" i="12"/>
  <c r="C196" i="12"/>
  <c r="B452" i="12"/>
  <c r="C317" i="12"/>
  <c r="C156" i="12"/>
  <c r="B291" i="12"/>
  <c r="C694" i="12"/>
  <c r="B419" i="12"/>
  <c r="C284" i="12"/>
  <c r="B490" i="12"/>
  <c r="C355" i="12"/>
  <c r="AV134" i="4"/>
  <c r="AX134" i="4" s="1"/>
  <c r="T250" i="28"/>
  <c r="V250" i="28" s="1"/>
  <c r="X250" i="28" s="1"/>
  <c r="T252" i="28"/>
  <c r="V252" i="28" s="1"/>
  <c r="W252" i="28" s="1"/>
  <c r="A511" i="12"/>
  <c r="C376" i="12"/>
  <c r="AV38" i="4"/>
  <c r="AW38" i="4" s="1"/>
  <c r="AV170" i="4"/>
  <c r="AW170" i="4" s="1"/>
  <c r="AV78" i="4"/>
  <c r="AX78" i="4" s="1"/>
  <c r="E95" i="14"/>
  <c r="B631" i="12"/>
  <c r="C496" i="12"/>
  <c r="K88" i="5"/>
  <c r="K48" i="5"/>
  <c r="S9" i="5"/>
  <c r="S10" i="5"/>
  <c r="T116" i="5"/>
  <c r="S8" i="5"/>
  <c r="S4" i="5"/>
  <c r="S7" i="5"/>
  <c r="U116" i="5"/>
  <c r="R116" i="5"/>
  <c r="S116" i="5"/>
  <c r="S6" i="5"/>
  <c r="S5" i="5"/>
  <c r="T36" i="5"/>
  <c r="J37" i="5"/>
  <c r="J39" i="5"/>
  <c r="J42" i="5"/>
  <c r="P43" i="5"/>
  <c r="P40" i="5"/>
  <c r="P37" i="5"/>
  <c r="L48" i="5"/>
  <c r="L53" i="5"/>
  <c r="L50" i="5"/>
  <c r="K91" i="5"/>
  <c r="I92" i="5"/>
  <c r="I98" i="5"/>
  <c r="I94" i="5"/>
  <c r="B140" i="14"/>
  <c r="D101" i="14"/>
  <c r="C101" i="14"/>
  <c r="H101" i="14"/>
  <c r="B84" i="14"/>
  <c r="B123" i="14" s="1"/>
  <c r="B162" i="14" s="1"/>
  <c r="B201" i="14" s="1"/>
  <c r="B240" i="14" s="1"/>
  <c r="D45" i="14"/>
  <c r="H54" i="14"/>
  <c r="C54" i="14"/>
  <c r="H85" i="14"/>
  <c r="A124" i="14"/>
  <c r="AN35" i="32"/>
  <c r="AN85" i="32"/>
  <c r="AN97" i="32"/>
  <c r="L44" i="32"/>
  <c r="L21" i="32"/>
  <c r="L97" i="32"/>
  <c r="L30" i="32"/>
  <c r="AK82" i="32"/>
  <c r="T322" i="28"/>
  <c r="V322" i="28" s="1"/>
  <c r="X322" i="28" s="1"/>
  <c r="T177" i="28"/>
  <c r="V177" i="28" s="1"/>
  <c r="X177" i="28" s="1"/>
  <c r="T112" i="28"/>
  <c r="V112" i="28" s="1"/>
  <c r="X112" i="28" s="1"/>
  <c r="Y112" i="28"/>
  <c r="Y156" i="28"/>
  <c r="T156" i="28"/>
  <c r="V156" i="28" s="1"/>
  <c r="W156" i="28" s="1"/>
  <c r="Y357" i="28"/>
  <c r="T357" i="28"/>
  <c r="V357" i="28" s="1"/>
  <c r="W357" i="28" s="1"/>
  <c r="T371" i="28"/>
  <c r="V371" i="28" s="1"/>
  <c r="X371" i="28" s="1"/>
  <c r="T239" i="28"/>
  <c r="V239" i="28" s="1"/>
  <c r="X239" i="28" s="1"/>
  <c r="T307" i="28"/>
  <c r="V307" i="28" s="1"/>
  <c r="X307" i="28" s="1"/>
  <c r="Y197" i="28"/>
  <c r="T197" i="28"/>
  <c r="V197" i="28" s="1"/>
  <c r="X197" i="28" s="1"/>
  <c r="T199" i="28"/>
  <c r="V199" i="28" s="1"/>
  <c r="X199" i="28" s="1"/>
  <c r="B292" i="12"/>
  <c r="AV137" i="4"/>
  <c r="AX137" i="4" s="1"/>
  <c r="K65" i="32"/>
  <c r="F85" i="32"/>
  <c r="G99" i="14"/>
  <c r="AT212" i="4"/>
  <c r="AV212" i="4" s="1"/>
  <c r="AX212" i="4" s="1"/>
  <c r="J10" i="5"/>
  <c r="J8" i="5"/>
  <c r="B108" i="14"/>
  <c r="I69" i="14"/>
  <c r="B94" i="14"/>
  <c r="I94" i="14" s="1"/>
  <c r="C76" i="14"/>
  <c r="H76" i="14"/>
  <c r="G76" i="14"/>
  <c r="H70" i="14"/>
  <c r="A109" i="14"/>
  <c r="G70" i="14"/>
  <c r="I70" i="14"/>
  <c r="A97" i="14"/>
  <c r="F97" i="14" s="1"/>
  <c r="A91" i="14"/>
  <c r="AM35" i="32"/>
  <c r="AM75" i="32"/>
  <c r="AM65" i="32"/>
  <c r="AM44" i="32"/>
  <c r="T185" i="28"/>
  <c r="V185" i="28" s="1"/>
  <c r="X185" i="28" s="1"/>
  <c r="T84" i="17"/>
  <c r="B483" i="12"/>
  <c r="B327" i="12"/>
  <c r="B159" i="12"/>
  <c r="C24" i="12"/>
  <c r="B512" i="12"/>
  <c r="C377" i="12"/>
  <c r="B508" i="12"/>
  <c r="C373" i="12"/>
  <c r="AV131" i="4"/>
  <c r="AW131" i="4" s="1"/>
  <c r="AS204" i="4"/>
  <c r="AS209" i="4"/>
  <c r="AS194" i="4"/>
  <c r="AS198" i="4"/>
  <c r="AS210" i="4"/>
  <c r="AS193" i="4"/>
  <c r="AS196" i="4"/>
  <c r="AS212" i="4"/>
  <c r="AS208" i="4"/>
  <c r="AS216" i="4"/>
  <c r="AS214" i="4"/>
  <c r="AS195" i="4"/>
  <c r="AS213" i="4"/>
  <c r="N1026" i="7"/>
  <c r="I107" i="14"/>
  <c r="AV181" i="4"/>
  <c r="AX181" i="4" s="1"/>
  <c r="D63" i="14"/>
  <c r="R21" i="32"/>
  <c r="R85" i="32"/>
  <c r="K21" i="32"/>
  <c r="K30" i="32"/>
  <c r="F35" i="32"/>
  <c r="F54" i="32"/>
  <c r="F97" i="32"/>
  <c r="V82" i="32"/>
  <c r="T163" i="28"/>
  <c r="V163" i="28" s="1"/>
  <c r="W163" i="28" s="1"/>
  <c r="T349" i="28"/>
  <c r="V349" i="28" s="1"/>
  <c r="X349" i="28" s="1"/>
  <c r="B316" i="12"/>
  <c r="C181" i="12"/>
  <c r="AV177" i="4"/>
  <c r="AW177" i="4" s="1"/>
  <c r="B138" i="14"/>
  <c r="T363" i="28"/>
  <c r="V363" i="28" s="1"/>
  <c r="X363" i="28" s="1"/>
  <c r="AV174" i="4"/>
  <c r="AX174" i="4" s="1"/>
  <c r="AV58" i="4"/>
  <c r="AX58" i="4" s="1"/>
  <c r="F30" i="32"/>
  <c r="L40" i="5"/>
  <c r="C68" i="14"/>
  <c r="AM54" i="32"/>
  <c r="Q97" i="32"/>
  <c r="Q30" i="32"/>
  <c r="T343" i="28"/>
  <c r="V343" i="28" s="1"/>
  <c r="W343" i="28" s="1"/>
  <c r="Y241" i="28"/>
  <c r="T241" i="28"/>
  <c r="V241" i="28" s="1"/>
  <c r="X241" i="28" s="1"/>
  <c r="T182" i="28"/>
  <c r="V182" i="28" s="1"/>
  <c r="W182" i="28" s="1"/>
  <c r="T189" i="28"/>
  <c r="V189" i="28" s="1"/>
  <c r="W189" i="28" s="1"/>
  <c r="T179" i="28"/>
  <c r="V179" i="28" s="1"/>
  <c r="X179" i="28" s="1"/>
  <c r="B282" i="12"/>
  <c r="C147" i="12"/>
  <c r="AV11" i="4"/>
  <c r="AX11" i="4" s="1"/>
  <c r="T118" i="28"/>
  <c r="V118" i="28" s="1"/>
  <c r="W118" i="28" s="1"/>
  <c r="AV234" i="4"/>
  <c r="AX234" i="4" s="1"/>
  <c r="D107" i="14"/>
  <c r="F65" i="32"/>
  <c r="J9" i="5"/>
  <c r="AM97" i="32"/>
  <c r="K72" i="5"/>
  <c r="K74" i="5"/>
  <c r="D3" i="14"/>
  <c r="AJ35" i="32"/>
  <c r="AJ54" i="32"/>
  <c r="AD44" i="32"/>
  <c r="AD75" i="32"/>
  <c r="AD97" i="32"/>
  <c r="T376" i="28"/>
  <c r="V376" i="28" s="1"/>
  <c r="W376" i="28" s="1"/>
  <c r="T315" i="28"/>
  <c r="V315" i="28" s="1"/>
  <c r="X315" i="28" s="1"/>
  <c r="Y204" i="28"/>
  <c r="T204" i="28"/>
  <c r="V204" i="28" s="1"/>
  <c r="W204" i="28" s="1"/>
  <c r="P3" i="5"/>
  <c r="Q41" i="5"/>
  <c r="AV161" i="4"/>
  <c r="AW161" i="4" s="1"/>
  <c r="AV138" i="4"/>
  <c r="AX138" i="4" s="1"/>
  <c r="T266" i="28"/>
  <c r="V266" i="28" s="1"/>
  <c r="X266" i="28" s="1"/>
  <c r="I251" i="7"/>
  <c r="I1027" i="7"/>
  <c r="I1029" i="7"/>
  <c r="AV132" i="4"/>
  <c r="AW132" i="4" s="1"/>
  <c r="AV59" i="4"/>
  <c r="AW59" i="4" s="1"/>
  <c r="I595" i="7"/>
  <c r="I808" i="7"/>
  <c r="N253" i="7"/>
  <c r="N458" i="7"/>
  <c r="P6" i="5"/>
  <c r="AV17" i="4"/>
  <c r="AW17" i="4" s="1"/>
  <c r="AV103" i="4"/>
  <c r="AW103" i="4" s="1"/>
  <c r="AV63" i="4"/>
  <c r="AX63" i="4" s="1"/>
  <c r="I1273" i="7"/>
  <c r="AV128" i="4"/>
  <c r="AW128" i="4" s="1"/>
  <c r="AV75" i="4"/>
  <c r="AX75" i="4" s="1"/>
  <c r="AV67" i="4"/>
  <c r="AX67" i="4" s="1"/>
  <c r="AV52" i="4"/>
  <c r="AW52" i="4" s="1"/>
  <c r="AV48" i="4"/>
  <c r="AW48" i="4" s="1"/>
  <c r="AV44" i="4"/>
  <c r="AX44" i="4" s="1"/>
  <c r="AV20" i="4"/>
  <c r="AX20" i="4" s="1"/>
  <c r="AV68" i="4"/>
  <c r="AX68" i="4" s="1"/>
  <c r="AV49" i="4"/>
  <c r="AX49" i="4" s="1"/>
  <c r="O100" i="18"/>
  <c r="O46" i="16"/>
  <c r="O49" i="16" s="1"/>
  <c r="F90" i="14"/>
  <c r="F76" i="14"/>
  <c r="W17" i="16"/>
  <c r="Q17" i="16"/>
  <c r="F101" i="14"/>
  <c r="F27" i="14"/>
  <c r="F22" i="14"/>
  <c r="F11" i="14"/>
  <c r="S220" i="4"/>
  <c r="Q220" i="4"/>
  <c r="Z220" i="4"/>
  <c r="F157" i="14"/>
  <c r="Z237" i="4"/>
  <c r="X237" i="4"/>
  <c r="S233" i="4"/>
  <c r="Q233" i="4"/>
  <c r="AR62" i="8"/>
  <c r="AQ62" i="8" s="1"/>
  <c r="AF62" i="8"/>
  <c r="AD62" i="8" s="1"/>
  <c r="AJ62" i="8" s="1"/>
  <c r="F145" i="14"/>
  <c r="AE17" i="16"/>
  <c r="Z17" i="16"/>
  <c r="Z227" i="4"/>
  <c r="X227" i="4"/>
  <c r="F2" i="14"/>
  <c r="F138" i="14"/>
  <c r="F132" i="14"/>
  <c r="F123" i="14"/>
  <c r="F35" i="14"/>
  <c r="X230" i="4"/>
  <c r="Z230" i="4"/>
  <c r="Z228" i="4"/>
  <c r="X228" i="4"/>
  <c r="X235" i="4"/>
  <c r="Z235" i="4"/>
  <c r="X231" i="4"/>
  <c r="Z231" i="4"/>
  <c r="S230" i="4"/>
  <c r="Q230" i="4"/>
  <c r="F154" i="14"/>
  <c r="F19" i="14"/>
  <c r="J17" i="16"/>
  <c r="Q235" i="4"/>
  <c r="S235" i="4"/>
  <c r="Z233" i="4"/>
  <c r="X223" i="4"/>
  <c r="Z223" i="4"/>
  <c r="S219" i="4"/>
  <c r="Q219" i="4"/>
  <c r="F77" i="14"/>
  <c r="AM17" i="16"/>
  <c r="S222" i="4"/>
  <c r="Q222" i="4"/>
  <c r="F108" i="14"/>
  <c r="F120" i="14"/>
  <c r="F113" i="14"/>
  <c r="F6" i="14"/>
  <c r="AK64" i="8"/>
  <c r="AL64" i="8"/>
  <c r="AN64" i="8" s="1"/>
  <c r="AO64" i="8" s="1"/>
  <c r="F80" i="14"/>
  <c r="F112" i="14"/>
  <c r="F45" i="14"/>
  <c r="F116" i="14"/>
  <c r="F63" i="14"/>
  <c r="F49" i="14"/>
  <c r="F9" i="14"/>
  <c r="AX43" i="4"/>
  <c r="X30" i="28"/>
  <c r="X57" i="28"/>
  <c r="AX192" i="4"/>
  <c r="AW154" i="4"/>
  <c r="AX19" i="4"/>
  <c r="AP12" i="8"/>
  <c r="AX73" i="4"/>
  <c r="X78" i="28"/>
  <c r="AX159" i="4"/>
  <c r="X152" i="28"/>
  <c r="AO3" i="8"/>
  <c r="W131" i="28"/>
  <c r="X335" i="28"/>
  <c r="I12" i="31"/>
  <c r="AP59" i="8"/>
  <c r="AW152" i="4"/>
  <c r="AX86" i="4"/>
  <c r="AX198" i="4"/>
  <c r="AX94" i="4"/>
  <c r="W170" i="28"/>
  <c r="W49" i="28"/>
  <c r="W372" i="28"/>
  <c r="AX197" i="4"/>
  <c r="AX195" i="4"/>
  <c r="AW208" i="4"/>
  <c r="AW117" i="4"/>
  <c r="X68" i="28"/>
  <c r="X216" i="28"/>
  <c r="W297" i="28"/>
  <c r="AW45" i="4"/>
  <c r="AX179" i="4"/>
  <c r="AW224" i="4"/>
  <c r="AW200" i="4"/>
  <c r="AX214" i="4"/>
  <c r="W161" i="28"/>
  <c r="AX175" i="4"/>
  <c r="X272" i="28"/>
  <c r="W272" i="28"/>
  <c r="AW231" i="4"/>
  <c r="AX231" i="4"/>
  <c r="AX42" i="4"/>
  <c r="AW42" i="4"/>
  <c r="AW135" i="4"/>
  <c r="W215" i="28"/>
  <c r="AX125" i="4"/>
  <c r="AX153" i="4"/>
  <c r="AX148" i="4"/>
  <c r="AW236" i="4"/>
  <c r="X120" i="28"/>
  <c r="AX5" i="4"/>
  <c r="AW196" i="4"/>
  <c r="AX101" i="4"/>
  <c r="X374" i="28"/>
  <c r="AW228" i="4"/>
  <c r="W83" i="28"/>
  <c r="W173" i="28"/>
  <c r="AW147" i="4"/>
  <c r="AW145" i="4"/>
  <c r="AW219" i="4"/>
  <c r="AW13" i="4"/>
  <c r="AW207" i="4"/>
  <c r="X11" i="28"/>
  <c r="AX233" i="4"/>
  <c r="W325" i="28"/>
  <c r="X325" i="28"/>
  <c r="W8" i="28"/>
  <c r="X8" i="28"/>
  <c r="AW2" i="4"/>
  <c r="AX2" i="4"/>
  <c r="W195" i="28"/>
  <c r="W375" i="28"/>
  <c r="AX96" i="4"/>
  <c r="AW83" i="4"/>
  <c r="AW54" i="4"/>
  <c r="W76" i="28"/>
  <c r="X67" i="28"/>
  <c r="AX185" i="4"/>
  <c r="AW187" i="4"/>
  <c r="AW8" i="4"/>
  <c r="AX140" i="4"/>
  <c r="AX31" i="4"/>
  <c r="AW189" i="4"/>
  <c r="AX32" i="4"/>
  <c r="X238" i="28"/>
  <c r="W40" i="28"/>
  <c r="X29" i="28"/>
  <c r="W347" i="28"/>
  <c r="W269" i="28"/>
  <c r="AX77" i="4"/>
  <c r="X214" i="28"/>
  <c r="AX97" i="4"/>
  <c r="AW118" i="4"/>
  <c r="AX111" i="4"/>
  <c r="AW163" i="4"/>
  <c r="W380" i="28"/>
  <c r="AX126" i="4"/>
  <c r="AX6" i="4"/>
  <c r="AX114" i="4"/>
  <c r="X53" i="28"/>
  <c r="W53" i="28"/>
  <c r="AW155" i="4"/>
  <c r="AX155" i="4"/>
  <c r="W129" i="28"/>
  <c r="X129" i="28"/>
  <c r="W309" i="28"/>
  <c r="X309" i="28"/>
  <c r="X105" i="28"/>
  <c r="AW12" i="4"/>
  <c r="AX12" i="4"/>
  <c r="AX209" i="4"/>
  <c r="AW209" i="4"/>
  <c r="AI17" i="16"/>
  <c r="AX223" i="4"/>
  <c r="AW223" i="4"/>
  <c r="X22" i="28"/>
  <c r="W22" i="28"/>
  <c r="F46" i="14"/>
  <c r="AX55" i="4"/>
  <c r="AW55" i="4"/>
  <c r="D17" i="16"/>
  <c r="F4" i="14"/>
  <c r="AB17" i="16"/>
  <c r="T17" i="16"/>
  <c r="P17" i="16"/>
  <c r="L17" i="16"/>
  <c r="I34" i="31"/>
  <c r="AW65" i="4"/>
  <c r="AW217" i="4"/>
  <c r="AW50" i="4"/>
  <c r="W231" i="28"/>
  <c r="X231" i="28"/>
  <c r="W21" i="28"/>
  <c r="X21" i="28"/>
  <c r="W141" i="28"/>
  <c r="X141" i="28"/>
  <c r="W5" i="28"/>
  <c r="X5" i="28"/>
  <c r="X257" i="28"/>
  <c r="W257" i="28"/>
  <c r="F51" i="14"/>
  <c r="AX156" i="4"/>
  <c r="AW156" i="4"/>
  <c r="AW62" i="4"/>
  <c r="AX88" i="4"/>
  <c r="AX230" i="4"/>
  <c r="AX90" i="4"/>
  <c r="AW90" i="4"/>
  <c r="AW53" i="4"/>
  <c r="AX53" i="4"/>
  <c r="AW178" i="4"/>
  <c r="AX178" i="4"/>
  <c r="AX24" i="4"/>
  <c r="AW24" i="4"/>
  <c r="AG17" i="16"/>
  <c r="H17" i="16"/>
  <c r="F86" i="14"/>
  <c r="AX4" i="4"/>
  <c r="X103" i="28"/>
  <c r="C17" i="16"/>
  <c r="AX10" i="4"/>
  <c r="M17" i="16"/>
  <c r="B17" i="16"/>
  <c r="AX116" i="4"/>
  <c r="W34" i="28"/>
  <c r="X34" i="28"/>
  <c r="W359" i="28"/>
  <c r="X359" i="28"/>
  <c r="W159" i="28"/>
  <c r="X159" i="28"/>
  <c r="F39" i="14"/>
  <c r="AL17" i="16"/>
  <c r="F38" i="14"/>
  <c r="AH17" i="16"/>
  <c r="F30" i="14"/>
  <c r="AD17" i="16"/>
  <c r="R17" i="16"/>
  <c r="F18" i="14"/>
  <c r="AX37" i="4"/>
  <c r="X259" i="28"/>
  <c r="W259" i="28"/>
  <c r="F93" i="14"/>
  <c r="O17" i="16"/>
  <c r="AW84" i="4"/>
  <c r="AW16" i="4"/>
  <c r="X154" i="28"/>
  <c r="X7" i="28"/>
  <c r="AW150" i="4"/>
  <c r="AX150" i="4"/>
  <c r="S17" i="16"/>
  <c r="K17" i="16"/>
  <c r="X362" i="28"/>
  <c r="W362" i="28"/>
  <c r="AW220" i="4"/>
  <c r="AX220" i="4"/>
  <c r="F23" i="14"/>
  <c r="Y17" i="16"/>
  <c r="E17" i="16"/>
  <c r="W123" i="28"/>
  <c r="X378" i="28"/>
  <c r="W378" i="28"/>
  <c r="X15" i="28"/>
  <c r="W15" i="28"/>
  <c r="AX91" i="4"/>
  <c r="AW91" i="4"/>
  <c r="AJ17" i="16"/>
  <c r="AX162" i="4"/>
  <c r="W4" i="28"/>
  <c r="X71" i="28"/>
  <c r="AX225" i="4"/>
  <c r="W56" i="28"/>
  <c r="W167" i="28"/>
  <c r="AK17" i="16"/>
  <c r="U17" i="16"/>
  <c r="X106" i="28"/>
  <c r="W106" i="28"/>
  <c r="W323" i="28"/>
  <c r="X323" i="28"/>
  <c r="F55" i="14"/>
  <c r="F67" i="14"/>
  <c r="AX172" i="4"/>
  <c r="AW172" i="4"/>
  <c r="AW158" i="4"/>
  <c r="AX158" i="4"/>
  <c r="AW136" i="4"/>
  <c r="AX136" i="4"/>
  <c r="AP32" i="8"/>
  <c r="AO32" i="8"/>
  <c r="X190" i="28"/>
  <c r="W190" i="28"/>
  <c r="AX190" i="4"/>
  <c r="AW190" i="4"/>
  <c r="AW34" i="4"/>
  <c r="AX34" i="4"/>
  <c r="AW89" i="4"/>
  <c r="AX89" i="4"/>
  <c r="X218" i="28"/>
  <c r="W218" i="28"/>
  <c r="AW33" i="4"/>
  <c r="AW26" i="4"/>
  <c r="AX115" i="4"/>
  <c r="AW149" i="4"/>
  <c r="W304" i="28"/>
  <c r="X304" i="28"/>
  <c r="AW72" i="4"/>
  <c r="AX182" i="4"/>
  <c r="AX180" i="4"/>
  <c r="AW202" i="4"/>
  <c r="X145" i="28"/>
  <c r="AW232" i="4"/>
  <c r="X318" i="28"/>
  <c r="W341" i="28"/>
  <c r="AW29" i="4"/>
  <c r="AO28" i="8"/>
  <c r="AP28" i="8"/>
  <c r="AX166" i="4"/>
  <c r="AX85" i="4"/>
  <c r="AW21" i="4"/>
  <c r="AW213" i="4"/>
  <c r="AW113" i="4"/>
  <c r="W192" i="28"/>
  <c r="X192" i="28"/>
  <c r="AX27" i="4"/>
  <c r="AW80" i="4"/>
  <c r="X151" i="28"/>
  <c r="AW235" i="4"/>
  <c r="X14" i="28"/>
  <c r="AX3" i="4"/>
  <c r="AW139" i="4"/>
  <c r="AW211" i="4"/>
  <c r="AX9" i="4"/>
  <c r="AX30" i="4"/>
  <c r="W321" i="28"/>
  <c r="X45" i="28"/>
  <c r="AW222" i="4"/>
  <c r="X249" i="28"/>
  <c r="W274" i="28"/>
  <c r="X247" i="28"/>
  <c r="W254" i="28"/>
  <c r="X254" i="28"/>
  <c r="X100" i="28"/>
  <c r="W100" i="28"/>
  <c r="AX143" i="4"/>
  <c r="AX120" i="4"/>
  <c r="AW176" i="4"/>
  <c r="W127" i="28"/>
  <c r="X162" i="28"/>
  <c r="W162" i="28"/>
  <c r="AO18" i="8"/>
  <c r="AP18" i="8"/>
  <c r="X320" i="28"/>
  <c r="W320" i="28"/>
  <c r="I33" i="31"/>
  <c r="AO11" i="8"/>
  <c r="AP11" i="8"/>
  <c r="AW171" i="4"/>
  <c r="AX171" i="4"/>
  <c r="W289" i="28"/>
  <c r="X289" i="28"/>
  <c r="AW109" i="4"/>
  <c r="AX109" i="4"/>
  <c r="AW122" i="4"/>
  <c r="AX122" i="4"/>
  <c r="AX99" i="4"/>
  <c r="AW99" i="4"/>
  <c r="W329" i="28"/>
  <c r="X329" i="28"/>
  <c r="AX218" i="4"/>
  <c r="AW218" i="4"/>
  <c r="AP39" i="8"/>
  <c r="AO13" i="8"/>
  <c r="AX25" i="4"/>
  <c r="AW25" i="4"/>
  <c r="AX129" i="4"/>
  <c r="AW129" i="4"/>
  <c r="AW18" i="4"/>
  <c r="AX18" i="4"/>
  <c r="AW71" i="4"/>
  <c r="AX71" i="4"/>
  <c r="X287" i="28"/>
  <c r="W287" i="28"/>
  <c r="AW183" i="4"/>
  <c r="AX169" i="4"/>
  <c r="AX204" i="4"/>
  <c r="AW60" i="4"/>
  <c r="AX165" i="4"/>
  <c r="AO17" i="8"/>
  <c r="AO10" i="8"/>
  <c r="AP10" i="8"/>
  <c r="AW151" i="4"/>
  <c r="AX151" i="4"/>
  <c r="AW22" i="4"/>
  <c r="AX22" i="4"/>
  <c r="AX56" i="4"/>
  <c r="AW56" i="4"/>
  <c r="AW119" i="4"/>
  <c r="AX119" i="4"/>
  <c r="X98" i="28"/>
  <c r="W98" i="28"/>
  <c r="I40" i="31"/>
  <c r="AP7" i="8"/>
  <c r="AO7" i="8"/>
  <c r="AW100" i="4"/>
  <c r="AX100" i="4"/>
  <c r="AW106" i="4"/>
  <c r="AX106" i="4"/>
  <c r="AX36" i="4"/>
  <c r="AW7" i="4"/>
  <c r="X283" i="28"/>
  <c r="W186" i="28"/>
  <c r="I31" i="31"/>
  <c r="AW46" i="4"/>
  <c r="AX46" i="4"/>
  <c r="AW104" i="4"/>
  <c r="AX104" i="4"/>
  <c r="AX184" i="4"/>
  <c r="AX110" i="4"/>
  <c r="AX107" i="4"/>
  <c r="AW203" i="4"/>
  <c r="AX203" i="4"/>
  <c r="W253" i="28"/>
  <c r="X253" i="28"/>
  <c r="W115" i="28"/>
  <c r="X115" i="28"/>
  <c r="X227" i="28"/>
  <c r="W227" i="28"/>
  <c r="AW23" i="4"/>
  <c r="X381" i="28"/>
  <c r="X26" i="28"/>
  <c r="I11" i="31"/>
  <c r="AW216" i="4"/>
  <c r="AX216" i="4"/>
  <c r="AX168" i="4"/>
  <c r="AW168" i="4"/>
  <c r="AW144" i="4"/>
  <c r="AX144" i="4"/>
  <c r="AW79" i="4"/>
  <c r="AX79" i="4"/>
  <c r="X328" i="28"/>
  <c r="W328" i="28"/>
  <c r="W81" i="28"/>
  <c r="X81" i="28"/>
  <c r="AO14" i="8"/>
  <c r="AW210" i="4"/>
  <c r="AW14" i="4"/>
  <c r="AW69" i="4"/>
  <c r="X148" i="28"/>
  <c r="AP21" i="8"/>
  <c r="AO21" i="8"/>
  <c r="I37" i="31"/>
  <c r="AW112" i="4"/>
  <c r="AW41" i="4"/>
  <c r="AX41" i="4"/>
  <c r="AX199" i="4"/>
  <c r="AW199" i="4"/>
  <c r="AX227" i="4"/>
  <c r="AW227" i="4"/>
  <c r="AW39" i="4"/>
  <c r="AX39" i="4"/>
  <c r="AW102" i="4"/>
  <c r="AW146" i="4"/>
  <c r="AW28" i="4"/>
  <c r="AW142" i="4"/>
  <c r="AX142" i="4"/>
  <c r="AX186" i="4"/>
  <c r="AW186" i="4"/>
  <c r="AW173" i="4"/>
  <c r="AX173" i="4"/>
  <c r="W153" i="28"/>
  <c r="X153" i="28"/>
  <c r="AW76" i="4"/>
  <c r="AX76" i="4"/>
  <c r="AW205" i="4"/>
  <c r="AX82" i="4"/>
  <c r="AP31" i="8"/>
  <c r="AX157" i="4"/>
  <c r="AW157" i="4"/>
  <c r="AW15" i="4"/>
  <c r="AX40" i="4"/>
  <c r="AW40" i="4"/>
  <c r="AX66" i="4"/>
  <c r="AX87" i="4"/>
  <c r="AW87" i="4"/>
  <c r="W256" i="28"/>
  <c r="X256" i="28"/>
  <c r="AW141" i="4"/>
  <c r="AX141" i="4"/>
  <c r="X166" i="28"/>
  <c r="W166" i="28"/>
  <c r="X282" i="28"/>
  <c r="W282" i="28"/>
  <c r="AW215" i="4"/>
  <c r="X313" i="28"/>
  <c r="AP41" i="8" l="1"/>
  <c r="AO41" i="8"/>
  <c r="AO43" i="8"/>
  <c r="AP43" i="8"/>
  <c r="AP49" i="8"/>
  <c r="AO49" i="8"/>
  <c r="AO51" i="8"/>
  <c r="AP51" i="8"/>
  <c r="AP42" i="8"/>
  <c r="AO42" i="8"/>
  <c r="AP44" i="8"/>
  <c r="AO44" i="8"/>
  <c r="AP46" i="8"/>
  <c r="AO46" i="8"/>
  <c r="AP48" i="8"/>
  <c r="AO48" i="8"/>
  <c r="AP50" i="8"/>
  <c r="AO50" i="8"/>
  <c r="AO52" i="8"/>
  <c r="AP52" i="8"/>
  <c r="AP45" i="8"/>
  <c r="AO45" i="8"/>
  <c r="AO47" i="8"/>
  <c r="AP47" i="8"/>
  <c r="AP2" i="8"/>
  <c r="AO33" i="8"/>
  <c r="AP38" i="8"/>
  <c r="AO40" i="8"/>
  <c r="AX194" i="4"/>
  <c r="AP53" i="8"/>
  <c r="AO37" i="8"/>
  <c r="AP6" i="8"/>
  <c r="AP4" i="8"/>
  <c r="AX193" i="4"/>
  <c r="AP22" i="8"/>
  <c r="AO55" i="8"/>
  <c r="I26" i="31"/>
  <c r="AP60" i="8"/>
  <c r="AO29" i="8"/>
  <c r="AO27" i="8"/>
  <c r="AP54" i="8"/>
  <c r="AP61" i="8"/>
  <c r="X12" i="28"/>
  <c r="X204" i="28"/>
  <c r="X233" i="28"/>
  <c r="AP64" i="8"/>
  <c r="X157" i="28"/>
  <c r="W82" i="28"/>
  <c r="X33" i="28"/>
  <c r="W176" i="28"/>
  <c r="X290" i="28"/>
  <c r="X370" i="28"/>
  <c r="AW67" i="4"/>
  <c r="W305" i="28"/>
  <c r="AW221" i="4"/>
  <c r="W43" i="28"/>
  <c r="AX17" i="4"/>
  <c r="W316" i="28"/>
  <c r="X91" i="28"/>
  <c r="X268" i="28"/>
  <c r="W101" i="28"/>
  <c r="X196" i="28"/>
  <c r="X294" i="28"/>
  <c r="X236" i="28"/>
  <c r="W248" i="28"/>
  <c r="W155" i="28"/>
  <c r="X271" i="28"/>
  <c r="AX108" i="4"/>
  <c r="X350" i="28"/>
  <c r="X332" i="28"/>
  <c r="W241" i="28"/>
  <c r="W112" i="28"/>
  <c r="X312" i="28"/>
  <c r="X121" i="28"/>
  <c r="W277" i="28"/>
  <c r="W73" i="28"/>
  <c r="X208" i="28"/>
  <c r="X201" i="28"/>
  <c r="X165" i="28"/>
  <c r="W285" i="28"/>
  <c r="X116" i="28"/>
  <c r="X77" i="28"/>
  <c r="X9" i="28"/>
  <c r="W172" i="28"/>
  <c r="W245" i="28"/>
  <c r="AX48" i="4"/>
  <c r="X20" i="28"/>
  <c r="W27" i="28"/>
  <c r="X6" i="28"/>
  <c r="AW44" i="4"/>
  <c r="W338" i="28"/>
  <c r="W243" i="28"/>
  <c r="W124" i="28"/>
  <c r="W230" i="28"/>
  <c r="AX164" i="4"/>
  <c r="W199" i="28"/>
  <c r="W175" i="28"/>
  <c r="X251" i="28"/>
  <c r="X139" i="28"/>
  <c r="X72" i="28"/>
  <c r="X111" i="28"/>
  <c r="X187" i="28"/>
  <c r="W144" i="28"/>
  <c r="X292" i="28"/>
  <c r="AP35" i="8"/>
  <c r="W250" i="28"/>
  <c r="AX59" i="4"/>
  <c r="W302" i="28"/>
  <c r="W207" i="28"/>
  <c r="W358" i="28"/>
  <c r="AX38" i="4"/>
  <c r="W308" i="28"/>
  <c r="AW133" i="4"/>
  <c r="X156" i="28"/>
  <c r="W279" i="28"/>
  <c r="AO15" i="8"/>
  <c r="X357" i="28"/>
  <c r="W61" i="28"/>
  <c r="X373" i="28"/>
  <c r="W110" i="28"/>
  <c r="X334" i="28"/>
  <c r="W88" i="28"/>
  <c r="X39" i="28"/>
  <c r="AX93" i="4"/>
  <c r="X160" i="28"/>
  <c r="W184" i="28"/>
  <c r="W232" i="28"/>
  <c r="W211" i="28"/>
  <c r="W134" i="28"/>
  <c r="X278" i="28"/>
  <c r="X113" i="28"/>
  <c r="X182" i="28"/>
  <c r="X288" i="28"/>
  <c r="W264" i="28"/>
  <c r="W363" i="28"/>
  <c r="W63" i="28"/>
  <c r="X183" i="28"/>
  <c r="X379" i="28"/>
  <c r="W295" i="28"/>
  <c r="AO56" i="8"/>
  <c r="AP5" i="8"/>
  <c r="AX35" i="4"/>
  <c r="W97" i="28"/>
  <c r="W69" i="28"/>
  <c r="X79" i="28"/>
  <c r="W55" i="28"/>
  <c r="X209" i="28"/>
  <c r="W273" i="28"/>
  <c r="X260" i="28"/>
  <c r="W267" i="28"/>
  <c r="AX52" i="4"/>
  <c r="X143" i="28"/>
  <c r="X19" i="28"/>
  <c r="X298" i="28"/>
  <c r="X109" i="28"/>
  <c r="X367" i="28"/>
  <c r="W291" i="28"/>
  <c r="AX103" i="4"/>
  <c r="X59" i="28"/>
  <c r="AW234" i="4"/>
  <c r="AX191" i="4"/>
  <c r="X339" i="28"/>
  <c r="W46" i="28"/>
  <c r="X169" i="28"/>
  <c r="X42" i="28"/>
  <c r="AW92" i="4"/>
  <c r="X65" i="28"/>
  <c r="AO25" i="8"/>
  <c r="I28" i="31"/>
  <c r="AO36" i="8"/>
  <c r="W99" i="28"/>
  <c r="X255" i="28"/>
  <c r="W171" i="28"/>
  <c r="AW121" i="4"/>
  <c r="X32" i="28"/>
  <c r="W366" i="28"/>
  <c r="X130" i="28"/>
  <c r="AO16" i="8"/>
  <c r="W48" i="28"/>
  <c r="AP57" i="8"/>
  <c r="X303" i="28"/>
  <c r="W365" i="28"/>
  <c r="X128" i="28"/>
  <c r="X62" i="28"/>
  <c r="W35" i="28"/>
  <c r="W16" i="28"/>
  <c r="W126" i="28"/>
  <c r="X38" i="28"/>
  <c r="W2" i="28"/>
  <c r="W93" i="28"/>
  <c r="AW51" i="4"/>
  <c r="X54" i="28"/>
  <c r="AX177" i="4"/>
  <c r="W197" i="28"/>
  <c r="W220" i="28"/>
  <c r="W246" i="28"/>
  <c r="W221" i="28"/>
  <c r="W330" i="28"/>
  <c r="X352" i="28"/>
  <c r="AX64" i="4"/>
  <c r="W90" i="28"/>
  <c r="W95" i="28"/>
  <c r="F66" i="14"/>
  <c r="W322" i="28"/>
  <c r="X142" i="28"/>
  <c r="W133" i="28"/>
  <c r="X58" i="28"/>
  <c r="X108" i="28"/>
  <c r="AW20" i="4"/>
  <c r="W300" i="28"/>
  <c r="AX170" i="4"/>
  <c r="X189" i="28"/>
  <c r="W24" i="28"/>
  <c r="AW138" i="4"/>
  <c r="X368" i="28"/>
  <c r="W369" i="28"/>
  <c r="X327" i="28"/>
  <c r="W326" i="28"/>
  <c r="W137" i="28"/>
  <c r="X333" i="28"/>
  <c r="X270" i="28"/>
  <c r="W210" i="28"/>
  <c r="X217" i="28"/>
  <c r="W185" i="28"/>
  <c r="X340" i="28"/>
  <c r="AW63" i="4"/>
  <c r="W47" i="28"/>
  <c r="W244" i="28"/>
  <c r="X17" i="28"/>
  <c r="AW78" i="4"/>
  <c r="X13" i="28"/>
  <c r="W324" i="28"/>
  <c r="W102" i="28"/>
  <c r="W275" i="28"/>
  <c r="AW105" i="4"/>
  <c r="W202" i="28"/>
  <c r="W36" i="28"/>
  <c r="W178" i="28"/>
  <c r="X354" i="28"/>
  <c r="W92" i="28"/>
  <c r="W310" i="28"/>
  <c r="X226" i="28"/>
  <c r="W235" i="28"/>
  <c r="W64" i="28"/>
  <c r="W262" i="28"/>
  <c r="AX237" i="4"/>
  <c r="W149" i="28"/>
  <c r="AX132" i="4"/>
  <c r="X360" i="28"/>
  <c r="X41" i="28"/>
  <c r="X118" i="28"/>
  <c r="AW58" i="4"/>
  <c r="W51" i="28"/>
  <c r="W311" i="28"/>
  <c r="X74" i="28"/>
  <c r="AX167" i="4"/>
  <c r="AX127" i="4"/>
  <c r="W85" i="28"/>
  <c r="W158" i="28"/>
  <c r="AO58" i="8"/>
  <c r="AP9" i="8"/>
  <c r="AV9" i="8" s="1"/>
  <c r="W301" i="28"/>
  <c r="W349" i="28"/>
  <c r="W317" i="28"/>
  <c r="AO8" i="8"/>
  <c r="AO20" i="8"/>
  <c r="X89" i="28"/>
  <c r="X70" i="28"/>
  <c r="W239" i="28"/>
  <c r="AX57" i="4"/>
  <c r="X86" i="28"/>
  <c r="W286" i="28"/>
  <c r="W181" i="28"/>
  <c r="AX160" i="4"/>
  <c r="I27" i="31"/>
  <c r="X25" i="28"/>
  <c r="AW212" i="4"/>
  <c r="W306" i="28"/>
  <c r="AW61" i="4"/>
  <c r="W342" i="28"/>
  <c r="AW123" i="4"/>
  <c r="X191" i="28"/>
  <c r="AW188" i="4"/>
  <c r="X263" i="28"/>
  <c r="W200" i="28"/>
  <c r="I13" i="31"/>
  <c r="W174" i="28"/>
  <c r="W281" i="28"/>
  <c r="X18" i="28"/>
  <c r="X80" i="28"/>
  <c r="X3" i="28"/>
  <c r="X28" i="28"/>
  <c r="A545" i="12"/>
  <c r="C410" i="12"/>
  <c r="H159" i="14"/>
  <c r="G159" i="14"/>
  <c r="I159" i="14"/>
  <c r="E159" i="14"/>
  <c r="D159" i="14"/>
  <c r="A198" i="14"/>
  <c r="C159" i="14"/>
  <c r="F159" i="14"/>
  <c r="C714" i="12"/>
  <c r="B849" i="12"/>
  <c r="C401" i="12"/>
  <c r="B536" i="12"/>
  <c r="B1907" i="12"/>
  <c r="C1772" i="12"/>
  <c r="C84" i="14"/>
  <c r="C866" i="12"/>
  <c r="B1001" i="12"/>
  <c r="X135" i="28"/>
  <c r="W222" i="28"/>
  <c r="B184" i="14"/>
  <c r="C145" i="14"/>
  <c r="I145" i="14"/>
  <c r="D145" i="14"/>
  <c r="G145" i="14"/>
  <c r="E145" i="14"/>
  <c r="A703" i="12"/>
  <c r="C568" i="12"/>
  <c r="B1203" i="12"/>
  <c r="C628" i="12"/>
  <c r="B763" i="12"/>
  <c r="B896" i="12"/>
  <c r="C761" i="12"/>
  <c r="B1439" i="12"/>
  <c r="C1304" i="12"/>
  <c r="B807" i="12"/>
  <c r="C672" i="12"/>
  <c r="X219" i="28"/>
  <c r="B417" i="12"/>
  <c r="C282" i="12"/>
  <c r="B442" i="12"/>
  <c r="C307" i="12"/>
  <c r="B323" i="12"/>
  <c r="C188" i="12"/>
  <c r="B609" i="12"/>
  <c r="C474" i="12"/>
  <c r="A256" i="14"/>
  <c r="B675" i="12"/>
  <c r="C540" i="12"/>
  <c r="B842" i="12"/>
  <c r="C707" i="12"/>
  <c r="B1186" i="12"/>
  <c r="B882" i="12"/>
  <c r="C747" i="12"/>
  <c r="B841" i="12"/>
  <c r="C706" i="12"/>
  <c r="B1049" i="12"/>
  <c r="C914" i="12"/>
  <c r="AX70" i="4"/>
  <c r="W276" i="28"/>
  <c r="W382" i="28"/>
  <c r="W261" i="28"/>
  <c r="W225" i="28"/>
  <c r="AO24" i="8"/>
  <c r="G86" i="14"/>
  <c r="C86" i="14"/>
  <c r="E86" i="14"/>
  <c r="A125" i="14"/>
  <c r="H86" i="14"/>
  <c r="I86" i="14"/>
  <c r="D86" i="14"/>
  <c r="C383" i="12"/>
  <c r="B518" i="12"/>
  <c r="B453" i="12"/>
  <c r="C318" i="12"/>
  <c r="C418" i="12"/>
  <c r="B553" i="12"/>
  <c r="H145" i="14"/>
  <c r="B1172" i="12"/>
  <c r="C1037" i="12"/>
  <c r="C1008" i="12"/>
  <c r="B1143" i="12"/>
  <c r="H268" i="14"/>
  <c r="E268" i="14"/>
  <c r="G268" i="14"/>
  <c r="I268" i="14"/>
  <c r="C268" i="14"/>
  <c r="F268" i="14"/>
  <c r="D268" i="14"/>
  <c r="C525" i="12"/>
  <c r="B660" i="12"/>
  <c r="C590" i="12"/>
  <c r="B725" i="12"/>
  <c r="X234" i="28"/>
  <c r="X331" i="28"/>
  <c r="AW134" i="4"/>
  <c r="W138" i="28"/>
  <c r="W75" i="28"/>
  <c r="X188" i="28"/>
  <c r="X346" i="28"/>
  <c r="W23" i="28"/>
  <c r="X37" i="28"/>
  <c r="AW137" i="4"/>
  <c r="X31" i="28"/>
  <c r="X240" i="28"/>
  <c r="X258" i="28"/>
  <c r="W146" i="28"/>
  <c r="X284" i="28"/>
  <c r="X229" i="28"/>
  <c r="X94" i="28"/>
  <c r="X296" i="28"/>
  <c r="X104" i="28"/>
  <c r="X44" i="28"/>
  <c r="W10" i="28"/>
  <c r="W84" i="28"/>
  <c r="W307" i="28"/>
  <c r="AX161" i="4"/>
  <c r="W266" i="28"/>
  <c r="AX131" i="4"/>
  <c r="X361" i="28"/>
  <c r="X223" i="28"/>
  <c r="W213" i="28"/>
  <c r="X336" i="28"/>
  <c r="B643" i="12"/>
  <c r="C508" i="12"/>
  <c r="B147" i="14"/>
  <c r="I108" i="14"/>
  <c r="G108" i="14"/>
  <c r="C108" i="14"/>
  <c r="H108" i="14"/>
  <c r="D108" i="14"/>
  <c r="E108" i="14"/>
  <c r="B427" i="12"/>
  <c r="C292" i="12"/>
  <c r="B179" i="14"/>
  <c r="D140" i="14"/>
  <c r="E140" i="14"/>
  <c r="H140" i="14"/>
  <c r="C140" i="14"/>
  <c r="I140" i="14"/>
  <c r="G140" i="14"/>
  <c r="F140" i="14"/>
  <c r="B587" i="12"/>
  <c r="C452" i="12"/>
  <c r="B328" i="12"/>
  <c r="C193" i="12"/>
  <c r="A231" i="14"/>
  <c r="B464" i="12"/>
  <c r="C329" i="12"/>
  <c r="C659" i="12"/>
  <c r="B794" i="12"/>
  <c r="A246" i="14"/>
  <c r="D207" i="14"/>
  <c r="C207" i="14"/>
  <c r="G207" i="14"/>
  <c r="E207" i="14"/>
  <c r="I207" i="14"/>
  <c r="F207" i="14"/>
  <c r="H207" i="14"/>
  <c r="D94" i="14"/>
  <c r="B792" i="12"/>
  <c r="C657" i="12"/>
  <c r="B277" i="12"/>
  <c r="C142" i="12"/>
  <c r="B122" i="14"/>
  <c r="H83" i="14"/>
  <c r="I83" i="14"/>
  <c r="F83" i="14"/>
  <c r="E83" i="14"/>
  <c r="C83" i="14"/>
  <c r="D83" i="14"/>
  <c r="G83" i="14"/>
  <c r="C627" i="12"/>
  <c r="B762" i="12"/>
  <c r="B325" i="12"/>
  <c r="C190" i="12"/>
  <c r="C1157" i="12"/>
  <c r="A1465" i="12"/>
  <c r="C1330" i="12"/>
  <c r="B1204" i="12"/>
  <c r="C1069" i="12"/>
  <c r="B441" i="12"/>
  <c r="C306" i="12"/>
  <c r="F150" i="14"/>
  <c r="I150" i="14"/>
  <c r="G150" i="14"/>
  <c r="E150" i="14"/>
  <c r="C150" i="14"/>
  <c r="D150" i="14"/>
  <c r="A189" i="14"/>
  <c r="H150" i="14"/>
  <c r="C489" i="12"/>
  <c r="B624" i="12"/>
  <c r="B1005" i="12"/>
  <c r="C870" i="12"/>
  <c r="C214" i="12"/>
  <c r="B349" i="12"/>
  <c r="B881" i="12"/>
  <c r="C746" i="12"/>
  <c r="C578" i="12"/>
  <c r="B713" i="12"/>
  <c r="B708" i="12"/>
  <c r="C573" i="12"/>
  <c r="C642" i="12"/>
  <c r="B777" i="12"/>
  <c r="C745" i="12"/>
  <c r="B880" i="12"/>
  <c r="D84" i="14"/>
  <c r="B2241" i="12"/>
  <c r="A646" i="12"/>
  <c r="C511" i="12"/>
  <c r="G219" i="14"/>
  <c r="D219" i="14"/>
  <c r="B258" i="14"/>
  <c r="E219" i="14"/>
  <c r="F219" i="14"/>
  <c r="I219" i="14"/>
  <c r="C219" i="14"/>
  <c r="H219" i="14"/>
  <c r="B185" i="14"/>
  <c r="H146" i="14"/>
  <c r="E146" i="14"/>
  <c r="G146" i="14"/>
  <c r="I146" i="14"/>
  <c r="C146" i="14"/>
  <c r="D91" i="14"/>
  <c r="E91" i="14"/>
  <c r="G91" i="14"/>
  <c r="I91" i="14"/>
  <c r="F91" i="14"/>
  <c r="A130" i="14"/>
  <c r="H91" i="14"/>
  <c r="C91" i="14"/>
  <c r="B426" i="12"/>
  <c r="C291" i="12"/>
  <c r="B156" i="14"/>
  <c r="C117" i="14"/>
  <c r="G117" i="14"/>
  <c r="E117" i="14"/>
  <c r="D117" i="14"/>
  <c r="C665" i="12"/>
  <c r="B800" i="12"/>
  <c r="B705" i="12"/>
  <c r="C570" i="12"/>
  <c r="C826" i="12"/>
  <c r="B961" i="12"/>
  <c r="AW75" i="4"/>
  <c r="W87" i="28"/>
  <c r="X314" i="28"/>
  <c r="AW74" i="4"/>
  <c r="X376" i="28"/>
  <c r="I138" i="14"/>
  <c r="D138" i="14"/>
  <c r="H138" i="14"/>
  <c r="C138" i="14"/>
  <c r="E138" i="14"/>
  <c r="B177" i="14"/>
  <c r="G138" i="14"/>
  <c r="B379" i="12"/>
  <c r="C244" i="12"/>
  <c r="B315" i="12"/>
  <c r="C180" i="12"/>
  <c r="B797" i="12"/>
  <c r="C662" i="12"/>
  <c r="B726" i="12"/>
  <c r="C591" i="12"/>
  <c r="A1041" i="12"/>
  <c r="C906" i="12"/>
  <c r="AX81" i="4"/>
  <c r="X344" i="28"/>
  <c r="I117" i="14"/>
  <c r="B679" i="12"/>
  <c r="C544" i="12"/>
  <c r="E123" i="14"/>
  <c r="A162" i="14"/>
  <c r="D123" i="14"/>
  <c r="G123" i="14"/>
  <c r="H123" i="14"/>
  <c r="I123" i="14"/>
  <c r="C123" i="14"/>
  <c r="AP30" i="8"/>
  <c r="X228" i="28"/>
  <c r="AO34" i="8"/>
  <c r="X252" i="28"/>
  <c r="AW11" i="4"/>
  <c r="X168" i="28"/>
  <c r="W280" i="28"/>
  <c r="X224" i="28"/>
  <c r="AX128" i="4"/>
  <c r="AW201" i="4"/>
  <c r="W206" i="28"/>
  <c r="X356" i="28"/>
  <c r="AW98" i="4"/>
  <c r="AW68" i="4"/>
  <c r="W140" i="28"/>
  <c r="X299" i="28"/>
  <c r="W132" i="28"/>
  <c r="W351" i="28"/>
  <c r="AW49" i="4"/>
  <c r="W177" i="28"/>
  <c r="W119" i="28"/>
  <c r="AW181" i="4"/>
  <c r="W345" i="28"/>
  <c r="X52" i="28"/>
  <c r="X107" i="28"/>
  <c r="AW229" i="4"/>
  <c r="W50" i="28"/>
  <c r="AK62" i="8"/>
  <c r="AL62" i="8"/>
  <c r="AN62" i="8" s="1"/>
  <c r="F117" i="14"/>
  <c r="H109" i="14"/>
  <c r="D109" i="14"/>
  <c r="A148" i="14"/>
  <c r="G109" i="14"/>
  <c r="C109" i="14"/>
  <c r="I109" i="14"/>
  <c r="F109" i="14"/>
  <c r="E109" i="14"/>
  <c r="B625" i="12"/>
  <c r="C490" i="12"/>
  <c r="B445" i="12"/>
  <c r="C310" i="12"/>
  <c r="B499" i="12"/>
  <c r="C364" i="12"/>
  <c r="B272" i="12"/>
  <c r="C137" i="12"/>
  <c r="B770" i="12"/>
  <c r="C635" i="12"/>
  <c r="C346" i="12"/>
  <c r="B481" i="12"/>
  <c r="B584" i="12"/>
  <c r="C449" i="12"/>
  <c r="C155" i="14"/>
  <c r="F155" i="14"/>
  <c r="I155" i="14"/>
  <c r="G155" i="14"/>
  <c r="H155" i="14"/>
  <c r="A194" i="14"/>
  <c r="D155" i="14"/>
  <c r="E155" i="14"/>
  <c r="B160" i="14"/>
  <c r="H121" i="14"/>
  <c r="E121" i="14"/>
  <c r="C121" i="14"/>
  <c r="I121" i="14"/>
  <c r="G121" i="14"/>
  <c r="F121" i="14"/>
  <c r="D121" i="14"/>
  <c r="A131" i="14"/>
  <c r="I92" i="14"/>
  <c r="H92" i="14"/>
  <c r="C92" i="14"/>
  <c r="E92" i="14"/>
  <c r="D92" i="14"/>
  <c r="F92" i="14"/>
  <c r="G92" i="14"/>
  <c r="I98" i="14"/>
  <c r="C98" i="14"/>
  <c r="D98" i="14"/>
  <c r="F98" i="14"/>
  <c r="A137" i="14"/>
  <c r="G98" i="14"/>
  <c r="E98" i="14"/>
  <c r="H98" i="14"/>
  <c r="C1022" i="12"/>
  <c r="C532" i="12"/>
  <c r="B667" i="12"/>
  <c r="B940" i="12"/>
  <c r="C805" i="12"/>
  <c r="B1427" i="12"/>
  <c r="C1292" i="12"/>
  <c r="B950" i="12"/>
  <c r="C119" i="14"/>
  <c r="G119" i="14"/>
  <c r="E119" i="14"/>
  <c r="F119" i="14"/>
  <c r="D119" i="14"/>
  <c r="A158" i="14"/>
  <c r="I119" i="14"/>
  <c r="H119" i="14"/>
  <c r="A820" i="12"/>
  <c r="C685" i="12"/>
  <c r="C1009" i="12"/>
  <c r="B1144" i="12"/>
  <c r="C423" i="12"/>
  <c r="B558" i="12"/>
  <c r="B1173" i="12"/>
  <c r="C1038" i="12"/>
  <c r="A234" i="14"/>
  <c r="B774" i="12"/>
  <c r="C639" i="12"/>
  <c r="B1178" i="12"/>
  <c r="C1043" i="12"/>
  <c r="B717" i="12"/>
  <c r="C582" i="12"/>
  <c r="G84" i="14"/>
  <c r="C210" i="14"/>
  <c r="I210" i="14"/>
  <c r="G210" i="14"/>
  <c r="A249" i="14"/>
  <c r="F210" i="14"/>
  <c r="D210" i="14"/>
  <c r="H210" i="14"/>
  <c r="E210" i="14"/>
  <c r="B704" i="12"/>
  <c r="C569" i="12"/>
  <c r="B2526" i="12"/>
  <c r="B3085" i="12"/>
  <c r="B294" i="12"/>
  <c r="C159" i="12"/>
  <c r="B480" i="12"/>
  <c r="C345" i="12"/>
  <c r="B295" i="12"/>
  <c r="C160" i="12"/>
  <c r="B533" i="12"/>
  <c r="C398" i="12"/>
  <c r="B408" i="12"/>
  <c r="C273" i="12"/>
  <c r="AO19" i="8"/>
  <c r="W377" i="28"/>
  <c r="C327" i="12"/>
  <c r="B462" i="12"/>
  <c r="AO63" i="8"/>
  <c r="AP63" i="8"/>
  <c r="C110" i="14"/>
  <c r="F110" i="14"/>
  <c r="D110" i="14"/>
  <c r="E110" i="14"/>
  <c r="A149" i="14"/>
  <c r="I110" i="14"/>
  <c r="H110" i="14"/>
  <c r="G110" i="14"/>
  <c r="A663" i="12"/>
  <c r="C528" i="12"/>
  <c r="B1035" i="12"/>
  <c r="A238" i="14"/>
  <c r="W180" i="28"/>
  <c r="X193" i="28"/>
  <c r="W212" i="28"/>
  <c r="C483" i="12"/>
  <c r="B618" i="12"/>
  <c r="C97" i="14"/>
  <c r="H97" i="14"/>
  <c r="D97" i="14"/>
  <c r="A136" i="14"/>
  <c r="E97" i="14"/>
  <c r="I97" i="14"/>
  <c r="G97" i="14"/>
  <c r="B133" i="14"/>
  <c r="F94" i="14"/>
  <c r="E94" i="14"/>
  <c r="H117" i="14"/>
  <c r="C486" i="12"/>
  <c r="A621" i="12"/>
  <c r="W147" i="28"/>
  <c r="W136" i="28"/>
  <c r="X164" i="28"/>
  <c r="F146" i="14"/>
  <c r="G94" i="14"/>
  <c r="E144" i="14"/>
  <c r="G144" i="14"/>
  <c r="F144" i="14"/>
  <c r="D144" i="14"/>
  <c r="B183" i="14"/>
  <c r="C144" i="14"/>
  <c r="H144" i="14"/>
  <c r="I144" i="14"/>
  <c r="C1424" i="12"/>
  <c r="B1559" i="12"/>
  <c r="C1331" i="12"/>
  <c r="B1466" i="12"/>
  <c r="X117" i="28"/>
  <c r="X237" i="28"/>
  <c r="W348" i="28"/>
  <c r="AP26" i="8"/>
  <c r="AX130" i="4"/>
  <c r="X353" i="28"/>
  <c r="X203" i="28"/>
  <c r="X122" i="28"/>
  <c r="W114" i="28"/>
  <c r="W265" i="28"/>
  <c r="W96" i="28"/>
  <c r="AX124" i="4"/>
  <c r="W293" i="28"/>
  <c r="W371" i="28"/>
  <c r="X150" i="28"/>
  <c r="X355" i="28"/>
  <c r="AW174" i="4"/>
  <c r="X242" i="28"/>
  <c r="AX206" i="4"/>
  <c r="W315" i="28"/>
  <c r="W66" i="28"/>
  <c r="B451" i="12"/>
  <c r="C316" i="12"/>
  <c r="B647" i="12"/>
  <c r="C512" i="12"/>
  <c r="C331" i="12"/>
  <c r="B466" i="12"/>
  <c r="B448" i="12"/>
  <c r="C313" i="12"/>
  <c r="C94" i="14"/>
  <c r="B281" i="12"/>
  <c r="C146" i="12"/>
  <c r="G88" i="14"/>
  <c r="D88" i="14"/>
  <c r="H88" i="14"/>
  <c r="C88" i="14"/>
  <c r="F88" i="14"/>
  <c r="I88" i="14"/>
  <c r="B127" i="14"/>
  <c r="E88" i="14"/>
  <c r="I157" i="14"/>
  <c r="C157" i="14"/>
  <c r="E157" i="14"/>
  <c r="D157" i="14"/>
  <c r="G157" i="14"/>
  <c r="B196" i="14"/>
  <c r="H157" i="14"/>
  <c r="B324" i="12"/>
  <c r="C189" i="12"/>
  <c r="C439" i="12"/>
  <c r="B574" i="12"/>
  <c r="G193" i="14"/>
  <c r="H193" i="14"/>
  <c r="E193" i="14"/>
  <c r="A232" i="14"/>
  <c r="C193" i="14"/>
  <c r="I193" i="14"/>
  <c r="F193" i="14"/>
  <c r="D193" i="14"/>
  <c r="B278" i="12"/>
  <c r="C143" i="12"/>
  <c r="B1369" i="12"/>
  <c r="C1234" i="12"/>
  <c r="B420" i="12"/>
  <c r="C285" i="12"/>
  <c r="B1190" i="12"/>
  <c r="E84" i="14"/>
  <c r="C830" i="12"/>
  <c r="B965" i="12"/>
  <c r="C808" i="12"/>
  <c r="B943" i="12"/>
  <c r="B622" i="12"/>
  <c r="C487" i="12"/>
  <c r="B1177" i="12"/>
  <c r="C1042" i="12"/>
  <c r="B1630" i="12"/>
  <c r="W319" i="28"/>
  <c r="B766" i="12"/>
  <c r="C631" i="12"/>
  <c r="C666" i="12"/>
  <c r="B801" i="12"/>
  <c r="A205" i="14"/>
  <c r="B605" i="12"/>
  <c r="C470" i="12"/>
  <c r="B336" i="12"/>
  <c r="C201" i="12"/>
  <c r="B727" i="12"/>
  <c r="C592" i="12"/>
  <c r="B946" i="12"/>
  <c r="C811" i="12"/>
  <c r="A274" i="14"/>
  <c r="B549" i="12"/>
  <c r="C414" i="12"/>
  <c r="B893" i="12"/>
  <c r="C758" i="12"/>
  <c r="C911" i="12"/>
  <c r="B1046" i="12"/>
  <c r="H84" i="14"/>
  <c r="A257" i="14"/>
  <c r="AP23" i="8"/>
  <c r="W205" i="28"/>
  <c r="X343" i="28"/>
  <c r="X60" i="28"/>
  <c r="X163" i="28"/>
  <c r="E89" i="14"/>
  <c r="G89" i="14"/>
  <c r="H89" i="14"/>
  <c r="D89" i="14"/>
  <c r="C89" i="14"/>
  <c r="I89" i="14"/>
  <c r="B128" i="14"/>
  <c r="H94" i="14"/>
  <c r="F84" i="14"/>
  <c r="A163" i="14"/>
  <c r="G124" i="14"/>
  <c r="H124" i="14"/>
  <c r="C124" i="14"/>
  <c r="F124" i="14"/>
  <c r="E124" i="14"/>
  <c r="I124" i="14"/>
  <c r="D124" i="14"/>
  <c r="B661" i="12"/>
  <c r="C526" i="12"/>
  <c r="B378" i="12"/>
  <c r="C243" i="12"/>
  <c r="A239" i="14"/>
  <c r="C467" i="12"/>
  <c r="B602" i="12"/>
  <c r="B1418" i="12"/>
  <c r="C1283" i="12"/>
  <c r="C522" i="12"/>
  <c r="B567" i="12"/>
  <c r="C432" i="12"/>
  <c r="C674" i="12"/>
  <c r="B809" i="12"/>
  <c r="AX226" i="4"/>
  <c r="X125" i="28"/>
  <c r="X198" i="28"/>
  <c r="W337" i="28"/>
  <c r="AX47" i="4"/>
  <c r="X194" i="28"/>
  <c r="W364" i="28"/>
  <c r="W179" i="28"/>
  <c r="AX95" i="4"/>
  <c r="C419" i="12"/>
  <c r="B554" i="12"/>
  <c r="B607" i="12"/>
  <c r="C472" i="12"/>
  <c r="B319" i="12"/>
  <c r="C184" i="12"/>
  <c r="A650" i="12"/>
  <c r="C515" i="12"/>
  <c r="B816" i="12"/>
  <c r="C681" i="12"/>
  <c r="C103" i="14"/>
  <c r="G103" i="14"/>
  <c r="F103" i="14"/>
  <c r="I103" i="14"/>
  <c r="D103" i="14"/>
  <c r="A142" i="14"/>
  <c r="E103" i="14"/>
  <c r="H103" i="14"/>
  <c r="A211" i="14"/>
  <c r="E165" i="14"/>
  <c r="A204" i="14"/>
  <c r="C165" i="14"/>
  <c r="F165" i="14"/>
  <c r="D165" i="14"/>
  <c r="I165" i="14"/>
  <c r="G165" i="14"/>
  <c r="H165" i="14"/>
  <c r="H104" i="14"/>
  <c r="C104" i="14"/>
  <c r="E104" i="14"/>
  <c r="A143" i="14"/>
  <c r="G104" i="14"/>
  <c r="I104" i="14"/>
  <c r="D104" i="14"/>
  <c r="C1256" i="12"/>
  <c r="B1391" i="12"/>
  <c r="A765" i="12"/>
  <c r="C630" i="12"/>
  <c r="B971" i="12"/>
  <c r="C836" i="12"/>
  <c r="B1056" i="12"/>
  <c r="C921" i="12"/>
  <c r="B305" i="12"/>
  <c r="C170" i="12"/>
  <c r="B192" i="14"/>
  <c r="D153" i="14"/>
  <c r="F153" i="14"/>
  <c r="E153" i="14"/>
  <c r="I153" i="14"/>
  <c r="H153" i="14"/>
  <c r="C534" i="12"/>
  <c r="B669" i="12"/>
  <c r="B510" i="12"/>
  <c r="C375" i="12"/>
  <c r="B370" i="12"/>
  <c r="C235" i="12"/>
  <c r="B212" i="14"/>
  <c r="H173" i="14"/>
  <c r="D173" i="14"/>
  <c r="C173" i="14"/>
  <c r="E173" i="14"/>
  <c r="G173" i="14"/>
  <c r="F173" i="14"/>
  <c r="I173" i="14"/>
  <c r="B698" i="12"/>
  <c r="C563" i="12"/>
  <c r="C652" i="12"/>
  <c r="B787" i="12"/>
  <c r="B1513" i="12"/>
  <c r="B217" i="14"/>
  <c r="D178" i="14"/>
  <c r="C178" i="14"/>
  <c r="F178" i="14"/>
  <c r="E178" i="14"/>
  <c r="C1288" i="12"/>
  <c r="B1423" i="12"/>
  <c r="C789" i="12"/>
  <c r="B924" i="12"/>
  <c r="I84" i="14"/>
  <c r="G17" i="16"/>
  <c r="B485" i="12"/>
  <c r="C350" i="12"/>
  <c r="C174" i="14"/>
  <c r="F174" i="14"/>
  <c r="G174" i="14"/>
  <c r="I174" i="14"/>
  <c r="H174" i="14"/>
  <c r="E174" i="14"/>
  <c r="A213" i="14"/>
  <c r="D174" i="14"/>
  <c r="B1198" i="12"/>
  <c r="C1063" i="12"/>
  <c r="B256" i="14" l="1"/>
  <c r="H217" i="14"/>
  <c r="D217" i="14"/>
  <c r="B231" i="14"/>
  <c r="B270" i="14" s="1"/>
  <c r="F192" i="14"/>
  <c r="C192" i="14"/>
  <c r="I192" i="14"/>
  <c r="A756" i="12"/>
  <c r="C621" i="12"/>
  <c r="I249" i="14"/>
  <c r="F249" i="14"/>
  <c r="D249" i="14"/>
  <c r="C249" i="14"/>
  <c r="E249" i="14"/>
  <c r="H249" i="14"/>
  <c r="G249" i="14"/>
  <c r="C713" i="12"/>
  <c r="B848" i="12"/>
  <c r="H128" i="14"/>
  <c r="B167" i="14"/>
  <c r="G128" i="14"/>
  <c r="D128" i="14"/>
  <c r="C128" i="14"/>
  <c r="I128" i="14"/>
  <c r="F128" i="14"/>
  <c r="E128" i="14"/>
  <c r="B586" i="12"/>
  <c r="C451" i="12"/>
  <c r="G149" i="14"/>
  <c r="D149" i="14"/>
  <c r="H149" i="14"/>
  <c r="A188" i="14"/>
  <c r="F149" i="14"/>
  <c r="E149" i="14"/>
  <c r="I149" i="14"/>
  <c r="C149" i="14"/>
  <c r="B430" i="12"/>
  <c r="C295" i="12"/>
  <c r="B2661" i="12"/>
  <c r="B932" i="12"/>
  <c r="C797" i="12"/>
  <c r="D246" i="14"/>
  <c r="G246" i="14"/>
  <c r="C246" i="14"/>
  <c r="I246" i="14"/>
  <c r="E246" i="14"/>
  <c r="H246" i="14"/>
  <c r="F246" i="14"/>
  <c r="B1170" i="12"/>
  <c r="C961" i="12"/>
  <c r="B1096" i="12"/>
  <c r="C325" i="12"/>
  <c r="B460" i="12"/>
  <c r="C924" i="12"/>
  <c r="B1059" i="12"/>
  <c r="B684" i="12"/>
  <c r="C549" i="12"/>
  <c r="B740" i="12"/>
  <c r="C605" i="12"/>
  <c r="B413" i="12"/>
  <c r="C278" i="12"/>
  <c r="C441" i="12"/>
  <c r="B576" i="12"/>
  <c r="C762" i="12"/>
  <c r="B897" i="12"/>
  <c r="C725" i="12"/>
  <c r="B860" i="12"/>
  <c r="B688" i="12"/>
  <c r="C553" i="12"/>
  <c r="B1017" i="12"/>
  <c r="C882" i="12"/>
  <c r="E217" i="14"/>
  <c r="B744" i="12"/>
  <c r="C609" i="12"/>
  <c r="B458" i="12"/>
  <c r="C323" i="12"/>
  <c r="C319" i="12"/>
  <c r="B454" i="12"/>
  <c r="C378" i="12"/>
  <c r="B513" i="12"/>
  <c r="A244" i="14"/>
  <c r="B936" i="12"/>
  <c r="C801" i="12"/>
  <c r="B1312" i="12"/>
  <c r="C1177" i="12"/>
  <c r="C574" i="12"/>
  <c r="B709" i="12"/>
  <c r="B601" i="12"/>
  <c r="C466" i="12"/>
  <c r="B1308" i="12"/>
  <c r="C1173" i="12"/>
  <c r="B1085" i="12"/>
  <c r="B195" i="14"/>
  <c r="I156" i="14"/>
  <c r="F156" i="14"/>
  <c r="H156" i="14"/>
  <c r="D156" i="14"/>
  <c r="C156" i="14"/>
  <c r="E156" i="14"/>
  <c r="G156" i="14"/>
  <c r="B224" i="14"/>
  <c r="I185" i="14"/>
  <c r="C185" i="14"/>
  <c r="D185" i="14"/>
  <c r="H185" i="14"/>
  <c r="F185" i="14"/>
  <c r="G185" i="14"/>
  <c r="E185" i="14"/>
  <c r="B912" i="12"/>
  <c r="C777" i="12"/>
  <c r="C349" i="12"/>
  <c r="B484" i="12"/>
  <c r="B161" i="14"/>
  <c r="D122" i="14"/>
  <c r="C122" i="14"/>
  <c r="I122" i="14"/>
  <c r="F122" i="14"/>
  <c r="H122" i="14"/>
  <c r="G122" i="14"/>
  <c r="E122" i="14"/>
  <c r="E192" i="14"/>
  <c r="B778" i="12"/>
  <c r="C643" i="12"/>
  <c r="H125" i="14"/>
  <c r="D125" i="14"/>
  <c r="F125" i="14"/>
  <c r="G125" i="14"/>
  <c r="I125" i="14"/>
  <c r="A164" i="14"/>
  <c r="E125" i="14"/>
  <c r="C125" i="14"/>
  <c r="B1321" i="12"/>
  <c r="C217" i="14"/>
  <c r="C1439" i="12"/>
  <c r="B1574" i="12"/>
  <c r="A838" i="12"/>
  <c r="C703" i="12"/>
  <c r="B984" i="12"/>
  <c r="C849" i="12"/>
  <c r="B620" i="12"/>
  <c r="C485" i="12"/>
  <c r="C127" i="14"/>
  <c r="D127" i="14"/>
  <c r="E127" i="14"/>
  <c r="B166" i="14"/>
  <c r="G127" i="14"/>
  <c r="I127" i="14"/>
  <c r="H127" i="14"/>
  <c r="F127" i="14"/>
  <c r="B927" i="12"/>
  <c r="C792" i="12"/>
  <c r="B1191" i="12"/>
  <c r="C1056" i="12"/>
  <c r="C893" i="12"/>
  <c r="B1028" i="12"/>
  <c r="B471" i="12"/>
  <c r="C336" i="12"/>
  <c r="C965" i="12"/>
  <c r="B1100" i="12"/>
  <c r="B1694" i="12"/>
  <c r="C1559" i="12"/>
  <c r="A175" i="14"/>
  <c r="E136" i="14"/>
  <c r="H136" i="14"/>
  <c r="F136" i="14"/>
  <c r="C136" i="14"/>
  <c r="I136" i="14"/>
  <c r="D136" i="14"/>
  <c r="G136" i="14"/>
  <c r="A169" i="14"/>
  <c r="H130" i="14"/>
  <c r="I130" i="14"/>
  <c r="F130" i="14"/>
  <c r="E130" i="14"/>
  <c r="C130" i="14"/>
  <c r="G130" i="14"/>
  <c r="D130" i="14"/>
  <c r="C587" i="12"/>
  <c r="B722" i="12"/>
  <c r="B1307" i="12"/>
  <c r="C1172" i="12"/>
  <c r="B976" i="12"/>
  <c r="C841" i="12"/>
  <c r="B810" i="12"/>
  <c r="C675" i="12"/>
  <c r="G256" i="14"/>
  <c r="D256" i="14"/>
  <c r="E256" i="14"/>
  <c r="C256" i="14"/>
  <c r="I256" i="14"/>
  <c r="H256" i="14"/>
  <c r="F256" i="14"/>
  <c r="C1907" i="12"/>
  <c r="B2042" i="12"/>
  <c r="A785" i="12"/>
  <c r="C650" i="12"/>
  <c r="C820" i="12"/>
  <c r="A955" i="12"/>
  <c r="B942" i="12"/>
  <c r="C807" i="12"/>
  <c r="I184" i="14"/>
  <c r="B223" i="14"/>
  <c r="C184" i="14"/>
  <c r="F184" i="14"/>
  <c r="H184" i="14"/>
  <c r="G184" i="14"/>
  <c r="D184" i="14"/>
  <c r="E184" i="14"/>
  <c r="B839" i="12"/>
  <c r="C704" i="12"/>
  <c r="B450" i="12"/>
  <c r="C315" i="12"/>
  <c r="C1423" i="12"/>
  <c r="B1558" i="12"/>
  <c r="B1648" i="12"/>
  <c r="B645" i="12"/>
  <c r="C510" i="12"/>
  <c r="A900" i="12"/>
  <c r="C765" i="12"/>
  <c r="A243" i="14"/>
  <c r="C204" i="14"/>
  <c r="F204" i="14"/>
  <c r="H204" i="14"/>
  <c r="E204" i="14"/>
  <c r="D204" i="14"/>
  <c r="I204" i="14"/>
  <c r="G204" i="14"/>
  <c r="B1081" i="12"/>
  <c r="C946" i="12"/>
  <c r="B1325" i="12"/>
  <c r="B172" i="14"/>
  <c r="I133" i="14"/>
  <c r="E133" i="14"/>
  <c r="C133" i="14"/>
  <c r="F133" i="14"/>
  <c r="G133" i="14"/>
  <c r="H133" i="14"/>
  <c r="D133" i="14"/>
  <c r="C618" i="12"/>
  <c r="B753" i="12"/>
  <c r="A798" i="12"/>
  <c r="C663" i="12"/>
  <c r="C408" i="12"/>
  <c r="B543" i="12"/>
  <c r="B429" i="12"/>
  <c r="C294" i="12"/>
  <c r="C558" i="12"/>
  <c r="B693" i="12"/>
  <c r="C158" i="14"/>
  <c r="F158" i="14"/>
  <c r="A197" i="14"/>
  <c r="I158" i="14"/>
  <c r="H158" i="14"/>
  <c r="E158" i="14"/>
  <c r="D158" i="14"/>
  <c r="G158" i="14"/>
  <c r="C584" i="12"/>
  <c r="B719" i="12"/>
  <c r="B634" i="12"/>
  <c r="C499" i="12"/>
  <c r="C162" i="14"/>
  <c r="G162" i="14"/>
  <c r="H162" i="14"/>
  <c r="I162" i="14"/>
  <c r="A201" i="14"/>
  <c r="D162" i="14"/>
  <c r="F162" i="14"/>
  <c r="E162" i="14"/>
  <c r="C1041" i="12"/>
  <c r="A1176" i="12"/>
  <c r="B514" i="12"/>
  <c r="C379" i="12"/>
  <c r="B840" i="12"/>
  <c r="C705" i="12"/>
  <c r="B1339" i="12"/>
  <c r="C1204" i="12"/>
  <c r="B599" i="12"/>
  <c r="C464" i="12"/>
  <c r="H192" i="14"/>
  <c r="B795" i="12"/>
  <c r="C660" i="12"/>
  <c r="G217" i="14"/>
  <c r="B577" i="12"/>
  <c r="C442" i="12"/>
  <c r="C1001" i="12"/>
  <c r="B1136" i="12"/>
  <c r="A271" i="14"/>
  <c r="F232" i="14"/>
  <c r="C232" i="14"/>
  <c r="G232" i="14"/>
  <c r="I232" i="14"/>
  <c r="H232" i="14"/>
  <c r="E232" i="14"/>
  <c r="D232" i="14"/>
  <c r="B416" i="12"/>
  <c r="C281" i="12"/>
  <c r="B1075" i="12"/>
  <c r="C940" i="12"/>
  <c r="B833" i="12"/>
  <c r="C698" i="12"/>
  <c r="B1553" i="12"/>
  <c r="C1418" i="12"/>
  <c r="A273" i="14"/>
  <c r="B905" i="12"/>
  <c r="C770" i="12"/>
  <c r="B1765" i="12"/>
  <c r="C258" i="14"/>
  <c r="I258" i="14"/>
  <c r="F258" i="14"/>
  <c r="H258" i="14"/>
  <c r="D258" i="14"/>
  <c r="G258" i="14"/>
  <c r="E258" i="14"/>
  <c r="B1015" i="12"/>
  <c r="C880" i="12"/>
  <c r="G231" i="14"/>
  <c r="A270" i="14"/>
  <c r="I231" i="14"/>
  <c r="C231" i="14"/>
  <c r="E231" i="14"/>
  <c r="H231" i="14"/>
  <c r="D231" i="14"/>
  <c r="F231" i="14"/>
  <c r="B1338" i="12"/>
  <c r="E143" i="14"/>
  <c r="I143" i="14"/>
  <c r="H143" i="14"/>
  <c r="D143" i="14"/>
  <c r="A182" i="14"/>
  <c r="G143" i="14"/>
  <c r="C143" i="14"/>
  <c r="F143" i="14"/>
  <c r="B615" i="12"/>
  <c r="C480" i="12"/>
  <c r="AP62" i="8"/>
  <c r="AO62" i="8"/>
  <c r="C881" i="12"/>
  <c r="B1016" i="12"/>
  <c r="B562" i="12"/>
  <c r="C427" i="12"/>
  <c r="B922" i="12"/>
  <c r="C787" i="12"/>
  <c r="B804" i="12"/>
  <c r="C669" i="12"/>
  <c r="C1391" i="12"/>
  <c r="B1526" i="12"/>
  <c r="C607" i="12"/>
  <c r="B742" i="12"/>
  <c r="B702" i="12"/>
  <c r="C567" i="12"/>
  <c r="B796" i="12"/>
  <c r="C661" i="12"/>
  <c r="A202" i="14"/>
  <c r="I163" i="14"/>
  <c r="H163" i="14"/>
  <c r="F163" i="14"/>
  <c r="E163" i="14"/>
  <c r="D163" i="14"/>
  <c r="G163" i="14"/>
  <c r="C163" i="14"/>
  <c r="B1181" i="12"/>
  <c r="C1046" i="12"/>
  <c r="C622" i="12"/>
  <c r="B757" i="12"/>
  <c r="C183" i="14"/>
  <c r="F183" i="14"/>
  <c r="G183" i="14"/>
  <c r="B222" i="14"/>
  <c r="E183" i="14"/>
  <c r="H183" i="14"/>
  <c r="D183" i="14"/>
  <c r="I183" i="14"/>
  <c r="B852" i="12"/>
  <c r="C717" i="12"/>
  <c r="B1562" i="12"/>
  <c r="C1427" i="12"/>
  <c r="F194" i="14"/>
  <c r="H194" i="14"/>
  <c r="G194" i="14"/>
  <c r="D194" i="14"/>
  <c r="E194" i="14"/>
  <c r="A233" i="14"/>
  <c r="C194" i="14"/>
  <c r="I194" i="14"/>
  <c r="C481" i="12"/>
  <c r="B616" i="12"/>
  <c r="C800" i="12"/>
  <c r="B935" i="12"/>
  <c r="B561" i="12"/>
  <c r="C426" i="12"/>
  <c r="A781" i="12"/>
  <c r="C646" i="12"/>
  <c r="C277" i="12"/>
  <c r="B412" i="12"/>
  <c r="D192" i="14"/>
  <c r="C1143" i="12"/>
  <c r="B1278" i="12"/>
  <c r="B588" i="12"/>
  <c r="C453" i="12"/>
  <c r="F217" i="14"/>
  <c r="B1031" i="12"/>
  <c r="C896" i="12"/>
  <c r="E213" i="14"/>
  <c r="A252" i="14"/>
  <c r="H213" i="14"/>
  <c r="D213" i="14"/>
  <c r="I213" i="14"/>
  <c r="G213" i="14"/>
  <c r="C213" i="14"/>
  <c r="F213" i="14"/>
  <c r="B951" i="12"/>
  <c r="C816" i="12"/>
  <c r="B597" i="12"/>
  <c r="C462" i="12"/>
  <c r="C1178" i="12"/>
  <c r="B1313" i="12"/>
  <c r="B814" i="12"/>
  <c r="C679" i="12"/>
  <c r="B2376" i="12"/>
  <c r="B759" i="12"/>
  <c r="C624" i="12"/>
  <c r="E198" i="14"/>
  <c r="C198" i="14"/>
  <c r="H198" i="14"/>
  <c r="D198" i="14"/>
  <c r="A237" i="14"/>
  <c r="F198" i="14"/>
  <c r="G198" i="14"/>
  <c r="I198" i="14"/>
  <c r="B251" i="14"/>
  <c r="G212" i="14"/>
  <c r="I212" i="14"/>
  <c r="F212" i="14"/>
  <c r="D212" i="14"/>
  <c r="C212" i="14"/>
  <c r="H212" i="14"/>
  <c r="E212" i="14"/>
  <c r="C142" i="14"/>
  <c r="G142" i="14"/>
  <c r="E142" i="14"/>
  <c r="I142" i="14"/>
  <c r="A181" i="14"/>
  <c r="D142" i="14"/>
  <c r="H142" i="14"/>
  <c r="F142" i="14"/>
  <c r="B1504" i="12"/>
  <c r="C1369" i="12"/>
  <c r="B235" i="14"/>
  <c r="I196" i="14"/>
  <c r="E196" i="14"/>
  <c r="C196" i="14"/>
  <c r="H196" i="14"/>
  <c r="G196" i="14"/>
  <c r="D196" i="14"/>
  <c r="F196" i="14"/>
  <c r="B802" i="12"/>
  <c r="C667" i="12"/>
  <c r="B760" i="12"/>
  <c r="C625" i="12"/>
  <c r="B218" i="14"/>
  <c r="F179" i="14"/>
  <c r="I179" i="14"/>
  <c r="E179" i="14"/>
  <c r="C179" i="14"/>
  <c r="D179" i="14"/>
  <c r="G179" i="14"/>
  <c r="H179" i="14"/>
  <c r="B737" i="12"/>
  <c r="C602" i="12"/>
  <c r="B909" i="12"/>
  <c r="C774" i="12"/>
  <c r="B929" i="12"/>
  <c r="C794" i="12"/>
  <c r="E147" i="14"/>
  <c r="B186" i="14"/>
  <c r="H147" i="14"/>
  <c r="I147" i="14"/>
  <c r="C147" i="14"/>
  <c r="D147" i="14"/>
  <c r="F147" i="14"/>
  <c r="G147" i="14"/>
  <c r="B671" i="12"/>
  <c r="C536" i="12"/>
  <c r="B505" i="12"/>
  <c r="C370" i="12"/>
  <c r="B1106" i="12"/>
  <c r="C971" i="12"/>
  <c r="B944" i="12"/>
  <c r="C809" i="12"/>
  <c r="B583" i="12"/>
  <c r="C448" i="12"/>
  <c r="A170" i="14"/>
  <c r="G131" i="14"/>
  <c r="C131" i="14"/>
  <c r="E131" i="14"/>
  <c r="D131" i="14"/>
  <c r="H131" i="14"/>
  <c r="I131" i="14"/>
  <c r="F131" i="14"/>
  <c r="B199" i="14"/>
  <c r="I160" i="14"/>
  <c r="D160" i="14"/>
  <c r="H160" i="14"/>
  <c r="G160" i="14"/>
  <c r="F160" i="14"/>
  <c r="C160" i="14"/>
  <c r="E160" i="14"/>
  <c r="C272" i="12"/>
  <c r="B407" i="12"/>
  <c r="C189" i="14"/>
  <c r="F189" i="14"/>
  <c r="D189" i="14"/>
  <c r="E189" i="14"/>
  <c r="A228" i="14"/>
  <c r="H189" i="14"/>
  <c r="I189" i="14"/>
  <c r="G189" i="14"/>
  <c r="C1198" i="12"/>
  <c r="B1333" i="12"/>
  <c r="C305" i="12"/>
  <c r="B440" i="12"/>
  <c r="A250" i="14"/>
  <c r="B689" i="12"/>
  <c r="C554" i="12"/>
  <c r="B862" i="12"/>
  <c r="C727" i="12"/>
  <c r="B901" i="12"/>
  <c r="C766" i="12"/>
  <c r="B1078" i="12"/>
  <c r="C943" i="12"/>
  <c r="B555" i="12"/>
  <c r="C420" i="12"/>
  <c r="B459" i="12"/>
  <c r="C324" i="12"/>
  <c r="B782" i="12"/>
  <c r="C647" i="12"/>
  <c r="B1601" i="12"/>
  <c r="C1466" i="12"/>
  <c r="B668" i="12"/>
  <c r="C533" i="12"/>
  <c r="B3220" i="12"/>
  <c r="C1144" i="12"/>
  <c r="B1279" i="12"/>
  <c r="C137" i="14"/>
  <c r="G137" i="14"/>
  <c r="F137" i="14"/>
  <c r="A176" i="14"/>
  <c r="H137" i="14"/>
  <c r="D137" i="14"/>
  <c r="E137" i="14"/>
  <c r="I137" i="14"/>
  <c r="B580" i="12"/>
  <c r="C445" i="12"/>
  <c r="H148" i="14"/>
  <c r="A187" i="14"/>
  <c r="G148" i="14"/>
  <c r="I148" i="14"/>
  <c r="C148" i="14"/>
  <c r="E148" i="14"/>
  <c r="D148" i="14"/>
  <c r="F148" i="14"/>
  <c r="B861" i="12"/>
  <c r="C726" i="12"/>
  <c r="G177" i="14"/>
  <c r="C177" i="14"/>
  <c r="H177" i="14"/>
  <c r="D177" i="14"/>
  <c r="E177" i="14"/>
  <c r="I177" i="14"/>
  <c r="F177" i="14"/>
  <c r="B216" i="14"/>
  <c r="C708" i="12"/>
  <c r="B843" i="12"/>
  <c r="B1140" i="12"/>
  <c r="C1005" i="12"/>
  <c r="A1600" i="12"/>
  <c r="C1465" i="12"/>
  <c r="G192" i="14"/>
  <c r="C328" i="12"/>
  <c r="B463" i="12"/>
  <c r="B653" i="12"/>
  <c r="C518" i="12"/>
  <c r="B1184" i="12"/>
  <c r="C1049" i="12"/>
  <c r="B977" i="12"/>
  <c r="C842" i="12"/>
  <c r="I217" i="14"/>
  <c r="B552" i="12"/>
  <c r="C417" i="12"/>
  <c r="B898" i="12"/>
  <c r="C763" i="12"/>
  <c r="A680" i="12"/>
  <c r="C545" i="12"/>
  <c r="B598" i="12" l="1"/>
  <c r="C463" i="12"/>
  <c r="B3355" i="12"/>
  <c r="B594" i="12"/>
  <c r="C459" i="12"/>
  <c r="B238" i="14"/>
  <c r="I199" i="14"/>
  <c r="F199" i="14"/>
  <c r="G199" i="14"/>
  <c r="D199" i="14"/>
  <c r="C199" i="14"/>
  <c r="H199" i="14"/>
  <c r="E199" i="14"/>
  <c r="H252" i="14"/>
  <c r="D252" i="14"/>
  <c r="G252" i="14"/>
  <c r="I252" i="14"/>
  <c r="C252" i="14"/>
  <c r="F252" i="14"/>
  <c r="E252" i="14"/>
  <c r="B1070" i="12"/>
  <c r="C935" i="12"/>
  <c r="B1693" i="12"/>
  <c r="C1558" i="12"/>
  <c r="B844" i="12"/>
  <c r="C709" i="12"/>
  <c r="B1152" i="12"/>
  <c r="C1017" i="12"/>
  <c r="E216" i="14"/>
  <c r="B255" i="14"/>
  <c r="D216" i="14"/>
  <c r="H216" i="14"/>
  <c r="C216" i="14"/>
  <c r="G216" i="14"/>
  <c r="I216" i="14"/>
  <c r="F216" i="14"/>
  <c r="A226" i="14"/>
  <c r="G187" i="14"/>
  <c r="E187" i="14"/>
  <c r="I187" i="14"/>
  <c r="H187" i="14"/>
  <c r="C187" i="14"/>
  <c r="F187" i="14"/>
  <c r="D187" i="14"/>
  <c r="F176" i="14"/>
  <c r="H176" i="14"/>
  <c r="G176" i="14"/>
  <c r="A215" i="14"/>
  <c r="C176" i="14"/>
  <c r="E176" i="14"/>
  <c r="I176" i="14"/>
  <c r="D176" i="14"/>
  <c r="A220" i="14"/>
  <c r="C181" i="14"/>
  <c r="D181" i="14"/>
  <c r="E181" i="14"/>
  <c r="F181" i="14"/>
  <c r="H181" i="14"/>
  <c r="G181" i="14"/>
  <c r="I181" i="14"/>
  <c r="B697" i="12"/>
  <c r="C562" i="12"/>
  <c r="C543" i="12"/>
  <c r="B678" i="12"/>
  <c r="B1216" i="12"/>
  <c r="C1081" i="12"/>
  <c r="G243" i="14"/>
  <c r="H243" i="14"/>
  <c r="C243" i="14"/>
  <c r="E243" i="14"/>
  <c r="D243" i="14"/>
  <c r="I243" i="14"/>
  <c r="F243" i="14"/>
  <c r="B234" i="14"/>
  <c r="G195" i="14"/>
  <c r="I195" i="14"/>
  <c r="C195" i="14"/>
  <c r="D195" i="14"/>
  <c r="E195" i="14"/>
  <c r="H195" i="14"/>
  <c r="F195" i="14"/>
  <c r="B595" i="12"/>
  <c r="C460" i="12"/>
  <c r="C1526" i="12"/>
  <c r="B1661" i="12"/>
  <c r="B968" i="12"/>
  <c r="C833" i="12"/>
  <c r="B1474" i="12"/>
  <c r="C1339" i="12"/>
  <c r="A920" i="12"/>
  <c r="C785" i="12"/>
  <c r="B1163" i="12"/>
  <c r="C1028" i="12"/>
  <c r="C440" i="12"/>
  <c r="B575" i="12"/>
  <c r="B274" i="14"/>
  <c r="D235" i="14"/>
  <c r="F235" i="14"/>
  <c r="C235" i="14"/>
  <c r="H235" i="14"/>
  <c r="G235" i="14"/>
  <c r="E235" i="14"/>
  <c r="I235" i="14"/>
  <c r="B949" i="12"/>
  <c r="C814" i="12"/>
  <c r="B1166" i="12"/>
  <c r="C1031" i="12"/>
  <c r="A221" i="14"/>
  <c r="C182" i="14"/>
  <c r="E182" i="14"/>
  <c r="I182" i="14"/>
  <c r="G182" i="14"/>
  <c r="D182" i="14"/>
  <c r="H182" i="14"/>
  <c r="F182" i="14"/>
  <c r="B1150" i="12"/>
  <c r="C1015" i="12"/>
  <c r="B1447" i="12"/>
  <c r="C1312" i="12"/>
  <c r="B593" i="12"/>
  <c r="C458" i="12"/>
  <c r="B1231" i="12"/>
  <c r="C1096" i="12"/>
  <c r="A815" i="12"/>
  <c r="C680" i="12"/>
  <c r="A1735" i="12"/>
  <c r="C1600" i="12"/>
  <c r="C580" i="12"/>
  <c r="B715" i="12"/>
  <c r="B1736" i="12"/>
  <c r="C1601" i="12"/>
  <c r="B1213" i="12"/>
  <c r="C1078" i="12"/>
  <c r="B1079" i="12"/>
  <c r="C944" i="12"/>
  <c r="B1064" i="12"/>
  <c r="C929" i="12"/>
  <c r="B1448" i="12"/>
  <c r="C1313" i="12"/>
  <c r="D222" i="14"/>
  <c r="G222" i="14"/>
  <c r="B261" i="14"/>
  <c r="F222" i="14"/>
  <c r="C222" i="14"/>
  <c r="E222" i="14"/>
  <c r="I222" i="14"/>
  <c r="H222" i="14"/>
  <c r="B1210" i="12"/>
  <c r="C1075" i="12"/>
  <c r="B975" i="12"/>
  <c r="C840" i="12"/>
  <c r="C201" i="14"/>
  <c r="F201" i="14"/>
  <c r="A240" i="14"/>
  <c r="G201" i="14"/>
  <c r="H201" i="14"/>
  <c r="D201" i="14"/>
  <c r="E201" i="14"/>
  <c r="I201" i="14"/>
  <c r="A933" i="12"/>
  <c r="C798" i="12"/>
  <c r="B888" i="12"/>
  <c r="C753" i="12"/>
  <c r="B205" i="14"/>
  <c r="F166" i="14"/>
  <c r="C166" i="14"/>
  <c r="G166" i="14"/>
  <c r="E166" i="14"/>
  <c r="D166" i="14"/>
  <c r="H166" i="14"/>
  <c r="I166" i="14"/>
  <c r="B913" i="12"/>
  <c r="C778" i="12"/>
  <c r="C740" i="12"/>
  <c r="B875" i="12"/>
  <c r="B640" i="12"/>
  <c r="C505" i="12"/>
  <c r="B877" i="12"/>
  <c r="C742" i="12"/>
  <c r="B734" i="12"/>
  <c r="C599" i="12"/>
  <c r="B564" i="12"/>
  <c r="C429" i="12"/>
  <c r="B2796" i="12"/>
  <c r="I188" i="14"/>
  <c r="C188" i="14"/>
  <c r="E188" i="14"/>
  <c r="A227" i="14"/>
  <c r="D188" i="14"/>
  <c r="F188" i="14"/>
  <c r="G188" i="14"/>
  <c r="H188" i="14"/>
  <c r="C1307" i="12"/>
  <c r="B1442" i="12"/>
  <c r="B1047" i="12"/>
  <c r="C912" i="12"/>
  <c r="B263" i="14"/>
  <c r="G224" i="14"/>
  <c r="H224" i="14"/>
  <c r="E224" i="14"/>
  <c r="D224" i="14"/>
  <c r="F224" i="14"/>
  <c r="C224" i="14"/>
  <c r="I224" i="14"/>
  <c r="B996" i="12"/>
  <c r="C861" i="12"/>
  <c r="B547" i="12"/>
  <c r="C412" i="12"/>
  <c r="B751" i="12"/>
  <c r="C616" i="12"/>
  <c r="C1016" i="12"/>
  <c r="B1151" i="12"/>
  <c r="B712" i="12"/>
  <c r="C577" i="12"/>
  <c r="B1112" i="12"/>
  <c r="C977" i="12"/>
  <c r="C802" i="12"/>
  <c r="B937" i="12"/>
  <c r="B1316" i="12"/>
  <c r="C1181" i="12"/>
  <c r="B1900" i="12"/>
  <c r="B854" i="12"/>
  <c r="C719" i="12"/>
  <c r="B2177" i="12"/>
  <c r="C2042" i="12"/>
  <c r="B1414" i="12"/>
  <c r="C1279" i="12"/>
  <c r="C1333" i="12"/>
  <c r="B1468" i="12"/>
  <c r="B1639" i="12"/>
  <c r="C1504" i="12"/>
  <c r="H251" i="14"/>
  <c r="I251" i="14"/>
  <c r="D251" i="14"/>
  <c r="F251" i="14"/>
  <c r="G251" i="14"/>
  <c r="C251" i="14"/>
  <c r="E251" i="14"/>
  <c r="A916" i="12"/>
  <c r="C781" i="12"/>
  <c r="B1697" i="12"/>
  <c r="C1562" i="12"/>
  <c r="B931" i="12"/>
  <c r="C796" i="12"/>
  <c r="B939" i="12"/>
  <c r="C804" i="12"/>
  <c r="B930" i="12"/>
  <c r="C795" i="12"/>
  <c r="C693" i="12"/>
  <c r="B828" i="12"/>
  <c r="B211" i="14"/>
  <c r="F172" i="14"/>
  <c r="I172" i="14"/>
  <c r="C172" i="14"/>
  <c r="G172" i="14"/>
  <c r="E172" i="14"/>
  <c r="H172" i="14"/>
  <c r="D172" i="14"/>
  <c r="B780" i="12"/>
  <c r="C645" i="12"/>
  <c r="B974" i="12"/>
  <c r="C839" i="12"/>
  <c r="B945" i="12"/>
  <c r="C810" i="12"/>
  <c r="C1694" i="12"/>
  <c r="B1829" i="12"/>
  <c r="B1326" i="12"/>
  <c r="C1191" i="12"/>
  <c r="C838" i="12"/>
  <c r="A973" i="12"/>
  <c r="E164" i="14"/>
  <c r="I164" i="14"/>
  <c r="H164" i="14"/>
  <c r="G164" i="14"/>
  <c r="C164" i="14"/>
  <c r="F164" i="14"/>
  <c r="D164" i="14"/>
  <c r="A203" i="14"/>
  <c r="B200" i="14"/>
  <c r="C161" i="14"/>
  <c r="G161" i="14"/>
  <c r="I161" i="14"/>
  <c r="E161" i="14"/>
  <c r="D161" i="14"/>
  <c r="H161" i="14"/>
  <c r="F161" i="14"/>
  <c r="B1443" i="12"/>
  <c r="C1308" i="12"/>
  <c r="C936" i="12"/>
  <c r="B1071" i="12"/>
  <c r="B879" i="12"/>
  <c r="C744" i="12"/>
  <c r="B1032" i="12"/>
  <c r="C897" i="12"/>
  <c r="B721" i="12"/>
  <c r="C586" i="12"/>
  <c r="B983" i="12"/>
  <c r="C848" i="12"/>
  <c r="B687" i="12"/>
  <c r="C552" i="12"/>
  <c r="G170" i="14"/>
  <c r="A209" i="14"/>
  <c r="E170" i="14"/>
  <c r="C170" i="14"/>
  <c r="D170" i="14"/>
  <c r="I170" i="14"/>
  <c r="H170" i="14"/>
  <c r="F170" i="14"/>
  <c r="C270" i="14"/>
  <c r="H270" i="14"/>
  <c r="F270" i="14"/>
  <c r="D270" i="14"/>
  <c r="I270" i="14"/>
  <c r="G270" i="14"/>
  <c r="E270" i="14"/>
  <c r="B589" i="12"/>
  <c r="C454" i="12"/>
  <c r="C760" i="12"/>
  <c r="B895" i="12"/>
  <c r="F237" i="14"/>
  <c r="G237" i="14"/>
  <c r="C237" i="14"/>
  <c r="E237" i="14"/>
  <c r="D237" i="14"/>
  <c r="H237" i="14"/>
  <c r="I237" i="14"/>
  <c r="B1473" i="12"/>
  <c r="B755" i="12"/>
  <c r="C620" i="12"/>
  <c r="B690" i="12"/>
  <c r="C555" i="12"/>
  <c r="B718" i="12"/>
  <c r="C583" i="12"/>
  <c r="B806" i="12"/>
  <c r="C671" i="12"/>
  <c r="I197" i="14"/>
  <c r="E197" i="14"/>
  <c r="C197" i="14"/>
  <c r="A236" i="14"/>
  <c r="H197" i="14"/>
  <c r="D197" i="14"/>
  <c r="G197" i="14"/>
  <c r="F197" i="14"/>
  <c r="B857" i="12"/>
  <c r="C722" i="12"/>
  <c r="B1456" i="12"/>
  <c r="B823" i="12"/>
  <c r="C688" i="12"/>
  <c r="A1035" i="12"/>
  <c r="C900" i="12"/>
  <c r="A208" i="14"/>
  <c r="D169" i="14"/>
  <c r="C169" i="14"/>
  <c r="H169" i="14"/>
  <c r="G169" i="14"/>
  <c r="E169" i="14"/>
  <c r="F169" i="14"/>
  <c r="I169" i="14"/>
  <c r="F175" i="14"/>
  <c r="C175" i="14"/>
  <c r="H175" i="14"/>
  <c r="A214" i="14"/>
  <c r="D175" i="14"/>
  <c r="E175" i="14"/>
  <c r="G175" i="14"/>
  <c r="I175" i="14"/>
  <c r="B1220" i="12"/>
  <c r="C860" i="12"/>
  <c r="B995" i="12"/>
  <c r="I167" i="14"/>
  <c r="F167" i="14"/>
  <c r="G167" i="14"/>
  <c r="B206" i="14"/>
  <c r="E167" i="14"/>
  <c r="H167" i="14"/>
  <c r="D167" i="14"/>
  <c r="C167" i="14"/>
  <c r="C1184" i="12"/>
  <c r="B1319" i="12"/>
  <c r="C898" i="12"/>
  <c r="B1033" i="12"/>
  <c r="C782" i="12"/>
  <c r="B917" i="12"/>
  <c r="C901" i="12"/>
  <c r="B1036" i="12"/>
  <c r="B1241" i="12"/>
  <c r="C1106" i="12"/>
  <c r="B1044" i="12"/>
  <c r="C909" i="12"/>
  <c r="C588" i="12"/>
  <c r="B723" i="12"/>
  <c r="I233" i="14"/>
  <c r="E233" i="14"/>
  <c r="G233" i="14"/>
  <c r="A272" i="14"/>
  <c r="F233" i="14"/>
  <c r="D233" i="14"/>
  <c r="H233" i="14"/>
  <c r="C233" i="14"/>
  <c r="B1040" i="12"/>
  <c r="C905" i="12"/>
  <c r="C416" i="12"/>
  <c r="B551" i="12"/>
  <c r="H271" i="14"/>
  <c r="I271" i="14"/>
  <c r="E271" i="14"/>
  <c r="C271" i="14"/>
  <c r="D271" i="14"/>
  <c r="G271" i="14"/>
  <c r="F271" i="14"/>
  <c r="B649" i="12"/>
  <c r="C514" i="12"/>
  <c r="B1460" i="12"/>
  <c r="B1077" i="12"/>
  <c r="C942" i="12"/>
  <c r="C1100" i="12"/>
  <c r="B1235" i="12"/>
  <c r="B1709" i="12"/>
  <c r="C1574" i="12"/>
  <c r="C484" i="12"/>
  <c r="B619" i="12"/>
  <c r="B648" i="12"/>
  <c r="C513" i="12"/>
  <c r="B819" i="12"/>
  <c r="C684" i="12"/>
  <c r="B1305" i="12"/>
  <c r="B997" i="12"/>
  <c r="C862" i="12"/>
  <c r="B892" i="12"/>
  <c r="C757" i="12"/>
  <c r="C1553" i="12"/>
  <c r="B1688" i="12"/>
  <c r="E186" i="14"/>
  <c r="B225" i="14"/>
  <c r="H186" i="14"/>
  <c r="C186" i="14"/>
  <c r="G186" i="14"/>
  <c r="I186" i="14"/>
  <c r="D186" i="14"/>
  <c r="F186" i="14"/>
  <c r="B2511" i="12"/>
  <c r="B1086" i="12"/>
  <c r="C951" i="12"/>
  <c r="C471" i="12"/>
  <c r="B606" i="12"/>
  <c r="B803" i="12"/>
  <c r="C668" i="12"/>
  <c r="B824" i="12"/>
  <c r="C689" i="12"/>
  <c r="I228" i="14"/>
  <c r="G228" i="14"/>
  <c r="E228" i="14"/>
  <c r="H228" i="14"/>
  <c r="D228" i="14"/>
  <c r="C228" i="14"/>
  <c r="A267" i="14"/>
  <c r="F228" i="14"/>
  <c r="B769" i="12"/>
  <c r="C634" i="12"/>
  <c r="B548" i="12"/>
  <c r="C413" i="12"/>
  <c r="A241" i="14"/>
  <c r="G202" i="14"/>
  <c r="F202" i="14"/>
  <c r="C202" i="14"/>
  <c r="E202" i="14"/>
  <c r="I202" i="14"/>
  <c r="D202" i="14"/>
  <c r="H202" i="14"/>
  <c r="B585" i="12"/>
  <c r="C450" i="12"/>
  <c r="B262" i="14"/>
  <c r="C223" i="14"/>
  <c r="G223" i="14"/>
  <c r="F223" i="14"/>
  <c r="D223" i="14"/>
  <c r="I223" i="14"/>
  <c r="E223" i="14"/>
  <c r="H223" i="14"/>
  <c r="B1119" i="12"/>
  <c r="C984" i="12"/>
  <c r="B565" i="12"/>
  <c r="C430" i="12"/>
  <c r="B1275" i="12"/>
  <c r="C1140" i="12"/>
  <c r="B788" i="12"/>
  <c r="C653" i="12"/>
  <c r="B978" i="12"/>
  <c r="C843" i="12"/>
  <c r="B542" i="12"/>
  <c r="C407" i="12"/>
  <c r="B872" i="12"/>
  <c r="C737" i="12"/>
  <c r="B257" i="14"/>
  <c r="F218" i="14"/>
  <c r="D218" i="14"/>
  <c r="C218" i="14"/>
  <c r="H218" i="14"/>
  <c r="E218" i="14"/>
  <c r="I218" i="14"/>
  <c r="G218" i="14"/>
  <c r="B894" i="12"/>
  <c r="C759" i="12"/>
  <c r="B732" i="12"/>
  <c r="C597" i="12"/>
  <c r="C1278" i="12"/>
  <c r="B1413" i="12"/>
  <c r="B696" i="12"/>
  <c r="C561" i="12"/>
  <c r="B987" i="12"/>
  <c r="C852" i="12"/>
  <c r="C702" i="12"/>
  <c r="B837" i="12"/>
  <c r="B1057" i="12"/>
  <c r="C922" i="12"/>
  <c r="B750" i="12"/>
  <c r="C615" i="12"/>
  <c r="B1271" i="12"/>
  <c r="C1136" i="12"/>
  <c r="A1311" i="12"/>
  <c r="C1176" i="12"/>
  <c r="B1783" i="12"/>
  <c r="A1090" i="12"/>
  <c r="C955" i="12"/>
  <c r="B1111" i="12"/>
  <c r="C976" i="12"/>
  <c r="B1062" i="12"/>
  <c r="C927" i="12"/>
  <c r="C601" i="12"/>
  <c r="B736" i="12"/>
  <c r="B711" i="12"/>
  <c r="C576" i="12"/>
  <c r="B1194" i="12"/>
  <c r="C1059" i="12"/>
  <c r="B1067" i="12"/>
  <c r="C932" i="12"/>
  <c r="A891" i="12"/>
  <c r="C756" i="12"/>
  <c r="B904" i="12" l="1"/>
  <c r="C769" i="12"/>
  <c r="C1086" i="12"/>
  <c r="B1221" i="12"/>
  <c r="B1774" i="12"/>
  <c r="C1639" i="12"/>
  <c r="B1247" i="12"/>
  <c r="C1112" i="12"/>
  <c r="A1068" i="12"/>
  <c r="C933" i="12"/>
  <c r="B1074" i="12"/>
  <c r="C939" i="12"/>
  <c r="C238" i="14"/>
  <c r="H238" i="14"/>
  <c r="I238" i="14"/>
  <c r="D238" i="14"/>
  <c r="E238" i="14"/>
  <c r="G238" i="14"/>
  <c r="F238" i="14"/>
  <c r="B847" i="12"/>
  <c r="C712" i="12"/>
  <c r="B1110" i="12"/>
  <c r="C975" i="12"/>
  <c r="B1214" i="12"/>
  <c r="C1079" i="12"/>
  <c r="C1447" i="12"/>
  <c r="B1582" i="12"/>
  <c r="H220" i="14"/>
  <c r="G220" i="14"/>
  <c r="A259" i="14"/>
  <c r="D220" i="14"/>
  <c r="C220" i="14"/>
  <c r="I220" i="14"/>
  <c r="E220" i="14"/>
  <c r="F220" i="14"/>
  <c r="B1370" i="12"/>
  <c r="C1235" i="12"/>
  <c r="B1130" i="12"/>
  <c r="C995" i="12"/>
  <c r="G214" i="14"/>
  <c r="A253" i="14"/>
  <c r="H214" i="14"/>
  <c r="F214" i="14"/>
  <c r="I214" i="14"/>
  <c r="D214" i="14"/>
  <c r="E214" i="14"/>
  <c r="C214" i="14"/>
  <c r="F236" i="14"/>
  <c r="I236" i="14"/>
  <c r="G236" i="14"/>
  <c r="H236" i="14"/>
  <c r="D236" i="14"/>
  <c r="C236" i="14"/>
  <c r="E236" i="14"/>
  <c r="B915" i="12"/>
  <c r="C780" i="12"/>
  <c r="C1151" i="12"/>
  <c r="B1286" i="12"/>
  <c r="F227" i="14"/>
  <c r="H227" i="14"/>
  <c r="A266" i="14"/>
  <c r="G227" i="14"/>
  <c r="I227" i="14"/>
  <c r="C227" i="14"/>
  <c r="E227" i="14"/>
  <c r="D227" i="14"/>
  <c r="C221" i="14"/>
  <c r="G221" i="14"/>
  <c r="F221" i="14"/>
  <c r="H221" i="14"/>
  <c r="E221" i="14"/>
  <c r="D221" i="14"/>
  <c r="I221" i="14"/>
  <c r="A260" i="14"/>
  <c r="C594" i="12"/>
  <c r="B729" i="12"/>
  <c r="C1194" i="12"/>
  <c r="B1329" i="12"/>
  <c r="C1111" i="12"/>
  <c r="B1246" i="12"/>
  <c r="B1406" i="12"/>
  <c r="C1271" i="12"/>
  <c r="B1122" i="12"/>
  <c r="C987" i="12"/>
  <c r="B1029" i="12"/>
  <c r="C894" i="12"/>
  <c r="G257" i="14"/>
  <c r="E257" i="14"/>
  <c r="F257" i="14"/>
  <c r="C257" i="14"/>
  <c r="H257" i="14"/>
  <c r="I257" i="14"/>
  <c r="D257" i="14"/>
  <c r="B923" i="12"/>
  <c r="C788" i="12"/>
  <c r="C585" i="12"/>
  <c r="B720" i="12"/>
  <c r="C241" i="14"/>
  <c r="E241" i="14"/>
  <c r="H241" i="14"/>
  <c r="I241" i="14"/>
  <c r="D241" i="14"/>
  <c r="G241" i="14"/>
  <c r="F241" i="14"/>
  <c r="B938" i="12"/>
  <c r="C803" i="12"/>
  <c r="B954" i="12"/>
  <c r="C819" i="12"/>
  <c r="B825" i="12"/>
  <c r="C690" i="12"/>
  <c r="B822" i="12"/>
  <c r="C687" i="12"/>
  <c r="B1014" i="12"/>
  <c r="C879" i="12"/>
  <c r="B1206" i="12"/>
  <c r="C1071" i="12"/>
  <c r="B1964" i="12"/>
  <c r="C1829" i="12"/>
  <c r="C828" i="12"/>
  <c r="B963" i="12"/>
  <c r="C1414" i="12"/>
  <c r="B1549" i="12"/>
  <c r="B1451" i="12"/>
  <c r="C1316" i="12"/>
  <c r="C1047" i="12"/>
  <c r="B1182" i="12"/>
  <c r="C734" i="12"/>
  <c r="B869" i="12"/>
  <c r="B1048" i="12"/>
  <c r="C913" i="12"/>
  <c r="B244" i="14"/>
  <c r="G205" i="14"/>
  <c r="H205" i="14"/>
  <c r="D205" i="14"/>
  <c r="F205" i="14"/>
  <c r="E205" i="14"/>
  <c r="I205" i="14"/>
  <c r="C205" i="14"/>
  <c r="B1345" i="12"/>
  <c r="C1210" i="12"/>
  <c r="C1213" i="12"/>
  <c r="B1348" i="12"/>
  <c r="A950" i="12"/>
  <c r="C815" i="12"/>
  <c r="B1287" i="12"/>
  <c r="C1152" i="12"/>
  <c r="B677" i="12"/>
  <c r="C542" i="12"/>
  <c r="B1132" i="12"/>
  <c r="C997" i="12"/>
  <c r="A1170" i="12"/>
  <c r="C1035" i="12"/>
  <c r="B1608" i="12"/>
  <c r="A1108" i="12"/>
  <c r="C973" i="12"/>
  <c r="C854" i="12"/>
  <c r="B989" i="12"/>
  <c r="C547" i="12"/>
  <c r="B682" i="12"/>
  <c r="B2931" i="12"/>
  <c r="C1064" i="12"/>
  <c r="B1199" i="12"/>
  <c r="B728" i="12"/>
  <c r="C593" i="12"/>
  <c r="C1693" i="12"/>
  <c r="B1828" i="12"/>
  <c r="E225" i="14"/>
  <c r="F225" i="14"/>
  <c r="D225" i="14"/>
  <c r="I225" i="14"/>
  <c r="C225" i="14"/>
  <c r="H225" i="14"/>
  <c r="B264" i="14"/>
  <c r="G225" i="14"/>
  <c r="A248" i="14"/>
  <c r="G209" i="14"/>
  <c r="C209" i="14"/>
  <c r="H209" i="14"/>
  <c r="E209" i="14"/>
  <c r="I209" i="14"/>
  <c r="F209" i="14"/>
  <c r="D209" i="14"/>
  <c r="C974" i="12"/>
  <c r="B1109" i="12"/>
  <c r="B1603" i="12"/>
  <c r="C1468" i="12"/>
  <c r="H255" i="14"/>
  <c r="I255" i="14"/>
  <c r="C255" i="14"/>
  <c r="D255" i="14"/>
  <c r="E255" i="14"/>
  <c r="G255" i="14"/>
  <c r="F255" i="14"/>
  <c r="C732" i="12"/>
  <c r="B867" i="12"/>
  <c r="B1254" i="12"/>
  <c r="C1119" i="12"/>
  <c r="I267" i="14"/>
  <c r="G267" i="14"/>
  <c r="D267" i="14"/>
  <c r="E267" i="14"/>
  <c r="C267" i="14"/>
  <c r="H267" i="14"/>
  <c r="F267" i="14"/>
  <c r="B959" i="12"/>
  <c r="C824" i="12"/>
  <c r="C551" i="12"/>
  <c r="B686" i="12"/>
  <c r="C564" i="12"/>
  <c r="B699" i="12"/>
  <c r="D261" i="14"/>
  <c r="F261" i="14"/>
  <c r="H261" i="14"/>
  <c r="G261" i="14"/>
  <c r="E261" i="14"/>
  <c r="I261" i="14"/>
  <c r="C261" i="14"/>
  <c r="C1661" i="12"/>
  <c r="B1796" i="12"/>
  <c r="E226" i="14"/>
  <c r="F226" i="14"/>
  <c r="H226" i="14"/>
  <c r="I226" i="14"/>
  <c r="D226" i="14"/>
  <c r="G226" i="14"/>
  <c r="C226" i="14"/>
  <c r="A265" i="14"/>
  <c r="B1205" i="12"/>
  <c r="C1070" i="12"/>
  <c r="B1376" i="12"/>
  <c r="C1241" i="12"/>
  <c r="B1171" i="12"/>
  <c r="C1036" i="12"/>
  <c r="B1591" i="12"/>
  <c r="B1285" i="12"/>
  <c r="C1150" i="12"/>
  <c r="B741" i="12"/>
  <c r="C606" i="12"/>
  <c r="B1175" i="12"/>
  <c r="C1040" i="12"/>
  <c r="B1052" i="12"/>
  <c r="C917" i="12"/>
  <c r="B1832" i="12"/>
  <c r="C1697" i="12"/>
  <c r="B1072" i="12"/>
  <c r="C937" i="12"/>
  <c r="C1442" i="12"/>
  <c r="B1577" i="12"/>
  <c r="B1301" i="12"/>
  <c r="C1166" i="12"/>
  <c r="A1055" i="12"/>
  <c r="C920" i="12"/>
  <c r="B730" i="12"/>
  <c r="C595" i="12"/>
  <c r="B273" i="14"/>
  <c r="H234" i="14"/>
  <c r="C234" i="14"/>
  <c r="G234" i="14"/>
  <c r="E234" i="14"/>
  <c r="F234" i="14"/>
  <c r="I234" i="14"/>
  <c r="D234" i="14"/>
  <c r="B3490" i="12"/>
  <c r="B1192" i="12"/>
  <c r="C1057" i="12"/>
  <c r="B700" i="12"/>
  <c r="C565" i="12"/>
  <c r="B941" i="12"/>
  <c r="C806" i="12"/>
  <c r="B1030" i="12"/>
  <c r="C895" i="12"/>
  <c r="C721" i="12"/>
  <c r="B856" i="12"/>
  <c r="B1440" i="12"/>
  <c r="B1179" i="12"/>
  <c r="C1044" i="12"/>
  <c r="B1454" i="12"/>
  <c r="C1319" i="12"/>
  <c r="B1103" i="12"/>
  <c r="C968" i="12"/>
  <c r="G262" i="14"/>
  <c r="E262" i="14"/>
  <c r="I262" i="14"/>
  <c r="D262" i="14"/>
  <c r="H262" i="14"/>
  <c r="C262" i="14"/>
  <c r="F262" i="14"/>
  <c r="B2646" i="12"/>
  <c r="B853" i="12"/>
  <c r="C718" i="12"/>
  <c r="B2035" i="12"/>
  <c r="H263" i="14"/>
  <c r="F263" i="14"/>
  <c r="G263" i="14"/>
  <c r="D263" i="14"/>
  <c r="C263" i="14"/>
  <c r="E263" i="14"/>
  <c r="I263" i="14"/>
  <c r="A1870" i="12"/>
  <c r="C1735" i="12"/>
  <c r="B724" i="12"/>
  <c r="C589" i="12"/>
  <c r="B1461" i="12"/>
  <c r="C1326" i="12"/>
  <c r="B250" i="14"/>
  <c r="I211" i="14"/>
  <c r="H211" i="14"/>
  <c r="E211" i="14"/>
  <c r="F211" i="14"/>
  <c r="G211" i="14"/>
  <c r="D211" i="14"/>
  <c r="C211" i="14"/>
  <c r="B1066" i="12"/>
  <c r="C931" i="12"/>
  <c r="C1163" i="12"/>
  <c r="B1298" i="12"/>
  <c r="B846" i="12"/>
  <c r="C711" i="12"/>
  <c r="A1225" i="12"/>
  <c r="C1090" i="12"/>
  <c r="B885" i="12"/>
  <c r="C750" i="12"/>
  <c r="B831" i="12"/>
  <c r="C696" i="12"/>
  <c r="B1007" i="12"/>
  <c r="C872" i="12"/>
  <c r="B1410" i="12"/>
  <c r="C1275" i="12"/>
  <c r="C548" i="12"/>
  <c r="B683" i="12"/>
  <c r="B1027" i="12"/>
  <c r="C892" i="12"/>
  <c r="B783" i="12"/>
  <c r="C648" i="12"/>
  <c r="C1077" i="12"/>
  <c r="B1212" i="12"/>
  <c r="C723" i="12"/>
  <c r="B858" i="12"/>
  <c r="B1355" i="12"/>
  <c r="E208" i="14"/>
  <c r="I208" i="14"/>
  <c r="G208" i="14"/>
  <c r="D208" i="14"/>
  <c r="A247" i="14"/>
  <c r="C208" i="14"/>
  <c r="H208" i="14"/>
  <c r="F208" i="14"/>
  <c r="B992" i="12"/>
  <c r="C857" i="12"/>
  <c r="B890" i="12"/>
  <c r="C755" i="12"/>
  <c r="C983" i="12"/>
  <c r="B1118" i="12"/>
  <c r="B2312" i="12"/>
  <c r="C2177" i="12"/>
  <c r="C751" i="12"/>
  <c r="B886" i="12"/>
  <c r="C877" i="12"/>
  <c r="B1012" i="12"/>
  <c r="B1023" i="12"/>
  <c r="C888" i="12"/>
  <c r="E240" i="14"/>
  <c r="C240" i="14"/>
  <c r="H240" i="14"/>
  <c r="F240" i="14"/>
  <c r="G240" i="14"/>
  <c r="I240" i="14"/>
  <c r="D240" i="14"/>
  <c r="C1448" i="12"/>
  <c r="B1583" i="12"/>
  <c r="C1736" i="12"/>
  <c r="B1871" i="12"/>
  <c r="B1366" i="12"/>
  <c r="C1231" i="12"/>
  <c r="B1351" i="12"/>
  <c r="C1216" i="12"/>
  <c r="B979" i="12"/>
  <c r="C844" i="12"/>
  <c r="A1026" i="12"/>
  <c r="C891" i="12"/>
  <c r="B1918" i="12"/>
  <c r="G203" i="14"/>
  <c r="I203" i="14"/>
  <c r="H203" i="14"/>
  <c r="C203" i="14"/>
  <c r="E203" i="14"/>
  <c r="A242" i="14"/>
  <c r="D203" i="14"/>
  <c r="F203" i="14"/>
  <c r="C640" i="12"/>
  <c r="B775" i="12"/>
  <c r="C575" i="12"/>
  <c r="B710" i="12"/>
  <c r="C837" i="12"/>
  <c r="B972" i="12"/>
  <c r="C875" i="12"/>
  <c r="B1010" i="12"/>
  <c r="C1067" i="12"/>
  <c r="B1202" i="12"/>
  <c r="B1197" i="12"/>
  <c r="C1062" i="12"/>
  <c r="A1446" i="12"/>
  <c r="C1311" i="12"/>
  <c r="B1113" i="12"/>
  <c r="C978" i="12"/>
  <c r="B1844" i="12"/>
  <c r="C1709" i="12"/>
  <c r="B784" i="12"/>
  <c r="C649" i="12"/>
  <c r="G272" i="14"/>
  <c r="H272" i="14"/>
  <c r="D272" i="14"/>
  <c r="F272" i="14"/>
  <c r="C272" i="14"/>
  <c r="E272" i="14"/>
  <c r="I272" i="14"/>
  <c r="B958" i="12"/>
  <c r="C823" i="12"/>
  <c r="B1167" i="12"/>
  <c r="C1032" i="12"/>
  <c r="B1131" i="12"/>
  <c r="C996" i="12"/>
  <c r="B832" i="12"/>
  <c r="C697" i="12"/>
  <c r="B1823" i="12"/>
  <c r="C1688" i="12"/>
  <c r="B871" i="12"/>
  <c r="C736" i="12"/>
  <c r="C1413" i="12"/>
  <c r="B1548" i="12"/>
  <c r="B754" i="12"/>
  <c r="C619" i="12"/>
  <c r="B1595" i="12"/>
  <c r="C1033" i="12"/>
  <c r="B1168" i="12"/>
  <c r="F206" i="14"/>
  <c r="I206" i="14"/>
  <c r="C206" i="14"/>
  <c r="D206" i="14"/>
  <c r="H206" i="14"/>
  <c r="G206" i="14"/>
  <c r="E206" i="14"/>
  <c r="B245" i="14"/>
  <c r="B1578" i="12"/>
  <c r="C1443" i="12"/>
  <c r="B239" i="14"/>
  <c r="F200" i="14"/>
  <c r="C200" i="14"/>
  <c r="H200" i="14"/>
  <c r="I200" i="14"/>
  <c r="E200" i="14"/>
  <c r="G200" i="14"/>
  <c r="D200" i="14"/>
  <c r="B1080" i="12"/>
  <c r="C945" i="12"/>
  <c r="B1065" i="12"/>
  <c r="C930" i="12"/>
  <c r="A1051" i="12"/>
  <c r="C916" i="12"/>
  <c r="C715" i="12"/>
  <c r="B850" i="12"/>
  <c r="B1084" i="12"/>
  <c r="C949" i="12"/>
  <c r="H274" i="14"/>
  <c r="F274" i="14"/>
  <c r="E274" i="14"/>
  <c r="C274" i="14"/>
  <c r="D274" i="14"/>
  <c r="I274" i="14"/>
  <c r="G274" i="14"/>
  <c r="B1609" i="12"/>
  <c r="C1474" i="12"/>
  <c r="B813" i="12"/>
  <c r="C678" i="12"/>
  <c r="G215" i="14"/>
  <c r="F215" i="14"/>
  <c r="I215" i="14"/>
  <c r="A254" i="14"/>
  <c r="E215" i="14"/>
  <c r="D215" i="14"/>
  <c r="C215" i="14"/>
  <c r="H215" i="14"/>
  <c r="B733" i="12"/>
  <c r="C598" i="12"/>
  <c r="B1215" i="12" l="1"/>
  <c r="C1080" i="12"/>
  <c r="B1314" i="12"/>
  <c r="C1179" i="12"/>
  <c r="B865" i="12"/>
  <c r="C730" i="12"/>
  <c r="B1511" i="12"/>
  <c r="C1376" i="12"/>
  <c r="B1004" i="12"/>
  <c r="C869" i="12"/>
  <c r="C963" i="12"/>
  <c r="B1098" i="12"/>
  <c r="B1683" i="12"/>
  <c r="C1548" i="12"/>
  <c r="C1351" i="12"/>
  <c r="B1486" i="12"/>
  <c r="B1575" i="12"/>
  <c r="B1094" i="12"/>
  <c r="C959" i="12"/>
  <c r="B1050" i="12"/>
  <c r="C915" i="12"/>
  <c r="B1713" i="12"/>
  <c r="C1578" i="12"/>
  <c r="A1190" i="12"/>
  <c r="C1055" i="12"/>
  <c r="B1389" i="12"/>
  <c r="C1254" i="12"/>
  <c r="B1124" i="12"/>
  <c r="C989" i="12"/>
  <c r="B1317" i="12"/>
  <c r="C1182" i="12"/>
  <c r="B1265" i="12"/>
  <c r="C1130" i="12"/>
  <c r="B868" i="12"/>
  <c r="C733" i="12"/>
  <c r="B1164" i="12"/>
  <c r="C1029" i="12"/>
  <c r="A1186" i="12"/>
  <c r="C1051" i="12"/>
  <c r="B1006" i="12"/>
  <c r="C871" i="12"/>
  <c r="C1167" i="12"/>
  <c r="B1302" i="12"/>
  <c r="C972" i="12"/>
  <c r="B1107" i="12"/>
  <c r="H242" i="14"/>
  <c r="C242" i="14"/>
  <c r="G242" i="14"/>
  <c r="E242" i="14"/>
  <c r="D242" i="14"/>
  <c r="F242" i="14"/>
  <c r="I242" i="14"/>
  <c r="C1871" i="12"/>
  <c r="B2006" i="12"/>
  <c r="C992" i="12"/>
  <c r="B1127" i="12"/>
  <c r="B918" i="12"/>
  <c r="C783" i="12"/>
  <c r="C1007" i="12"/>
  <c r="B1142" i="12"/>
  <c r="B981" i="12"/>
  <c r="C846" i="12"/>
  <c r="B859" i="12"/>
  <c r="C724" i="12"/>
  <c r="B1238" i="12"/>
  <c r="C1103" i="12"/>
  <c r="C1192" i="12"/>
  <c r="B1327" i="12"/>
  <c r="B1436" i="12"/>
  <c r="C1301" i="12"/>
  <c r="B1187" i="12"/>
  <c r="C1052" i="12"/>
  <c r="C699" i="12"/>
  <c r="B834" i="12"/>
  <c r="C1199" i="12"/>
  <c r="B1334" i="12"/>
  <c r="B864" i="12"/>
  <c r="C729" i="12"/>
  <c r="C1370" i="12"/>
  <c r="B1505" i="12"/>
  <c r="B982" i="12"/>
  <c r="C847" i="12"/>
  <c r="B1356" i="12"/>
  <c r="C1221" i="12"/>
  <c r="F239" i="14"/>
  <c r="E239" i="14"/>
  <c r="G239" i="14"/>
  <c r="I239" i="14"/>
  <c r="D239" i="14"/>
  <c r="C239" i="14"/>
  <c r="H239" i="14"/>
  <c r="B1158" i="12"/>
  <c r="C1023" i="12"/>
  <c r="D247" i="14"/>
  <c r="H247" i="14"/>
  <c r="G247" i="14"/>
  <c r="C247" i="14"/>
  <c r="I247" i="14"/>
  <c r="E247" i="14"/>
  <c r="F247" i="14"/>
  <c r="B1347" i="12"/>
  <c r="C1212" i="12"/>
  <c r="C853" i="12"/>
  <c r="B988" i="12"/>
  <c r="E264" i="14"/>
  <c r="H264" i="14"/>
  <c r="I264" i="14"/>
  <c r="G264" i="14"/>
  <c r="F264" i="14"/>
  <c r="D264" i="14"/>
  <c r="C264" i="14"/>
  <c r="A1085" i="12"/>
  <c r="C950" i="12"/>
  <c r="B1145" i="12"/>
  <c r="C1010" i="12"/>
  <c r="B1545" i="12"/>
  <c r="C1410" i="12"/>
  <c r="C245" i="14"/>
  <c r="D245" i="14"/>
  <c r="G245" i="14"/>
  <c r="F245" i="14"/>
  <c r="I245" i="14"/>
  <c r="H245" i="14"/>
  <c r="E245" i="14"/>
  <c r="C1168" i="12"/>
  <c r="B1303" i="12"/>
  <c r="B2053" i="12"/>
  <c r="B1021" i="12"/>
  <c r="C886" i="12"/>
  <c r="B1002" i="12"/>
  <c r="C867" i="12"/>
  <c r="B1267" i="12"/>
  <c r="C1132" i="12"/>
  <c r="C813" i="12"/>
  <c r="B948" i="12"/>
  <c r="C1446" i="12"/>
  <c r="A1581" i="12"/>
  <c r="A1161" i="12"/>
  <c r="C1026" i="12"/>
  <c r="B1490" i="12"/>
  <c r="B1433" i="12"/>
  <c r="C1298" i="12"/>
  <c r="B3625" i="12"/>
  <c r="B1712" i="12"/>
  <c r="C1577" i="12"/>
  <c r="B1738" i="12"/>
  <c r="C1603" i="12"/>
  <c r="C1108" i="12"/>
  <c r="A1243" i="12"/>
  <c r="C677" i="12"/>
  <c r="B812" i="12"/>
  <c r="B1480" i="12"/>
  <c r="C1345" i="12"/>
  <c r="D244" i="14"/>
  <c r="G244" i="14"/>
  <c r="I244" i="14"/>
  <c r="C244" i="14"/>
  <c r="F244" i="14"/>
  <c r="E244" i="14"/>
  <c r="H244" i="14"/>
  <c r="B1586" i="12"/>
  <c r="C1451" i="12"/>
  <c r="B1341" i="12"/>
  <c r="C1206" i="12"/>
  <c r="C954" i="12"/>
  <c r="B1089" i="12"/>
  <c r="B1257" i="12"/>
  <c r="C1122" i="12"/>
  <c r="B1717" i="12"/>
  <c r="C1582" i="12"/>
  <c r="C1074" i="12"/>
  <c r="B1209" i="12"/>
  <c r="G254" i="14"/>
  <c r="C254" i="14"/>
  <c r="D254" i="14"/>
  <c r="E254" i="14"/>
  <c r="H254" i="14"/>
  <c r="I254" i="14"/>
  <c r="F254" i="14"/>
  <c r="B889" i="12"/>
  <c r="C754" i="12"/>
  <c r="B967" i="12"/>
  <c r="C832" i="12"/>
  <c r="B1201" i="12"/>
  <c r="C1066" i="12"/>
  <c r="I250" i="14"/>
  <c r="G250" i="14"/>
  <c r="E250" i="14"/>
  <c r="D250" i="14"/>
  <c r="H250" i="14"/>
  <c r="C250" i="14"/>
  <c r="F250" i="14"/>
  <c r="B876" i="12"/>
  <c r="C741" i="12"/>
  <c r="B1963" i="12"/>
  <c r="C1828" i="12"/>
  <c r="B817" i="12"/>
  <c r="C682" i="12"/>
  <c r="C1246" i="12"/>
  <c r="B1381" i="12"/>
  <c r="B1349" i="12"/>
  <c r="C1214" i="12"/>
  <c r="B985" i="12"/>
  <c r="C850" i="12"/>
  <c r="A1305" i="12"/>
  <c r="C1170" i="12"/>
  <c r="C822" i="12"/>
  <c r="B957" i="12"/>
  <c r="B1382" i="12"/>
  <c r="C1247" i="12"/>
  <c r="B1025" i="12"/>
  <c r="C890" i="12"/>
  <c r="A1360" i="12"/>
  <c r="C1225" i="12"/>
  <c r="B1058" i="12"/>
  <c r="C923" i="12"/>
  <c r="B1464" i="12"/>
  <c r="C1329" i="12"/>
  <c r="G259" i="14"/>
  <c r="E259" i="14"/>
  <c r="C259" i="14"/>
  <c r="F259" i="14"/>
  <c r="H259" i="14"/>
  <c r="I259" i="14"/>
  <c r="D259" i="14"/>
  <c r="C1113" i="12"/>
  <c r="B1248" i="12"/>
  <c r="B991" i="12"/>
  <c r="C856" i="12"/>
  <c r="B1726" i="12"/>
  <c r="E265" i="14"/>
  <c r="F265" i="14"/>
  <c r="I265" i="14"/>
  <c r="G265" i="14"/>
  <c r="C265" i="14"/>
  <c r="H265" i="14"/>
  <c r="D265" i="14"/>
  <c r="B1931" i="12"/>
  <c r="C1796" i="12"/>
  <c r="B863" i="12"/>
  <c r="C728" i="12"/>
  <c r="F266" i="14"/>
  <c r="H266" i="14"/>
  <c r="I266" i="14"/>
  <c r="G266" i="14"/>
  <c r="C266" i="14"/>
  <c r="D266" i="14"/>
  <c r="E266" i="14"/>
  <c r="C1065" i="12"/>
  <c r="B1200" i="12"/>
  <c r="B1730" i="12"/>
  <c r="C1823" i="12"/>
  <c r="B1958" i="12"/>
  <c r="B1093" i="12"/>
  <c r="C958" i="12"/>
  <c r="B845" i="12"/>
  <c r="C710" i="12"/>
  <c r="C1583" i="12"/>
  <c r="B1718" i="12"/>
  <c r="B2447" i="12"/>
  <c r="C2312" i="12"/>
  <c r="C1027" i="12"/>
  <c r="B1162" i="12"/>
  <c r="B966" i="12"/>
  <c r="C831" i="12"/>
  <c r="A2005" i="12"/>
  <c r="C1870" i="12"/>
  <c r="B2170" i="12"/>
  <c r="C1454" i="12"/>
  <c r="B1589" i="12"/>
  <c r="B1165" i="12"/>
  <c r="C1030" i="12"/>
  <c r="C273" i="14"/>
  <c r="F273" i="14"/>
  <c r="E273" i="14"/>
  <c r="G273" i="14"/>
  <c r="H273" i="14"/>
  <c r="D273" i="14"/>
  <c r="I273" i="14"/>
  <c r="B1310" i="12"/>
  <c r="C1175" i="12"/>
  <c r="B1306" i="12"/>
  <c r="C1171" i="12"/>
  <c r="B821" i="12"/>
  <c r="C686" i="12"/>
  <c r="B1244" i="12"/>
  <c r="C1109" i="12"/>
  <c r="B3066" i="12"/>
  <c r="C1549" i="12"/>
  <c r="B1684" i="12"/>
  <c r="F260" i="14"/>
  <c r="D260" i="14"/>
  <c r="E260" i="14"/>
  <c r="H260" i="14"/>
  <c r="I260" i="14"/>
  <c r="C260" i="14"/>
  <c r="G260" i="14"/>
  <c r="C1286" i="12"/>
  <c r="B1421" i="12"/>
  <c r="B1219" i="12"/>
  <c r="C1084" i="12"/>
  <c r="B1337" i="12"/>
  <c r="C1202" i="12"/>
  <c r="B910" i="12"/>
  <c r="C775" i="12"/>
  <c r="B1020" i="12"/>
  <c r="C885" i="12"/>
  <c r="B1076" i="12"/>
  <c r="C941" i="12"/>
  <c r="B1207" i="12"/>
  <c r="C1072" i="12"/>
  <c r="B1979" i="12"/>
  <c r="C1844" i="12"/>
  <c r="C1012" i="12"/>
  <c r="B1147" i="12"/>
  <c r="B1266" i="12"/>
  <c r="C1131" i="12"/>
  <c r="B1596" i="12"/>
  <c r="C1461" i="12"/>
  <c r="B835" i="12"/>
  <c r="C700" i="12"/>
  <c r="B1967" i="12"/>
  <c r="C1832" i="12"/>
  <c r="B1420" i="12"/>
  <c r="C1285" i="12"/>
  <c r="C1205" i="12"/>
  <c r="B1340" i="12"/>
  <c r="B1483" i="12"/>
  <c r="C1348" i="12"/>
  <c r="B1245" i="12"/>
  <c r="C1110" i="12"/>
  <c r="B1501" i="12"/>
  <c r="C1366" i="12"/>
  <c r="B2781" i="12"/>
  <c r="B2099" i="12"/>
  <c r="C1964" i="12"/>
  <c r="B960" i="12"/>
  <c r="C825" i="12"/>
  <c r="C1774" i="12"/>
  <c r="B1909" i="12"/>
  <c r="C1609" i="12"/>
  <c r="B1744" i="12"/>
  <c r="B919" i="12"/>
  <c r="C784" i="12"/>
  <c r="B1332" i="12"/>
  <c r="C1197" i="12"/>
  <c r="B1114" i="12"/>
  <c r="C979" i="12"/>
  <c r="C1118" i="12"/>
  <c r="B1253" i="12"/>
  <c r="B993" i="12"/>
  <c r="C858" i="12"/>
  <c r="B818" i="12"/>
  <c r="C683" i="12"/>
  <c r="C248" i="14"/>
  <c r="D248" i="14"/>
  <c r="H248" i="14"/>
  <c r="G248" i="14"/>
  <c r="E248" i="14"/>
  <c r="I248" i="14"/>
  <c r="F248" i="14"/>
  <c r="B1743" i="12"/>
  <c r="B1422" i="12"/>
  <c r="C1287" i="12"/>
  <c r="B1183" i="12"/>
  <c r="C1048" i="12"/>
  <c r="C1014" i="12"/>
  <c r="B1149" i="12"/>
  <c r="B1073" i="12"/>
  <c r="C938" i="12"/>
  <c r="B855" i="12"/>
  <c r="C720" i="12"/>
  <c r="C1406" i="12"/>
  <c r="B1541" i="12"/>
  <c r="C253" i="14"/>
  <c r="D253" i="14"/>
  <c r="F253" i="14"/>
  <c r="G253" i="14"/>
  <c r="E253" i="14"/>
  <c r="I253" i="14"/>
  <c r="H253" i="14"/>
  <c r="A1203" i="12"/>
  <c r="C1068" i="12"/>
  <c r="C904" i="12"/>
  <c r="B1039" i="12"/>
  <c r="A1338" i="12" l="1"/>
  <c r="C1203" i="12"/>
  <c r="B1128" i="12"/>
  <c r="C993" i="12"/>
  <c r="B2234" i="12"/>
  <c r="C2099" i="12"/>
  <c r="C835" i="12"/>
  <c r="B970" i="12"/>
  <c r="B1045" i="12"/>
  <c r="C910" i="12"/>
  <c r="A2140" i="12"/>
  <c r="C2005" i="12"/>
  <c r="B1568" i="12"/>
  <c r="C1433" i="12"/>
  <c r="B994" i="12"/>
  <c r="C859" i="12"/>
  <c r="B1388" i="12"/>
  <c r="C1253" i="12"/>
  <c r="B1879" i="12"/>
  <c r="C1744" i="12"/>
  <c r="B2916" i="12"/>
  <c r="B1475" i="12"/>
  <c r="C1340" i="12"/>
  <c r="C1244" i="12"/>
  <c r="B1379" i="12"/>
  <c r="B1724" i="12"/>
  <c r="C1589" i="12"/>
  <c r="B1852" i="12"/>
  <c r="C1717" i="12"/>
  <c r="B1721" i="12"/>
  <c r="C1586" i="12"/>
  <c r="B1680" i="12"/>
  <c r="C1545" i="12"/>
  <c r="C1158" i="12"/>
  <c r="B1293" i="12"/>
  <c r="C1334" i="12"/>
  <c r="B1469" i="12"/>
  <c r="B1462" i="12"/>
  <c r="C1327" i="12"/>
  <c r="B1277" i="12"/>
  <c r="C1142" i="12"/>
  <c r="C1164" i="12"/>
  <c r="B1299" i="12"/>
  <c r="B1000" i="12"/>
  <c r="C865" i="12"/>
  <c r="B1249" i="12"/>
  <c r="C1114" i="12"/>
  <c r="B1636" i="12"/>
  <c r="C1501" i="12"/>
  <c r="C1420" i="12"/>
  <c r="B1555" i="12"/>
  <c r="B1401" i="12"/>
  <c r="C1266" i="12"/>
  <c r="B1211" i="12"/>
  <c r="C1076" i="12"/>
  <c r="B1354" i="12"/>
  <c r="C1219" i="12"/>
  <c r="B1228" i="12"/>
  <c r="C1093" i="12"/>
  <c r="B1092" i="12"/>
  <c r="C957" i="12"/>
  <c r="B1516" i="12"/>
  <c r="C1381" i="12"/>
  <c r="B1336" i="12"/>
  <c r="C1201" i="12"/>
  <c r="C1480" i="12"/>
  <c r="B1615" i="12"/>
  <c r="B1847" i="12"/>
  <c r="C1712" i="12"/>
  <c r="A1296" i="12"/>
  <c r="C1161" i="12"/>
  <c r="C1002" i="12"/>
  <c r="B1137" i="12"/>
  <c r="B1491" i="12"/>
  <c r="C1356" i="12"/>
  <c r="B1437" i="12"/>
  <c r="C1302" i="12"/>
  <c r="B1233" i="12"/>
  <c r="C1098" i="12"/>
  <c r="C1541" i="12"/>
  <c r="B1676" i="12"/>
  <c r="C1963" i="12"/>
  <c r="B2098" i="12"/>
  <c r="B1646" i="12"/>
  <c r="C1511" i="12"/>
  <c r="B1342" i="12"/>
  <c r="C1207" i="12"/>
  <c r="C1738" i="12"/>
  <c r="B1873" i="12"/>
  <c r="B1625" i="12"/>
  <c r="B1402" i="12"/>
  <c r="C1267" i="12"/>
  <c r="B1571" i="12"/>
  <c r="C1436" i="12"/>
  <c r="C855" i="12"/>
  <c r="B990" i="12"/>
  <c r="B2044" i="12"/>
  <c r="C1909" i="12"/>
  <c r="C1162" i="12"/>
  <c r="B1297" i="12"/>
  <c r="C1464" i="12"/>
  <c r="B1599" i="12"/>
  <c r="C1382" i="12"/>
  <c r="B1517" i="12"/>
  <c r="C1349" i="12"/>
  <c r="B1484" i="12"/>
  <c r="B1011" i="12"/>
  <c r="C876" i="12"/>
  <c r="B1259" i="12"/>
  <c r="C1124" i="12"/>
  <c r="C1039" i="12"/>
  <c r="B1174" i="12"/>
  <c r="B1208" i="12"/>
  <c r="C1073" i="12"/>
  <c r="B1878" i="12"/>
  <c r="B1282" i="12"/>
  <c r="C1147" i="12"/>
  <c r="B1556" i="12"/>
  <c r="C1421" i="12"/>
  <c r="B956" i="12"/>
  <c r="C821" i="12"/>
  <c r="B2305" i="12"/>
  <c r="B2093" i="12"/>
  <c r="C1958" i="12"/>
  <c r="B2066" i="12"/>
  <c r="C1931" i="12"/>
  <c r="B1861" i="12"/>
  <c r="C1058" i="12"/>
  <c r="B1193" i="12"/>
  <c r="B1392" i="12"/>
  <c r="C1257" i="12"/>
  <c r="B947" i="12"/>
  <c r="C812" i="12"/>
  <c r="C1581" i="12"/>
  <c r="A1716" i="12"/>
  <c r="C1145" i="12"/>
  <c r="B1280" i="12"/>
  <c r="C834" i="12"/>
  <c r="B969" i="12"/>
  <c r="B1003" i="12"/>
  <c r="C868" i="12"/>
  <c r="C1389" i="12"/>
  <c r="B1524" i="12"/>
  <c r="C1094" i="12"/>
  <c r="B1229" i="12"/>
  <c r="B1449" i="12"/>
  <c r="C1314" i="12"/>
  <c r="C991" i="12"/>
  <c r="B1126" i="12"/>
  <c r="C1187" i="12"/>
  <c r="B1322" i="12"/>
  <c r="B1621" i="12"/>
  <c r="C1486" i="12"/>
  <c r="B1445" i="12"/>
  <c r="C1310" i="12"/>
  <c r="B1160" i="12"/>
  <c r="C1025" i="12"/>
  <c r="C985" i="12"/>
  <c r="B1120" i="12"/>
  <c r="B1438" i="12"/>
  <c r="C1303" i="12"/>
  <c r="B2141" i="12"/>
  <c r="C2006" i="12"/>
  <c r="A1321" i="12"/>
  <c r="C1186" i="12"/>
  <c r="B1848" i="12"/>
  <c r="C1713" i="12"/>
  <c r="C1596" i="12"/>
  <c r="B1731" i="12"/>
  <c r="B1472" i="12"/>
  <c r="C1337" i="12"/>
  <c r="B1482" i="12"/>
  <c r="C1347" i="12"/>
  <c r="B998" i="12"/>
  <c r="C863" i="12"/>
  <c r="B1185" i="12"/>
  <c r="C1050" i="12"/>
  <c r="B1284" i="12"/>
  <c r="C1149" i="12"/>
  <c r="B953" i="12"/>
  <c r="C818" i="12"/>
  <c r="B1467" i="12"/>
  <c r="C1332" i="12"/>
  <c r="B1095" i="12"/>
  <c r="C960" i="12"/>
  <c r="B1380" i="12"/>
  <c r="C1245" i="12"/>
  <c r="B2102" i="12"/>
  <c r="C1967" i="12"/>
  <c r="B1155" i="12"/>
  <c r="C1020" i="12"/>
  <c r="B1819" i="12"/>
  <c r="C1684" i="12"/>
  <c r="B2582" i="12"/>
  <c r="C2447" i="12"/>
  <c r="C967" i="12"/>
  <c r="B1102" i="12"/>
  <c r="B1224" i="12"/>
  <c r="C1089" i="12"/>
  <c r="B3760" i="12"/>
  <c r="B1156" i="12"/>
  <c r="C1021" i="12"/>
  <c r="B1117" i="12"/>
  <c r="C982" i="12"/>
  <c r="B1373" i="12"/>
  <c r="C1238" i="12"/>
  <c r="B1053" i="12"/>
  <c r="C918" i="12"/>
  <c r="B1054" i="12"/>
  <c r="C919" i="12"/>
  <c r="C1483" i="12"/>
  <c r="B1618" i="12"/>
  <c r="C1979" i="12"/>
  <c r="B2114" i="12"/>
  <c r="C889" i="12"/>
  <c r="B1024" i="12"/>
  <c r="B1344" i="12"/>
  <c r="C1209" i="12"/>
  <c r="B2188" i="12"/>
  <c r="C1183" i="12"/>
  <c r="B1318" i="12"/>
  <c r="B3201" i="12"/>
  <c r="B1335" i="12"/>
  <c r="C1200" i="12"/>
  <c r="B1383" i="12"/>
  <c r="C1248" i="12"/>
  <c r="B1476" i="12"/>
  <c r="C1341" i="12"/>
  <c r="B1452" i="12"/>
  <c r="C1317" i="12"/>
  <c r="B1300" i="12"/>
  <c r="C1165" i="12"/>
  <c r="B1101" i="12"/>
  <c r="C966" i="12"/>
  <c r="B980" i="12"/>
  <c r="C845" i="12"/>
  <c r="B999" i="12"/>
  <c r="C864" i="12"/>
  <c r="B1116" i="12"/>
  <c r="C981" i="12"/>
  <c r="C1107" i="12"/>
  <c r="B1242" i="12"/>
  <c r="B1557" i="12"/>
  <c r="C1422" i="12"/>
  <c r="B1818" i="12"/>
  <c r="C1683" i="12"/>
  <c r="B1441" i="12"/>
  <c r="C1306" i="12"/>
  <c r="B1853" i="12"/>
  <c r="C1718" i="12"/>
  <c r="B1865" i="12"/>
  <c r="A1495" i="12"/>
  <c r="C1360" i="12"/>
  <c r="A1440" i="12"/>
  <c r="C1305" i="12"/>
  <c r="B952" i="12"/>
  <c r="C817" i="12"/>
  <c r="A1378" i="12"/>
  <c r="C1243" i="12"/>
  <c r="C948" i="12"/>
  <c r="B1083" i="12"/>
  <c r="A1220" i="12"/>
  <c r="C1085" i="12"/>
  <c r="B1123" i="12"/>
  <c r="C988" i="12"/>
  <c r="B1640" i="12"/>
  <c r="C1505" i="12"/>
  <c r="B1262" i="12"/>
  <c r="C1127" i="12"/>
  <c r="B1141" i="12"/>
  <c r="C1006" i="12"/>
  <c r="B1400" i="12"/>
  <c r="C1265" i="12"/>
  <c r="A1325" i="12"/>
  <c r="C1190" i="12"/>
  <c r="B1710" i="12"/>
  <c r="B1139" i="12"/>
  <c r="C1004" i="12"/>
  <c r="B1350" i="12"/>
  <c r="C1215" i="12"/>
  <c r="C1599" i="12" l="1"/>
  <c r="B1734" i="12"/>
  <c r="C970" i="12"/>
  <c r="B1105" i="12"/>
  <c r="A1355" i="12"/>
  <c r="C1220" i="12"/>
  <c r="C1116" i="12"/>
  <c r="B1251" i="12"/>
  <c r="B2717" i="12"/>
  <c r="C2582" i="12"/>
  <c r="C1472" i="12"/>
  <c r="B1607" i="12"/>
  <c r="B1580" i="12"/>
  <c r="C1445" i="12"/>
  <c r="C1282" i="12"/>
  <c r="B1417" i="12"/>
  <c r="B3895" i="12"/>
  <c r="B1320" i="12"/>
  <c r="C1185" i="12"/>
  <c r="B1756" i="12"/>
  <c r="C1621" i="12"/>
  <c r="B1982" i="12"/>
  <c r="C1847" i="12"/>
  <c r="C2234" i="12"/>
  <c r="B2369" i="12"/>
  <c r="B2000" i="12"/>
  <c r="C1318" i="12"/>
  <c r="B1453" i="12"/>
  <c r="B2249" i="12"/>
  <c r="C2114" i="12"/>
  <c r="B1255" i="12"/>
  <c r="C1120" i="12"/>
  <c r="B1457" i="12"/>
  <c r="C1322" i="12"/>
  <c r="B1659" i="12"/>
  <c r="C1524" i="12"/>
  <c r="A1851" i="12"/>
  <c r="C1716" i="12"/>
  <c r="B1619" i="12"/>
  <c r="C1484" i="12"/>
  <c r="B1760" i="12"/>
  <c r="B2233" i="12"/>
  <c r="C2098" i="12"/>
  <c r="B1750" i="12"/>
  <c r="C1615" i="12"/>
  <c r="B1690" i="12"/>
  <c r="C1555" i="12"/>
  <c r="B1434" i="12"/>
  <c r="C1299" i="12"/>
  <c r="C1293" i="12"/>
  <c r="B1428" i="12"/>
  <c r="B1479" i="12"/>
  <c r="C1344" i="12"/>
  <c r="C1233" i="12"/>
  <c r="B1368" i="12"/>
  <c r="C1516" i="12"/>
  <c r="B1651" i="12"/>
  <c r="B1346" i="12"/>
  <c r="C1211" i="12"/>
  <c r="B1597" i="12"/>
  <c r="C1462" i="12"/>
  <c r="B1129" i="12"/>
  <c r="C994" i="12"/>
  <c r="B1218" i="12"/>
  <c r="C1083" i="12"/>
  <c r="B3336" i="12"/>
  <c r="B1159" i="12"/>
  <c r="C1024" i="12"/>
  <c r="B1866" i="12"/>
  <c r="C1731" i="12"/>
  <c r="C1280" i="12"/>
  <c r="B1415" i="12"/>
  <c r="B1432" i="12"/>
  <c r="C1297" i="12"/>
  <c r="C1469" i="12"/>
  <c r="B1604" i="12"/>
  <c r="B3051" i="12"/>
  <c r="B1845" i="12"/>
  <c r="B2440" i="12"/>
  <c r="C1011" i="12"/>
  <c r="B1146" i="12"/>
  <c r="B1781" i="12"/>
  <c r="C1646" i="12"/>
  <c r="B1536" i="12"/>
  <c r="C1401" i="12"/>
  <c r="C1568" i="12"/>
  <c r="B1703" i="12"/>
  <c r="A1460" i="12"/>
  <c r="C1325" i="12"/>
  <c r="B1775" i="12"/>
  <c r="C1640" i="12"/>
  <c r="A1513" i="12"/>
  <c r="C1378" i="12"/>
  <c r="B1692" i="12"/>
  <c r="C1557" i="12"/>
  <c r="C980" i="12"/>
  <c r="B1115" i="12"/>
  <c r="B1611" i="12"/>
  <c r="C1476" i="12"/>
  <c r="B1508" i="12"/>
  <c r="C1373" i="12"/>
  <c r="B1359" i="12"/>
  <c r="C1224" i="12"/>
  <c r="B1290" i="12"/>
  <c r="C1155" i="12"/>
  <c r="B1602" i="12"/>
  <c r="C1467" i="12"/>
  <c r="B1133" i="12"/>
  <c r="C998" i="12"/>
  <c r="C1848" i="12"/>
  <c r="B1983" i="12"/>
  <c r="B1996" i="12"/>
  <c r="C956" i="12"/>
  <c r="B1091" i="12"/>
  <c r="B1343" i="12"/>
  <c r="C1208" i="12"/>
  <c r="C2044" i="12"/>
  <c r="B2179" i="12"/>
  <c r="B1626" i="12"/>
  <c r="C1491" i="12"/>
  <c r="B1363" i="12"/>
  <c r="C1228" i="12"/>
  <c r="B1859" i="12"/>
  <c r="C1724" i="12"/>
  <c r="B2014" i="12"/>
  <c r="C1879" i="12"/>
  <c r="A2275" i="12"/>
  <c r="C2140" i="12"/>
  <c r="C1128" i="12"/>
  <c r="B1263" i="12"/>
  <c r="B1104" i="12"/>
  <c r="C969" i="12"/>
  <c r="B1276" i="12"/>
  <c r="C1141" i="12"/>
  <c r="A1575" i="12"/>
  <c r="C1440" i="12"/>
  <c r="B1576" i="12"/>
  <c r="C1441" i="12"/>
  <c r="B1470" i="12"/>
  <c r="C1335" i="12"/>
  <c r="B1189" i="12"/>
  <c r="C1054" i="12"/>
  <c r="B1291" i="12"/>
  <c r="C1156" i="12"/>
  <c r="B1515" i="12"/>
  <c r="C1380" i="12"/>
  <c r="B1419" i="12"/>
  <c r="C1284" i="12"/>
  <c r="C2141" i="12"/>
  <c r="B2276" i="12"/>
  <c r="B1584" i="12"/>
  <c r="C1449" i="12"/>
  <c r="C2093" i="12"/>
  <c r="B2228" i="12"/>
  <c r="C1571" i="12"/>
  <c r="B1706" i="12"/>
  <c r="B1856" i="12"/>
  <c r="C1721" i="12"/>
  <c r="C1229" i="12"/>
  <c r="B1364" i="12"/>
  <c r="B1328" i="12"/>
  <c r="C1193" i="12"/>
  <c r="B2013" i="12"/>
  <c r="C1262" i="12"/>
  <c r="B1397" i="12"/>
  <c r="A1630" i="12"/>
  <c r="C1495" i="12"/>
  <c r="B1134" i="12"/>
  <c r="C999" i="12"/>
  <c r="C1819" i="12"/>
  <c r="B1954" i="12"/>
  <c r="C1438" i="12"/>
  <c r="B1573" i="12"/>
  <c r="B1377" i="12"/>
  <c r="C1242" i="12"/>
  <c r="C1618" i="12"/>
  <c r="B1753" i="12"/>
  <c r="C1102" i="12"/>
  <c r="B1237" i="12"/>
  <c r="B1261" i="12"/>
  <c r="C1126" i="12"/>
  <c r="C1174" i="12"/>
  <c r="B1309" i="12"/>
  <c r="B1652" i="12"/>
  <c r="C1517" i="12"/>
  <c r="C990" i="12"/>
  <c r="B1125" i="12"/>
  <c r="B2008" i="12"/>
  <c r="C1873" i="12"/>
  <c r="B1811" i="12"/>
  <c r="C1676" i="12"/>
  <c r="B1272" i="12"/>
  <c r="C1137" i="12"/>
  <c r="B1514" i="12"/>
  <c r="C1379" i="12"/>
  <c r="B1274" i="12"/>
  <c r="C1139" i="12"/>
  <c r="C1300" i="12"/>
  <c r="B1435" i="12"/>
  <c r="C1392" i="12"/>
  <c r="B1527" i="12"/>
  <c r="C1259" i="12"/>
  <c r="B1394" i="12"/>
  <c r="B1477" i="12"/>
  <c r="C1342" i="12"/>
  <c r="A1431" i="12"/>
  <c r="C1296" i="12"/>
  <c r="B1384" i="12"/>
  <c r="C1249" i="12"/>
  <c r="C1475" i="12"/>
  <c r="B1610" i="12"/>
  <c r="C1818" i="12"/>
  <c r="B1953" i="12"/>
  <c r="C1452" i="12"/>
  <c r="B1587" i="12"/>
  <c r="B1188" i="12"/>
  <c r="C1053" i="12"/>
  <c r="B1230" i="12"/>
  <c r="C1095" i="12"/>
  <c r="B1537" i="12"/>
  <c r="C1402" i="12"/>
  <c r="C1437" i="12"/>
  <c r="B1572" i="12"/>
  <c r="C1092" i="12"/>
  <c r="B1227" i="12"/>
  <c r="B1135" i="12"/>
  <c r="C1000" i="12"/>
  <c r="C1852" i="12"/>
  <c r="B1987" i="12"/>
  <c r="B1485" i="12"/>
  <c r="C1350" i="12"/>
  <c r="B1535" i="12"/>
  <c r="C1400" i="12"/>
  <c r="B1258" i="12"/>
  <c r="C1123" i="12"/>
  <c r="C952" i="12"/>
  <c r="B1087" i="12"/>
  <c r="B1988" i="12"/>
  <c r="C1853" i="12"/>
  <c r="B1236" i="12"/>
  <c r="C1101" i="12"/>
  <c r="C1383" i="12"/>
  <c r="B1518" i="12"/>
  <c r="B2323" i="12"/>
  <c r="B1252" i="12"/>
  <c r="C1117" i="12"/>
  <c r="B2237" i="12"/>
  <c r="C2102" i="12"/>
  <c r="B1088" i="12"/>
  <c r="C953" i="12"/>
  <c r="C1482" i="12"/>
  <c r="B1617" i="12"/>
  <c r="A1456" i="12"/>
  <c r="C1321" i="12"/>
  <c r="B1295" i="12"/>
  <c r="C1160" i="12"/>
  <c r="B1138" i="12"/>
  <c r="C1003" i="12"/>
  <c r="C947" i="12"/>
  <c r="B1082" i="12"/>
  <c r="B2201" i="12"/>
  <c r="C2066" i="12"/>
  <c r="C1556" i="12"/>
  <c r="B1691" i="12"/>
  <c r="C1336" i="12"/>
  <c r="B1471" i="12"/>
  <c r="B1489" i="12"/>
  <c r="C1354" i="12"/>
  <c r="B1771" i="12"/>
  <c r="C1636" i="12"/>
  <c r="B1412" i="12"/>
  <c r="C1277" i="12"/>
  <c r="C1680" i="12"/>
  <c r="B1815" i="12"/>
  <c r="B1523" i="12"/>
  <c r="C1388" i="12"/>
  <c r="B1180" i="12"/>
  <c r="C1045" i="12"/>
  <c r="A1473" i="12"/>
  <c r="C1338" i="12"/>
  <c r="C1572" i="12" l="1"/>
  <c r="B1707" i="12"/>
  <c r="B1722" i="12"/>
  <c r="C1587" i="12"/>
  <c r="C1435" i="12"/>
  <c r="B1570" i="12"/>
  <c r="B1444" i="12"/>
  <c r="C1309" i="12"/>
  <c r="C1146" i="12"/>
  <c r="B1281" i="12"/>
  <c r="C1251" i="12"/>
  <c r="B1386" i="12"/>
  <c r="B2336" i="12"/>
  <c r="C2201" i="12"/>
  <c r="A1591" i="12"/>
  <c r="C1456" i="12"/>
  <c r="C1252" i="12"/>
  <c r="B1387" i="12"/>
  <c r="C1988" i="12"/>
  <c r="B2123" i="12"/>
  <c r="B1620" i="12"/>
  <c r="C1485" i="12"/>
  <c r="A1566" i="12"/>
  <c r="C1431" i="12"/>
  <c r="C1811" i="12"/>
  <c r="B1946" i="12"/>
  <c r="B1426" i="12"/>
  <c r="C1291" i="12"/>
  <c r="B1614" i="12"/>
  <c r="C1479" i="12"/>
  <c r="B2122" i="12"/>
  <c r="C1987" i="12"/>
  <c r="B1708" i="12"/>
  <c r="C1573" i="12"/>
  <c r="B1532" i="12"/>
  <c r="C1397" i="12"/>
  <c r="B1588" i="12"/>
  <c r="C1453" i="12"/>
  <c r="B2458" i="12"/>
  <c r="B1612" i="12"/>
  <c r="C1477" i="12"/>
  <c r="B1991" i="12"/>
  <c r="C1856" i="12"/>
  <c r="B1324" i="12"/>
  <c r="C1189" i="12"/>
  <c r="C2014" i="12"/>
  <c r="B2149" i="12"/>
  <c r="B1567" i="12"/>
  <c r="C1432" i="12"/>
  <c r="B2368" i="12"/>
  <c r="C2233" i="12"/>
  <c r="B1794" i="12"/>
  <c r="C1659" i="12"/>
  <c r="B1891" i="12"/>
  <c r="C1756" i="12"/>
  <c r="B1715" i="12"/>
  <c r="C1580" i="12"/>
  <c r="B1950" i="12"/>
  <c r="C1815" i="12"/>
  <c r="B1606" i="12"/>
  <c r="C1471" i="12"/>
  <c r="C1518" i="12"/>
  <c r="B1653" i="12"/>
  <c r="C1610" i="12"/>
  <c r="B1745" i="12"/>
  <c r="B1529" i="12"/>
  <c r="C1394" i="12"/>
  <c r="C1771" i="12"/>
  <c r="B1906" i="12"/>
  <c r="A1765" i="12"/>
  <c r="C1630" i="12"/>
  <c r="C2275" i="12"/>
  <c r="A2410" i="12"/>
  <c r="C1290" i="12"/>
  <c r="B1425" i="12"/>
  <c r="B1732" i="12"/>
  <c r="C1597" i="12"/>
  <c r="B1885" i="12"/>
  <c r="C1750" i="12"/>
  <c r="B2384" i="12"/>
  <c r="C2249" i="12"/>
  <c r="C1982" i="12"/>
  <c r="B2117" i="12"/>
  <c r="B1217" i="12"/>
  <c r="C1082" i="12"/>
  <c r="C1087" i="12"/>
  <c r="B1222" i="12"/>
  <c r="B2411" i="12"/>
  <c r="C2276" i="12"/>
  <c r="C2179" i="12"/>
  <c r="B2314" i="12"/>
  <c r="C1983" i="12"/>
  <c r="B2118" i="12"/>
  <c r="B1838" i="12"/>
  <c r="C1703" i="12"/>
  <c r="B1563" i="12"/>
  <c r="C1428" i="12"/>
  <c r="C1523" i="12"/>
  <c r="B1658" i="12"/>
  <c r="B1624" i="12"/>
  <c r="C1489" i="12"/>
  <c r="B1672" i="12"/>
  <c r="C1537" i="12"/>
  <c r="B1409" i="12"/>
  <c r="C1274" i="12"/>
  <c r="B2143" i="12"/>
  <c r="C2008" i="12"/>
  <c r="B1396" i="12"/>
  <c r="C1261" i="12"/>
  <c r="B1411" i="12"/>
  <c r="C1276" i="12"/>
  <c r="C1359" i="12"/>
  <c r="B1494" i="12"/>
  <c r="B1827" i="12"/>
  <c r="C1692" i="12"/>
  <c r="B2575" i="12"/>
  <c r="B3471" i="12"/>
  <c r="B1481" i="12"/>
  <c r="C1346" i="12"/>
  <c r="A1490" i="12"/>
  <c r="C1355" i="12"/>
  <c r="B1260" i="12"/>
  <c r="C1125" i="12"/>
  <c r="C1237" i="12"/>
  <c r="B1372" i="12"/>
  <c r="B2089" i="12"/>
  <c r="C1954" i="12"/>
  <c r="B1841" i="12"/>
  <c r="C1706" i="12"/>
  <c r="B1550" i="12"/>
  <c r="C1415" i="12"/>
  <c r="C1651" i="12"/>
  <c r="B1786" i="12"/>
  <c r="C1607" i="12"/>
  <c r="B1742" i="12"/>
  <c r="C1105" i="12"/>
  <c r="B1240" i="12"/>
  <c r="C1138" i="12"/>
  <c r="B1273" i="12"/>
  <c r="C1088" i="12"/>
  <c r="B1223" i="12"/>
  <c r="C1258" i="12"/>
  <c r="B1393" i="12"/>
  <c r="B1270" i="12"/>
  <c r="C1135" i="12"/>
  <c r="B1365" i="12"/>
  <c r="C1230" i="12"/>
  <c r="B1649" i="12"/>
  <c r="C1514" i="12"/>
  <c r="B2148" i="12"/>
  <c r="B1554" i="12"/>
  <c r="C1419" i="12"/>
  <c r="B1605" i="12"/>
  <c r="C1470" i="12"/>
  <c r="B1239" i="12"/>
  <c r="C1104" i="12"/>
  <c r="C1859" i="12"/>
  <c r="B1994" i="12"/>
  <c r="C1343" i="12"/>
  <c r="B1478" i="12"/>
  <c r="B1268" i="12"/>
  <c r="C1133" i="12"/>
  <c r="B1643" i="12"/>
  <c r="C1508" i="12"/>
  <c r="A1648" i="12"/>
  <c r="C1513" i="12"/>
  <c r="B1671" i="12"/>
  <c r="C1536" i="12"/>
  <c r="B1980" i="12"/>
  <c r="B1353" i="12"/>
  <c r="C1218" i="12"/>
  <c r="C1434" i="12"/>
  <c r="B1569" i="12"/>
  <c r="B1895" i="12"/>
  <c r="B1592" i="12"/>
  <c r="C1457" i="12"/>
  <c r="B2135" i="12"/>
  <c r="C1320" i="12"/>
  <c r="B1455" i="12"/>
  <c r="C1364" i="12"/>
  <c r="B1499" i="12"/>
  <c r="B2131" i="12"/>
  <c r="B1250" i="12"/>
  <c r="C1115" i="12"/>
  <c r="C1604" i="12"/>
  <c r="B1739" i="12"/>
  <c r="B1552" i="12"/>
  <c r="C1417" i="12"/>
  <c r="C1180" i="12"/>
  <c r="B1315" i="12"/>
  <c r="C1377" i="12"/>
  <c r="B1512" i="12"/>
  <c r="B1719" i="12"/>
  <c r="C1584" i="12"/>
  <c r="A1710" i="12"/>
  <c r="C1575" i="12"/>
  <c r="B1761" i="12"/>
  <c r="C1626" i="12"/>
  <c r="A1595" i="12"/>
  <c r="C1460" i="12"/>
  <c r="B1294" i="12"/>
  <c r="C1159" i="12"/>
  <c r="C1851" i="12"/>
  <c r="A1986" i="12"/>
  <c r="B1752" i="12"/>
  <c r="C1617" i="12"/>
  <c r="B2088" i="12"/>
  <c r="C1953" i="12"/>
  <c r="C1691" i="12"/>
  <c r="B1826" i="12"/>
  <c r="B1362" i="12"/>
  <c r="C1227" i="12"/>
  <c r="C1527" i="12"/>
  <c r="B1662" i="12"/>
  <c r="C1753" i="12"/>
  <c r="B1888" i="12"/>
  <c r="C2228" i="12"/>
  <c r="B2363" i="12"/>
  <c r="C1263" i="12"/>
  <c r="B1398" i="12"/>
  <c r="B1226" i="12"/>
  <c r="C1091" i="12"/>
  <c r="C1368" i="12"/>
  <c r="B1503" i="12"/>
  <c r="C2369" i="12"/>
  <c r="B2504" i="12"/>
  <c r="C1734" i="12"/>
  <c r="B1869" i="12"/>
  <c r="A1608" i="12"/>
  <c r="C1473" i="12"/>
  <c r="C1412" i="12"/>
  <c r="B1547" i="12"/>
  <c r="B1430" i="12"/>
  <c r="C1295" i="12"/>
  <c r="B2372" i="12"/>
  <c r="C2237" i="12"/>
  <c r="B1371" i="12"/>
  <c r="C1236" i="12"/>
  <c r="C1535" i="12"/>
  <c r="B1670" i="12"/>
  <c r="C1188" i="12"/>
  <c r="B1323" i="12"/>
  <c r="B1519" i="12"/>
  <c r="C1384" i="12"/>
  <c r="B1407" i="12"/>
  <c r="C1272" i="12"/>
  <c r="B1787" i="12"/>
  <c r="C1652" i="12"/>
  <c r="C1134" i="12"/>
  <c r="B1269" i="12"/>
  <c r="C1328" i="12"/>
  <c r="B1463" i="12"/>
  <c r="B1650" i="12"/>
  <c r="C1515" i="12"/>
  <c r="B1711" i="12"/>
  <c r="C1576" i="12"/>
  <c r="B1498" i="12"/>
  <c r="C1363" i="12"/>
  <c r="B1737" i="12"/>
  <c r="C1602" i="12"/>
  <c r="B1746" i="12"/>
  <c r="C1611" i="12"/>
  <c r="B1910" i="12"/>
  <c r="C1775" i="12"/>
  <c r="B1916" i="12"/>
  <c r="C1781" i="12"/>
  <c r="B3186" i="12"/>
  <c r="B2001" i="12"/>
  <c r="C1866" i="12"/>
  <c r="B1264" i="12"/>
  <c r="C1129" i="12"/>
  <c r="B1825" i="12"/>
  <c r="C1690" i="12"/>
  <c r="B1754" i="12"/>
  <c r="C1619" i="12"/>
  <c r="B1390" i="12"/>
  <c r="C1255" i="12"/>
  <c r="B4030" i="12"/>
  <c r="B2852" i="12"/>
  <c r="C2717" i="12"/>
  <c r="B1805" i="12" l="1"/>
  <c r="C1670" i="12"/>
  <c r="B1638" i="12"/>
  <c r="C1503" i="12"/>
  <c r="C1888" i="12"/>
  <c r="B2023" i="12"/>
  <c r="B4165" i="12"/>
  <c r="C1910" i="12"/>
  <c r="B2045" i="12"/>
  <c r="B1922" i="12"/>
  <c r="C1787" i="12"/>
  <c r="B1778" i="12"/>
  <c r="C1643" i="12"/>
  <c r="B1784" i="12"/>
  <c r="C1649" i="12"/>
  <c r="A1900" i="12"/>
  <c r="C1765" i="12"/>
  <c r="B2026" i="12"/>
  <c r="C1891" i="12"/>
  <c r="A1701" i="12"/>
  <c r="C1566" i="12"/>
  <c r="B2710" i="12"/>
  <c r="B1525" i="12"/>
  <c r="C1390" i="12"/>
  <c r="C2001" i="12"/>
  <c r="B2136" i="12"/>
  <c r="C1746" i="12"/>
  <c r="B1881" i="12"/>
  <c r="B1785" i="12"/>
  <c r="C1650" i="12"/>
  <c r="C1407" i="12"/>
  <c r="B1542" i="12"/>
  <c r="B1506" i="12"/>
  <c r="C1371" i="12"/>
  <c r="A1743" i="12"/>
  <c r="C1608" i="12"/>
  <c r="C1226" i="12"/>
  <c r="B1361" i="12"/>
  <c r="B1887" i="12"/>
  <c r="C1752" i="12"/>
  <c r="B1896" i="12"/>
  <c r="C1761" i="12"/>
  <c r="B2266" i="12"/>
  <c r="B1727" i="12"/>
  <c r="C1592" i="12"/>
  <c r="B2115" i="12"/>
  <c r="B1403" i="12"/>
  <c r="C1268" i="12"/>
  <c r="B1740" i="12"/>
  <c r="C1605" i="12"/>
  <c r="B1500" i="12"/>
  <c r="C1365" i="12"/>
  <c r="C1550" i="12"/>
  <c r="B1685" i="12"/>
  <c r="B1395" i="12"/>
  <c r="C1260" i="12"/>
  <c r="C1396" i="12"/>
  <c r="B1531" i="12"/>
  <c r="C1624" i="12"/>
  <c r="B1759" i="12"/>
  <c r="B1352" i="12"/>
  <c r="C1217" i="12"/>
  <c r="B1867" i="12"/>
  <c r="C1732" i="12"/>
  <c r="C1606" i="12"/>
  <c r="B1741" i="12"/>
  <c r="B1929" i="12"/>
  <c r="C1794" i="12"/>
  <c r="B1459" i="12"/>
  <c r="C1324" i="12"/>
  <c r="B1723" i="12"/>
  <c r="C1588" i="12"/>
  <c r="B1749" i="12"/>
  <c r="C1614" i="12"/>
  <c r="C1620" i="12"/>
  <c r="B1755" i="12"/>
  <c r="B2471" i="12"/>
  <c r="C2336" i="12"/>
  <c r="B3321" i="12"/>
  <c r="B1598" i="12"/>
  <c r="C1463" i="12"/>
  <c r="B2004" i="12"/>
  <c r="C1869" i="12"/>
  <c r="B1533" i="12"/>
  <c r="C1398" i="12"/>
  <c r="A2121" i="12"/>
  <c r="C1986" i="12"/>
  <c r="B1634" i="12"/>
  <c r="C1499" i="12"/>
  <c r="B1613" i="12"/>
  <c r="C1478" i="12"/>
  <c r="B1375" i="12"/>
  <c r="C1240" i="12"/>
  <c r="B1793" i="12"/>
  <c r="C1658" i="12"/>
  <c r="C2314" i="12"/>
  <c r="B2449" i="12"/>
  <c r="C2117" i="12"/>
  <c r="B2252" i="12"/>
  <c r="B1560" i="12"/>
  <c r="C1425" i="12"/>
  <c r="C2123" i="12"/>
  <c r="B2258" i="12"/>
  <c r="B1521" i="12"/>
  <c r="C1386" i="12"/>
  <c r="C1547" i="12"/>
  <c r="B1682" i="12"/>
  <c r="C1250" i="12"/>
  <c r="B1385" i="12"/>
  <c r="B1807" i="12"/>
  <c r="C1672" i="12"/>
  <c r="B1973" i="12"/>
  <c r="C1838" i="12"/>
  <c r="B2020" i="12"/>
  <c r="C1885" i="12"/>
  <c r="B2257" i="12"/>
  <c r="C2122" i="12"/>
  <c r="C1444" i="12"/>
  <c r="B1579" i="12"/>
  <c r="B1797" i="12"/>
  <c r="C1662" i="12"/>
  <c r="B1889" i="12"/>
  <c r="C1754" i="12"/>
  <c r="B1654" i="12"/>
  <c r="C1519" i="12"/>
  <c r="B2507" i="12"/>
  <c r="C2372" i="12"/>
  <c r="B1497" i="12"/>
  <c r="C1362" i="12"/>
  <c r="A1845" i="12"/>
  <c r="C1710" i="12"/>
  <c r="B1687" i="12"/>
  <c r="C1552" i="12"/>
  <c r="C1554" i="12"/>
  <c r="B1689" i="12"/>
  <c r="C1270" i="12"/>
  <c r="B1405" i="12"/>
  <c r="A1625" i="12"/>
  <c r="C1490" i="12"/>
  <c r="B1962" i="12"/>
  <c r="C1827" i="12"/>
  <c r="C2143" i="12"/>
  <c r="B2278" i="12"/>
  <c r="B1664" i="12"/>
  <c r="C1529" i="12"/>
  <c r="B2085" i="12"/>
  <c r="C1950" i="12"/>
  <c r="C2368" i="12"/>
  <c r="B2503" i="12"/>
  <c r="B2126" i="12"/>
  <c r="C1991" i="12"/>
  <c r="B1667" i="12"/>
  <c r="C1532" i="12"/>
  <c r="C1426" i="12"/>
  <c r="B1561" i="12"/>
  <c r="B1857" i="12"/>
  <c r="C1722" i="12"/>
  <c r="B1404" i="12"/>
  <c r="C1269" i="12"/>
  <c r="B1458" i="12"/>
  <c r="C1323" i="12"/>
  <c r="C2504" i="12"/>
  <c r="B2639" i="12"/>
  <c r="B2498" i="12"/>
  <c r="C2363" i="12"/>
  <c r="C1826" i="12"/>
  <c r="B1961" i="12"/>
  <c r="C1739" i="12"/>
  <c r="B1874" i="12"/>
  <c r="B1590" i="12"/>
  <c r="C1455" i="12"/>
  <c r="B1704" i="12"/>
  <c r="C1569" i="12"/>
  <c r="B2129" i="12"/>
  <c r="C1994" i="12"/>
  <c r="B1528" i="12"/>
  <c r="C1393" i="12"/>
  <c r="B1877" i="12"/>
  <c r="C1742" i="12"/>
  <c r="C1494" i="12"/>
  <c r="B1629" i="12"/>
  <c r="A2545" i="12"/>
  <c r="C2410" i="12"/>
  <c r="C1745" i="12"/>
  <c r="B1880" i="12"/>
  <c r="B2081" i="12"/>
  <c r="C1946" i="12"/>
  <c r="B1522" i="12"/>
  <c r="C1387" i="12"/>
  <c r="C1281" i="12"/>
  <c r="B1416" i="12"/>
  <c r="B1842" i="12"/>
  <c r="C1707" i="12"/>
  <c r="C1512" i="12"/>
  <c r="B1647" i="12"/>
  <c r="C1223" i="12"/>
  <c r="B1358" i="12"/>
  <c r="B1921" i="12"/>
  <c r="C1786" i="12"/>
  <c r="B1507" i="12"/>
  <c r="C1372" i="12"/>
  <c r="B3606" i="12"/>
  <c r="B1357" i="12"/>
  <c r="C1222" i="12"/>
  <c r="B1788" i="12"/>
  <c r="C1653" i="12"/>
  <c r="B2284" i="12"/>
  <c r="C2149" i="12"/>
  <c r="C1264" i="12"/>
  <c r="B1399" i="12"/>
  <c r="C1711" i="12"/>
  <c r="B1846" i="12"/>
  <c r="B2223" i="12"/>
  <c r="C2088" i="12"/>
  <c r="A1730" i="12"/>
  <c r="C1595" i="12"/>
  <c r="B2270" i="12"/>
  <c r="B1488" i="12"/>
  <c r="C1353" i="12"/>
  <c r="B1374" i="12"/>
  <c r="C1239" i="12"/>
  <c r="B1546" i="12"/>
  <c r="C1411" i="12"/>
  <c r="B2593" i="12"/>
  <c r="A1726" i="12"/>
  <c r="C1591" i="12"/>
  <c r="B1450" i="12"/>
  <c r="C1315" i="12"/>
  <c r="C1273" i="12"/>
  <c r="B1408" i="12"/>
  <c r="B2253" i="12"/>
  <c r="C2118" i="12"/>
  <c r="B2041" i="12"/>
  <c r="C1906" i="12"/>
  <c r="C1570" i="12"/>
  <c r="B1705" i="12"/>
  <c r="B1872" i="12"/>
  <c r="C1737" i="12"/>
  <c r="B2030" i="12"/>
  <c r="B1806" i="12"/>
  <c r="C1671" i="12"/>
  <c r="C1841" i="12"/>
  <c r="B1976" i="12"/>
  <c r="B2987" i="12"/>
  <c r="C2852" i="12"/>
  <c r="B1960" i="12"/>
  <c r="C1825" i="12"/>
  <c r="B2051" i="12"/>
  <c r="C1916" i="12"/>
  <c r="C1498" i="12"/>
  <c r="B1633" i="12"/>
  <c r="B1565" i="12"/>
  <c r="C1430" i="12"/>
  <c r="B1429" i="12"/>
  <c r="C1294" i="12"/>
  <c r="B1854" i="12"/>
  <c r="C1719" i="12"/>
  <c r="A1783" i="12"/>
  <c r="C1648" i="12"/>
  <c r="B2283" i="12"/>
  <c r="B2224" i="12"/>
  <c r="C2089" i="12"/>
  <c r="B1616" i="12"/>
  <c r="C1481" i="12"/>
  <c r="B1544" i="12"/>
  <c r="C1409" i="12"/>
  <c r="C1563" i="12"/>
  <c r="B1698" i="12"/>
  <c r="B2546" i="12"/>
  <c r="C2411" i="12"/>
  <c r="C2384" i="12"/>
  <c r="B2519" i="12"/>
  <c r="B1850" i="12"/>
  <c r="C1715" i="12"/>
  <c r="B1702" i="12"/>
  <c r="C1567" i="12"/>
  <c r="B1747" i="12"/>
  <c r="C1612" i="12"/>
  <c r="C1708" i="12"/>
  <c r="B1843" i="12"/>
  <c r="C1759" i="12" l="1"/>
  <c r="B1894" i="12"/>
  <c r="C2546" i="12"/>
  <c r="B2681" i="12"/>
  <c r="B2388" i="12"/>
  <c r="C2253" i="12"/>
  <c r="B3741" i="12"/>
  <c r="A1760" i="12"/>
  <c r="C1625" i="12"/>
  <c r="B2155" i="12"/>
  <c r="C2020" i="12"/>
  <c r="B2139" i="12"/>
  <c r="C2004" i="12"/>
  <c r="B1635" i="12"/>
  <c r="C1500" i="12"/>
  <c r="B1862" i="12"/>
  <c r="C1727" i="12"/>
  <c r="B4300" i="12"/>
  <c r="B2015" i="12"/>
  <c r="C1880" i="12"/>
  <c r="C1874" i="12"/>
  <c r="B2009" i="12"/>
  <c r="B1540" i="12"/>
  <c r="C1405" i="12"/>
  <c r="B1876" i="12"/>
  <c r="C1741" i="12"/>
  <c r="B1666" i="12"/>
  <c r="C1531" i="12"/>
  <c r="B2401" i="12"/>
  <c r="C1702" i="12"/>
  <c r="B1837" i="12"/>
  <c r="B2418" i="12"/>
  <c r="B1700" i="12"/>
  <c r="C1565" i="12"/>
  <c r="B3122" i="12"/>
  <c r="C2987" i="12"/>
  <c r="C1872" i="12"/>
  <c r="B2007" i="12"/>
  <c r="B1681" i="12"/>
  <c r="C1546" i="12"/>
  <c r="A1865" i="12"/>
  <c r="C1730" i="12"/>
  <c r="B2419" i="12"/>
  <c r="C2284" i="12"/>
  <c r="B1642" i="12"/>
  <c r="C1507" i="12"/>
  <c r="B1977" i="12"/>
  <c r="C1842" i="12"/>
  <c r="B1663" i="12"/>
  <c r="C1528" i="12"/>
  <c r="B1593" i="12"/>
  <c r="C1458" i="12"/>
  <c r="B1802" i="12"/>
  <c r="C1667" i="12"/>
  <c r="B1799" i="12"/>
  <c r="C1664" i="12"/>
  <c r="B1632" i="12"/>
  <c r="C1497" i="12"/>
  <c r="B1932" i="12"/>
  <c r="C1797" i="12"/>
  <c r="B2108" i="12"/>
  <c r="C1973" i="12"/>
  <c r="B1656" i="12"/>
  <c r="C1521" i="12"/>
  <c r="B1769" i="12"/>
  <c r="C1634" i="12"/>
  <c r="B1733" i="12"/>
  <c r="C1598" i="12"/>
  <c r="B1884" i="12"/>
  <c r="C1749" i="12"/>
  <c r="C1740" i="12"/>
  <c r="B1875" i="12"/>
  <c r="A1878" i="12"/>
  <c r="C1743" i="12"/>
  <c r="A1836" i="12"/>
  <c r="C1701" i="12"/>
  <c r="B1913" i="12"/>
  <c r="C1778" i="12"/>
  <c r="B1768" i="12"/>
  <c r="C1633" i="12"/>
  <c r="B2111" i="12"/>
  <c r="C1976" i="12"/>
  <c r="B1840" i="12"/>
  <c r="C1705" i="12"/>
  <c r="B1551" i="12"/>
  <c r="C1416" i="12"/>
  <c r="C1961" i="12"/>
  <c r="B2096" i="12"/>
  <c r="B2413" i="12"/>
  <c r="C2278" i="12"/>
  <c r="B1824" i="12"/>
  <c r="C1689" i="12"/>
  <c r="B1714" i="12"/>
  <c r="C1579" i="12"/>
  <c r="B2393" i="12"/>
  <c r="C2258" i="12"/>
  <c r="B3456" i="12"/>
  <c r="B2271" i="12"/>
  <c r="C2136" i="12"/>
  <c r="B2165" i="12"/>
  <c r="B2728" i="12"/>
  <c r="C1399" i="12"/>
  <c r="B1534" i="12"/>
  <c r="B2774" i="12"/>
  <c r="C2639" i="12"/>
  <c r="B1696" i="12"/>
  <c r="C1561" i="12"/>
  <c r="C1361" i="12"/>
  <c r="B1496" i="12"/>
  <c r="B2359" i="12"/>
  <c r="C2224" i="12"/>
  <c r="B2095" i="12"/>
  <c r="C1960" i="12"/>
  <c r="C2081" i="12"/>
  <c r="B2216" i="12"/>
  <c r="B2012" i="12"/>
  <c r="C1877" i="12"/>
  <c r="B1725" i="12"/>
  <c r="C1590" i="12"/>
  <c r="B2220" i="12"/>
  <c r="C2085" i="12"/>
  <c r="B2024" i="12"/>
  <c r="C1889" i="12"/>
  <c r="B1920" i="12"/>
  <c r="C1785" i="12"/>
  <c r="B1919" i="12"/>
  <c r="C1784" i="12"/>
  <c r="B1833" i="12"/>
  <c r="C1698" i="12"/>
  <c r="B1543" i="12"/>
  <c r="C1408" i="12"/>
  <c r="C2449" i="12"/>
  <c r="B2584" i="12"/>
  <c r="B1985" i="12"/>
  <c r="C1850" i="12"/>
  <c r="B1679" i="12"/>
  <c r="C1544" i="12"/>
  <c r="A1918" i="12"/>
  <c r="C1783" i="12"/>
  <c r="B1585" i="12"/>
  <c r="C1450" i="12"/>
  <c r="B1509" i="12"/>
  <c r="C1374" i="12"/>
  <c r="B2358" i="12"/>
  <c r="C2223" i="12"/>
  <c r="B1923" i="12"/>
  <c r="C1788" i="12"/>
  <c r="B2056" i="12"/>
  <c r="C1921" i="12"/>
  <c r="C2545" i="12"/>
  <c r="A2680" i="12"/>
  <c r="C2129" i="12"/>
  <c r="B2264" i="12"/>
  <c r="B2642" i="12"/>
  <c r="C2507" i="12"/>
  <c r="B1942" i="12"/>
  <c r="C1807" i="12"/>
  <c r="A2256" i="12"/>
  <c r="C2121" i="12"/>
  <c r="B2161" i="12"/>
  <c r="C2026" i="12"/>
  <c r="B2057" i="12"/>
  <c r="C1922" i="12"/>
  <c r="B1978" i="12"/>
  <c r="C1843" i="12"/>
  <c r="B2654" i="12"/>
  <c r="C2519" i="12"/>
  <c r="B1981" i="12"/>
  <c r="C1846" i="12"/>
  <c r="C1358" i="12"/>
  <c r="B1493" i="12"/>
  <c r="C1629" i="12"/>
  <c r="B1764" i="12"/>
  <c r="B2638" i="12"/>
  <c r="C2503" i="12"/>
  <c r="B1520" i="12"/>
  <c r="C1385" i="12"/>
  <c r="B1820" i="12"/>
  <c r="C1685" i="12"/>
  <c r="C1542" i="12"/>
  <c r="B1677" i="12"/>
  <c r="C2045" i="12"/>
  <c r="B2180" i="12"/>
  <c r="B2405" i="12"/>
  <c r="B1782" i="12"/>
  <c r="C1647" i="12"/>
  <c r="C1682" i="12"/>
  <c r="B1817" i="12"/>
  <c r="C2252" i="12"/>
  <c r="B2387" i="12"/>
  <c r="C1755" i="12"/>
  <c r="B1890" i="12"/>
  <c r="B1882" i="12"/>
  <c r="C1747" i="12"/>
  <c r="C1429" i="12"/>
  <c r="B1564" i="12"/>
  <c r="A1980" i="12"/>
  <c r="C1845" i="12"/>
  <c r="C1613" i="12"/>
  <c r="B1748" i="12"/>
  <c r="C1929" i="12"/>
  <c r="B2064" i="12"/>
  <c r="B2845" i="12"/>
  <c r="B2016" i="12"/>
  <c r="C1881" i="12"/>
  <c r="B2158" i="12"/>
  <c r="C2023" i="12"/>
  <c r="B1539" i="12"/>
  <c r="C1404" i="12"/>
  <c r="C2126" i="12"/>
  <c r="B2261" i="12"/>
  <c r="B1928" i="12"/>
  <c r="C1793" i="12"/>
  <c r="B1858" i="12"/>
  <c r="C1723" i="12"/>
  <c r="C1867" i="12"/>
  <c r="B2002" i="12"/>
  <c r="B1530" i="12"/>
  <c r="C1395" i="12"/>
  <c r="B1538" i="12"/>
  <c r="C1403" i="12"/>
  <c r="B2031" i="12"/>
  <c r="C1896" i="12"/>
  <c r="B1641" i="12"/>
  <c r="C1506" i="12"/>
  <c r="B1773" i="12"/>
  <c r="C1638" i="12"/>
  <c r="B1751" i="12"/>
  <c r="C1616" i="12"/>
  <c r="B1989" i="12"/>
  <c r="C1854" i="12"/>
  <c r="B2186" i="12"/>
  <c r="C2051" i="12"/>
  <c r="B1941" i="12"/>
  <c r="C1806" i="12"/>
  <c r="B2176" i="12"/>
  <c r="C2041" i="12"/>
  <c r="A1861" i="12"/>
  <c r="C1726" i="12"/>
  <c r="B1623" i="12"/>
  <c r="C1488" i="12"/>
  <c r="B1492" i="12"/>
  <c r="C1357" i="12"/>
  <c r="B1657" i="12"/>
  <c r="C1522" i="12"/>
  <c r="C1704" i="12"/>
  <c r="B1839" i="12"/>
  <c r="C2498" i="12"/>
  <c r="B2633" i="12"/>
  <c r="B1992" i="12"/>
  <c r="C1857" i="12"/>
  <c r="B2097" i="12"/>
  <c r="C1962" i="12"/>
  <c r="B1822" i="12"/>
  <c r="C1687" i="12"/>
  <c r="B1789" i="12"/>
  <c r="C1654" i="12"/>
  <c r="C2257" i="12"/>
  <c r="B2392" i="12"/>
  <c r="C1560" i="12"/>
  <c r="B1695" i="12"/>
  <c r="B1510" i="12"/>
  <c r="C1375" i="12"/>
  <c r="C1533" i="12"/>
  <c r="B1668" i="12"/>
  <c r="B2606" i="12"/>
  <c r="C2471" i="12"/>
  <c r="B1594" i="12"/>
  <c r="C1459" i="12"/>
  <c r="C1352" i="12"/>
  <c r="B1487" i="12"/>
  <c r="B2250" i="12"/>
  <c r="B2022" i="12"/>
  <c r="C1887" i="12"/>
  <c r="C1525" i="12"/>
  <c r="B1660" i="12"/>
  <c r="A2035" i="12"/>
  <c r="C1900" i="12"/>
  <c r="B1940" i="12"/>
  <c r="C1805" i="12"/>
  <c r="C1839" i="12" l="1"/>
  <c r="B1974" i="12"/>
  <c r="B2144" i="12"/>
  <c r="C2009" i="12"/>
  <c r="A2170" i="12"/>
  <c r="C2035" i="12"/>
  <c r="C1510" i="12"/>
  <c r="B1645" i="12"/>
  <c r="C1989" i="12"/>
  <c r="B2124" i="12"/>
  <c r="C2358" i="12"/>
  <c r="B2493" i="12"/>
  <c r="B1795" i="12"/>
  <c r="C1660" i="12"/>
  <c r="C1695" i="12"/>
  <c r="B1830" i="12"/>
  <c r="B2522" i="12"/>
  <c r="C2387" i="12"/>
  <c r="C2180" i="12"/>
  <c r="B2315" i="12"/>
  <c r="A2815" i="12"/>
  <c r="C2680" i="12"/>
  <c r="C1534" i="12"/>
  <c r="B1669" i="12"/>
  <c r="B1729" i="12"/>
  <c r="C1594" i="12"/>
  <c r="B2232" i="12"/>
  <c r="C2097" i="12"/>
  <c r="B1792" i="12"/>
  <c r="C1657" i="12"/>
  <c r="B2311" i="12"/>
  <c r="C2176" i="12"/>
  <c r="B1886" i="12"/>
  <c r="C1751" i="12"/>
  <c r="B1673" i="12"/>
  <c r="C1538" i="12"/>
  <c r="B2063" i="12"/>
  <c r="C1928" i="12"/>
  <c r="B2151" i="12"/>
  <c r="C2016" i="12"/>
  <c r="A2115" i="12"/>
  <c r="C1980" i="12"/>
  <c r="B2773" i="12"/>
  <c r="C2638" i="12"/>
  <c r="B2789" i="12"/>
  <c r="C2654" i="12"/>
  <c r="A2391" i="12"/>
  <c r="C2256" i="12"/>
  <c r="B1644" i="12"/>
  <c r="C1509" i="12"/>
  <c r="B2120" i="12"/>
  <c r="C1985" i="12"/>
  <c r="B2054" i="12"/>
  <c r="C1919" i="12"/>
  <c r="C1725" i="12"/>
  <c r="B1860" i="12"/>
  <c r="B2494" i="12"/>
  <c r="C2359" i="12"/>
  <c r="B3591" i="12"/>
  <c r="B2548" i="12"/>
  <c r="C2413" i="12"/>
  <c r="B2246" i="12"/>
  <c r="C2111" i="12"/>
  <c r="A2013" i="12"/>
  <c r="C1878" i="12"/>
  <c r="B1904" i="12"/>
  <c r="C1769" i="12"/>
  <c r="B1767" i="12"/>
  <c r="C1632" i="12"/>
  <c r="B1798" i="12"/>
  <c r="C1663" i="12"/>
  <c r="A2000" i="12"/>
  <c r="C1865" i="12"/>
  <c r="B1835" i="12"/>
  <c r="C1700" i="12"/>
  <c r="B1801" i="12"/>
  <c r="C1666" i="12"/>
  <c r="B2150" i="12"/>
  <c r="C2015" i="12"/>
  <c r="B2274" i="12"/>
  <c r="C2139" i="12"/>
  <c r="C2388" i="12"/>
  <c r="B2523" i="12"/>
  <c r="B2527" i="12"/>
  <c r="C2392" i="12"/>
  <c r="C2261" i="12"/>
  <c r="B2396" i="12"/>
  <c r="B2980" i="12"/>
  <c r="C1564" i="12"/>
  <c r="B1699" i="12"/>
  <c r="C1817" i="12"/>
  <c r="B1952" i="12"/>
  <c r="C1677" i="12"/>
  <c r="B1812" i="12"/>
  <c r="C1764" i="12"/>
  <c r="B1899" i="12"/>
  <c r="B2719" i="12"/>
  <c r="C2584" i="12"/>
  <c r="C1496" i="12"/>
  <c r="B1631" i="12"/>
  <c r="B2231" i="12"/>
  <c r="C2096" i="12"/>
  <c r="B2010" i="12"/>
  <c r="C1875" i="12"/>
  <c r="C2681" i="12"/>
  <c r="B2816" i="12"/>
  <c r="B2166" i="12"/>
  <c r="C2031" i="12"/>
  <c r="B2293" i="12"/>
  <c r="C2158" i="12"/>
  <c r="B1968" i="12"/>
  <c r="C1833" i="12"/>
  <c r="B2355" i="12"/>
  <c r="C2220" i="12"/>
  <c r="B2230" i="12"/>
  <c r="C2095" i="12"/>
  <c r="B2406" i="12"/>
  <c r="C2271" i="12"/>
  <c r="A1971" i="12"/>
  <c r="C1836" i="12"/>
  <c r="C1932" i="12"/>
  <c r="B2067" i="12"/>
  <c r="B2554" i="12"/>
  <c r="C2419" i="12"/>
  <c r="B3876" i="12"/>
  <c r="B1622" i="12"/>
  <c r="C1487" i="12"/>
  <c r="B1883" i="12"/>
  <c r="C1748" i="12"/>
  <c r="B2025" i="12"/>
  <c r="C1890" i="12"/>
  <c r="B2540" i="12"/>
  <c r="C2264" i="12"/>
  <c r="B2399" i="12"/>
  <c r="B1957" i="12"/>
  <c r="C1822" i="12"/>
  <c r="A1996" i="12"/>
  <c r="C1861" i="12"/>
  <c r="C1858" i="12"/>
  <c r="B1993" i="12"/>
  <c r="B1655" i="12"/>
  <c r="C1520" i="12"/>
  <c r="C1981" i="12"/>
  <c r="B2116" i="12"/>
  <c r="B2296" i="12"/>
  <c r="C2161" i="12"/>
  <c r="B1814" i="12"/>
  <c r="C1679" i="12"/>
  <c r="B2909" i="12"/>
  <c r="C2774" i="12"/>
  <c r="B1959" i="12"/>
  <c r="C1824" i="12"/>
  <c r="B1975" i="12"/>
  <c r="C1840" i="12"/>
  <c r="C1733" i="12"/>
  <c r="B1868" i="12"/>
  <c r="B1728" i="12"/>
  <c r="C1593" i="12"/>
  <c r="C3122" i="12"/>
  <c r="B3257" i="12"/>
  <c r="B2536" i="12"/>
  <c r="B1770" i="12"/>
  <c r="C1635" i="12"/>
  <c r="C2022" i="12"/>
  <c r="B2157" i="12"/>
  <c r="B2741" i="12"/>
  <c r="C2606" i="12"/>
  <c r="B2127" i="12"/>
  <c r="C1992" i="12"/>
  <c r="B1627" i="12"/>
  <c r="C1492" i="12"/>
  <c r="B2076" i="12"/>
  <c r="C1941" i="12"/>
  <c r="C1773" i="12"/>
  <c r="B1908" i="12"/>
  <c r="B1665" i="12"/>
  <c r="C1530" i="12"/>
  <c r="B2113" i="12"/>
  <c r="C1978" i="12"/>
  <c r="C1942" i="12"/>
  <c r="B2077" i="12"/>
  <c r="B2191" i="12"/>
  <c r="C2056" i="12"/>
  <c r="B1720" i="12"/>
  <c r="C1585" i="12"/>
  <c r="B2055" i="12"/>
  <c r="C1920" i="12"/>
  <c r="B2147" i="12"/>
  <c r="C2012" i="12"/>
  <c r="B2863" i="12"/>
  <c r="C2393" i="12"/>
  <c r="B2528" i="12"/>
  <c r="C1768" i="12"/>
  <c r="B1903" i="12"/>
  <c r="B1791" i="12"/>
  <c r="C1656" i="12"/>
  <c r="B1934" i="12"/>
  <c r="C1799" i="12"/>
  <c r="B2112" i="12"/>
  <c r="C1977" i="12"/>
  <c r="C1681" i="12"/>
  <c r="B1816" i="12"/>
  <c r="B2553" i="12"/>
  <c r="B2011" i="12"/>
  <c r="C1876" i="12"/>
  <c r="B4435" i="12"/>
  <c r="B2290" i="12"/>
  <c r="C2155" i="12"/>
  <c r="C1668" i="12"/>
  <c r="B1803" i="12"/>
  <c r="C2633" i="12"/>
  <c r="B2768" i="12"/>
  <c r="B2137" i="12"/>
  <c r="C2002" i="12"/>
  <c r="B2199" i="12"/>
  <c r="C2064" i="12"/>
  <c r="B1628" i="12"/>
  <c r="C1493" i="12"/>
  <c r="B2351" i="12"/>
  <c r="C2216" i="12"/>
  <c r="B2142" i="12"/>
  <c r="C2007" i="12"/>
  <c r="B1972" i="12"/>
  <c r="C1837" i="12"/>
  <c r="B2029" i="12"/>
  <c r="C1894" i="12"/>
  <c r="B2075" i="12"/>
  <c r="C1940" i="12"/>
  <c r="B2385" i="12"/>
  <c r="C1789" i="12"/>
  <c r="B1924" i="12"/>
  <c r="B1758" i="12"/>
  <c r="C1623" i="12"/>
  <c r="C2186" i="12"/>
  <c r="B2321" i="12"/>
  <c r="C1641" i="12"/>
  <c r="B1776" i="12"/>
  <c r="B1674" i="12"/>
  <c r="C1539" i="12"/>
  <c r="C1882" i="12"/>
  <c r="B2017" i="12"/>
  <c r="C1782" i="12"/>
  <c r="B1917" i="12"/>
  <c r="C1820" i="12"/>
  <c r="B1955" i="12"/>
  <c r="B2192" i="12"/>
  <c r="C2057" i="12"/>
  <c r="B2777" i="12"/>
  <c r="C2642" i="12"/>
  <c r="C1923" i="12"/>
  <c r="B2058" i="12"/>
  <c r="A2053" i="12"/>
  <c r="C1918" i="12"/>
  <c r="C1543" i="12"/>
  <c r="B1678" i="12"/>
  <c r="B2159" i="12"/>
  <c r="C2024" i="12"/>
  <c r="B1831" i="12"/>
  <c r="C1696" i="12"/>
  <c r="B2300" i="12"/>
  <c r="C1714" i="12"/>
  <c r="B1849" i="12"/>
  <c r="B1686" i="12"/>
  <c r="C1551" i="12"/>
  <c r="B2048" i="12"/>
  <c r="C1913" i="12"/>
  <c r="B2019" i="12"/>
  <c r="C1884" i="12"/>
  <c r="B2243" i="12"/>
  <c r="C2108" i="12"/>
  <c r="C1802" i="12"/>
  <c r="B1937" i="12"/>
  <c r="B1777" i="12"/>
  <c r="C1642" i="12"/>
  <c r="B1675" i="12"/>
  <c r="C1540" i="12"/>
  <c r="C1862" i="12"/>
  <c r="B1997" i="12"/>
  <c r="A1895" i="12"/>
  <c r="C1760" i="12"/>
  <c r="C1669" i="12" l="1"/>
  <c r="B1804" i="12"/>
  <c r="C2243" i="12"/>
  <c r="B2378" i="12"/>
  <c r="C2199" i="12"/>
  <c r="B2334" i="12"/>
  <c r="C2055" i="12"/>
  <c r="B2190" i="12"/>
  <c r="B2248" i="12"/>
  <c r="C2113" i="12"/>
  <c r="B1762" i="12"/>
  <c r="C1627" i="12"/>
  <c r="B1905" i="12"/>
  <c r="C1770" i="12"/>
  <c r="C1814" i="12"/>
  <c r="B1949" i="12"/>
  <c r="B2541" i="12"/>
  <c r="C2406" i="12"/>
  <c r="C2150" i="12"/>
  <c r="B2285" i="12"/>
  <c r="C2246" i="12"/>
  <c r="B2381" i="12"/>
  <c r="B2435" i="12"/>
  <c r="C1675" i="12"/>
  <c r="B1810" i="12"/>
  <c r="B2154" i="12"/>
  <c r="C2019" i="12"/>
  <c r="A2188" i="12"/>
  <c r="C2053" i="12"/>
  <c r="B2520" i="12"/>
  <c r="B2277" i="12"/>
  <c r="C2142" i="12"/>
  <c r="B2272" i="12"/>
  <c r="C2137" i="12"/>
  <c r="B4570" i="12"/>
  <c r="C2112" i="12"/>
  <c r="B2247" i="12"/>
  <c r="B1855" i="12"/>
  <c r="C1720" i="12"/>
  <c r="B1800" i="12"/>
  <c r="C1665" i="12"/>
  <c r="B2262" i="12"/>
  <c r="C2127" i="12"/>
  <c r="B2110" i="12"/>
  <c r="C1975" i="12"/>
  <c r="C2296" i="12"/>
  <c r="B2431" i="12"/>
  <c r="A2131" i="12"/>
  <c r="C1996" i="12"/>
  <c r="B2160" i="12"/>
  <c r="C2025" i="12"/>
  <c r="B2689" i="12"/>
  <c r="C2554" i="12"/>
  <c r="B2365" i="12"/>
  <c r="C2230" i="12"/>
  <c r="B2301" i="12"/>
  <c r="C2166" i="12"/>
  <c r="C2527" i="12"/>
  <c r="B2662" i="12"/>
  <c r="C1801" i="12"/>
  <c r="B1936" i="12"/>
  <c r="B1902" i="12"/>
  <c r="C1767" i="12"/>
  <c r="B2683" i="12"/>
  <c r="C2548" i="12"/>
  <c r="C2054" i="12"/>
  <c r="B2189" i="12"/>
  <c r="C2789" i="12"/>
  <c r="B2924" i="12"/>
  <c r="B2198" i="12"/>
  <c r="C2063" i="12"/>
  <c r="B1927" i="12"/>
  <c r="C1792" i="12"/>
  <c r="A2950" i="12"/>
  <c r="C2815" i="12"/>
  <c r="B1930" i="12"/>
  <c r="C1795" i="12"/>
  <c r="A2305" i="12"/>
  <c r="C2170" i="12"/>
  <c r="B2193" i="12"/>
  <c r="C2058" i="12"/>
  <c r="B2052" i="12"/>
  <c r="C1917" i="12"/>
  <c r="B2456" i="12"/>
  <c r="C2321" i="12"/>
  <c r="C2768" i="12"/>
  <c r="B2903" i="12"/>
  <c r="C1908" i="12"/>
  <c r="B2043" i="12"/>
  <c r="B3392" i="12"/>
  <c r="C3257" i="12"/>
  <c r="C2116" i="12"/>
  <c r="B2251" i="12"/>
  <c r="B2202" i="12"/>
  <c r="C2067" i="12"/>
  <c r="B2951" i="12"/>
  <c r="C2816" i="12"/>
  <c r="B1834" i="12"/>
  <c r="C1699" i="12"/>
  <c r="B2658" i="12"/>
  <c r="C2523" i="12"/>
  <c r="B2450" i="12"/>
  <c r="C2315" i="12"/>
  <c r="B2628" i="12"/>
  <c r="C2493" i="12"/>
  <c r="B2132" i="12"/>
  <c r="C1997" i="12"/>
  <c r="B2059" i="12"/>
  <c r="C1924" i="12"/>
  <c r="C1816" i="12"/>
  <c r="B1951" i="12"/>
  <c r="C1903" i="12"/>
  <c r="B2038" i="12"/>
  <c r="B2003" i="12"/>
  <c r="C1868" i="12"/>
  <c r="B1965" i="12"/>
  <c r="C1830" i="12"/>
  <c r="B2327" i="12"/>
  <c r="C2192" i="12"/>
  <c r="C1674" i="12"/>
  <c r="B1809" i="12"/>
  <c r="C1972" i="12"/>
  <c r="B2107" i="12"/>
  <c r="C2290" i="12"/>
  <c r="B2425" i="12"/>
  <c r="B1933" i="12"/>
  <c r="C1798" i="12"/>
  <c r="B2090" i="12"/>
  <c r="C1955" i="12"/>
  <c r="C1776" i="12"/>
  <c r="B1911" i="12"/>
  <c r="B2663" i="12"/>
  <c r="C2528" i="12"/>
  <c r="B2671" i="12"/>
  <c r="C1631" i="12"/>
  <c r="B1766" i="12"/>
  <c r="B2087" i="12"/>
  <c r="C1952" i="12"/>
  <c r="B2183" i="12"/>
  <c r="C2048" i="12"/>
  <c r="B2210" i="12"/>
  <c r="C2075" i="12"/>
  <c r="B2486" i="12"/>
  <c r="C2351" i="12"/>
  <c r="C1959" i="12"/>
  <c r="B2094" i="12"/>
  <c r="B3726" i="12"/>
  <c r="B2908" i="12"/>
  <c r="C2773" i="12"/>
  <c r="B2367" i="12"/>
  <c r="C2232" i="12"/>
  <c r="B2072" i="12"/>
  <c r="C1937" i="12"/>
  <c r="B2152" i="12"/>
  <c r="C2017" i="12"/>
  <c r="B1938" i="12"/>
  <c r="C1803" i="12"/>
  <c r="C2077" i="12"/>
  <c r="B2212" i="12"/>
  <c r="C2157" i="12"/>
  <c r="B2292" i="12"/>
  <c r="B2534" i="12"/>
  <c r="C2399" i="12"/>
  <c r="B2034" i="12"/>
  <c r="C1899" i="12"/>
  <c r="B2259" i="12"/>
  <c r="C2124" i="12"/>
  <c r="C1974" i="12"/>
  <c r="B2109" i="12"/>
  <c r="C1849" i="12"/>
  <c r="B1984" i="12"/>
  <c r="B1813" i="12"/>
  <c r="C1678" i="12"/>
  <c r="B2128" i="12"/>
  <c r="C1993" i="12"/>
  <c r="B4011" i="12"/>
  <c r="C1812" i="12"/>
  <c r="B1947" i="12"/>
  <c r="B2531" i="12"/>
  <c r="C2396" i="12"/>
  <c r="C1860" i="12"/>
  <c r="B1995" i="12"/>
  <c r="B1780" i="12"/>
  <c r="C1645" i="12"/>
  <c r="B2675" i="12"/>
  <c r="C2293" i="12"/>
  <c r="B2428" i="12"/>
  <c r="B2366" i="12"/>
  <c r="C2231" i="12"/>
  <c r="A2526" i="12"/>
  <c r="C2391" i="12"/>
  <c r="C2151" i="12"/>
  <c r="B2286" i="12"/>
  <c r="C2311" i="12"/>
  <c r="B2446" i="12"/>
  <c r="B1912" i="12"/>
  <c r="C1777" i="12"/>
  <c r="B1966" i="12"/>
  <c r="C1831" i="12"/>
  <c r="C2011" i="12"/>
  <c r="B2146" i="12"/>
  <c r="C1934" i="12"/>
  <c r="B2069" i="12"/>
  <c r="B2998" i="12"/>
  <c r="C2191" i="12"/>
  <c r="B2326" i="12"/>
  <c r="C2741" i="12"/>
  <c r="B2876" i="12"/>
  <c r="B2092" i="12"/>
  <c r="C1957" i="12"/>
  <c r="C1883" i="12"/>
  <c r="B2018" i="12"/>
  <c r="B2490" i="12"/>
  <c r="C2355" i="12"/>
  <c r="B2854" i="12"/>
  <c r="C2719" i="12"/>
  <c r="B1970" i="12"/>
  <c r="C1835" i="12"/>
  <c r="B2039" i="12"/>
  <c r="C1904" i="12"/>
  <c r="B2255" i="12"/>
  <c r="C2120" i="12"/>
  <c r="B1808" i="12"/>
  <c r="C1673" i="12"/>
  <c r="C2144" i="12"/>
  <c r="B2279" i="12"/>
  <c r="A2030" i="12"/>
  <c r="C1895" i="12"/>
  <c r="B1821" i="12"/>
  <c r="C1686" i="12"/>
  <c r="B2294" i="12"/>
  <c r="C2159" i="12"/>
  <c r="C2777" i="12"/>
  <c r="B2912" i="12"/>
  <c r="B1893" i="12"/>
  <c r="C1758" i="12"/>
  <c r="B2164" i="12"/>
  <c r="C2029" i="12"/>
  <c r="B1763" i="12"/>
  <c r="C1628" i="12"/>
  <c r="B2688" i="12"/>
  <c r="C1791" i="12"/>
  <c r="B1926" i="12"/>
  <c r="B2282" i="12"/>
  <c r="C2147" i="12"/>
  <c r="B2211" i="12"/>
  <c r="C2076" i="12"/>
  <c r="C1728" i="12"/>
  <c r="B1863" i="12"/>
  <c r="C2909" i="12"/>
  <c r="B3044" i="12"/>
  <c r="C1655" i="12"/>
  <c r="B1790" i="12"/>
  <c r="C1622" i="12"/>
  <c r="B1757" i="12"/>
  <c r="A2106" i="12"/>
  <c r="C1971" i="12"/>
  <c r="B2103" i="12"/>
  <c r="C1968" i="12"/>
  <c r="B2145" i="12"/>
  <c r="C2010" i="12"/>
  <c r="B3115" i="12"/>
  <c r="C2274" i="12"/>
  <c r="B2409" i="12"/>
  <c r="A2135" i="12"/>
  <c r="C2000" i="12"/>
  <c r="A2148" i="12"/>
  <c r="C2013" i="12"/>
  <c r="B2629" i="12"/>
  <c r="C2494" i="12"/>
  <c r="C1644" i="12"/>
  <c r="B1779" i="12"/>
  <c r="A2250" i="12"/>
  <c r="C2115" i="12"/>
  <c r="C1886" i="12"/>
  <c r="B2021" i="12"/>
  <c r="B1864" i="12"/>
  <c r="C1729" i="12"/>
  <c r="B2657" i="12"/>
  <c r="C2522" i="12"/>
  <c r="B1892" i="12" l="1"/>
  <c r="C1757" i="12"/>
  <c r="B2560" i="12"/>
  <c r="C2425" i="12"/>
  <c r="B3059" i="12"/>
  <c r="C2924" i="12"/>
  <c r="B2429" i="12"/>
  <c r="C2294" i="12"/>
  <c r="B1943" i="12"/>
  <c r="C1808" i="12"/>
  <c r="B2810" i="12"/>
  <c r="B2793" i="12"/>
  <c r="C2658" i="12"/>
  <c r="B2824" i="12"/>
  <c r="C2689" i="12"/>
  <c r="C2110" i="12"/>
  <c r="B2245" i="12"/>
  <c r="B2655" i="12"/>
  <c r="B2570" i="12"/>
  <c r="B2242" i="12"/>
  <c r="C2107" i="12"/>
  <c r="A2283" i="12"/>
  <c r="C2148" i="12"/>
  <c r="B2280" i="12"/>
  <c r="C2145" i="12"/>
  <c r="B2417" i="12"/>
  <c r="C2282" i="12"/>
  <c r="C2164" i="12"/>
  <c r="B2299" i="12"/>
  <c r="C1821" i="12"/>
  <c r="B1956" i="12"/>
  <c r="B2390" i="12"/>
  <c r="C2255" i="12"/>
  <c r="B2625" i="12"/>
  <c r="C2490" i="12"/>
  <c r="B2101" i="12"/>
  <c r="C1966" i="12"/>
  <c r="A2661" i="12"/>
  <c r="C2526" i="12"/>
  <c r="C1780" i="12"/>
  <c r="B1915" i="12"/>
  <c r="C2072" i="12"/>
  <c r="B2207" i="12"/>
  <c r="B2222" i="12"/>
  <c r="C2087" i="12"/>
  <c r="B2138" i="12"/>
  <c r="C2003" i="12"/>
  <c r="B2267" i="12"/>
  <c r="C2132" i="12"/>
  <c r="B1969" i="12"/>
  <c r="C1834" i="12"/>
  <c r="B3527" i="12"/>
  <c r="C3392" i="12"/>
  <c r="C2052" i="12"/>
  <c r="B2187" i="12"/>
  <c r="A3085" i="12"/>
  <c r="C2950" i="12"/>
  <c r="B2295" i="12"/>
  <c r="C2160" i="12"/>
  <c r="B2397" i="12"/>
  <c r="C2262" i="12"/>
  <c r="B4705" i="12"/>
  <c r="A2323" i="12"/>
  <c r="C2188" i="12"/>
  <c r="B2040" i="12"/>
  <c r="C1905" i="12"/>
  <c r="C3044" i="12"/>
  <c r="B3179" i="12"/>
  <c r="B2061" i="12"/>
  <c r="C1926" i="12"/>
  <c r="C2018" i="12"/>
  <c r="B2153" i="12"/>
  <c r="B2130" i="12"/>
  <c r="C1995" i="12"/>
  <c r="B2347" i="12"/>
  <c r="C2212" i="12"/>
  <c r="B1901" i="12"/>
  <c r="C1766" i="12"/>
  <c r="B1944" i="12"/>
  <c r="C1809" i="12"/>
  <c r="C2038" i="12"/>
  <c r="B2173" i="12"/>
  <c r="B2178" i="12"/>
  <c r="C2043" i="12"/>
  <c r="B2420" i="12"/>
  <c r="C2285" i="12"/>
  <c r="B2513" i="12"/>
  <c r="C2378" i="12"/>
  <c r="B3011" i="12"/>
  <c r="C2876" i="12"/>
  <c r="B2281" i="12"/>
  <c r="C2146" i="12"/>
  <c r="B2421" i="12"/>
  <c r="C2286" i="12"/>
  <c r="B2082" i="12"/>
  <c r="C1947" i="12"/>
  <c r="C1984" i="12"/>
  <c r="B2119" i="12"/>
  <c r="B3861" i="12"/>
  <c r="B2071" i="12"/>
  <c r="C1936" i="12"/>
  <c r="C2247" i="12"/>
  <c r="B2382" i="12"/>
  <c r="B2325" i="12"/>
  <c r="C2190" i="12"/>
  <c r="B1999" i="12"/>
  <c r="C1864" i="12"/>
  <c r="B2764" i="12"/>
  <c r="C2629" i="12"/>
  <c r="B2346" i="12"/>
  <c r="C2211" i="12"/>
  <c r="B2065" i="12"/>
  <c r="C1930" i="12"/>
  <c r="B2156" i="12"/>
  <c r="C2021" i="12"/>
  <c r="B2046" i="12"/>
  <c r="C1911" i="12"/>
  <c r="B2469" i="12"/>
  <c r="C2334" i="12"/>
  <c r="B3133" i="12"/>
  <c r="B2047" i="12"/>
  <c r="C1912" i="12"/>
  <c r="C2366" i="12"/>
  <c r="B2501" i="12"/>
  <c r="B2502" i="12"/>
  <c r="C2367" i="12"/>
  <c r="C2486" i="12"/>
  <c r="B2621" i="12"/>
  <c r="C2090" i="12"/>
  <c r="B2225" i="12"/>
  <c r="C2951" i="12"/>
  <c r="B3086" i="12"/>
  <c r="C2193" i="12"/>
  <c r="B2328" i="12"/>
  <c r="B2062" i="12"/>
  <c r="C1927" i="12"/>
  <c r="B2818" i="12"/>
  <c r="C2683" i="12"/>
  <c r="B2436" i="12"/>
  <c r="C2301" i="12"/>
  <c r="A2266" i="12"/>
  <c r="C2131" i="12"/>
  <c r="B1935" i="12"/>
  <c r="C1800" i="12"/>
  <c r="B2289" i="12"/>
  <c r="C2154" i="12"/>
  <c r="B1897" i="12"/>
  <c r="C1762" i="12"/>
  <c r="C1779" i="12"/>
  <c r="B1914" i="12"/>
  <c r="C2409" i="12"/>
  <c r="B2544" i="12"/>
  <c r="B1998" i="12"/>
  <c r="C1863" i="12"/>
  <c r="B3047" i="12"/>
  <c r="C2912" i="12"/>
  <c r="B2414" i="12"/>
  <c r="C2279" i="12"/>
  <c r="C2069" i="12"/>
  <c r="B2204" i="12"/>
  <c r="B2581" i="12"/>
  <c r="C2446" i="12"/>
  <c r="C2428" i="12"/>
  <c r="B2563" i="12"/>
  <c r="B2806" i="12"/>
  <c r="B2086" i="12"/>
  <c r="C1951" i="12"/>
  <c r="B3038" i="12"/>
  <c r="C2903" i="12"/>
  <c r="C2431" i="12"/>
  <c r="B2566" i="12"/>
  <c r="C1810" i="12"/>
  <c r="B1945" i="12"/>
  <c r="C1804" i="12"/>
  <c r="B1939" i="12"/>
  <c r="C2251" i="12"/>
  <c r="B2386" i="12"/>
  <c r="B2084" i="12"/>
  <c r="C1949" i="12"/>
  <c r="B3250" i="12"/>
  <c r="B1898" i="12"/>
  <c r="C1763" i="12"/>
  <c r="C2854" i="12"/>
  <c r="B2989" i="12"/>
  <c r="B2669" i="12"/>
  <c r="C2534" i="12"/>
  <c r="C2152" i="12"/>
  <c r="B2287" i="12"/>
  <c r="C2183" i="12"/>
  <c r="B2318" i="12"/>
  <c r="B2798" i="12"/>
  <c r="C2663" i="12"/>
  <c r="B2100" i="12"/>
  <c r="C1965" i="12"/>
  <c r="C2059" i="12"/>
  <c r="B2194" i="12"/>
  <c r="B2591" i="12"/>
  <c r="C2456" i="12"/>
  <c r="B1925" i="12"/>
  <c r="C1790" i="12"/>
  <c r="B2461" i="12"/>
  <c r="C2326" i="12"/>
  <c r="B4146" i="12"/>
  <c r="C2109" i="12"/>
  <c r="B2244" i="12"/>
  <c r="B2427" i="12"/>
  <c r="C2292" i="12"/>
  <c r="B2229" i="12"/>
  <c r="C2094" i="12"/>
  <c r="C2189" i="12"/>
  <c r="B2324" i="12"/>
  <c r="B2797" i="12"/>
  <c r="C2662" i="12"/>
  <c r="B2516" i="12"/>
  <c r="C2381" i="12"/>
  <c r="A2385" i="12"/>
  <c r="C2250" i="12"/>
  <c r="A2270" i="12"/>
  <c r="C2135" i="12"/>
  <c r="B2238" i="12"/>
  <c r="C2103" i="12"/>
  <c r="B2028" i="12"/>
  <c r="C1893" i="12"/>
  <c r="A2165" i="12"/>
  <c r="C2030" i="12"/>
  <c r="B2174" i="12"/>
  <c r="C2039" i="12"/>
  <c r="B2263" i="12"/>
  <c r="C2128" i="12"/>
  <c r="B2394" i="12"/>
  <c r="C2259" i="12"/>
  <c r="C2628" i="12"/>
  <c r="B2763" i="12"/>
  <c r="B2407" i="12"/>
  <c r="C2272" i="12"/>
  <c r="C2657" i="12"/>
  <c r="B2792" i="12"/>
  <c r="A2241" i="12"/>
  <c r="C2106" i="12"/>
  <c r="B2823" i="12"/>
  <c r="B2105" i="12"/>
  <c r="C1970" i="12"/>
  <c r="C2092" i="12"/>
  <c r="B2227" i="12"/>
  <c r="C2531" i="12"/>
  <c r="B2666" i="12"/>
  <c r="B1948" i="12"/>
  <c r="C1813" i="12"/>
  <c r="B2169" i="12"/>
  <c r="C2034" i="12"/>
  <c r="B2073" i="12"/>
  <c r="C1938" i="12"/>
  <c r="C2908" i="12"/>
  <c r="B3043" i="12"/>
  <c r="B2345" i="12"/>
  <c r="C2210" i="12"/>
  <c r="B2068" i="12"/>
  <c r="C1933" i="12"/>
  <c r="B2462" i="12"/>
  <c r="C2327" i="12"/>
  <c r="B2585" i="12"/>
  <c r="C2450" i="12"/>
  <c r="C2202" i="12"/>
  <c r="B2337" i="12"/>
  <c r="A2440" i="12"/>
  <c r="C2305" i="12"/>
  <c r="C2198" i="12"/>
  <c r="B2333" i="12"/>
  <c r="B2037" i="12"/>
  <c r="C1902" i="12"/>
  <c r="B2500" i="12"/>
  <c r="C2365" i="12"/>
  <c r="C1855" i="12"/>
  <c r="B1990" i="12"/>
  <c r="B2412" i="12"/>
  <c r="C2277" i="12"/>
  <c r="B2676" i="12"/>
  <c r="C2541" i="12"/>
  <c r="B2383" i="12"/>
  <c r="C2248" i="12"/>
  <c r="C2989" i="12" l="1"/>
  <c r="B3124" i="12"/>
  <c r="C2386" i="12"/>
  <c r="B2521" i="12"/>
  <c r="B3314" i="12"/>
  <c r="C3179" i="12"/>
  <c r="B2434" i="12"/>
  <c r="C2299" i="12"/>
  <c r="B2529" i="12"/>
  <c r="C2394" i="12"/>
  <c r="B2163" i="12"/>
  <c r="C2028" i="12"/>
  <c r="B2562" i="12"/>
  <c r="C2427" i="12"/>
  <c r="C1925" i="12"/>
  <c r="B2060" i="12"/>
  <c r="C2798" i="12"/>
  <c r="B2933" i="12"/>
  <c r="C3038" i="12"/>
  <c r="B3173" i="12"/>
  <c r="B2716" i="12"/>
  <c r="C2581" i="12"/>
  <c r="B2133" i="12"/>
  <c r="C1998" i="12"/>
  <c r="C2289" i="12"/>
  <c r="B2424" i="12"/>
  <c r="C2047" i="12"/>
  <c r="B2182" i="12"/>
  <c r="B2291" i="12"/>
  <c r="C2156" i="12"/>
  <c r="B2134" i="12"/>
  <c r="C1999" i="12"/>
  <c r="C2178" i="12"/>
  <c r="B2313" i="12"/>
  <c r="B2532" i="12"/>
  <c r="C2397" i="12"/>
  <c r="C2824" i="12"/>
  <c r="B2959" i="12"/>
  <c r="B2468" i="12"/>
  <c r="C2333" i="12"/>
  <c r="B2074" i="12"/>
  <c r="C1939" i="12"/>
  <c r="B2756" i="12"/>
  <c r="C2621" i="12"/>
  <c r="B2342" i="12"/>
  <c r="C2207" i="12"/>
  <c r="C2412" i="12"/>
  <c r="B2547" i="12"/>
  <c r="C2462" i="12"/>
  <c r="B2597" i="12"/>
  <c r="C2073" i="12"/>
  <c r="B2208" i="12"/>
  <c r="C2263" i="12"/>
  <c r="B2398" i="12"/>
  <c r="C2238" i="12"/>
  <c r="B2373" i="12"/>
  <c r="C2797" i="12"/>
  <c r="B2932" i="12"/>
  <c r="B2726" i="12"/>
  <c r="C2591" i="12"/>
  <c r="C1898" i="12"/>
  <c r="B2033" i="12"/>
  <c r="C2086" i="12"/>
  <c r="B2221" i="12"/>
  <c r="C1935" i="12"/>
  <c r="B2070" i="12"/>
  <c r="B2197" i="12"/>
  <c r="C2062" i="12"/>
  <c r="B3268" i="12"/>
  <c r="C2065" i="12"/>
  <c r="B2200" i="12"/>
  <c r="B2460" i="12"/>
  <c r="C2325" i="12"/>
  <c r="B3146" i="12"/>
  <c r="C3011" i="12"/>
  <c r="B2265" i="12"/>
  <c r="C2130" i="12"/>
  <c r="C2040" i="12"/>
  <c r="B2175" i="12"/>
  <c r="B2430" i="12"/>
  <c r="C2295" i="12"/>
  <c r="C1969" i="12"/>
  <c r="B2104" i="12"/>
  <c r="C2625" i="12"/>
  <c r="B2760" i="12"/>
  <c r="B2552" i="12"/>
  <c r="C2417" i="12"/>
  <c r="B2705" i="12"/>
  <c r="C2793" i="12"/>
  <c r="B2928" i="12"/>
  <c r="B3194" i="12"/>
  <c r="C3059" i="12"/>
  <c r="B2125" i="12"/>
  <c r="C1990" i="12"/>
  <c r="B2459" i="12"/>
  <c r="C2324" i="12"/>
  <c r="B2329" i="12"/>
  <c r="C2194" i="12"/>
  <c r="C2287" i="12"/>
  <c r="B2422" i="12"/>
  <c r="B3385" i="12"/>
  <c r="B2080" i="12"/>
  <c r="C1945" i="12"/>
  <c r="B2049" i="12"/>
  <c r="C1914" i="12"/>
  <c r="C2328" i="12"/>
  <c r="B2463" i="12"/>
  <c r="C2382" i="12"/>
  <c r="B2517" i="12"/>
  <c r="B2288" i="12"/>
  <c r="C2153" i="12"/>
  <c r="B2050" i="12"/>
  <c r="C1915" i="12"/>
  <c r="B2790" i="12"/>
  <c r="C2666" i="12"/>
  <c r="B2801" i="12"/>
  <c r="C2676" i="12"/>
  <c r="B2811" i="12"/>
  <c r="B2172" i="12"/>
  <c r="C2037" i="12"/>
  <c r="C2585" i="12"/>
  <c r="B2720" i="12"/>
  <c r="A2376" i="12"/>
  <c r="C2241" i="12"/>
  <c r="B2651" i="12"/>
  <c r="C2516" i="12"/>
  <c r="B3996" i="12"/>
  <c r="C2281" i="12"/>
  <c r="B2416" i="12"/>
  <c r="B2482" i="12"/>
  <c r="C2347" i="12"/>
  <c r="C2429" i="12"/>
  <c r="B2564" i="12"/>
  <c r="C2792" i="12"/>
  <c r="B2927" i="12"/>
  <c r="C2244" i="12"/>
  <c r="B2379" i="12"/>
  <c r="B2453" i="12"/>
  <c r="C2318" i="12"/>
  <c r="C2119" i="12"/>
  <c r="B2254" i="12"/>
  <c r="C2173" i="12"/>
  <c r="B2308" i="12"/>
  <c r="A2575" i="12"/>
  <c r="C2440" i="12"/>
  <c r="B2203" i="12"/>
  <c r="C2068" i="12"/>
  <c r="B2304" i="12"/>
  <c r="C2169" i="12"/>
  <c r="C2105" i="12"/>
  <c r="B2240" i="12"/>
  <c r="C2407" i="12"/>
  <c r="B2542" i="12"/>
  <c r="B2309" i="12"/>
  <c r="C2174" i="12"/>
  <c r="A2405" i="12"/>
  <c r="C2270" i="12"/>
  <c r="B2941" i="12"/>
  <c r="C2082" i="12"/>
  <c r="B2217" i="12"/>
  <c r="C2513" i="12"/>
  <c r="B2648" i="12"/>
  <c r="B2079" i="12"/>
  <c r="C1944" i="12"/>
  <c r="B2525" i="12"/>
  <c r="C2390" i="12"/>
  <c r="B2415" i="12"/>
  <c r="C2280" i="12"/>
  <c r="C2560" i="12"/>
  <c r="B2695" i="12"/>
  <c r="B2472" i="12"/>
  <c r="C2337" i="12"/>
  <c r="B2898" i="12"/>
  <c r="C2763" i="12"/>
  <c r="B2701" i="12"/>
  <c r="C2566" i="12"/>
  <c r="C2563" i="12"/>
  <c r="B2698" i="12"/>
  <c r="C3086" i="12"/>
  <c r="B3221" i="12"/>
  <c r="B2636" i="12"/>
  <c r="C2501" i="12"/>
  <c r="B4840" i="12"/>
  <c r="B2322" i="12"/>
  <c r="C2187" i="12"/>
  <c r="B2091" i="12"/>
  <c r="C1956" i="12"/>
  <c r="C2245" i="12"/>
  <c r="B2380" i="12"/>
  <c r="B3178" i="12"/>
  <c r="C3043" i="12"/>
  <c r="B2360" i="12"/>
  <c r="C2225" i="12"/>
  <c r="C2818" i="12"/>
  <c r="B2953" i="12"/>
  <c r="C3527" i="12"/>
  <c r="B3662" i="12"/>
  <c r="B2357" i="12"/>
  <c r="C2222" i="12"/>
  <c r="C2101" i="12"/>
  <c r="B2236" i="12"/>
  <c r="B2377" i="12"/>
  <c r="C2242" i="12"/>
  <c r="B2362" i="12"/>
  <c r="C2227" i="12"/>
  <c r="B2339" i="12"/>
  <c r="C2204" i="12"/>
  <c r="C2544" i="12"/>
  <c r="B2679" i="12"/>
  <c r="B4281" i="12"/>
  <c r="C2414" i="12"/>
  <c r="B2549" i="12"/>
  <c r="A2401" i="12"/>
  <c r="C2266" i="12"/>
  <c r="B2637" i="12"/>
  <c r="C2502" i="12"/>
  <c r="B2604" i="12"/>
  <c r="C2469" i="12"/>
  <c r="B2481" i="12"/>
  <c r="C2346" i="12"/>
  <c r="A2458" i="12"/>
  <c r="C2323" i="12"/>
  <c r="A3220" i="12"/>
  <c r="C3085" i="12"/>
  <c r="B2402" i="12"/>
  <c r="C2267" i="12"/>
  <c r="B2945" i="12"/>
  <c r="B2518" i="12"/>
  <c r="C2383" i="12"/>
  <c r="C2500" i="12"/>
  <c r="B2635" i="12"/>
  <c r="B2480" i="12"/>
  <c r="C2345" i="12"/>
  <c r="C1948" i="12"/>
  <c r="B2083" i="12"/>
  <c r="B2958" i="12"/>
  <c r="A2300" i="12"/>
  <c r="C2165" i="12"/>
  <c r="A2520" i="12"/>
  <c r="C2385" i="12"/>
  <c r="B2364" i="12"/>
  <c r="C2229" i="12"/>
  <c r="C2461" i="12"/>
  <c r="B2596" i="12"/>
  <c r="C2100" i="12"/>
  <c r="B2235" i="12"/>
  <c r="C2669" i="12"/>
  <c r="B2804" i="12"/>
  <c r="C2084" i="12"/>
  <c r="B2219" i="12"/>
  <c r="B3182" i="12"/>
  <c r="C3047" i="12"/>
  <c r="C1897" i="12"/>
  <c r="B2032" i="12"/>
  <c r="B2571" i="12"/>
  <c r="C2436" i="12"/>
  <c r="B2181" i="12"/>
  <c r="C2046" i="12"/>
  <c r="C2764" i="12"/>
  <c r="B2899" i="12"/>
  <c r="B2206" i="12"/>
  <c r="C2071" i="12"/>
  <c r="B2556" i="12"/>
  <c r="C2421" i="12"/>
  <c r="B2555" i="12"/>
  <c r="C2420" i="12"/>
  <c r="C1901" i="12"/>
  <c r="B2036" i="12"/>
  <c r="C2061" i="12"/>
  <c r="B2196" i="12"/>
  <c r="B2273" i="12"/>
  <c r="C2138" i="12"/>
  <c r="A2796" i="12"/>
  <c r="C2661" i="12"/>
  <c r="A2418" i="12"/>
  <c r="C2283" i="12"/>
  <c r="B2078" i="12"/>
  <c r="C1943" i="12"/>
  <c r="C1892" i="12"/>
  <c r="B2027" i="12"/>
  <c r="C2032" i="12" l="1"/>
  <c r="B2167" i="12"/>
  <c r="B2371" i="12"/>
  <c r="C2236" i="12"/>
  <c r="C2801" i="12"/>
  <c r="B2936" i="12"/>
  <c r="B3520" i="12"/>
  <c r="B2310" i="12"/>
  <c r="C2175" i="12"/>
  <c r="C2221" i="12"/>
  <c r="B2356" i="12"/>
  <c r="C2060" i="12"/>
  <c r="B2195" i="12"/>
  <c r="B2213" i="12"/>
  <c r="C2078" i="12"/>
  <c r="B2341" i="12"/>
  <c r="C2206" i="12"/>
  <c r="A2435" i="12"/>
  <c r="C2300" i="12"/>
  <c r="A3355" i="12"/>
  <c r="C3220" i="12"/>
  <c r="C2637" i="12"/>
  <c r="B2772" i="12"/>
  <c r="C2360" i="12"/>
  <c r="B2495" i="12"/>
  <c r="B2457" i="12"/>
  <c r="C2322" i="12"/>
  <c r="C2309" i="12"/>
  <c r="B2444" i="12"/>
  <c r="C2203" i="12"/>
  <c r="B2338" i="12"/>
  <c r="B2588" i="12"/>
  <c r="C2453" i="12"/>
  <c r="C2482" i="12"/>
  <c r="B2617" i="12"/>
  <c r="A2511" i="12"/>
  <c r="C2376" i="12"/>
  <c r="B2260" i="12"/>
  <c r="C2125" i="12"/>
  <c r="B2687" i="12"/>
  <c r="C2552" i="12"/>
  <c r="C2468" i="12"/>
  <c r="B2603" i="12"/>
  <c r="B2269" i="12"/>
  <c r="C2134" i="12"/>
  <c r="B2268" i="12"/>
  <c r="C2133" i="12"/>
  <c r="B2569" i="12"/>
  <c r="C2434" i="12"/>
  <c r="B2171" i="12"/>
  <c r="C2036" i="12"/>
  <c r="C2899" i="12"/>
  <c r="B3034" i="12"/>
  <c r="B2731" i="12"/>
  <c r="C2596" i="12"/>
  <c r="C2217" i="12"/>
  <c r="B2352" i="12"/>
  <c r="B2677" i="12"/>
  <c r="C2542" i="12"/>
  <c r="C2379" i="12"/>
  <c r="B2514" i="12"/>
  <c r="B2551" i="12"/>
  <c r="C2416" i="12"/>
  <c r="B2855" i="12"/>
  <c r="C2720" i="12"/>
  <c r="B2925" i="12"/>
  <c r="B2598" i="12"/>
  <c r="C2463" i="12"/>
  <c r="C2422" i="12"/>
  <c r="B2557" i="12"/>
  <c r="B2895" i="12"/>
  <c r="C2760" i="12"/>
  <c r="B3403" i="12"/>
  <c r="B2168" i="12"/>
  <c r="C2033" i="12"/>
  <c r="C2398" i="12"/>
  <c r="B2533" i="12"/>
  <c r="B3094" i="12"/>
  <c r="C2959" i="12"/>
  <c r="B2331" i="12"/>
  <c r="C2196" i="12"/>
  <c r="C2235" i="12"/>
  <c r="B2370" i="12"/>
  <c r="B2335" i="12"/>
  <c r="C2200" i="12"/>
  <c r="B2508" i="12"/>
  <c r="C2373" i="12"/>
  <c r="B2682" i="12"/>
  <c r="C2547" i="12"/>
  <c r="B3093" i="12"/>
  <c r="A2536" i="12"/>
  <c r="C2401" i="12"/>
  <c r="B2492" i="12"/>
  <c r="C2357" i="12"/>
  <c r="B4975" i="12"/>
  <c r="C2701" i="12"/>
  <c r="B2836" i="12"/>
  <c r="C2415" i="12"/>
  <c r="B2550" i="12"/>
  <c r="A2710" i="12"/>
  <c r="C2575" i="12"/>
  <c r="B2851" i="12"/>
  <c r="C2716" i="12"/>
  <c r="B3076" i="12"/>
  <c r="C2927" i="12"/>
  <c r="B3062" i="12"/>
  <c r="B2317" i="12"/>
  <c r="C2182" i="12"/>
  <c r="C2521" i="12"/>
  <c r="B2656" i="12"/>
  <c r="A2931" i="12"/>
  <c r="C2796" i="12"/>
  <c r="B2690" i="12"/>
  <c r="C2555" i="12"/>
  <c r="B2316" i="12"/>
  <c r="C2181" i="12"/>
  <c r="B2499" i="12"/>
  <c r="C2364" i="12"/>
  <c r="B3080" i="12"/>
  <c r="B2616" i="12"/>
  <c r="C2481" i="12"/>
  <c r="B2497" i="12"/>
  <c r="C2362" i="12"/>
  <c r="B2771" i="12"/>
  <c r="C2636" i="12"/>
  <c r="B3033" i="12"/>
  <c r="C2898" i="12"/>
  <c r="B2660" i="12"/>
  <c r="C2525" i="12"/>
  <c r="B4131" i="12"/>
  <c r="C2172" i="12"/>
  <c r="B2307" i="12"/>
  <c r="C2050" i="12"/>
  <c r="B2185" i="12"/>
  <c r="B2184" i="12"/>
  <c r="C2049" i="12"/>
  <c r="C2329" i="12"/>
  <c r="B2464" i="12"/>
  <c r="C3146" i="12"/>
  <c r="B3281" i="12"/>
  <c r="B2332" i="12"/>
  <c r="C2197" i="12"/>
  <c r="C2726" i="12"/>
  <c r="B2861" i="12"/>
  <c r="B2891" i="12"/>
  <c r="C2756" i="12"/>
  <c r="B2667" i="12"/>
  <c r="C2532" i="12"/>
  <c r="C2163" i="12"/>
  <c r="B2298" i="12"/>
  <c r="C2679" i="12"/>
  <c r="B2814" i="12"/>
  <c r="B3317" i="12"/>
  <c r="C3182" i="12"/>
  <c r="B2653" i="12"/>
  <c r="C2518" i="12"/>
  <c r="C2339" i="12"/>
  <c r="B2474" i="12"/>
  <c r="B2477" i="12"/>
  <c r="C2342" i="12"/>
  <c r="C2562" i="12"/>
  <c r="B2697" i="12"/>
  <c r="C2083" i="12"/>
  <c r="B2218" i="12"/>
  <c r="B3797" i="12"/>
  <c r="C3662" i="12"/>
  <c r="B2443" i="12"/>
  <c r="C2308" i="12"/>
  <c r="C2928" i="12"/>
  <c r="B3063" i="12"/>
  <c r="C2027" i="12"/>
  <c r="B2162" i="12"/>
  <c r="C2804" i="12"/>
  <c r="B2939" i="12"/>
  <c r="B3088" i="12"/>
  <c r="C2953" i="12"/>
  <c r="C3221" i="12"/>
  <c r="B3356" i="12"/>
  <c r="B2389" i="12"/>
  <c r="C2254" i="12"/>
  <c r="C2564" i="12"/>
  <c r="B2699" i="12"/>
  <c r="B2946" i="12"/>
  <c r="C2811" i="12"/>
  <c r="B2840" i="12"/>
  <c r="B2205" i="12"/>
  <c r="C2070" i="12"/>
  <c r="C2932" i="12"/>
  <c r="B3067" i="12"/>
  <c r="B2732" i="12"/>
  <c r="C2597" i="12"/>
  <c r="B2448" i="12"/>
  <c r="C2313" i="12"/>
  <c r="C2424" i="12"/>
  <c r="B2559" i="12"/>
  <c r="B3068" i="12"/>
  <c r="C2933" i="12"/>
  <c r="B3259" i="12"/>
  <c r="C3124" i="12"/>
  <c r="C2635" i="12"/>
  <c r="B2770" i="12"/>
  <c r="C2698" i="12"/>
  <c r="B2833" i="12"/>
  <c r="C2695" i="12"/>
  <c r="B2830" i="12"/>
  <c r="B2783" i="12"/>
  <c r="C2648" i="12"/>
  <c r="C2517" i="12"/>
  <c r="B2652" i="12"/>
  <c r="A2553" i="12"/>
  <c r="C2418" i="12"/>
  <c r="A2593" i="12"/>
  <c r="C2458" i="12"/>
  <c r="B3313" i="12"/>
  <c r="C3178" i="12"/>
  <c r="C3194" i="12"/>
  <c r="B3329" i="12"/>
  <c r="C2265" i="12"/>
  <c r="B2400" i="12"/>
  <c r="C2291" i="12"/>
  <c r="B2426" i="12"/>
  <c r="B3449" i="12"/>
  <c r="C3314" i="12"/>
  <c r="B2354" i="12"/>
  <c r="C2219" i="12"/>
  <c r="C2549" i="12"/>
  <c r="B2684" i="12"/>
  <c r="C2380" i="12"/>
  <c r="B2515" i="12"/>
  <c r="C2240" i="12"/>
  <c r="B2375" i="12"/>
  <c r="C2104" i="12"/>
  <c r="B2239" i="12"/>
  <c r="C2208" i="12"/>
  <c r="B2343" i="12"/>
  <c r="B3308" i="12"/>
  <c r="C3173" i="12"/>
  <c r="B2408" i="12"/>
  <c r="C2273" i="12"/>
  <c r="B2691" i="12"/>
  <c r="C2556" i="12"/>
  <c r="B2706" i="12"/>
  <c r="C2571" i="12"/>
  <c r="A2655" i="12"/>
  <c r="C2520" i="12"/>
  <c r="C2480" i="12"/>
  <c r="B2615" i="12"/>
  <c r="C2402" i="12"/>
  <c r="B2537" i="12"/>
  <c r="B2739" i="12"/>
  <c r="C2604" i="12"/>
  <c r="B4416" i="12"/>
  <c r="B2512" i="12"/>
  <c r="C2377" i="12"/>
  <c r="B2226" i="12"/>
  <c r="C2091" i="12"/>
  <c r="C2472" i="12"/>
  <c r="B2607" i="12"/>
  <c r="C2079" i="12"/>
  <c r="B2214" i="12"/>
  <c r="A2540" i="12"/>
  <c r="C2405" i="12"/>
  <c r="C2304" i="12"/>
  <c r="B2439" i="12"/>
  <c r="C2651" i="12"/>
  <c r="B2786" i="12"/>
  <c r="B2423" i="12"/>
  <c r="C2288" i="12"/>
  <c r="B2215" i="12"/>
  <c r="C2080" i="12"/>
  <c r="C2459" i="12"/>
  <c r="B2594" i="12"/>
  <c r="B2565" i="12"/>
  <c r="C2430" i="12"/>
  <c r="B2595" i="12"/>
  <c r="C2460" i="12"/>
  <c r="C2074" i="12"/>
  <c r="B2209" i="12"/>
  <c r="B2664" i="12"/>
  <c r="C2529" i="12"/>
  <c r="C2209" i="12" l="1"/>
  <c r="B2344" i="12"/>
  <c r="C2375" i="12"/>
  <c r="B2510" i="12"/>
  <c r="C2533" i="12"/>
  <c r="B2668" i="12"/>
  <c r="B2907" i="12"/>
  <c r="C2772" i="12"/>
  <c r="A2675" i="12"/>
  <c r="C2540" i="12"/>
  <c r="B3584" i="12"/>
  <c r="C3449" i="12"/>
  <c r="B2319" i="12"/>
  <c r="C2184" i="12"/>
  <c r="B2795" i="12"/>
  <c r="C2660" i="12"/>
  <c r="B2825" i="12"/>
  <c r="C2690" i="12"/>
  <c r="C2551" i="12"/>
  <c r="B2686" i="12"/>
  <c r="C2268" i="12"/>
  <c r="B2403" i="12"/>
  <c r="B3655" i="12"/>
  <c r="B2349" i="12"/>
  <c r="C2214" i="12"/>
  <c r="B3074" i="12"/>
  <c r="C2939" i="12"/>
  <c r="B3211" i="12"/>
  <c r="B2971" i="12"/>
  <c r="C2836" i="12"/>
  <c r="C2370" i="12"/>
  <c r="B2505" i="12"/>
  <c r="C2936" i="12"/>
  <c r="B3071" i="12"/>
  <c r="A2728" i="12"/>
  <c r="C2593" i="12"/>
  <c r="C2332" i="12"/>
  <c r="B2467" i="12"/>
  <c r="C3033" i="12"/>
  <c r="B3168" i="12"/>
  <c r="B3215" i="12"/>
  <c r="A3066" i="12"/>
  <c r="C2931" i="12"/>
  <c r="A3490" i="12"/>
  <c r="C3355" i="12"/>
  <c r="B2921" i="12"/>
  <c r="C2786" i="12"/>
  <c r="C2607" i="12"/>
  <c r="B2742" i="12"/>
  <c r="B2478" i="12"/>
  <c r="C2343" i="12"/>
  <c r="B2819" i="12"/>
  <c r="C2684" i="12"/>
  <c r="B2535" i="12"/>
  <c r="C2400" i="12"/>
  <c r="B2968" i="12"/>
  <c r="C2833" i="12"/>
  <c r="B2694" i="12"/>
  <c r="C2559" i="12"/>
  <c r="B2297" i="12"/>
  <c r="C2162" i="12"/>
  <c r="B2353" i="12"/>
  <c r="C2218" i="12"/>
  <c r="B3416" i="12"/>
  <c r="C3281" i="12"/>
  <c r="B2442" i="12"/>
  <c r="C2307" i="12"/>
  <c r="B2791" i="12"/>
  <c r="C2656" i="12"/>
  <c r="B5110" i="12"/>
  <c r="B2738" i="12"/>
  <c r="C2603" i="12"/>
  <c r="C2617" i="12"/>
  <c r="B2752" i="12"/>
  <c r="B2491" i="12"/>
  <c r="C2356" i="12"/>
  <c r="B2692" i="12"/>
  <c r="C2557" i="12"/>
  <c r="B3394" i="12"/>
  <c r="C3259" i="12"/>
  <c r="B3081" i="12"/>
  <c r="C2946" i="12"/>
  <c r="C2477" i="12"/>
  <c r="B2612" i="12"/>
  <c r="C2335" i="12"/>
  <c r="B2470" i="12"/>
  <c r="C2474" i="12"/>
  <c r="B2609" i="12"/>
  <c r="C2298" i="12"/>
  <c r="B2433" i="12"/>
  <c r="B2320" i="12"/>
  <c r="C2185" i="12"/>
  <c r="C2195" i="12"/>
  <c r="B2330" i="12"/>
  <c r="B2303" i="12"/>
  <c r="C2168" i="12"/>
  <c r="A2646" i="12"/>
  <c r="C2511" i="12"/>
  <c r="C2565" i="12"/>
  <c r="B2700" i="12"/>
  <c r="B2874" i="12"/>
  <c r="C2739" i="12"/>
  <c r="C2706" i="12"/>
  <c r="B2841" i="12"/>
  <c r="A2688" i="12"/>
  <c r="C2553" i="12"/>
  <c r="B2340" i="12"/>
  <c r="C2205" i="12"/>
  <c r="B2524" i="12"/>
  <c r="C2389" i="12"/>
  <c r="B2788" i="12"/>
  <c r="C2653" i="12"/>
  <c r="B2802" i="12"/>
  <c r="C2667" i="12"/>
  <c r="B2906" i="12"/>
  <c r="C2771" i="12"/>
  <c r="B2634" i="12"/>
  <c r="C2499" i="12"/>
  <c r="B2986" i="12"/>
  <c r="C2851" i="12"/>
  <c r="B2817" i="12"/>
  <c r="C2682" i="12"/>
  <c r="B2466" i="12"/>
  <c r="C2331" i="12"/>
  <c r="B3538" i="12"/>
  <c r="B3060" i="12"/>
  <c r="B2812" i="12"/>
  <c r="C2677" i="12"/>
  <c r="C2171" i="12"/>
  <c r="B2306" i="12"/>
  <c r="B2592" i="12"/>
  <c r="C2457" i="12"/>
  <c r="A2570" i="12"/>
  <c r="C2435" i="12"/>
  <c r="C2371" i="12"/>
  <c r="B2506" i="12"/>
  <c r="C2615" i="12"/>
  <c r="B2750" i="12"/>
  <c r="B2949" i="12"/>
  <c r="C2814" i="12"/>
  <c r="C2215" i="12"/>
  <c r="B2350" i="12"/>
  <c r="C2512" i="12"/>
  <c r="B2647" i="12"/>
  <c r="C2408" i="12"/>
  <c r="B2543" i="12"/>
  <c r="B3448" i="12"/>
  <c r="C3313" i="12"/>
  <c r="C2732" i="12"/>
  <c r="B2867" i="12"/>
  <c r="C2443" i="12"/>
  <c r="B2578" i="12"/>
  <c r="A2671" i="12"/>
  <c r="C2536" i="12"/>
  <c r="B3202" i="12"/>
  <c r="C3067" i="12"/>
  <c r="B2649" i="12"/>
  <c r="C2514" i="12"/>
  <c r="B3169" i="12"/>
  <c r="C3034" i="12"/>
  <c r="B2579" i="12"/>
  <c r="C2444" i="12"/>
  <c r="B2730" i="12"/>
  <c r="C2595" i="12"/>
  <c r="B2558" i="12"/>
  <c r="C2423" i="12"/>
  <c r="B4551" i="12"/>
  <c r="A2790" i="12"/>
  <c r="C2655" i="12"/>
  <c r="C3308" i="12"/>
  <c r="B3443" i="12"/>
  <c r="C3797" i="12"/>
  <c r="B3932" i="12"/>
  <c r="B2404" i="12"/>
  <c r="C2269" i="12"/>
  <c r="B2729" i="12"/>
  <c r="C2594" i="12"/>
  <c r="C2439" i="12"/>
  <c r="B2574" i="12"/>
  <c r="B2672" i="12"/>
  <c r="C2537" i="12"/>
  <c r="B2374" i="12"/>
  <c r="C2239" i="12"/>
  <c r="B3464" i="12"/>
  <c r="C3329" i="12"/>
  <c r="B2787" i="12"/>
  <c r="C2652" i="12"/>
  <c r="B2905" i="12"/>
  <c r="C2770" i="12"/>
  <c r="B2975" i="12"/>
  <c r="B3491" i="12"/>
  <c r="C3356" i="12"/>
  <c r="C3063" i="12"/>
  <c r="B3198" i="12"/>
  <c r="B2832" i="12"/>
  <c r="C2697" i="12"/>
  <c r="B2599" i="12"/>
  <c r="C2464" i="12"/>
  <c r="C2352" i="12"/>
  <c r="B2487" i="12"/>
  <c r="C2495" i="12"/>
  <c r="B2630" i="12"/>
  <c r="C2167" i="12"/>
  <c r="B2302" i="12"/>
  <c r="C2861" i="12"/>
  <c r="B2996" i="12"/>
  <c r="C3062" i="12"/>
  <c r="B3197" i="12"/>
  <c r="C2550" i="12"/>
  <c r="B2685" i="12"/>
  <c r="B2473" i="12"/>
  <c r="C2338" i="12"/>
  <c r="B2918" i="12"/>
  <c r="C2783" i="12"/>
  <c r="C3088" i="12"/>
  <c r="B3223" i="12"/>
  <c r="B2751" i="12"/>
  <c r="C2616" i="12"/>
  <c r="B2866" i="12"/>
  <c r="C2731" i="12"/>
  <c r="B2395" i="12"/>
  <c r="C2260" i="12"/>
  <c r="C2213" i="12"/>
  <c r="B2348" i="12"/>
  <c r="C2515" i="12"/>
  <c r="B2650" i="12"/>
  <c r="B2561" i="12"/>
  <c r="C2426" i="12"/>
  <c r="B2965" i="12"/>
  <c r="C2830" i="12"/>
  <c r="B2834" i="12"/>
  <c r="C2699" i="12"/>
  <c r="B3228" i="12"/>
  <c r="B3203" i="12"/>
  <c r="C3068" i="12"/>
  <c r="C2598" i="12"/>
  <c r="B2733" i="12"/>
  <c r="B2799" i="12"/>
  <c r="C2664" i="12"/>
  <c r="B2361" i="12"/>
  <c r="C2226" i="12"/>
  <c r="B2826" i="12"/>
  <c r="C2691" i="12"/>
  <c r="B2489" i="12"/>
  <c r="C2354" i="12"/>
  <c r="C2448" i="12"/>
  <c r="B2583" i="12"/>
  <c r="B3452" i="12"/>
  <c r="C3317" i="12"/>
  <c r="B3026" i="12"/>
  <c r="C2891" i="12"/>
  <c r="B4266" i="12"/>
  <c r="B2632" i="12"/>
  <c r="C2497" i="12"/>
  <c r="B2451" i="12"/>
  <c r="C2316" i="12"/>
  <c r="C2317" i="12"/>
  <c r="B2452" i="12"/>
  <c r="A2845" i="12"/>
  <c r="C2710" i="12"/>
  <c r="B2627" i="12"/>
  <c r="C2492" i="12"/>
  <c r="B2643" i="12"/>
  <c r="C2508" i="12"/>
  <c r="C3094" i="12"/>
  <c r="B3229" i="12"/>
  <c r="C2895" i="12"/>
  <c r="B3030" i="12"/>
  <c r="B2990" i="12"/>
  <c r="C2855" i="12"/>
  <c r="B2704" i="12"/>
  <c r="C2569" i="12"/>
  <c r="B2822" i="12"/>
  <c r="C2687" i="12"/>
  <c r="B2723" i="12"/>
  <c r="C2588" i="12"/>
  <c r="B2476" i="12"/>
  <c r="C2341" i="12"/>
  <c r="B2445" i="12"/>
  <c r="C2310" i="12"/>
  <c r="B2483" i="12" l="1"/>
  <c r="C2348" i="12"/>
  <c r="B3332" i="12"/>
  <c r="C3197" i="12"/>
  <c r="B2622" i="12"/>
  <c r="C2487" i="12"/>
  <c r="C2467" i="12"/>
  <c r="B2602" i="12"/>
  <c r="C3491" i="12"/>
  <c r="B3626" i="12"/>
  <c r="C2791" i="12"/>
  <c r="B2926" i="12"/>
  <c r="C2297" i="12"/>
  <c r="B2432" i="12"/>
  <c r="C2819" i="12"/>
  <c r="B2954" i="12"/>
  <c r="B3790" i="12"/>
  <c r="C2403" i="12"/>
  <c r="B2538" i="12"/>
  <c r="A2980" i="12"/>
  <c r="C2845" i="12"/>
  <c r="C2965" i="12"/>
  <c r="B3100" i="12"/>
  <c r="B3053" i="12"/>
  <c r="C2918" i="12"/>
  <c r="C2374" i="12"/>
  <c r="B2509" i="12"/>
  <c r="B2577" i="12"/>
  <c r="C2442" i="12"/>
  <c r="B2829" i="12"/>
  <c r="C2694" i="12"/>
  <c r="A3201" i="12"/>
  <c r="C3066" i="12"/>
  <c r="A2863" i="12"/>
  <c r="C2728" i="12"/>
  <c r="B2454" i="12"/>
  <c r="C2319" i="12"/>
  <c r="C3229" i="12"/>
  <c r="B3364" i="12"/>
  <c r="B2587" i="12"/>
  <c r="C2452" i="12"/>
  <c r="C2302" i="12"/>
  <c r="B2437" i="12"/>
  <c r="B4067" i="12"/>
  <c r="C3932" i="12"/>
  <c r="B3002" i="12"/>
  <c r="C2867" i="12"/>
  <c r="C2350" i="12"/>
  <c r="B2485" i="12"/>
  <c r="B3195" i="12"/>
  <c r="C2841" i="12"/>
  <c r="B2976" i="12"/>
  <c r="B2744" i="12"/>
  <c r="C2609" i="12"/>
  <c r="B2877" i="12"/>
  <c r="C2742" i="12"/>
  <c r="B3350" i="12"/>
  <c r="C3071" i="12"/>
  <c r="B3206" i="12"/>
  <c r="B2821" i="12"/>
  <c r="C2686" i="12"/>
  <c r="B2645" i="12"/>
  <c r="C2510" i="12"/>
  <c r="C2543" i="12"/>
  <c r="B2678" i="12"/>
  <c r="B2885" i="12"/>
  <c r="C2750" i="12"/>
  <c r="C2306" i="12"/>
  <c r="B2441" i="12"/>
  <c r="C2612" i="12"/>
  <c r="B2747" i="12"/>
  <c r="B2611" i="12"/>
  <c r="C2476" i="12"/>
  <c r="C2990" i="12"/>
  <c r="B3125" i="12"/>
  <c r="B2767" i="12"/>
  <c r="C2632" i="12"/>
  <c r="C2834" i="12"/>
  <c r="B2969" i="12"/>
  <c r="B2714" i="12"/>
  <c r="C2579" i="12"/>
  <c r="C2320" i="12"/>
  <c r="B2455" i="12"/>
  <c r="C2491" i="12"/>
  <c r="B2626" i="12"/>
  <c r="A3625" i="12"/>
  <c r="C3490" i="12"/>
  <c r="B2930" i="12"/>
  <c r="C2795" i="12"/>
  <c r="B4401" i="12"/>
  <c r="C2996" i="12"/>
  <c r="B3131" i="12"/>
  <c r="B3110" i="12"/>
  <c r="C2433" i="12"/>
  <c r="B2568" i="12"/>
  <c r="C2752" i="12"/>
  <c r="B2887" i="12"/>
  <c r="C2599" i="12"/>
  <c r="B2734" i="12"/>
  <c r="B2947" i="12"/>
  <c r="C2812" i="12"/>
  <c r="B2952" i="12"/>
  <c r="C2817" i="12"/>
  <c r="A2823" i="12"/>
  <c r="C2688" i="12"/>
  <c r="B3346" i="12"/>
  <c r="B2957" i="12"/>
  <c r="C2822" i="12"/>
  <c r="C3026" i="12"/>
  <c r="B3161" i="12"/>
  <c r="B2961" i="12"/>
  <c r="C2826" i="12"/>
  <c r="B3338" i="12"/>
  <c r="C3203" i="12"/>
  <c r="B2696" i="12"/>
  <c r="C2561" i="12"/>
  <c r="C2866" i="12"/>
  <c r="B3001" i="12"/>
  <c r="B2608" i="12"/>
  <c r="C2473" i="12"/>
  <c r="C2832" i="12"/>
  <c r="B2967" i="12"/>
  <c r="C2905" i="12"/>
  <c r="B3040" i="12"/>
  <c r="B2807" i="12"/>
  <c r="C2672" i="12"/>
  <c r="B2693" i="12"/>
  <c r="C2558" i="12"/>
  <c r="B2784" i="12"/>
  <c r="C2649" i="12"/>
  <c r="A2705" i="12"/>
  <c r="C2570" i="12"/>
  <c r="B3121" i="12"/>
  <c r="C2986" i="12"/>
  <c r="C2788" i="12"/>
  <c r="B2923" i="12"/>
  <c r="B2438" i="12"/>
  <c r="C2303" i="12"/>
  <c r="B3529" i="12"/>
  <c r="C3394" i="12"/>
  <c r="C2738" i="12"/>
  <c r="B2873" i="12"/>
  <c r="B3551" i="12"/>
  <c r="C3416" i="12"/>
  <c r="B3103" i="12"/>
  <c r="C2968" i="12"/>
  <c r="C3074" i="12"/>
  <c r="B3209" i="12"/>
  <c r="B3719" i="12"/>
  <c r="C3584" i="12"/>
  <c r="B2835" i="12"/>
  <c r="C2700" i="12"/>
  <c r="C2466" i="12"/>
  <c r="B2601" i="12"/>
  <c r="B3042" i="12"/>
  <c r="C2907" i="12"/>
  <c r="B3165" i="12"/>
  <c r="C3030" i="12"/>
  <c r="B4686" i="12"/>
  <c r="B2782" i="12"/>
  <c r="C2647" i="12"/>
  <c r="B2803" i="12"/>
  <c r="C2668" i="12"/>
  <c r="C2404" i="12"/>
  <c r="B2539" i="12"/>
  <c r="B2937" i="12"/>
  <c r="C2802" i="12"/>
  <c r="A2781" i="12"/>
  <c r="C2646" i="12"/>
  <c r="B2613" i="12"/>
  <c r="C2478" i="12"/>
  <c r="B3363" i="12"/>
  <c r="C2650" i="12"/>
  <c r="B2785" i="12"/>
  <c r="C2685" i="12"/>
  <c r="B2820" i="12"/>
  <c r="C2630" i="12"/>
  <c r="B2765" i="12"/>
  <c r="C3198" i="12"/>
  <c r="B3333" i="12"/>
  <c r="B2709" i="12"/>
  <c r="C2574" i="12"/>
  <c r="C3443" i="12"/>
  <c r="B3578" i="12"/>
  <c r="B2465" i="12"/>
  <c r="C2330" i="12"/>
  <c r="B2605" i="12"/>
  <c r="C2470" i="12"/>
  <c r="C3168" i="12"/>
  <c r="B3303" i="12"/>
  <c r="C2505" i="12"/>
  <c r="B2640" i="12"/>
  <c r="B2479" i="12"/>
  <c r="C2344" i="12"/>
  <c r="C2583" i="12"/>
  <c r="B2718" i="12"/>
  <c r="C3223" i="12"/>
  <c r="B3358" i="12"/>
  <c r="B2762" i="12"/>
  <c r="C2627" i="12"/>
  <c r="B2934" i="12"/>
  <c r="C2799" i="12"/>
  <c r="C3464" i="12"/>
  <c r="B3599" i="12"/>
  <c r="B2864" i="12"/>
  <c r="C2729" i="12"/>
  <c r="A2925" i="12"/>
  <c r="C2790" i="12"/>
  <c r="A2806" i="12"/>
  <c r="C2671" i="12"/>
  <c r="C2906" i="12"/>
  <c r="B3041" i="12"/>
  <c r="B2475" i="12"/>
  <c r="C2340" i="12"/>
  <c r="B3106" i="12"/>
  <c r="C2971" i="12"/>
  <c r="B2868" i="12"/>
  <c r="C2733" i="12"/>
  <c r="B2713" i="12"/>
  <c r="C2578" i="12"/>
  <c r="C2506" i="12"/>
  <c r="B2641" i="12"/>
  <c r="B2858" i="12"/>
  <c r="C2723" i="12"/>
  <c r="B2624" i="12"/>
  <c r="C2489" i="12"/>
  <c r="B2530" i="12"/>
  <c r="C2395" i="12"/>
  <c r="C3169" i="12"/>
  <c r="B3304" i="12"/>
  <c r="C3081" i="12"/>
  <c r="B3216" i="12"/>
  <c r="C2445" i="12"/>
  <c r="B2580" i="12"/>
  <c r="B2839" i="12"/>
  <c r="C2704" i="12"/>
  <c r="C2643" i="12"/>
  <c r="B2778" i="12"/>
  <c r="B2586" i="12"/>
  <c r="C2451" i="12"/>
  <c r="B3587" i="12"/>
  <c r="C3452" i="12"/>
  <c r="C2361" i="12"/>
  <c r="B2496" i="12"/>
  <c r="B2886" i="12"/>
  <c r="C2751" i="12"/>
  <c r="C2787" i="12"/>
  <c r="B2922" i="12"/>
  <c r="B2865" i="12"/>
  <c r="C2730" i="12"/>
  <c r="C3202" i="12"/>
  <c r="B3337" i="12"/>
  <c r="C3448" i="12"/>
  <c r="B3583" i="12"/>
  <c r="B3084" i="12"/>
  <c r="C2949" i="12"/>
  <c r="C2592" i="12"/>
  <c r="B2727" i="12"/>
  <c r="B3673" i="12"/>
  <c r="B2769" i="12"/>
  <c r="C2634" i="12"/>
  <c r="C2524" i="12"/>
  <c r="B2659" i="12"/>
  <c r="B3009" i="12"/>
  <c r="C2874" i="12"/>
  <c r="B2827" i="12"/>
  <c r="C2692" i="12"/>
  <c r="B5245" i="12"/>
  <c r="B2488" i="12"/>
  <c r="C2353" i="12"/>
  <c r="C2535" i="12"/>
  <c r="B2670" i="12"/>
  <c r="C2921" i="12"/>
  <c r="B3056" i="12"/>
  <c r="B2484" i="12"/>
  <c r="C2349" i="12"/>
  <c r="B2960" i="12"/>
  <c r="C2825" i="12"/>
  <c r="A2810" i="12"/>
  <c r="C2675" i="12"/>
  <c r="B3351" i="12" l="1"/>
  <c r="C3216" i="12"/>
  <c r="B2775" i="12"/>
  <c r="C2640" i="12"/>
  <c r="B3713" i="12"/>
  <c r="C3578" i="12"/>
  <c r="C2820" i="12"/>
  <c r="B2955" i="12"/>
  <c r="B2576" i="12"/>
  <c r="C2441" i="12"/>
  <c r="C3364" i="12"/>
  <c r="B3499" i="12"/>
  <c r="C2602" i="12"/>
  <c r="B2737" i="12"/>
  <c r="C2858" i="12"/>
  <c r="B2993" i="12"/>
  <c r="B2917" i="12"/>
  <c r="C2782" i="12"/>
  <c r="B2919" i="12"/>
  <c r="C2784" i="12"/>
  <c r="C2829" i="12"/>
  <c r="B2964" i="12"/>
  <c r="C3304" i="12"/>
  <c r="B3439" i="12"/>
  <c r="B3341" i="12"/>
  <c r="C3206" i="12"/>
  <c r="C2432" i="12"/>
  <c r="B2567" i="12"/>
  <c r="B3021" i="12"/>
  <c r="C2886" i="12"/>
  <c r="C2885" i="12"/>
  <c r="B3020" i="12"/>
  <c r="C4067" i="12"/>
  <c r="B4202" i="12"/>
  <c r="B2589" i="12"/>
  <c r="C2454" i="12"/>
  <c r="B2712" i="12"/>
  <c r="C2577" i="12"/>
  <c r="A3115" i="12"/>
  <c r="C2980" i="12"/>
  <c r="C2622" i="12"/>
  <c r="B2757" i="12"/>
  <c r="B3191" i="12"/>
  <c r="C3056" i="12"/>
  <c r="B3472" i="12"/>
  <c r="C3337" i="12"/>
  <c r="B2631" i="12"/>
  <c r="C2496" i="12"/>
  <c r="C3041" i="12"/>
  <c r="B3176" i="12"/>
  <c r="B3734" i="12"/>
  <c r="C3599" i="12"/>
  <c r="C2718" i="12"/>
  <c r="B2853" i="12"/>
  <c r="C3333" i="12"/>
  <c r="B3468" i="12"/>
  <c r="B2674" i="12"/>
  <c r="C2539" i="12"/>
  <c r="C2873" i="12"/>
  <c r="B3008" i="12"/>
  <c r="B3136" i="12"/>
  <c r="C3001" i="12"/>
  <c r="B3296" i="12"/>
  <c r="C3161" i="12"/>
  <c r="B2703" i="12"/>
  <c r="C2568" i="12"/>
  <c r="B2813" i="12"/>
  <c r="C2678" i="12"/>
  <c r="C2437" i="12"/>
  <c r="B2572" i="12"/>
  <c r="C2509" i="12"/>
  <c r="B2644" i="12"/>
  <c r="C2538" i="12"/>
  <c r="B2673" i="12"/>
  <c r="C2926" i="12"/>
  <c r="B3061" i="12"/>
  <c r="C2922" i="12"/>
  <c r="B3057" i="12"/>
  <c r="B3102" i="12"/>
  <c r="C2967" i="12"/>
  <c r="A3060" i="12"/>
  <c r="C2925" i="12"/>
  <c r="B2897" i="12"/>
  <c r="C2762" i="12"/>
  <c r="C3583" i="12"/>
  <c r="B3718" i="12"/>
  <c r="B2913" i="12"/>
  <c r="C2778" i="12"/>
  <c r="B2776" i="12"/>
  <c r="C2641" i="12"/>
  <c r="C2887" i="12"/>
  <c r="B3022" i="12"/>
  <c r="B4536" i="12"/>
  <c r="B2590" i="12"/>
  <c r="C2455" i="12"/>
  <c r="B3260" i="12"/>
  <c r="C3125" i="12"/>
  <c r="B3111" i="12"/>
  <c r="C2976" i="12"/>
  <c r="C2475" i="12"/>
  <c r="B2610" i="12"/>
  <c r="B4821" i="12"/>
  <c r="C3551" i="12"/>
  <c r="B3686" i="12"/>
  <c r="B2828" i="12"/>
  <c r="C2693" i="12"/>
  <c r="B2743" i="12"/>
  <c r="C2608" i="12"/>
  <c r="B3096" i="12"/>
  <c r="C2961" i="12"/>
  <c r="B2962" i="12"/>
  <c r="C2827" i="12"/>
  <c r="B3808" i="12"/>
  <c r="C2839" i="12"/>
  <c r="B2974" i="12"/>
  <c r="C2530" i="12"/>
  <c r="B2665" i="12"/>
  <c r="B2848" i="12"/>
  <c r="C2713" i="12"/>
  <c r="C2605" i="12"/>
  <c r="B2740" i="12"/>
  <c r="B3498" i="12"/>
  <c r="C3165" i="12"/>
  <c r="B3300" i="12"/>
  <c r="B3854" i="12"/>
  <c r="C3719" i="12"/>
  <c r="C3121" i="12"/>
  <c r="B3256" i="12"/>
  <c r="B2942" i="12"/>
  <c r="C2807" i="12"/>
  <c r="B3087" i="12"/>
  <c r="C2952" i="12"/>
  <c r="B3065" i="12"/>
  <c r="C2930" i="12"/>
  <c r="C2714" i="12"/>
  <c r="B2849" i="12"/>
  <c r="C2611" i="12"/>
  <c r="B2746" i="12"/>
  <c r="B3485" i="12"/>
  <c r="B3330" i="12"/>
  <c r="A2998" i="12"/>
  <c r="C2863" i="12"/>
  <c r="B3467" i="12"/>
  <c r="C3332" i="12"/>
  <c r="B2794" i="12"/>
  <c r="C2659" i="12"/>
  <c r="C2601" i="12"/>
  <c r="B2736" i="12"/>
  <c r="C3131" i="12"/>
  <c r="B3266" i="12"/>
  <c r="C2626" i="12"/>
  <c r="B2761" i="12"/>
  <c r="B3089" i="12"/>
  <c r="C2954" i="12"/>
  <c r="B3219" i="12"/>
  <c r="C3084" i="12"/>
  <c r="B2721" i="12"/>
  <c r="C2586" i="12"/>
  <c r="B3241" i="12"/>
  <c r="C3106" i="12"/>
  <c r="A2916" i="12"/>
  <c r="C2781" i="12"/>
  <c r="C3103" i="12"/>
  <c r="B3238" i="12"/>
  <c r="B2573" i="12"/>
  <c r="C2438" i="12"/>
  <c r="C3338" i="12"/>
  <c r="B3473" i="12"/>
  <c r="B2902" i="12"/>
  <c r="C2767" i="12"/>
  <c r="B2956" i="12"/>
  <c r="C2821" i="12"/>
  <c r="B2879" i="12"/>
  <c r="C2744" i="12"/>
  <c r="B3137" i="12"/>
  <c r="C3002" i="12"/>
  <c r="C2785" i="12"/>
  <c r="B2920" i="12"/>
  <c r="B2844" i="12"/>
  <c r="C2709" i="12"/>
  <c r="C2937" i="12"/>
  <c r="B3072" i="12"/>
  <c r="A2958" i="12"/>
  <c r="C2823" i="12"/>
  <c r="B2805" i="12"/>
  <c r="C2670" i="12"/>
  <c r="C2727" i="12"/>
  <c r="B2862" i="12"/>
  <c r="B2715" i="12"/>
  <c r="C2580" i="12"/>
  <c r="C2765" i="12"/>
  <c r="B2900" i="12"/>
  <c r="C3209" i="12"/>
  <c r="B3344" i="12"/>
  <c r="B3175" i="12"/>
  <c r="C3040" i="12"/>
  <c r="B3245" i="12"/>
  <c r="B3104" i="12"/>
  <c r="C2969" i="12"/>
  <c r="C2747" i="12"/>
  <c r="B2882" i="12"/>
  <c r="B2620" i="12"/>
  <c r="C2485" i="12"/>
  <c r="C3626" i="12"/>
  <c r="B3761" i="12"/>
  <c r="B2869" i="12"/>
  <c r="C2734" i="12"/>
  <c r="C3100" i="12"/>
  <c r="B3235" i="12"/>
  <c r="B3095" i="12"/>
  <c r="C2960" i="12"/>
  <c r="B2623" i="12"/>
  <c r="C2488" i="12"/>
  <c r="B3481" i="12"/>
  <c r="B3493" i="12"/>
  <c r="C3358" i="12"/>
  <c r="B3438" i="12"/>
  <c r="C3303" i="12"/>
  <c r="B3058" i="12"/>
  <c r="C2923" i="12"/>
  <c r="B2619" i="12"/>
  <c r="C2484" i="12"/>
  <c r="B2904" i="12"/>
  <c r="C2769" i="12"/>
  <c r="B2999" i="12"/>
  <c r="C2864" i="12"/>
  <c r="B2970" i="12"/>
  <c r="C2835" i="12"/>
  <c r="A2945" i="12"/>
  <c r="C2810" i="12"/>
  <c r="C3009" i="12"/>
  <c r="B3144" i="12"/>
  <c r="B3000" i="12"/>
  <c r="C2865" i="12"/>
  <c r="B3722" i="12"/>
  <c r="C3587" i="12"/>
  <c r="B2759" i="12"/>
  <c r="C2624" i="12"/>
  <c r="C2868" i="12"/>
  <c r="B3003" i="12"/>
  <c r="A2941" i="12"/>
  <c r="C2806" i="12"/>
  <c r="C2934" i="12"/>
  <c r="B3069" i="12"/>
  <c r="B2614" i="12"/>
  <c r="C2479" i="12"/>
  <c r="C2465" i="12"/>
  <c r="B2600" i="12"/>
  <c r="B2748" i="12"/>
  <c r="C2613" i="12"/>
  <c r="B2938" i="12"/>
  <c r="C2803" i="12"/>
  <c r="B3177" i="12"/>
  <c r="C3042" i="12"/>
  <c r="B3664" i="12"/>
  <c r="C3529" i="12"/>
  <c r="A2840" i="12"/>
  <c r="C2705" i="12"/>
  <c r="B2831" i="12"/>
  <c r="C2696" i="12"/>
  <c r="B3092" i="12"/>
  <c r="C2957" i="12"/>
  <c r="C2947" i="12"/>
  <c r="B3082" i="12"/>
  <c r="A3760" i="12"/>
  <c r="C3625" i="12"/>
  <c r="C2645" i="12"/>
  <c r="B2780" i="12"/>
  <c r="B3012" i="12"/>
  <c r="C2877" i="12"/>
  <c r="C2587" i="12"/>
  <c r="B2722" i="12"/>
  <c r="A3336" i="12"/>
  <c r="C3201" i="12"/>
  <c r="B3188" i="12"/>
  <c r="C3053" i="12"/>
  <c r="B3925" i="12"/>
  <c r="C2483" i="12"/>
  <c r="B2618" i="12"/>
  <c r="B3628" i="12" l="1"/>
  <c r="C3493" i="12"/>
  <c r="B3037" i="12"/>
  <c r="C2902" i="12"/>
  <c r="B3224" i="12"/>
  <c r="C3089" i="12"/>
  <c r="B3222" i="12"/>
  <c r="C3087" i="12"/>
  <c r="B3128" i="12"/>
  <c r="C2993" i="12"/>
  <c r="B4060" i="12"/>
  <c r="B3608" i="12"/>
  <c r="C3473" i="12"/>
  <c r="B2896" i="12"/>
  <c r="C2761" i="12"/>
  <c r="B4671" i="12"/>
  <c r="B3853" i="12"/>
  <c r="C3718" i="12"/>
  <c r="B2707" i="12"/>
  <c r="C2572" i="12"/>
  <c r="C2853" i="12"/>
  <c r="B2988" i="12"/>
  <c r="B3633" i="12"/>
  <c r="B3156" i="12"/>
  <c r="C3021" i="12"/>
  <c r="B2984" i="12"/>
  <c r="C2849" i="12"/>
  <c r="B3391" i="12"/>
  <c r="C3256" i="12"/>
  <c r="B2875" i="12"/>
  <c r="C2740" i="12"/>
  <c r="B3196" i="12"/>
  <c r="C3061" i="12"/>
  <c r="B3143" i="12"/>
  <c r="C3008" i="12"/>
  <c r="B3848" i="12"/>
  <c r="C3713" i="12"/>
  <c r="B3323" i="12"/>
  <c r="C3188" i="12"/>
  <c r="B2966" i="12"/>
  <c r="C2831" i="12"/>
  <c r="B3073" i="12"/>
  <c r="C2938" i="12"/>
  <c r="B3857" i="12"/>
  <c r="C3722" i="12"/>
  <c r="B3105" i="12"/>
  <c r="C2970" i="12"/>
  <c r="C3058" i="12"/>
  <c r="B3193" i="12"/>
  <c r="B2758" i="12"/>
  <c r="C2623" i="12"/>
  <c r="B3380" i="12"/>
  <c r="B2850" i="12"/>
  <c r="C2715" i="12"/>
  <c r="B3014" i="12"/>
  <c r="C2879" i="12"/>
  <c r="B2708" i="12"/>
  <c r="C2573" i="12"/>
  <c r="C2721" i="12"/>
  <c r="B2856" i="12"/>
  <c r="A3133" i="12"/>
  <c r="C2998" i="12"/>
  <c r="B3943" i="12"/>
  <c r="C2828" i="12"/>
  <c r="B2963" i="12"/>
  <c r="B3246" i="12"/>
  <c r="C3111" i="12"/>
  <c r="C2897" i="12"/>
  <c r="B3032" i="12"/>
  <c r="B2948" i="12"/>
  <c r="C2813" i="12"/>
  <c r="B3869" i="12"/>
  <c r="C3734" i="12"/>
  <c r="B3326" i="12"/>
  <c r="C3191" i="12"/>
  <c r="C2589" i="12"/>
  <c r="B2724" i="12"/>
  <c r="B2702" i="12"/>
  <c r="C2567" i="12"/>
  <c r="C3499" i="12"/>
  <c r="B3634" i="12"/>
  <c r="B2940" i="12"/>
  <c r="C2805" i="12"/>
  <c r="A3051" i="12"/>
  <c r="C2916" i="12"/>
  <c r="B2929" i="12"/>
  <c r="C2794" i="12"/>
  <c r="B3620" i="12"/>
  <c r="B2766" i="12"/>
  <c r="C2631" i="12"/>
  <c r="B3574" i="12"/>
  <c r="C3439" i="12"/>
  <c r="B3035" i="12"/>
  <c r="C2900" i="12"/>
  <c r="C3092" i="12"/>
  <c r="B3227" i="12"/>
  <c r="C3467" i="12"/>
  <c r="B3602" i="12"/>
  <c r="C3136" i="12"/>
  <c r="B3271" i="12"/>
  <c r="B3099" i="12"/>
  <c r="C2964" i="12"/>
  <c r="C2780" i="12"/>
  <c r="B2915" i="12"/>
  <c r="C2862" i="12"/>
  <c r="B2997" i="12"/>
  <c r="C3238" i="12"/>
  <c r="B3373" i="12"/>
  <c r="B2871" i="12"/>
  <c r="C2736" i="12"/>
  <c r="B3465" i="12"/>
  <c r="B3821" i="12"/>
  <c r="C3686" i="12"/>
  <c r="C2673" i="12"/>
  <c r="B2808" i="12"/>
  <c r="B3311" i="12"/>
  <c r="C3176" i="12"/>
  <c r="B2892" i="12"/>
  <c r="C2757" i="12"/>
  <c r="C4202" i="12"/>
  <c r="B4337" i="12"/>
  <c r="C2919" i="12"/>
  <c r="B3054" i="12"/>
  <c r="B2910" i="12"/>
  <c r="C2775" i="12"/>
  <c r="B3799" i="12"/>
  <c r="C3664" i="12"/>
  <c r="B4956" i="12"/>
  <c r="C2590" i="12"/>
  <c r="B2725" i="12"/>
  <c r="B3048" i="12"/>
  <c r="C2913" i="12"/>
  <c r="C3102" i="12"/>
  <c r="B3237" i="12"/>
  <c r="C3296" i="12"/>
  <c r="B3431" i="12"/>
  <c r="A3250" i="12"/>
  <c r="C3115" i="12"/>
  <c r="B3090" i="12"/>
  <c r="C2955" i="12"/>
  <c r="B3616" i="12"/>
  <c r="C2746" i="12"/>
  <c r="B2881" i="12"/>
  <c r="B3312" i="12"/>
  <c r="C3177" i="12"/>
  <c r="C2619" i="12"/>
  <c r="B2754" i="12"/>
  <c r="C2743" i="12"/>
  <c r="B2878" i="12"/>
  <c r="C3472" i="12"/>
  <c r="B3607" i="12"/>
  <c r="B2847" i="12"/>
  <c r="C2712" i="12"/>
  <c r="C2737" i="12"/>
  <c r="B2872" i="12"/>
  <c r="B3204" i="12"/>
  <c r="C3069" i="12"/>
  <c r="B3896" i="12"/>
  <c r="C3761" i="12"/>
  <c r="B3207" i="12"/>
  <c r="C3072" i="12"/>
  <c r="C3266" i="12"/>
  <c r="B3401" i="12"/>
  <c r="B3157" i="12"/>
  <c r="C3022" i="12"/>
  <c r="A3471" i="12"/>
  <c r="C3336" i="12"/>
  <c r="A3895" i="12"/>
  <c r="C3760" i="12"/>
  <c r="A2975" i="12"/>
  <c r="C2840" i="12"/>
  <c r="C2748" i="12"/>
  <c r="B2883" i="12"/>
  <c r="A3076" i="12"/>
  <c r="C2941" i="12"/>
  <c r="C3000" i="12"/>
  <c r="B3135" i="12"/>
  <c r="C2999" i="12"/>
  <c r="B3134" i="12"/>
  <c r="C3438" i="12"/>
  <c r="B3573" i="12"/>
  <c r="B3230" i="12"/>
  <c r="C3095" i="12"/>
  <c r="C2620" i="12"/>
  <c r="B2755" i="12"/>
  <c r="B3310" i="12"/>
  <c r="C3175" i="12"/>
  <c r="B2979" i="12"/>
  <c r="C2844" i="12"/>
  <c r="B3091" i="12"/>
  <c r="C2956" i="12"/>
  <c r="B3354" i="12"/>
  <c r="C3219" i="12"/>
  <c r="B3200" i="12"/>
  <c r="C3065" i="12"/>
  <c r="B3989" i="12"/>
  <c r="C3854" i="12"/>
  <c r="B2983" i="12"/>
  <c r="C2848" i="12"/>
  <c r="B3097" i="12"/>
  <c r="C2962" i="12"/>
  <c r="C3260" i="12"/>
  <c r="B3395" i="12"/>
  <c r="C2776" i="12"/>
  <c r="B2911" i="12"/>
  <c r="A3195" i="12"/>
  <c r="C3060" i="12"/>
  <c r="C2703" i="12"/>
  <c r="B2838" i="12"/>
  <c r="B2809" i="12"/>
  <c r="C2674" i="12"/>
  <c r="B3039" i="12"/>
  <c r="C2904" i="12"/>
  <c r="B3231" i="12"/>
  <c r="C3096" i="12"/>
  <c r="C2974" i="12"/>
  <c r="B3109" i="12"/>
  <c r="C2610" i="12"/>
  <c r="B2745" i="12"/>
  <c r="C3057" i="12"/>
  <c r="B3192" i="12"/>
  <c r="B3147" i="12"/>
  <c r="C3012" i="12"/>
  <c r="C2614" i="12"/>
  <c r="B2749" i="12"/>
  <c r="B2894" i="12"/>
  <c r="C2759" i="12"/>
  <c r="A3080" i="12"/>
  <c r="C2945" i="12"/>
  <c r="B3004" i="12"/>
  <c r="C2869" i="12"/>
  <c r="B3239" i="12"/>
  <c r="C3104" i="12"/>
  <c r="A3093" i="12"/>
  <c r="C2958" i="12"/>
  <c r="B3272" i="12"/>
  <c r="C3137" i="12"/>
  <c r="C3241" i="12"/>
  <c r="B3376" i="12"/>
  <c r="B3077" i="12"/>
  <c r="C2942" i="12"/>
  <c r="B2753" i="12"/>
  <c r="C2618" i="12"/>
  <c r="C2722" i="12"/>
  <c r="B2857" i="12"/>
  <c r="C3082" i="12"/>
  <c r="B3217" i="12"/>
  <c r="B2735" i="12"/>
  <c r="C2600" i="12"/>
  <c r="B3138" i="12"/>
  <c r="C3003" i="12"/>
  <c r="C3144" i="12"/>
  <c r="B3279" i="12"/>
  <c r="B3370" i="12"/>
  <c r="C3235" i="12"/>
  <c r="B3017" i="12"/>
  <c r="C2882" i="12"/>
  <c r="B3479" i="12"/>
  <c r="C3344" i="12"/>
  <c r="B3055" i="12"/>
  <c r="C2920" i="12"/>
  <c r="C3300" i="12"/>
  <c r="B3435" i="12"/>
  <c r="C2665" i="12"/>
  <c r="B2800" i="12"/>
  <c r="C2644" i="12"/>
  <c r="B2779" i="12"/>
  <c r="C3468" i="12"/>
  <c r="B3603" i="12"/>
  <c r="C3020" i="12"/>
  <c r="B3155" i="12"/>
  <c r="C3341" i="12"/>
  <c r="B3476" i="12"/>
  <c r="B3052" i="12"/>
  <c r="C2917" i="12"/>
  <c r="C2576" i="12"/>
  <c r="B2711" i="12"/>
  <c r="C3351" i="12"/>
  <c r="B3486" i="12"/>
  <c r="B3621" i="12" l="1"/>
  <c r="C3486" i="12"/>
  <c r="B3570" i="12"/>
  <c r="C3435" i="12"/>
  <c r="C3217" i="12"/>
  <c r="B3352" i="12"/>
  <c r="B3132" i="12"/>
  <c r="C2997" i="12"/>
  <c r="B2991" i="12"/>
  <c r="C2856" i="12"/>
  <c r="B3515" i="12"/>
  <c r="B3282" i="12"/>
  <c r="C3147" i="12"/>
  <c r="A3330" i="12"/>
  <c r="C3195" i="12"/>
  <c r="C3091" i="12"/>
  <c r="B3226" i="12"/>
  <c r="B3365" i="12"/>
  <c r="C3230" i="12"/>
  <c r="C3896" i="12"/>
  <c r="B4031" i="12"/>
  <c r="B3031" i="12"/>
  <c r="C2896" i="12"/>
  <c r="B3018" i="12"/>
  <c r="C2883" i="12"/>
  <c r="B3050" i="12"/>
  <c r="C2915" i="12"/>
  <c r="B3769" i="12"/>
  <c r="C3634" i="12"/>
  <c r="C3055" i="12"/>
  <c r="B3190" i="12"/>
  <c r="B3407" i="12"/>
  <c r="C3272" i="12"/>
  <c r="B3174" i="12"/>
  <c r="C3039" i="12"/>
  <c r="B4124" i="12"/>
  <c r="C3989" i="12"/>
  <c r="B3114" i="12"/>
  <c r="C2979" i="12"/>
  <c r="B3027" i="12"/>
  <c r="C2892" i="12"/>
  <c r="C2708" i="12"/>
  <c r="B2843" i="12"/>
  <c r="B3278" i="12"/>
  <c r="C3143" i="12"/>
  <c r="B2842" i="12"/>
  <c r="C2707" i="12"/>
  <c r="C2779" i="12"/>
  <c r="B2914" i="12"/>
  <c r="C2745" i="12"/>
  <c r="B2880" i="12"/>
  <c r="B3530" i="12"/>
  <c r="C3395" i="12"/>
  <c r="B3269" i="12"/>
  <c r="C3134" i="12"/>
  <c r="C3401" i="12"/>
  <c r="B3536" i="12"/>
  <c r="B3007" i="12"/>
  <c r="C2872" i="12"/>
  <c r="C2754" i="12"/>
  <c r="B2889" i="12"/>
  <c r="C3193" i="12"/>
  <c r="B3328" i="12"/>
  <c r="B4195" i="12"/>
  <c r="B3290" i="12"/>
  <c r="C3155" i="12"/>
  <c r="B3511" i="12"/>
  <c r="C3376" i="12"/>
  <c r="C3607" i="12"/>
  <c r="B3742" i="12"/>
  <c r="C3431" i="12"/>
  <c r="B3566" i="12"/>
  <c r="B4472" i="12"/>
  <c r="C4337" i="12"/>
  <c r="B3737" i="12"/>
  <c r="C3602" i="12"/>
  <c r="B3118" i="12"/>
  <c r="C2983" i="12"/>
  <c r="A3606" i="12"/>
  <c r="C3471" i="12"/>
  <c r="B5091" i="12"/>
  <c r="B3956" i="12"/>
  <c r="C3821" i="12"/>
  <c r="B3046" i="12"/>
  <c r="C2911" i="12"/>
  <c r="C2878" i="12"/>
  <c r="B3013" i="12"/>
  <c r="C3237" i="12"/>
  <c r="B3372" i="12"/>
  <c r="B3755" i="12"/>
  <c r="C2963" i="12"/>
  <c r="B3098" i="12"/>
  <c r="B3751" i="12"/>
  <c r="C2758" i="12"/>
  <c r="B2893" i="12"/>
  <c r="B3359" i="12"/>
  <c r="C3224" i="12"/>
  <c r="C3052" i="12"/>
  <c r="B3187" i="12"/>
  <c r="C3479" i="12"/>
  <c r="B3614" i="12"/>
  <c r="B3273" i="12"/>
  <c r="C3138" i="12"/>
  <c r="B2888" i="12"/>
  <c r="C2753" i="12"/>
  <c r="A3228" i="12"/>
  <c r="C3093" i="12"/>
  <c r="B3029" i="12"/>
  <c r="C2894" i="12"/>
  <c r="B2944" i="12"/>
  <c r="C2809" i="12"/>
  <c r="B3335" i="12"/>
  <c r="C3200" i="12"/>
  <c r="C3310" i="12"/>
  <c r="B3445" i="12"/>
  <c r="A3110" i="12"/>
  <c r="C2975" i="12"/>
  <c r="B3225" i="12"/>
  <c r="C3090" i="12"/>
  <c r="C3048" i="12"/>
  <c r="B3183" i="12"/>
  <c r="C2910" i="12"/>
  <c r="B3045" i="12"/>
  <c r="B3446" i="12"/>
  <c r="C3311" i="12"/>
  <c r="C2871" i="12"/>
  <c r="B3006" i="12"/>
  <c r="C3099" i="12"/>
  <c r="B3234" i="12"/>
  <c r="B3170" i="12"/>
  <c r="C3035" i="12"/>
  <c r="C2929" i="12"/>
  <c r="B3064" i="12"/>
  <c r="C2702" i="12"/>
  <c r="B2837" i="12"/>
  <c r="C2948" i="12"/>
  <c r="B3083" i="12"/>
  <c r="B4078" i="12"/>
  <c r="B3149" i="12"/>
  <c r="C3014" i="12"/>
  <c r="C2966" i="12"/>
  <c r="B3101" i="12"/>
  <c r="C3196" i="12"/>
  <c r="B3331" i="12"/>
  <c r="B3291" i="12"/>
  <c r="C3156" i="12"/>
  <c r="B3988" i="12"/>
  <c r="C3853" i="12"/>
  <c r="C3037" i="12"/>
  <c r="B3172" i="12"/>
  <c r="B3505" i="12"/>
  <c r="C3370" i="12"/>
  <c r="B3461" i="12"/>
  <c r="C3326" i="12"/>
  <c r="C3391" i="12"/>
  <c r="B3526" i="12"/>
  <c r="B3327" i="12"/>
  <c r="C3192" i="12"/>
  <c r="A3215" i="12"/>
  <c r="C3080" i="12"/>
  <c r="B3292" i="12"/>
  <c r="C3157" i="12"/>
  <c r="B3339" i="12"/>
  <c r="C3204" i="12"/>
  <c r="C3799" i="12"/>
  <c r="B3934" i="12"/>
  <c r="B4004" i="12"/>
  <c r="C3869" i="12"/>
  <c r="B3208" i="12"/>
  <c r="C3073" i="12"/>
  <c r="C2984" i="12"/>
  <c r="B3119" i="12"/>
  <c r="B3611" i="12"/>
  <c r="C3476" i="12"/>
  <c r="B2935" i="12"/>
  <c r="C2800" i="12"/>
  <c r="B2884" i="12"/>
  <c r="C2749" i="12"/>
  <c r="B3244" i="12"/>
  <c r="C3109" i="12"/>
  <c r="C2838" i="12"/>
  <c r="B2973" i="12"/>
  <c r="B2890" i="12"/>
  <c r="C2755" i="12"/>
  <c r="B3270" i="12"/>
  <c r="C3135" i="12"/>
  <c r="B2860" i="12"/>
  <c r="C2725" i="12"/>
  <c r="B3189" i="12"/>
  <c r="C3054" i="12"/>
  <c r="B2943" i="12"/>
  <c r="C2808" i="12"/>
  <c r="B3508" i="12"/>
  <c r="C3373" i="12"/>
  <c r="C3271" i="12"/>
  <c r="B3406" i="12"/>
  <c r="B2859" i="12"/>
  <c r="C2724" i="12"/>
  <c r="B3167" i="12"/>
  <c r="C3032" i="12"/>
  <c r="B3768" i="12"/>
  <c r="B3016" i="12"/>
  <c r="C2881" i="12"/>
  <c r="B3123" i="12"/>
  <c r="C2988" i="12"/>
  <c r="B3139" i="12"/>
  <c r="C3004" i="12"/>
  <c r="C3231" i="12"/>
  <c r="B3366" i="12"/>
  <c r="A3211" i="12"/>
  <c r="C3076" i="12"/>
  <c r="C2766" i="12"/>
  <c r="B2901" i="12"/>
  <c r="B3075" i="12"/>
  <c r="C2940" i="12"/>
  <c r="B3381" i="12"/>
  <c r="C3246" i="12"/>
  <c r="B3992" i="12"/>
  <c r="C3857" i="12"/>
  <c r="B3983" i="12"/>
  <c r="C3848" i="12"/>
  <c r="B3357" i="12"/>
  <c r="C3222" i="12"/>
  <c r="B2846" i="12"/>
  <c r="C2711" i="12"/>
  <c r="C3603" i="12"/>
  <c r="B3738" i="12"/>
  <c r="B3414" i="12"/>
  <c r="C3279" i="12"/>
  <c r="C2857" i="12"/>
  <c r="B2992" i="12"/>
  <c r="C3573" i="12"/>
  <c r="B3708" i="12"/>
  <c r="B3362" i="12"/>
  <c r="C3227" i="12"/>
  <c r="B3600" i="12"/>
  <c r="B3743" i="12"/>
  <c r="C3608" i="12"/>
  <c r="C3017" i="12"/>
  <c r="B3152" i="12"/>
  <c r="B2870" i="12"/>
  <c r="C2735" i="12"/>
  <c r="C3077" i="12"/>
  <c r="B3212" i="12"/>
  <c r="C3239" i="12"/>
  <c r="B3374" i="12"/>
  <c r="B3232" i="12"/>
  <c r="C3097" i="12"/>
  <c r="C3354" i="12"/>
  <c r="B3489" i="12"/>
  <c r="A4030" i="12"/>
  <c r="C3895" i="12"/>
  <c r="B3342" i="12"/>
  <c r="C3207" i="12"/>
  <c r="B2982" i="12"/>
  <c r="C2847" i="12"/>
  <c r="B3447" i="12"/>
  <c r="C3312" i="12"/>
  <c r="A3385" i="12"/>
  <c r="C3250" i="12"/>
  <c r="B3709" i="12"/>
  <c r="C3574" i="12"/>
  <c r="A3186" i="12"/>
  <c r="C3051" i="12"/>
  <c r="A3268" i="12"/>
  <c r="C3133" i="12"/>
  <c r="B2985" i="12"/>
  <c r="C2850" i="12"/>
  <c r="B3240" i="12"/>
  <c r="C3105" i="12"/>
  <c r="B3458" i="12"/>
  <c r="C3323" i="12"/>
  <c r="C2875" i="12"/>
  <c r="B3010" i="12"/>
  <c r="B4806" i="12"/>
  <c r="B3263" i="12"/>
  <c r="C3128" i="12"/>
  <c r="B3763" i="12"/>
  <c r="C3628" i="12"/>
  <c r="C3742" i="12" l="1"/>
  <c r="B3877" i="12"/>
  <c r="B3463" i="12"/>
  <c r="C3328" i="12"/>
  <c r="C3763" i="12"/>
  <c r="B3898" i="12"/>
  <c r="B3593" i="12"/>
  <c r="C3458" i="12"/>
  <c r="A3321" i="12"/>
  <c r="C3186" i="12"/>
  <c r="B3117" i="12"/>
  <c r="C2982" i="12"/>
  <c r="C3232" i="12"/>
  <c r="B3367" i="12"/>
  <c r="B3343" i="12"/>
  <c r="C3208" i="12"/>
  <c r="A3363" i="12"/>
  <c r="C3228" i="12"/>
  <c r="B3492" i="12"/>
  <c r="C3357" i="12"/>
  <c r="C3139" i="12"/>
  <c r="B3274" i="12"/>
  <c r="B3025" i="12"/>
  <c r="C2890" i="12"/>
  <c r="A3350" i="12"/>
  <c r="C3215" i="12"/>
  <c r="B3494" i="12"/>
  <c r="C3359" i="12"/>
  <c r="C3530" i="12"/>
  <c r="B3665" i="12"/>
  <c r="B3413" i="12"/>
  <c r="C3278" i="12"/>
  <c r="C4124" i="12"/>
  <c r="B4259" i="12"/>
  <c r="B3347" i="12"/>
  <c r="C3212" i="12"/>
  <c r="B3735" i="12"/>
  <c r="B3036" i="12"/>
  <c r="C2901" i="12"/>
  <c r="C2973" i="12"/>
  <c r="B3108" i="12"/>
  <c r="C3934" i="12"/>
  <c r="B4069" i="12"/>
  <c r="C3172" i="12"/>
  <c r="B3307" i="12"/>
  <c r="B3236" i="12"/>
  <c r="C3101" i="12"/>
  <c r="B2972" i="12"/>
  <c r="C2837" i="12"/>
  <c r="B3141" i="12"/>
  <c r="C3006" i="12"/>
  <c r="B3028" i="12"/>
  <c r="C2893" i="12"/>
  <c r="B3507" i="12"/>
  <c r="C3372" i="12"/>
  <c r="C2880" i="12"/>
  <c r="B3015" i="12"/>
  <c r="B2978" i="12"/>
  <c r="C2843" i="12"/>
  <c r="C3152" i="12"/>
  <c r="B3287" i="12"/>
  <c r="C3708" i="12"/>
  <c r="B3843" i="12"/>
  <c r="B3325" i="12"/>
  <c r="C3190" i="12"/>
  <c r="C3381" i="12"/>
  <c r="B3516" i="12"/>
  <c r="B3405" i="12"/>
  <c r="C3270" i="12"/>
  <c r="B4213" i="12"/>
  <c r="B3249" i="12"/>
  <c r="C3114" i="12"/>
  <c r="A3465" i="12"/>
  <c r="C3330" i="12"/>
  <c r="B3218" i="12"/>
  <c r="C3083" i="12"/>
  <c r="C3234" i="12"/>
  <c r="B3369" i="12"/>
  <c r="B3318" i="12"/>
  <c r="C3183" i="12"/>
  <c r="C4031" i="12"/>
  <c r="B4166" i="12"/>
  <c r="C3263" i="12"/>
  <c r="B3398" i="12"/>
  <c r="B3375" i="12"/>
  <c r="C3240" i="12"/>
  <c r="B3477" i="12"/>
  <c r="C3342" i="12"/>
  <c r="C3743" i="12"/>
  <c r="B3878" i="12"/>
  <c r="B3210" i="12"/>
  <c r="C3075" i="12"/>
  <c r="C2943" i="12"/>
  <c r="B3078" i="12"/>
  <c r="C2935" i="12"/>
  <c r="B3070" i="12"/>
  <c r="B3470" i="12"/>
  <c r="C3335" i="12"/>
  <c r="B3890" i="12"/>
  <c r="B3872" i="12"/>
  <c r="C3737" i="12"/>
  <c r="C3282" i="12"/>
  <c r="B3417" i="12"/>
  <c r="B4941" i="12"/>
  <c r="B3120" i="12"/>
  <c r="C2985" i="12"/>
  <c r="A3520" i="12"/>
  <c r="C3385" i="12"/>
  <c r="A4165" i="12"/>
  <c r="C4030" i="12"/>
  <c r="B3549" i="12"/>
  <c r="C3414" i="12"/>
  <c r="C3983" i="12"/>
  <c r="B4118" i="12"/>
  <c r="B3258" i="12"/>
  <c r="C3123" i="12"/>
  <c r="B2994" i="12"/>
  <c r="C2859" i="12"/>
  <c r="B3324" i="12"/>
  <c r="C3189" i="12"/>
  <c r="B3746" i="12"/>
  <c r="C3611" i="12"/>
  <c r="C3327" i="12"/>
  <c r="B3462" i="12"/>
  <c r="B3360" i="12"/>
  <c r="C3225" i="12"/>
  <c r="B3079" i="12"/>
  <c r="C2944" i="12"/>
  <c r="B3408" i="12"/>
  <c r="C3273" i="12"/>
  <c r="B5226" i="12"/>
  <c r="C4472" i="12"/>
  <c r="B4607" i="12"/>
  <c r="C3290" i="12"/>
  <c r="B3425" i="12"/>
  <c r="B3142" i="12"/>
  <c r="C3007" i="12"/>
  <c r="C3174" i="12"/>
  <c r="B3309" i="12"/>
  <c r="C3050" i="12"/>
  <c r="B3185" i="12"/>
  <c r="B3500" i="12"/>
  <c r="C3365" i="12"/>
  <c r="B3650" i="12"/>
  <c r="B3705" i="12"/>
  <c r="C3570" i="12"/>
  <c r="B3501" i="12"/>
  <c r="C3366" i="12"/>
  <c r="B3903" i="12"/>
  <c r="B3180" i="12"/>
  <c r="C3045" i="12"/>
  <c r="B3580" i="12"/>
  <c r="C3445" i="12"/>
  <c r="C3187" i="12"/>
  <c r="B3322" i="12"/>
  <c r="C3098" i="12"/>
  <c r="B3233" i="12"/>
  <c r="B3427" i="12"/>
  <c r="C3292" i="12"/>
  <c r="B2977" i="12"/>
  <c r="C2842" i="12"/>
  <c r="C3132" i="12"/>
  <c r="B3267" i="12"/>
  <c r="C3331" i="12"/>
  <c r="B3466" i="12"/>
  <c r="C3167" i="12"/>
  <c r="B3302" i="12"/>
  <c r="C4004" i="12"/>
  <c r="B4139" i="12"/>
  <c r="C3505" i="12"/>
  <c r="B3640" i="12"/>
  <c r="C2888" i="12"/>
  <c r="B3023" i="12"/>
  <c r="C3956" i="12"/>
  <c r="B4091" i="12"/>
  <c r="B3646" i="12"/>
  <c r="C3511" i="12"/>
  <c r="B3904" i="12"/>
  <c r="C3769" i="12"/>
  <c r="C3010" i="12"/>
  <c r="B3145" i="12"/>
  <c r="C3489" i="12"/>
  <c r="B3624" i="12"/>
  <c r="C3738" i="12"/>
  <c r="B3873" i="12"/>
  <c r="B3541" i="12"/>
  <c r="C3406" i="12"/>
  <c r="B3254" i="12"/>
  <c r="C3119" i="12"/>
  <c r="B3661" i="12"/>
  <c r="C3526" i="12"/>
  <c r="C3064" i="12"/>
  <c r="B3199" i="12"/>
  <c r="B3749" i="12"/>
  <c r="C3614" i="12"/>
  <c r="B3148" i="12"/>
  <c r="C3013" i="12"/>
  <c r="B3701" i="12"/>
  <c r="C3566" i="12"/>
  <c r="B4330" i="12"/>
  <c r="B3671" i="12"/>
  <c r="C3536" i="12"/>
  <c r="B3049" i="12"/>
  <c r="C2914" i="12"/>
  <c r="B3361" i="12"/>
  <c r="C3226" i="12"/>
  <c r="B2981" i="12"/>
  <c r="C2846" i="12"/>
  <c r="C3508" i="12"/>
  <c r="B3643" i="12"/>
  <c r="B3019" i="12"/>
  <c r="C2884" i="12"/>
  <c r="B3596" i="12"/>
  <c r="C3461" i="12"/>
  <c r="B3426" i="12"/>
  <c r="C3291" i="12"/>
  <c r="B3305" i="12"/>
  <c r="C3170" i="12"/>
  <c r="C3046" i="12"/>
  <c r="B3181" i="12"/>
  <c r="B3253" i="12"/>
  <c r="C3118" i="12"/>
  <c r="C3269" i="12"/>
  <c r="B3404" i="12"/>
  <c r="C3031" i="12"/>
  <c r="B3166" i="12"/>
  <c r="B3509" i="12"/>
  <c r="C3374" i="12"/>
  <c r="B3127" i="12"/>
  <c r="C2992" i="12"/>
  <c r="C2889" i="12"/>
  <c r="B3024" i="12"/>
  <c r="C3352" i="12"/>
  <c r="B3487" i="12"/>
  <c r="C3709" i="12"/>
  <c r="B3844" i="12"/>
  <c r="A3403" i="12"/>
  <c r="C3268" i="12"/>
  <c r="C3447" i="12"/>
  <c r="B3582" i="12"/>
  <c r="B3005" i="12"/>
  <c r="C2870" i="12"/>
  <c r="B3497" i="12"/>
  <c r="C3362" i="12"/>
  <c r="B4127" i="12"/>
  <c r="C3992" i="12"/>
  <c r="A3346" i="12"/>
  <c r="C3211" i="12"/>
  <c r="B3151" i="12"/>
  <c r="C3016" i="12"/>
  <c r="C2860" i="12"/>
  <c r="B2995" i="12"/>
  <c r="C3244" i="12"/>
  <c r="B3379" i="12"/>
  <c r="C3339" i="12"/>
  <c r="B3474" i="12"/>
  <c r="B4123" i="12"/>
  <c r="C3988" i="12"/>
  <c r="C3149" i="12"/>
  <c r="B3284" i="12"/>
  <c r="C3446" i="12"/>
  <c r="B3581" i="12"/>
  <c r="A3245" i="12"/>
  <c r="C3110" i="12"/>
  <c r="B3164" i="12"/>
  <c r="C3029" i="12"/>
  <c r="B3886" i="12"/>
  <c r="A3741" i="12"/>
  <c r="C3606" i="12"/>
  <c r="B3162" i="12"/>
  <c r="C3027" i="12"/>
  <c r="B3542" i="12"/>
  <c r="C3407" i="12"/>
  <c r="B3153" i="12"/>
  <c r="C3018" i="12"/>
  <c r="B3126" i="12"/>
  <c r="C2991" i="12"/>
  <c r="B3756" i="12"/>
  <c r="C3621" i="12"/>
  <c r="C3873" i="12" l="1"/>
  <c r="B4008" i="12"/>
  <c r="B3444" i="12"/>
  <c r="C3309" i="12"/>
  <c r="B3213" i="12"/>
  <c r="C3078" i="12"/>
  <c r="A3481" i="12"/>
  <c r="C3346" i="12"/>
  <c r="B3561" i="12"/>
  <c r="C3426" i="12"/>
  <c r="C2977" i="12"/>
  <c r="B3112" i="12"/>
  <c r="B3371" i="12"/>
  <c r="C3236" i="12"/>
  <c r="C3593" i="12"/>
  <c r="B3728" i="12"/>
  <c r="C3379" i="12"/>
  <c r="B3514" i="12"/>
  <c r="C3624" i="12"/>
  <c r="B3759" i="12"/>
  <c r="B3437" i="12"/>
  <c r="C3302" i="12"/>
  <c r="B3422" i="12"/>
  <c r="C3287" i="12"/>
  <c r="B3870" i="12"/>
  <c r="B3502" i="12"/>
  <c r="C3367" i="12"/>
  <c r="B4262" i="12"/>
  <c r="C4127" i="12"/>
  <c r="B3262" i="12"/>
  <c r="C3127" i="12"/>
  <c r="C3253" i="12"/>
  <c r="B3388" i="12"/>
  <c r="B3731" i="12"/>
  <c r="C3596" i="12"/>
  <c r="C3361" i="12"/>
  <c r="B3496" i="12"/>
  <c r="B3836" i="12"/>
  <c r="C3701" i="12"/>
  <c r="C3661" i="12"/>
  <c r="B3796" i="12"/>
  <c r="B3785" i="12"/>
  <c r="B3419" i="12"/>
  <c r="C3284" i="12"/>
  <c r="C2995" i="12"/>
  <c r="B3130" i="12"/>
  <c r="B3979" i="12"/>
  <c r="C3844" i="12"/>
  <c r="B3316" i="12"/>
  <c r="C3181" i="12"/>
  <c r="B3280" i="12"/>
  <c r="C3145" i="12"/>
  <c r="B3158" i="12"/>
  <c r="C3023" i="12"/>
  <c r="B3601" i="12"/>
  <c r="C3466" i="12"/>
  <c r="C3233" i="12"/>
  <c r="B3368" i="12"/>
  <c r="C3425" i="12"/>
  <c r="B3560" i="12"/>
  <c r="C3878" i="12"/>
  <c r="B4013" i="12"/>
  <c r="C4166" i="12"/>
  <c r="B4301" i="12"/>
  <c r="C3516" i="12"/>
  <c r="B3651" i="12"/>
  <c r="C4069" i="12"/>
  <c r="B4204" i="12"/>
  <c r="B3717" i="12"/>
  <c r="C3582" i="12"/>
  <c r="C3024" i="12"/>
  <c r="B3159" i="12"/>
  <c r="B3539" i="12"/>
  <c r="C3404" i="12"/>
  <c r="C3199" i="12"/>
  <c r="B3334" i="12"/>
  <c r="C3646" i="12"/>
  <c r="B3781" i="12"/>
  <c r="C3705" i="12"/>
  <c r="B3840" i="12"/>
  <c r="C3413" i="12"/>
  <c r="B3548" i="12"/>
  <c r="B3716" i="12"/>
  <c r="C3581" i="12"/>
  <c r="B3533" i="12"/>
  <c r="C3398" i="12"/>
  <c r="B3800" i="12"/>
  <c r="C3665" i="12"/>
  <c r="C3126" i="12"/>
  <c r="B3261" i="12"/>
  <c r="A3538" i="12"/>
  <c r="C3403" i="12"/>
  <c r="B3315" i="12"/>
  <c r="C3180" i="12"/>
  <c r="C3408" i="12"/>
  <c r="B3543" i="12"/>
  <c r="B3288" i="12"/>
  <c r="C3153" i="12"/>
  <c r="B4021" i="12"/>
  <c r="C3497" i="12"/>
  <c r="B3632" i="12"/>
  <c r="B3644" i="12"/>
  <c r="C3509" i="12"/>
  <c r="C3019" i="12"/>
  <c r="B3154" i="12"/>
  <c r="C3049" i="12"/>
  <c r="B3184" i="12"/>
  <c r="B3283" i="12"/>
  <c r="C3148" i="12"/>
  <c r="B3389" i="12"/>
  <c r="C3254" i="12"/>
  <c r="B4038" i="12"/>
  <c r="C3500" i="12"/>
  <c r="B3635" i="12"/>
  <c r="B3214" i="12"/>
  <c r="C3079" i="12"/>
  <c r="C3324" i="12"/>
  <c r="B3459" i="12"/>
  <c r="B3684" i="12"/>
  <c r="C3549" i="12"/>
  <c r="B5076" i="12"/>
  <c r="B3605" i="12"/>
  <c r="C3470" i="12"/>
  <c r="A3600" i="12"/>
  <c r="C3465" i="12"/>
  <c r="B3113" i="12"/>
  <c r="C2978" i="12"/>
  <c r="B3276" i="12"/>
  <c r="C3141" i="12"/>
  <c r="C3347" i="12"/>
  <c r="B3482" i="12"/>
  <c r="C3494" i="12"/>
  <c r="B3629" i="12"/>
  <c r="B3627" i="12"/>
  <c r="C3492" i="12"/>
  <c r="B3252" i="12"/>
  <c r="C3117" i="12"/>
  <c r="B3598" i="12"/>
  <c r="C3463" i="12"/>
  <c r="C3462" i="12"/>
  <c r="B3597" i="12"/>
  <c r="C3369" i="12"/>
  <c r="B3504" i="12"/>
  <c r="B3978" i="12"/>
  <c r="C3843" i="12"/>
  <c r="B3891" i="12"/>
  <c r="C3756" i="12"/>
  <c r="B3297" i="12"/>
  <c r="C3162" i="12"/>
  <c r="A3380" i="12"/>
  <c r="C3245" i="12"/>
  <c r="C2981" i="12"/>
  <c r="B3116" i="12"/>
  <c r="B4465" i="12"/>
  <c r="C3507" i="12"/>
  <c r="B3642" i="12"/>
  <c r="C3036" i="12"/>
  <c r="B3171" i="12"/>
  <c r="B3478" i="12"/>
  <c r="C3343" i="12"/>
  <c r="C4118" i="12"/>
  <c r="B4253" i="12"/>
  <c r="B3442" i="12"/>
  <c r="C3307" i="12"/>
  <c r="B3409" i="12"/>
  <c r="C3274" i="12"/>
  <c r="A3876" i="12"/>
  <c r="C3741" i="12"/>
  <c r="B3562" i="12"/>
  <c r="C3427" i="12"/>
  <c r="B3277" i="12"/>
  <c r="C3142" i="12"/>
  <c r="B3881" i="12"/>
  <c r="C3746" i="12"/>
  <c r="C3487" i="12"/>
  <c r="B3622" i="12"/>
  <c r="C3166" i="12"/>
  <c r="B3301" i="12"/>
  <c r="C3643" i="12"/>
  <c r="B3778" i="12"/>
  <c r="B3775" i="12"/>
  <c r="C3640" i="12"/>
  <c r="C3267" i="12"/>
  <c r="B3402" i="12"/>
  <c r="C3322" i="12"/>
  <c r="B3457" i="12"/>
  <c r="B3320" i="12"/>
  <c r="C3185" i="12"/>
  <c r="B4742" i="12"/>
  <c r="C4607" i="12"/>
  <c r="B3552" i="12"/>
  <c r="C3417" i="12"/>
  <c r="B3205" i="12"/>
  <c r="C3070" i="12"/>
  <c r="C3015" i="12"/>
  <c r="B3150" i="12"/>
  <c r="B3243" i="12"/>
  <c r="C3108" i="12"/>
  <c r="C4259" i="12"/>
  <c r="B4394" i="12"/>
  <c r="C3877" i="12"/>
  <c r="B4012" i="12"/>
  <c r="C3474" i="12"/>
  <c r="B3609" i="12"/>
  <c r="B4274" i="12"/>
  <c r="C4139" i="12"/>
  <c r="B3715" i="12"/>
  <c r="C3580" i="12"/>
  <c r="B3393" i="12"/>
  <c r="C3258" i="12"/>
  <c r="A3655" i="12"/>
  <c r="C3520" i="12"/>
  <c r="B4007" i="12"/>
  <c r="C3872" i="12"/>
  <c r="B3510" i="12"/>
  <c r="C3375" i="12"/>
  <c r="B4348" i="12"/>
  <c r="B3160" i="12"/>
  <c r="C3025" i="12"/>
  <c r="B4226" i="12"/>
  <c r="C4091" i="12"/>
  <c r="C3898" i="12"/>
  <c r="B4033" i="12"/>
  <c r="B3255" i="12"/>
  <c r="C3120" i="12"/>
  <c r="B4025" i="12"/>
  <c r="B3345" i="12"/>
  <c r="C3210" i="12"/>
  <c r="C3218" i="12"/>
  <c r="B3353" i="12"/>
  <c r="B3540" i="12"/>
  <c r="C3405" i="12"/>
  <c r="B3163" i="12"/>
  <c r="C3028" i="12"/>
  <c r="B3677" i="12"/>
  <c r="C3542" i="12"/>
  <c r="B3299" i="12"/>
  <c r="C3164" i="12"/>
  <c r="B4258" i="12"/>
  <c r="C4123" i="12"/>
  <c r="C3151" i="12"/>
  <c r="B3286" i="12"/>
  <c r="C3005" i="12"/>
  <c r="B3140" i="12"/>
  <c r="C3305" i="12"/>
  <c r="B3440" i="12"/>
  <c r="B3806" i="12"/>
  <c r="C3671" i="12"/>
  <c r="C3749" i="12"/>
  <c r="B3884" i="12"/>
  <c r="C3541" i="12"/>
  <c r="B3676" i="12"/>
  <c r="B4039" i="12"/>
  <c r="C3904" i="12"/>
  <c r="C3501" i="12"/>
  <c r="B3636" i="12"/>
  <c r="C3360" i="12"/>
  <c r="B3495" i="12"/>
  <c r="B3129" i="12"/>
  <c r="C2994" i="12"/>
  <c r="A4300" i="12"/>
  <c r="C4165" i="12"/>
  <c r="C3477" i="12"/>
  <c r="B3612" i="12"/>
  <c r="B3453" i="12"/>
  <c r="C3318" i="12"/>
  <c r="B3384" i="12"/>
  <c r="C3249" i="12"/>
  <c r="C3325" i="12"/>
  <c r="B3460" i="12"/>
  <c r="C2972" i="12"/>
  <c r="B3107" i="12"/>
  <c r="A3485" i="12"/>
  <c r="C3350" i="12"/>
  <c r="A3498" i="12"/>
  <c r="C3363" i="12"/>
  <c r="A3456" i="12"/>
  <c r="C3321" i="12"/>
  <c r="B3340" i="12" l="1"/>
  <c r="C3205" i="12"/>
  <c r="B3418" i="12"/>
  <c r="C3283" i="12"/>
  <c r="B3293" i="12"/>
  <c r="C3158" i="12"/>
  <c r="B3971" i="12"/>
  <c r="C3836" i="12"/>
  <c r="C3422" i="12"/>
  <c r="B3557" i="12"/>
  <c r="C4394" i="12"/>
  <c r="B4529" i="12"/>
  <c r="C4204" i="12"/>
  <c r="B4339" i="12"/>
  <c r="B3695" i="12"/>
  <c r="C3560" i="12"/>
  <c r="C3496" i="12"/>
  <c r="B3631" i="12"/>
  <c r="A3616" i="12"/>
  <c r="C3481" i="12"/>
  <c r="B3434" i="12"/>
  <c r="C3299" i="12"/>
  <c r="C3478" i="12"/>
  <c r="B3613" i="12"/>
  <c r="A3673" i="12"/>
  <c r="C3538" i="12"/>
  <c r="B3851" i="12"/>
  <c r="C3716" i="12"/>
  <c r="B3506" i="12"/>
  <c r="C3371" i="12"/>
  <c r="C3171" i="12"/>
  <c r="B3306" i="12"/>
  <c r="B3289" i="12"/>
  <c r="C3154" i="12"/>
  <c r="C3261" i="12"/>
  <c r="B3396" i="12"/>
  <c r="C3548" i="12"/>
  <c r="B3683" i="12"/>
  <c r="C3651" i="12"/>
  <c r="B3786" i="12"/>
  <c r="B3503" i="12"/>
  <c r="C3368" i="12"/>
  <c r="B3894" i="12"/>
  <c r="C3759" i="12"/>
  <c r="C3213" i="12"/>
  <c r="B3348" i="12"/>
  <c r="A3633" i="12"/>
  <c r="C3498" i="12"/>
  <c r="B3519" i="12"/>
  <c r="C3384" i="12"/>
  <c r="B3264" i="12"/>
  <c r="C3129" i="12"/>
  <c r="B3812" i="12"/>
  <c r="C3677" i="12"/>
  <c r="B3480" i="12"/>
  <c r="C3345" i="12"/>
  <c r="C4226" i="12"/>
  <c r="B4361" i="12"/>
  <c r="B4142" i="12"/>
  <c r="C4007" i="12"/>
  <c r="B4409" i="12"/>
  <c r="C4274" i="12"/>
  <c r="C3243" i="12"/>
  <c r="B3378" i="12"/>
  <c r="B4877" i="12"/>
  <c r="C4742" i="12"/>
  <c r="C3775" i="12"/>
  <c r="B3910" i="12"/>
  <c r="C3881" i="12"/>
  <c r="B4016" i="12"/>
  <c r="C3409" i="12"/>
  <c r="B3544" i="12"/>
  <c r="A3515" i="12"/>
  <c r="C3380" i="12"/>
  <c r="C3627" i="12"/>
  <c r="B3762" i="12"/>
  <c r="C3113" i="12"/>
  <c r="B3248" i="12"/>
  <c r="C3684" i="12"/>
  <c r="B3819" i="12"/>
  <c r="B4173" i="12"/>
  <c r="C3288" i="12"/>
  <c r="B3423" i="12"/>
  <c r="B3674" i="12"/>
  <c r="C3539" i="12"/>
  <c r="C3316" i="12"/>
  <c r="B3451" i="12"/>
  <c r="B3920" i="12"/>
  <c r="C3731" i="12"/>
  <c r="B3866" i="12"/>
  <c r="B3637" i="12"/>
  <c r="C3502" i="12"/>
  <c r="C3112" i="12"/>
  <c r="B3247" i="12"/>
  <c r="B3941" i="12"/>
  <c r="C3806" i="12"/>
  <c r="B3675" i="12"/>
  <c r="C3540" i="12"/>
  <c r="B4483" i="12"/>
  <c r="C3393" i="12"/>
  <c r="B3528" i="12"/>
  <c r="B3697" i="12"/>
  <c r="C3562" i="12"/>
  <c r="B4026" i="12"/>
  <c r="C3891" i="12"/>
  <c r="B3733" i="12"/>
  <c r="C3598" i="12"/>
  <c r="B3740" i="12"/>
  <c r="C3605" i="12"/>
  <c r="C3214" i="12"/>
  <c r="B3349" i="12"/>
  <c r="B3450" i="12"/>
  <c r="C3315" i="12"/>
  <c r="C3262" i="12"/>
  <c r="B3397" i="12"/>
  <c r="B3595" i="12"/>
  <c r="C3460" i="12"/>
  <c r="C3116" i="12"/>
  <c r="B3251" i="12"/>
  <c r="B3645" i="12"/>
  <c r="C3510" i="12"/>
  <c r="B3850" i="12"/>
  <c r="C3715" i="12"/>
  <c r="B3687" i="12"/>
  <c r="C3552" i="12"/>
  <c r="B4397" i="12"/>
  <c r="C4262" i="12"/>
  <c r="C3676" i="12"/>
  <c r="B3811" i="12"/>
  <c r="B3275" i="12"/>
  <c r="C3140" i="12"/>
  <c r="C3504" i="12"/>
  <c r="B3639" i="12"/>
  <c r="C3495" i="12"/>
  <c r="B3630" i="12"/>
  <c r="C3884" i="12"/>
  <c r="B4019" i="12"/>
  <c r="B3421" i="12"/>
  <c r="C3286" i="12"/>
  <c r="B4160" i="12"/>
  <c r="B3744" i="12"/>
  <c r="C3609" i="12"/>
  <c r="B3285" i="12"/>
  <c r="C3150" i="12"/>
  <c r="B3913" i="12"/>
  <c r="C3778" i="12"/>
  <c r="B3777" i="12"/>
  <c r="C3642" i="12"/>
  <c r="B3732" i="12"/>
  <c r="C3597" i="12"/>
  <c r="C3629" i="12"/>
  <c r="B3764" i="12"/>
  <c r="B3594" i="12"/>
  <c r="C3459" i="12"/>
  <c r="C3543" i="12"/>
  <c r="B3678" i="12"/>
  <c r="C3840" i="12"/>
  <c r="B3975" i="12"/>
  <c r="B3294" i="12"/>
  <c r="C3159" i="12"/>
  <c r="B4436" i="12"/>
  <c r="C4301" i="12"/>
  <c r="B3931" i="12"/>
  <c r="C3796" i="12"/>
  <c r="B3523" i="12"/>
  <c r="C3388" i="12"/>
  <c r="B4005" i="12"/>
  <c r="C3514" i="12"/>
  <c r="B3649" i="12"/>
  <c r="B3579" i="12"/>
  <c r="C3444" i="12"/>
  <c r="C4258" i="12"/>
  <c r="B4393" i="12"/>
  <c r="C3533" i="12"/>
  <c r="B3668" i="12"/>
  <c r="C3717" i="12"/>
  <c r="B3852" i="12"/>
  <c r="C4033" i="12"/>
  <c r="B4168" i="12"/>
  <c r="B3770" i="12"/>
  <c r="C3635" i="12"/>
  <c r="B3319" i="12"/>
  <c r="C3184" i="12"/>
  <c r="B4156" i="12"/>
  <c r="C3334" i="12"/>
  <c r="B3469" i="12"/>
  <c r="A3591" i="12"/>
  <c r="C3456" i="12"/>
  <c r="A4435" i="12"/>
  <c r="C4300" i="12"/>
  <c r="B4174" i="12"/>
  <c r="C4039" i="12"/>
  <c r="B3387" i="12"/>
  <c r="C3252" i="12"/>
  <c r="B3411" i="12"/>
  <c r="C3276" i="12"/>
  <c r="B3415" i="12"/>
  <c r="C3280" i="12"/>
  <c r="C3419" i="12"/>
  <c r="B3554" i="12"/>
  <c r="B3572" i="12"/>
  <c r="C3437" i="12"/>
  <c r="A3620" i="12"/>
  <c r="C3485" i="12"/>
  <c r="B3588" i="12"/>
  <c r="C3453" i="12"/>
  <c r="B3298" i="12"/>
  <c r="C3163" i="12"/>
  <c r="B3295" i="12"/>
  <c r="C3160" i="12"/>
  <c r="A3790" i="12"/>
  <c r="C3655" i="12"/>
  <c r="B3455" i="12"/>
  <c r="C3320" i="12"/>
  <c r="B3412" i="12"/>
  <c r="C3277" i="12"/>
  <c r="B3577" i="12"/>
  <c r="C3442" i="12"/>
  <c r="C3297" i="12"/>
  <c r="B3432" i="12"/>
  <c r="A3735" i="12"/>
  <c r="C3600" i="12"/>
  <c r="C3389" i="12"/>
  <c r="B3524" i="12"/>
  <c r="C3644" i="12"/>
  <c r="B3779" i="12"/>
  <c r="C3800" i="12"/>
  <c r="B3935" i="12"/>
  <c r="B3736" i="12"/>
  <c r="C3601" i="12"/>
  <c r="B4114" i="12"/>
  <c r="C3979" i="12"/>
  <c r="B4143" i="12"/>
  <c r="C4008" i="12"/>
  <c r="B3390" i="12"/>
  <c r="C3255" i="12"/>
  <c r="C3440" i="12"/>
  <c r="B3575" i="12"/>
  <c r="B3488" i="12"/>
  <c r="C3353" i="12"/>
  <c r="B3537" i="12"/>
  <c r="C3402" i="12"/>
  <c r="C3622" i="12"/>
  <c r="B3757" i="12"/>
  <c r="B5211" i="12"/>
  <c r="A4011" i="12"/>
  <c r="C3876" i="12"/>
  <c r="B4113" i="12"/>
  <c r="C3978" i="12"/>
  <c r="B3242" i="12"/>
  <c r="C3107" i="12"/>
  <c r="B3747" i="12"/>
  <c r="C3612" i="12"/>
  <c r="B3771" i="12"/>
  <c r="C3636" i="12"/>
  <c r="B4147" i="12"/>
  <c r="C4012" i="12"/>
  <c r="B3592" i="12"/>
  <c r="C3457" i="12"/>
  <c r="C3301" i="12"/>
  <c r="B3436" i="12"/>
  <c r="B4388" i="12"/>
  <c r="C4253" i="12"/>
  <c r="B4600" i="12"/>
  <c r="B3617" i="12"/>
  <c r="C3482" i="12"/>
  <c r="C3632" i="12"/>
  <c r="B3767" i="12"/>
  <c r="C3781" i="12"/>
  <c r="B3916" i="12"/>
  <c r="C4013" i="12"/>
  <c r="B4148" i="12"/>
  <c r="B3265" i="12"/>
  <c r="C3130" i="12"/>
  <c r="B3863" i="12"/>
  <c r="C3728" i="12"/>
  <c r="C3561" i="12"/>
  <c r="B3696" i="12"/>
  <c r="C4148" i="12" l="1"/>
  <c r="B4283" i="12"/>
  <c r="B3813" i="12"/>
  <c r="C3678" i="12"/>
  <c r="B3774" i="12"/>
  <c r="C3639" i="12"/>
  <c r="B3441" i="12"/>
  <c r="C3306" i="12"/>
  <c r="C3577" i="12"/>
  <c r="B3712" i="12"/>
  <c r="C3295" i="12"/>
  <c r="B3430" i="12"/>
  <c r="B3522" i="12"/>
  <c r="C3387" i="12"/>
  <c r="B3875" i="12"/>
  <c r="C3740" i="12"/>
  <c r="B3831" i="12"/>
  <c r="C3696" i="12"/>
  <c r="C3852" i="12"/>
  <c r="B3987" i="12"/>
  <c r="B3784" i="12"/>
  <c r="C3649" i="12"/>
  <c r="B3383" i="12"/>
  <c r="C3248" i="12"/>
  <c r="B4523" i="12"/>
  <c r="C4388" i="12"/>
  <c r="A4146" i="12"/>
  <c r="C4011" i="12"/>
  <c r="C3488" i="12"/>
  <c r="B3623" i="12"/>
  <c r="B4249" i="12"/>
  <c r="C4114" i="12"/>
  <c r="C3412" i="12"/>
  <c r="B3547" i="12"/>
  <c r="B3433" i="12"/>
  <c r="C3298" i="12"/>
  <c r="C4174" i="12"/>
  <c r="B4309" i="12"/>
  <c r="C3594" i="12"/>
  <c r="B3729" i="12"/>
  <c r="B3868" i="12"/>
  <c r="C3733" i="12"/>
  <c r="B4618" i="12"/>
  <c r="C3637" i="12"/>
  <c r="B3772" i="12"/>
  <c r="B3809" i="12"/>
  <c r="C3674" i="12"/>
  <c r="B4544" i="12"/>
  <c r="C4409" i="12"/>
  <c r="C3506" i="12"/>
  <c r="B3641" i="12"/>
  <c r="C3293" i="12"/>
  <c r="B3428" i="12"/>
  <c r="B3902" i="12"/>
  <c r="C3767" i="12"/>
  <c r="C3436" i="12"/>
  <c r="B3571" i="12"/>
  <c r="C3575" i="12"/>
  <c r="B3710" i="12"/>
  <c r="B3803" i="12"/>
  <c r="C3668" i="12"/>
  <c r="C3764" i="12"/>
  <c r="B3899" i="12"/>
  <c r="B4154" i="12"/>
  <c r="C4019" i="12"/>
  <c r="C3811" i="12"/>
  <c r="B3946" i="12"/>
  <c r="C3866" i="12"/>
  <c r="B4001" i="12"/>
  <c r="C3423" i="12"/>
  <c r="B3558" i="12"/>
  <c r="B3897" i="12"/>
  <c r="C3762" i="12"/>
  <c r="C3910" i="12"/>
  <c r="B4045" i="12"/>
  <c r="B3531" i="12"/>
  <c r="C3396" i="12"/>
  <c r="B4664" i="12"/>
  <c r="C4529" i="12"/>
  <c r="B3663" i="12"/>
  <c r="C3528" i="12"/>
  <c r="C3451" i="12"/>
  <c r="B3586" i="12"/>
  <c r="B3679" i="12"/>
  <c r="C3544" i="12"/>
  <c r="B3672" i="12"/>
  <c r="C3537" i="12"/>
  <c r="C3777" i="12"/>
  <c r="B3912" i="12"/>
  <c r="C3971" i="12"/>
  <c r="B4106" i="12"/>
  <c r="B4051" i="12"/>
  <c r="C3916" i="12"/>
  <c r="C3554" i="12"/>
  <c r="B3689" i="12"/>
  <c r="B4048" i="12"/>
  <c r="C3913" i="12"/>
  <c r="B3985" i="12"/>
  <c r="C3850" i="12"/>
  <c r="C3863" i="12"/>
  <c r="B3998" i="12"/>
  <c r="B3882" i="12"/>
  <c r="C3747" i="12"/>
  <c r="B3871" i="12"/>
  <c r="C3736" i="12"/>
  <c r="A3870" i="12"/>
  <c r="C3735" i="12"/>
  <c r="B3590" i="12"/>
  <c r="C3455" i="12"/>
  <c r="C3588" i="12"/>
  <c r="B3723" i="12"/>
  <c r="B3550" i="12"/>
  <c r="C3415" i="12"/>
  <c r="A4570" i="12"/>
  <c r="C4435" i="12"/>
  <c r="C3319" i="12"/>
  <c r="B3454" i="12"/>
  <c r="B4140" i="12"/>
  <c r="B3429" i="12"/>
  <c r="C3294" i="12"/>
  <c r="B3420" i="12"/>
  <c r="C3285" i="12"/>
  <c r="B3780" i="12"/>
  <c r="C3645" i="12"/>
  <c r="C3450" i="12"/>
  <c r="B3585" i="12"/>
  <c r="B4161" i="12"/>
  <c r="C4026" i="12"/>
  <c r="B3810" i="12"/>
  <c r="C3675" i="12"/>
  <c r="C4142" i="12"/>
  <c r="B4277" i="12"/>
  <c r="B3399" i="12"/>
  <c r="C3264" i="12"/>
  <c r="B4029" i="12"/>
  <c r="C3894" i="12"/>
  <c r="B3986" i="12"/>
  <c r="C3851" i="12"/>
  <c r="A3751" i="12"/>
  <c r="C3616" i="12"/>
  <c r="B3553" i="12"/>
  <c r="C3418" i="12"/>
  <c r="B4735" i="12"/>
  <c r="C3779" i="12"/>
  <c r="B3914" i="12"/>
  <c r="C3469" i="12"/>
  <c r="B3604" i="12"/>
  <c r="B4303" i="12"/>
  <c r="C4168" i="12"/>
  <c r="C3786" i="12"/>
  <c r="B3921" i="12"/>
  <c r="C3613" i="12"/>
  <c r="B3748" i="12"/>
  <c r="C4113" i="12"/>
  <c r="B4248" i="12"/>
  <c r="B3714" i="12"/>
  <c r="C3579" i="12"/>
  <c r="C3931" i="12"/>
  <c r="B4066" i="12"/>
  <c r="B4295" i="12"/>
  <c r="C3595" i="12"/>
  <c r="B3730" i="12"/>
  <c r="B3615" i="12"/>
  <c r="C3480" i="12"/>
  <c r="A3768" i="12"/>
  <c r="C3633" i="12"/>
  <c r="B3830" i="12"/>
  <c r="C3695" i="12"/>
  <c r="B3532" i="12"/>
  <c r="C3397" i="12"/>
  <c r="B3483" i="12"/>
  <c r="C3348" i="12"/>
  <c r="B4474" i="12"/>
  <c r="C4339" i="12"/>
  <c r="B4291" i="12"/>
  <c r="B4571" i="12"/>
  <c r="C4436" i="12"/>
  <c r="C3275" i="12"/>
  <c r="B3410" i="12"/>
  <c r="B3947" i="12"/>
  <c r="C3812" i="12"/>
  <c r="B3569" i="12"/>
  <c r="C3434" i="12"/>
  <c r="B3892" i="12"/>
  <c r="C3757" i="12"/>
  <c r="C3935" i="12"/>
  <c r="B4070" i="12"/>
  <c r="B3567" i="12"/>
  <c r="C3432" i="12"/>
  <c r="B4528" i="12"/>
  <c r="C4393" i="12"/>
  <c r="C3975" i="12"/>
  <c r="B4110" i="12"/>
  <c r="C3630" i="12"/>
  <c r="B3765" i="12"/>
  <c r="C3251" i="12"/>
  <c r="B3386" i="12"/>
  <c r="C3349" i="12"/>
  <c r="B3484" i="12"/>
  <c r="B4308" i="12"/>
  <c r="C4361" i="12"/>
  <c r="B4496" i="12"/>
  <c r="C3631" i="12"/>
  <c r="B3766" i="12"/>
  <c r="B3692" i="12"/>
  <c r="C3557" i="12"/>
  <c r="B3382" i="12"/>
  <c r="C3247" i="12"/>
  <c r="C3819" i="12"/>
  <c r="B3954" i="12"/>
  <c r="C3378" i="12"/>
  <c r="B3513" i="12"/>
  <c r="B4282" i="12"/>
  <c r="C4147" i="12"/>
  <c r="C4143" i="12"/>
  <c r="B4278" i="12"/>
  <c r="C3572" i="12"/>
  <c r="B3707" i="12"/>
  <c r="C3687" i="12"/>
  <c r="B3822" i="12"/>
  <c r="C3524" i="12"/>
  <c r="B3659" i="12"/>
  <c r="B4151" i="12"/>
  <c r="C4016" i="12"/>
  <c r="B3818" i="12"/>
  <c r="C3683" i="12"/>
  <c r="C3771" i="12"/>
  <c r="B3906" i="12"/>
  <c r="C3421" i="12"/>
  <c r="B3556" i="12"/>
  <c r="C3265" i="12"/>
  <c r="B3400" i="12"/>
  <c r="B3752" i="12"/>
  <c r="C3617" i="12"/>
  <c r="C3592" i="12"/>
  <c r="B3727" i="12"/>
  <c r="B3377" i="12"/>
  <c r="C3242" i="12"/>
  <c r="C3390" i="12"/>
  <c r="B3525" i="12"/>
  <c r="A3925" i="12"/>
  <c r="C3790" i="12"/>
  <c r="A3755" i="12"/>
  <c r="C3620" i="12"/>
  <c r="B3546" i="12"/>
  <c r="C3411" i="12"/>
  <c r="A3726" i="12"/>
  <c r="C3591" i="12"/>
  <c r="B3905" i="12"/>
  <c r="C3770" i="12"/>
  <c r="C3523" i="12"/>
  <c r="B3658" i="12"/>
  <c r="C3732" i="12"/>
  <c r="B3867" i="12"/>
  <c r="B3879" i="12"/>
  <c r="C3744" i="12"/>
  <c r="B4532" i="12"/>
  <c r="C4397" i="12"/>
  <c r="B3832" i="12"/>
  <c r="C3697" i="12"/>
  <c r="C3941" i="12"/>
  <c r="B4076" i="12"/>
  <c r="B4055" i="12"/>
  <c r="A3650" i="12"/>
  <c r="C3515" i="12"/>
  <c r="B5012" i="12"/>
  <c r="C4877" i="12"/>
  <c r="C3519" i="12"/>
  <c r="B3654" i="12"/>
  <c r="B3638" i="12"/>
  <c r="C3503" i="12"/>
  <c r="B3424" i="12"/>
  <c r="C3289" i="12"/>
  <c r="A3808" i="12"/>
  <c r="C3673" i="12"/>
  <c r="C3340" i="12"/>
  <c r="B3475" i="12"/>
  <c r="A3785" i="12" l="1"/>
  <c r="C3650" i="12"/>
  <c r="C3905" i="12"/>
  <c r="B4040" i="12"/>
  <c r="B3953" i="12"/>
  <c r="C3818" i="12"/>
  <c r="B3660" i="12"/>
  <c r="C3525" i="12"/>
  <c r="B3535" i="12"/>
  <c r="C3400" i="12"/>
  <c r="B4443" i="12"/>
  <c r="B3865" i="12"/>
  <c r="C3730" i="12"/>
  <c r="B4383" i="12"/>
  <c r="C4248" i="12"/>
  <c r="C3604" i="12"/>
  <c r="B3739" i="12"/>
  <c r="C4277" i="12"/>
  <c r="B4412" i="12"/>
  <c r="B3807" i="12"/>
  <c r="C3672" i="12"/>
  <c r="B4799" i="12"/>
  <c r="C4664" i="12"/>
  <c r="B4384" i="12"/>
  <c r="C4249" i="12"/>
  <c r="B4014" i="12"/>
  <c r="C3879" i="12"/>
  <c r="B4286" i="12"/>
  <c r="C4151" i="12"/>
  <c r="B3725" i="12"/>
  <c r="C3590" i="12"/>
  <c r="C3998" i="12"/>
  <c r="B4133" i="12"/>
  <c r="B3563" i="12"/>
  <c r="C3428" i="12"/>
  <c r="B3907" i="12"/>
  <c r="C3772" i="12"/>
  <c r="B4444" i="12"/>
  <c r="C4309" i="12"/>
  <c r="B3758" i="12"/>
  <c r="C3623" i="12"/>
  <c r="B3883" i="12"/>
  <c r="C3748" i="12"/>
  <c r="C3774" i="12"/>
  <c r="B3909" i="12"/>
  <c r="C3546" i="12"/>
  <c r="B3681" i="12"/>
  <c r="B3512" i="12"/>
  <c r="C3377" i="12"/>
  <c r="C4282" i="12"/>
  <c r="B4417" i="12"/>
  <c r="C3692" i="12"/>
  <c r="B3827" i="12"/>
  <c r="B4663" i="12"/>
  <c r="C4528" i="12"/>
  <c r="C3569" i="12"/>
  <c r="B3704" i="12"/>
  <c r="C3830" i="12"/>
  <c r="B3965" i="12"/>
  <c r="B4430" i="12"/>
  <c r="B4121" i="12"/>
  <c r="C3986" i="12"/>
  <c r="B3945" i="12"/>
  <c r="C3810" i="12"/>
  <c r="B3555" i="12"/>
  <c r="C3420" i="12"/>
  <c r="A4705" i="12"/>
  <c r="C4570" i="12"/>
  <c r="A4005" i="12"/>
  <c r="C3870" i="12"/>
  <c r="B4241" i="12"/>
  <c r="C4106" i="12"/>
  <c r="B3721" i="12"/>
  <c r="C3586" i="12"/>
  <c r="B4180" i="12"/>
  <c r="C4045" i="12"/>
  <c r="B4081" i="12"/>
  <c r="C3946" i="12"/>
  <c r="B3845" i="12"/>
  <c r="C3710" i="12"/>
  <c r="C3641" i="12"/>
  <c r="B3776" i="12"/>
  <c r="C3987" i="12"/>
  <c r="B4122" i="12"/>
  <c r="B3565" i="12"/>
  <c r="C3430" i="12"/>
  <c r="B4667" i="12"/>
  <c r="C4532" i="12"/>
  <c r="C3752" i="12"/>
  <c r="B3887" i="12"/>
  <c r="C3729" i="12"/>
  <c r="B3864" i="12"/>
  <c r="C3882" i="12"/>
  <c r="B4017" i="12"/>
  <c r="B3576" i="12"/>
  <c r="C3441" i="12"/>
  <c r="A3886" i="12"/>
  <c r="C3751" i="12"/>
  <c r="B3610" i="12"/>
  <c r="C3475" i="12"/>
  <c r="B3789" i="12"/>
  <c r="C3654" i="12"/>
  <c r="B4211" i="12"/>
  <c r="C4076" i="12"/>
  <c r="C3867" i="12"/>
  <c r="B4002" i="12"/>
  <c r="C3556" i="12"/>
  <c r="B3691" i="12"/>
  <c r="B4426" i="12"/>
  <c r="B4049" i="12"/>
  <c r="C3914" i="12"/>
  <c r="B4186" i="12"/>
  <c r="C4051" i="12"/>
  <c r="B3793" i="12"/>
  <c r="C3658" i="12"/>
  <c r="B3862" i="12"/>
  <c r="C3727" i="12"/>
  <c r="B4041" i="12"/>
  <c r="C3906" i="12"/>
  <c r="C3822" i="12"/>
  <c r="B3957" i="12"/>
  <c r="B3648" i="12"/>
  <c r="C3513" i="12"/>
  <c r="B3901" i="12"/>
  <c r="C3766" i="12"/>
  <c r="B3521" i="12"/>
  <c r="C3386" i="12"/>
  <c r="B4201" i="12"/>
  <c r="C4066" i="12"/>
  <c r="B4056" i="12"/>
  <c r="C3921" i="12"/>
  <c r="B4870" i="12"/>
  <c r="C3985" i="12"/>
  <c r="B4120" i="12"/>
  <c r="B4753" i="12"/>
  <c r="B3568" i="12"/>
  <c r="C3433" i="12"/>
  <c r="A4281" i="12"/>
  <c r="C4146" i="12"/>
  <c r="C3813" i="12"/>
  <c r="B3948" i="12"/>
  <c r="C3689" i="12"/>
  <c r="B3824" i="12"/>
  <c r="B3518" i="12"/>
  <c r="C3383" i="12"/>
  <c r="B3773" i="12"/>
  <c r="C3638" i="12"/>
  <c r="B3517" i="12"/>
  <c r="C3382" i="12"/>
  <c r="C4001" i="12"/>
  <c r="B4136" i="12"/>
  <c r="B3619" i="12"/>
  <c r="C3484" i="12"/>
  <c r="C3531" i="12"/>
  <c r="B3666" i="12"/>
  <c r="B3919" i="12"/>
  <c r="C3784" i="12"/>
  <c r="A3943" i="12"/>
  <c r="C3808" i="12"/>
  <c r="B5147" i="12"/>
  <c r="C5147" i="12" s="1"/>
  <c r="C5012" i="12"/>
  <c r="B3967" i="12"/>
  <c r="C3832" i="12"/>
  <c r="A3890" i="12"/>
  <c r="C3755" i="12"/>
  <c r="B3702" i="12"/>
  <c r="C3567" i="12"/>
  <c r="B4082" i="12"/>
  <c r="C3947" i="12"/>
  <c r="B4609" i="12"/>
  <c r="C4474" i="12"/>
  <c r="A3903" i="12"/>
  <c r="C3768" i="12"/>
  <c r="C4029" i="12"/>
  <c r="B4164" i="12"/>
  <c r="B4296" i="12"/>
  <c r="C4161" i="12"/>
  <c r="B3564" i="12"/>
  <c r="C3429" i="12"/>
  <c r="B3685" i="12"/>
  <c r="C3550" i="12"/>
  <c r="C3871" i="12"/>
  <c r="B4006" i="12"/>
  <c r="B4047" i="12"/>
  <c r="C3912" i="12"/>
  <c r="C3571" i="12"/>
  <c r="B3706" i="12"/>
  <c r="B3682" i="12"/>
  <c r="C3547" i="12"/>
  <c r="B3847" i="12"/>
  <c r="C3712" i="12"/>
  <c r="C4283" i="12"/>
  <c r="B4418" i="12"/>
  <c r="C3424" i="12"/>
  <c r="B3559" i="12"/>
  <c r="A4060" i="12"/>
  <c r="C3925" i="12"/>
  <c r="C3483" i="12"/>
  <c r="B3618" i="12"/>
  <c r="C3615" i="12"/>
  <c r="B3750" i="12"/>
  <c r="B3849" i="12"/>
  <c r="C3714" i="12"/>
  <c r="B4438" i="12"/>
  <c r="C4303" i="12"/>
  <c r="C3553" i="12"/>
  <c r="B3688" i="12"/>
  <c r="B3534" i="12"/>
  <c r="C3399" i="12"/>
  <c r="B4275" i="12"/>
  <c r="B3693" i="12"/>
  <c r="C3558" i="12"/>
  <c r="B4034" i="12"/>
  <c r="C3899" i="12"/>
  <c r="B4413" i="12"/>
  <c r="C4278" i="12"/>
  <c r="B4245" i="12"/>
  <c r="C4110" i="12"/>
  <c r="C3454" i="12"/>
  <c r="B3589" i="12"/>
  <c r="B4037" i="12"/>
  <c r="C3902" i="12"/>
  <c r="C3809" i="12"/>
  <c r="B3944" i="12"/>
  <c r="B4010" i="12"/>
  <c r="C3875" i="12"/>
  <c r="B4190" i="12"/>
  <c r="A3861" i="12"/>
  <c r="C3726" i="12"/>
  <c r="B4027" i="12"/>
  <c r="C3892" i="12"/>
  <c r="B4706" i="12"/>
  <c r="C4571" i="12"/>
  <c r="C3532" i="12"/>
  <c r="B3667" i="12"/>
  <c r="B3915" i="12"/>
  <c r="C3780" i="12"/>
  <c r="B3794" i="12"/>
  <c r="C3659" i="12"/>
  <c r="B3814" i="12"/>
  <c r="C3679" i="12"/>
  <c r="B3938" i="12"/>
  <c r="C3803" i="12"/>
  <c r="C3522" i="12"/>
  <c r="B3657" i="12"/>
  <c r="C3707" i="12"/>
  <c r="B3842" i="12"/>
  <c r="B4089" i="12"/>
  <c r="C3954" i="12"/>
  <c r="B4631" i="12"/>
  <c r="C4496" i="12"/>
  <c r="C3765" i="12"/>
  <c r="B3900" i="12"/>
  <c r="B4205" i="12"/>
  <c r="C4070" i="12"/>
  <c r="B3545" i="12"/>
  <c r="C3410" i="12"/>
  <c r="C3585" i="12"/>
  <c r="B3720" i="12"/>
  <c r="C3723" i="12"/>
  <c r="B3858" i="12"/>
  <c r="C4048" i="12"/>
  <c r="B4183" i="12"/>
  <c r="B3798" i="12"/>
  <c r="C3663" i="12"/>
  <c r="B4032" i="12"/>
  <c r="C3897" i="12"/>
  <c r="C4154" i="12"/>
  <c r="B4289" i="12"/>
  <c r="C4544" i="12"/>
  <c r="B4679" i="12"/>
  <c r="B4003" i="12"/>
  <c r="C3868" i="12"/>
  <c r="C4523" i="12"/>
  <c r="B4658" i="12"/>
  <c r="B3966" i="12"/>
  <c r="C3831" i="12"/>
  <c r="B3680" i="12" l="1"/>
  <c r="C3545" i="12"/>
  <c r="B3949" i="12"/>
  <c r="C3814" i="12"/>
  <c r="C4245" i="12"/>
  <c r="B4380" i="12"/>
  <c r="C3849" i="12"/>
  <c r="B3984" i="12"/>
  <c r="C4081" i="12"/>
  <c r="B4216" i="12"/>
  <c r="A4140" i="12"/>
  <c r="C4005" i="12"/>
  <c r="B4798" i="12"/>
  <c r="C4663" i="12"/>
  <c r="B4518" i="12"/>
  <c r="C4383" i="12"/>
  <c r="C3750" i="12"/>
  <c r="B3885" i="12"/>
  <c r="B4553" i="12"/>
  <c r="C4418" i="12"/>
  <c r="B3999" i="12"/>
  <c r="C3864" i="12"/>
  <c r="C4122" i="12"/>
  <c r="B4257" i="12"/>
  <c r="B3962" i="12"/>
  <c r="C3827" i="12"/>
  <c r="C4047" i="12"/>
  <c r="B4182" i="12"/>
  <c r="B4431" i="12"/>
  <c r="C4296" i="12"/>
  <c r="B4217" i="12"/>
  <c r="C4082" i="12"/>
  <c r="B3754" i="12"/>
  <c r="C3619" i="12"/>
  <c r="C3518" i="12"/>
  <c r="B3653" i="12"/>
  <c r="C4056" i="12"/>
  <c r="B4191" i="12"/>
  <c r="B3783" i="12"/>
  <c r="C3648" i="12"/>
  <c r="B3928" i="12"/>
  <c r="C3793" i="12"/>
  <c r="B4315" i="12"/>
  <c r="C4180" i="12"/>
  <c r="A4840" i="12"/>
  <c r="C4705" i="12"/>
  <c r="C3907" i="12"/>
  <c r="B4042" i="12"/>
  <c r="B4421" i="12"/>
  <c r="C4286" i="12"/>
  <c r="B3942" i="12"/>
  <c r="C3807" i="12"/>
  <c r="B4000" i="12"/>
  <c r="C3865" i="12"/>
  <c r="B4088" i="12"/>
  <c r="C3953" i="12"/>
  <c r="C4289" i="12"/>
  <c r="B4424" i="12"/>
  <c r="B3993" i="12"/>
  <c r="C3858" i="12"/>
  <c r="B4035" i="12"/>
  <c r="C3900" i="12"/>
  <c r="B3792" i="12"/>
  <c r="C3657" i="12"/>
  <c r="B3823" i="12"/>
  <c r="C3688" i="12"/>
  <c r="C3618" i="12"/>
  <c r="B3753" i="12"/>
  <c r="B4141" i="12"/>
  <c r="C4006" i="12"/>
  <c r="C4164" i="12"/>
  <c r="B4299" i="12"/>
  <c r="C4136" i="12"/>
  <c r="B4271" i="12"/>
  <c r="B3959" i="12"/>
  <c r="C3824" i="12"/>
  <c r="C3957" i="12"/>
  <c r="B4092" i="12"/>
  <c r="B4137" i="12"/>
  <c r="C4002" i="12"/>
  <c r="B4022" i="12"/>
  <c r="C3887" i="12"/>
  <c r="B3911" i="12"/>
  <c r="C3776" i="12"/>
  <c r="B4100" i="12"/>
  <c r="C3965" i="12"/>
  <c r="B4552" i="12"/>
  <c r="C4417" i="12"/>
  <c r="B4547" i="12"/>
  <c r="C4412" i="12"/>
  <c r="C4040" i="12"/>
  <c r="B4175" i="12"/>
  <c r="B3841" i="12"/>
  <c r="C3706" i="12"/>
  <c r="B5005" i="12"/>
  <c r="C3681" i="12"/>
  <c r="B3816" i="12"/>
  <c r="C3798" i="12"/>
  <c r="B3933" i="12"/>
  <c r="C4706" i="12"/>
  <c r="B4841" i="12"/>
  <c r="A4416" i="12"/>
  <c r="C4281" i="12"/>
  <c r="C3901" i="12"/>
  <c r="B4036" i="12"/>
  <c r="B4561" i="12"/>
  <c r="B3700" i="12"/>
  <c r="C3565" i="12"/>
  <c r="B4256" i="12"/>
  <c r="C4121" i="12"/>
  <c r="C4799" i="12"/>
  <c r="B4934" i="12"/>
  <c r="B4318" i="12"/>
  <c r="C4183" i="12"/>
  <c r="B4101" i="12"/>
  <c r="C3966" i="12"/>
  <c r="B4050" i="12"/>
  <c r="C3915" i="12"/>
  <c r="A3996" i="12"/>
  <c r="C3861" i="12"/>
  <c r="B4172" i="12"/>
  <c r="C4037" i="12"/>
  <c r="B4169" i="12"/>
  <c r="C4034" i="12"/>
  <c r="B3982" i="12"/>
  <c r="C3847" i="12"/>
  <c r="C3702" i="12"/>
  <c r="B3837" i="12"/>
  <c r="A4078" i="12"/>
  <c r="C3943" i="12"/>
  <c r="B4888" i="12"/>
  <c r="C4201" i="12"/>
  <c r="B4336" i="12"/>
  <c r="B4321" i="12"/>
  <c r="C4186" i="12"/>
  <c r="A4021" i="12"/>
  <c r="C3886" i="12"/>
  <c r="B3856" i="12"/>
  <c r="C3721" i="12"/>
  <c r="C3555" i="12"/>
  <c r="B3690" i="12"/>
  <c r="C3883" i="12"/>
  <c r="B4018" i="12"/>
  <c r="C3563" i="12"/>
  <c r="B3698" i="12"/>
  <c r="C4014" i="12"/>
  <c r="B4149" i="12"/>
  <c r="B4578" i="12"/>
  <c r="B4410" i="12"/>
  <c r="C3559" i="12"/>
  <c r="B3694" i="12"/>
  <c r="B3801" i="12"/>
  <c r="C3666" i="12"/>
  <c r="C4017" i="12"/>
  <c r="B4152" i="12"/>
  <c r="C4003" i="12"/>
  <c r="B4138" i="12"/>
  <c r="B4145" i="12"/>
  <c r="C4010" i="12"/>
  <c r="B3699" i="12"/>
  <c r="C3564" i="12"/>
  <c r="B4102" i="12"/>
  <c r="C3967" i="12"/>
  <c r="C3773" i="12"/>
  <c r="B3908" i="12"/>
  <c r="B3997" i="12"/>
  <c r="C3862" i="12"/>
  <c r="B4579" i="12"/>
  <c r="C4444" i="12"/>
  <c r="C3660" i="12"/>
  <c r="B3795" i="12"/>
  <c r="B4814" i="12"/>
  <c r="C4679" i="12"/>
  <c r="B4079" i="12"/>
  <c r="C3944" i="12"/>
  <c r="B3826" i="12"/>
  <c r="C3691" i="12"/>
  <c r="B4340" i="12"/>
  <c r="C4205" i="12"/>
  <c r="B3929" i="12"/>
  <c r="C3794" i="12"/>
  <c r="C4027" i="12"/>
  <c r="B4162" i="12"/>
  <c r="B4548" i="12"/>
  <c r="C4413" i="12"/>
  <c r="B3669" i="12"/>
  <c r="C3534" i="12"/>
  <c r="C3568" i="12"/>
  <c r="B3703" i="12"/>
  <c r="C4658" i="12"/>
  <c r="B4793" i="12"/>
  <c r="B3855" i="12"/>
  <c r="C3720" i="12"/>
  <c r="B3802" i="12"/>
  <c r="C3667" i="12"/>
  <c r="B3724" i="12"/>
  <c r="C3589" i="12"/>
  <c r="C3948" i="12"/>
  <c r="B4083" i="12"/>
  <c r="C4120" i="12"/>
  <c r="B4255" i="12"/>
  <c r="B3839" i="12"/>
  <c r="C3704" i="12"/>
  <c r="B4268" i="12"/>
  <c r="C4133" i="12"/>
  <c r="C3739" i="12"/>
  <c r="B3874" i="12"/>
  <c r="C4089" i="12"/>
  <c r="B4224" i="12"/>
  <c r="C4609" i="12"/>
  <c r="B4744" i="12"/>
  <c r="C3789" i="12"/>
  <c r="B3924" i="12"/>
  <c r="B3860" i="12"/>
  <c r="C3725" i="12"/>
  <c r="C3842" i="12"/>
  <c r="B3977" i="12"/>
  <c r="B4565" i="12"/>
  <c r="C3909" i="12"/>
  <c r="B4044" i="12"/>
  <c r="B3745" i="12"/>
  <c r="C3610" i="12"/>
  <c r="B4167" i="12"/>
  <c r="C4032" i="12"/>
  <c r="B4766" i="12"/>
  <c r="C4631" i="12"/>
  <c r="C3938" i="12"/>
  <c r="B4073" i="12"/>
  <c r="B4325" i="12"/>
  <c r="B3828" i="12"/>
  <c r="C3693" i="12"/>
  <c r="B4573" i="12"/>
  <c r="C4438" i="12"/>
  <c r="A4195" i="12"/>
  <c r="C4060" i="12"/>
  <c r="B3817" i="12"/>
  <c r="C3682" i="12"/>
  <c r="B3820" i="12"/>
  <c r="C3685" i="12"/>
  <c r="A4038" i="12"/>
  <c r="C3903" i="12"/>
  <c r="A4025" i="12"/>
  <c r="C3890" i="12"/>
  <c r="C3919" i="12"/>
  <c r="B4054" i="12"/>
  <c r="B3652" i="12"/>
  <c r="C3517" i="12"/>
  <c r="B3656" i="12"/>
  <c r="C3521" i="12"/>
  <c r="C4041" i="12"/>
  <c r="B4176" i="12"/>
  <c r="B4184" i="12"/>
  <c r="C4049" i="12"/>
  <c r="C4211" i="12"/>
  <c r="B4346" i="12"/>
  <c r="C3576" i="12"/>
  <c r="B3711" i="12"/>
  <c r="B4802" i="12"/>
  <c r="C4667" i="12"/>
  <c r="C3845" i="12"/>
  <c r="B3980" i="12"/>
  <c r="B4376" i="12"/>
  <c r="C4241" i="12"/>
  <c r="B4080" i="12"/>
  <c r="C3945" i="12"/>
  <c r="B3647" i="12"/>
  <c r="C3512" i="12"/>
  <c r="B3893" i="12"/>
  <c r="C3758" i="12"/>
  <c r="C4384" i="12"/>
  <c r="B4519" i="12"/>
  <c r="B3670" i="12"/>
  <c r="C3535" i="12"/>
  <c r="A3920" i="12"/>
  <c r="C3785" i="12"/>
  <c r="B3930" i="12" l="1"/>
  <c r="C3795" i="12"/>
  <c r="C4152" i="12"/>
  <c r="B4287" i="12"/>
  <c r="B4713" i="12"/>
  <c r="B4471" i="12"/>
  <c r="C4336" i="12"/>
  <c r="B4119" i="12"/>
  <c r="C3984" i="12"/>
  <c r="C3670" i="12"/>
  <c r="B3805" i="12"/>
  <c r="A4173" i="12"/>
  <c r="C4038" i="12"/>
  <c r="B5140" i="12"/>
  <c r="B4359" i="12"/>
  <c r="C4224" i="12"/>
  <c r="C4255" i="12"/>
  <c r="B4390" i="12"/>
  <c r="C4149" i="12"/>
  <c r="B4284" i="12"/>
  <c r="C4841" i="12"/>
  <c r="B4976" i="12"/>
  <c r="B4326" i="12"/>
  <c r="C4191" i="12"/>
  <c r="C4380" i="12"/>
  <c r="B4515" i="12"/>
  <c r="B3787" i="12"/>
  <c r="C3652" i="12"/>
  <c r="C4167" i="12"/>
  <c r="B4302" i="12"/>
  <c r="C3856" i="12"/>
  <c r="B3991" i="12"/>
  <c r="B4304" i="12"/>
  <c r="C4169" i="12"/>
  <c r="C4101" i="12"/>
  <c r="B4236" i="12"/>
  <c r="C4141" i="12"/>
  <c r="B4276" i="12"/>
  <c r="C4000" i="12"/>
  <c r="B4135" i="12"/>
  <c r="A4975" i="12"/>
  <c r="C4840" i="12"/>
  <c r="B4566" i="12"/>
  <c r="C4431" i="12"/>
  <c r="C3980" i="12"/>
  <c r="B4115" i="12"/>
  <c r="B4189" i="12"/>
  <c r="C4054" i="12"/>
  <c r="B4460" i="12"/>
  <c r="B4009" i="12"/>
  <c r="C3874" i="12"/>
  <c r="B4218" i="12"/>
  <c r="C4083" i="12"/>
  <c r="B4928" i="12"/>
  <c r="C4793" i="12"/>
  <c r="B4297" i="12"/>
  <c r="C4162" i="12"/>
  <c r="C3694" i="12"/>
  <c r="B3829" i="12"/>
  <c r="C3698" i="12"/>
  <c r="B3833" i="12"/>
  <c r="B4696" i="12"/>
  <c r="B4068" i="12"/>
  <c r="C3933" i="12"/>
  <c r="B4310" i="12"/>
  <c r="C4175" i="12"/>
  <c r="C3753" i="12"/>
  <c r="B3888" i="12"/>
  <c r="B3788" i="12"/>
  <c r="C3653" i="12"/>
  <c r="C4182" i="12"/>
  <c r="B4317" i="12"/>
  <c r="B4708" i="12"/>
  <c r="C4573" i="12"/>
  <c r="B4185" i="12"/>
  <c r="C4050" i="12"/>
  <c r="C3783" i="12"/>
  <c r="B3918" i="12"/>
  <c r="B4653" i="12"/>
  <c r="C4518" i="12"/>
  <c r="C3828" i="12"/>
  <c r="B3963" i="12"/>
  <c r="C3855" i="12"/>
  <c r="B3990" i="12"/>
  <c r="B3961" i="12"/>
  <c r="C3826" i="12"/>
  <c r="B3834" i="12"/>
  <c r="C3699" i="12"/>
  <c r="B3936" i="12"/>
  <c r="C3801" i="12"/>
  <c r="B5023" i="12"/>
  <c r="C3700" i="12"/>
  <c r="B3835" i="12"/>
  <c r="C3999" i="12"/>
  <c r="B4134" i="12"/>
  <c r="C3893" i="12"/>
  <c r="B4028" i="12"/>
  <c r="C4184" i="12"/>
  <c r="B4319" i="12"/>
  <c r="B3952" i="12"/>
  <c r="C3817" i="12"/>
  <c r="B3880" i="12"/>
  <c r="C3745" i="12"/>
  <c r="B3995" i="12"/>
  <c r="C3860" i="12"/>
  <c r="B4214" i="12"/>
  <c r="C4079" i="12"/>
  <c r="C3997" i="12"/>
  <c r="B4132" i="12"/>
  <c r="C4145" i="12"/>
  <c r="B4280" i="12"/>
  <c r="A4156" i="12"/>
  <c r="C4021" i="12"/>
  <c r="A4213" i="12"/>
  <c r="C4078" i="12"/>
  <c r="C4172" i="12"/>
  <c r="B4307" i="12"/>
  <c r="B4453" i="12"/>
  <c r="C4318" i="12"/>
  <c r="C3911" i="12"/>
  <c r="B4046" i="12"/>
  <c r="C3959" i="12"/>
  <c r="B4094" i="12"/>
  <c r="C3993" i="12"/>
  <c r="B4128" i="12"/>
  <c r="B4077" i="12"/>
  <c r="C3942" i="12"/>
  <c r="B4450" i="12"/>
  <c r="C4315" i="12"/>
  <c r="B4688" i="12"/>
  <c r="C4553" i="12"/>
  <c r="A4275" i="12"/>
  <c r="C4140" i="12"/>
  <c r="B4084" i="12"/>
  <c r="C3949" i="12"/>
  <c r="B3846" i="12"/>
  <c r="C3711" i="12"/>
  <c r="B4700" i="12"/>
  <c r="B4879" i="12"/>
  <c r="C4744" i="12"/>
  <c r="C3690" i="12"/>
  <c r="B3825" i="12"/>
  <c r="C4042" i="12"/>
  <c r="B4177" i="12"/>
  <c r="B4392" i="12"/>
  <c r="C4257" i="12"/>
  <c r="B3791" i="12"/>
  <c r="C3656" i="12"/>
  <c r="B4901" i="12"/>
  <c r="C4766" i="12"/>
  <c r="B3974" i="12"/>
  <c r="C3839" i="12"/>
  <c r="C3669" i="12"/>
  <c r="B3804" i="12"/>
  <c r="B4237" i="12"/>
  <c r="C4102" i="12"/>
  <c r="C3792" i="12"/>
  <c r="B3927" i="12"/>
  <c r="C3820" i="12"/>
  <c r="B3955" i="12"/>
  <c r="B4714" i="12"/>
  <c r="C4579" i="12"/>
  <c r="B3976" i="12"/>
  <c r="C3841" i="12"/>
  <c r="B4235" i="12"/>
  <c r="C4100" i="12"/>
  <c r="B4170" i="12"/>
  <c r="C4035" i="12"/>
  <c r="C4798" i="12"/>
  <c r="B4933" i="12"/>
  <c r="B4311" i="12"/>
  <c r="C4176" i="12"/>
  <c r="C4073" i="12"/>
  <c r="B4208" i="12"/>
  <c r="C4044" i="12"/>
  <c r="B4179" i="12"/>
  <c r="B4059" i="12"/>
  <c r="C3924" i="12"/>
  <c r="B3838" i="12"/>
  <c r="C3703" i="12"/>
  <c r="C3908" i="12"/>
  <c r="B4043" i="12"/>
  <c r="C4138" i="12"/>
  <c r="B4273" i="12"/>
  <c r="C4018" i="12"/>
  <c r="B4153" i="12"/>
  <c r="B3972" i="12"/>
  <c r="C3837" i="12"/>
  <c r="C4934" i="12"/>
  <c r="B5069" i="12"/>
  <c r="C4036" i="12"/>
  <c r="B4171" i="12"/>
  <c r="C3816" i="12"/>
  <c r="B3951" i="12"/>
  <c r="B4406" i="12"/>
  <c r="C4271" i="12"/>
  <c r="C4424" i="12"/>
  <c r="B4559" i="12"/>
  <c r="B4020" i="12"/>
  <c r="C3885" i="12"/>
  <c r="B4351" i="12"/>
  <c r="C4216" i="12"/>
  <c r="B4434" i="12"/>
  <c r="C4299" i="12"/>
  <c r="C4080" i="12"/>
  <c r="B4215" i="12"/>
  <c r="C3802" i="12"/>
  <c r="B3937" i="12"/>
  <c r="B4475" i="12"/>
  <c r="C4340" i="12"/>
  <c r="B4117" i="12"/>
  <c r="C3982" i="12"/>
  <c r="B4391" i="12"/>
  <c r="C4256" i="12"/>
  <c r="A4551" i="12"/>
  <c r="C4416" i="12"/>
  <c r="B4687" i="12"/>
  <c r="C4552" i="12"/>
  <c r="B4272" i="12"/>
  <c r="C4137" i="12"/>
  <c r="B4223" i="12"/>
  <c r="C4088" i="12"/>
  <c r="B4352" i="12"/>
  <c r="C4217" i="12"/>
  <c r="C4519" i="12"/>
  <c r="B4654" i="12"/>
  <c r="C4346" i="12"/>
  <c r="B4481" i="12"/>
  <c r="B4112" i="12"/>
  <c r="C3977" i="12"/>
  <c r="C4092" i="12"/>
  <c r="B4227" i="12"/>
  <c r="C4376" i="12"/>
  <c r="B4511" i="12"/>
  <c r="C4548" i="12"/>
  <c r="B4683" i="12"/>
  <c r="A4055" i="12"/>
  <c r="C3920" i="12"/>
  <c r="C3647" i="12"/>
  <c r="B3782" i="12"/>
  <c r="B4937" i="12"/>
  <c r="C4802" i="12"/>
  <c r="A4160" i="12"/>
  <c r="C4025" i="12"/>
  <c r="A4330" i="12"/>
  <c r="C4195" i="12"/>
  <c r="B4403" i="12"/>
  <c r="C4268" i="12"/>
  <c r="C3724" i="12"/>
  <c r="B3859" i="12"/>
  <c r="B4064" i="12"/>
  <c r="C3929" i="12"/>
  <c r="C4814" i="12"/>
  <c r="B4949" i="12"/>
  <c r="B4545" i="12"/>
  <c r="B4456" i="12"/>
  <c r="C4321" i="12"/>
  <c r="A4131" i="12"/>
  <c r="C3996" i="12"/>
  <c r="C4547" i="12"/>
  <c r="B4682" i="12"/>
  <c r="C4022" i="12"/>
  <c r="B4157" i="12"/>
  <c r="B3958" i="12"/>
  <c r="C3823" i="12"/>
  <c r="C4421" i="12"/>
  <c r="B4556" i="12"/>
  <c r="C3928" i="12"/>
  <c r="B4063" i="12"/>
  <c r="B3889" i="12"/>
  <c r="C3754" i="12"/>
  <c r="B4097" i="12"/>
  <c r="C3962" i="12"/>
  <c r="B3815" i="12"/>
  <c r="C3680" i="12"/>
  <c r="B4288" i="12" l="1"/>
  <c r="C4153" i="12"/>
  <c r="B4023" i="12"/>
  <c r="C3888" i="12"/>
  <c r="B4437" i="12"/>
  <c r="C4302" i="12"/>
  <c r="B5072" i="12"/>
  <c r="C4937" i="12"/>
  <c r="C4059" i="12"/>
  <c r="B4194" i="12"/>
  <c r="A4348" i="12"/>
  <c r="C4213" i="12"/>
  <c r="B4349" i="12"/>
  <c r="C4214" i="12"/>
  <c r="B5158" i="12"/>
  <c r="C4273" i="12"/>
  <c r="B4408" i="12"/>
  <c r="C4179" i="12"/>
  <c r="B4314" i="12"/>
  <c r="B4090" i="12"/>
  <c r="C3955" i="12"/>
  <c r="C3829" i="12"/>
  <c r="B3964" i="12"/>
  <c r="B4371" i="12"/>
  <c r="C4236" i="12"/>
  <c r="B4130" i="12"/>
  <c r="C3995" i="12"/>
  <c r="C4566" i="12"/>
  <c r="B4701" i="12"/>
  <c r="B3922" i="12"/>
  <c r="C3787" i="12"/>
  <c r="A4308" i="12"/>
  <c r="C4173" i="12"/>
  <c r="B4848" i="12"/>
  <c r="B4198" i="12"/>
  <c r="C4063" i="12"/>
  <c r="B4817" i="12"/>
  <c r="C4682" i="12"/>
  <c r="B5084" i="12"/>
  <c r="C4949" i="12"/>
  <c r="B4350" i="12"/>
  <c r="C4215" i="12"/>
  <c r="C4559" i="12"/>
  <c r="B4694" i="12"/>
  <c r="C5069" i="12"/>
  <c r="B5204" i="12"/>
  <c r="C5204" i="12" s="1"/>
  <c r="C4043" i="12"/>
  <c r="B4178" i="12"/>
  <c r="B4343" i="12"/>
  <c r="C4208" i="12"/>
  <c r="B4062" i="12"/>
  <c r="C3927" i="12"/>
  <c r="C3825" i="12"/>
  <c r="B3960" i="12"/>
  <c r="B4415" i="12"/>
  <c r="C4280" i="12"/>
  <c r="C4134" i="12"/>
  <c r="B4269" i="12"/>
  <c r="B4452" i="12"/>
  <c r="C4317" i="12"/>
  <c r="B4595" i="12"/>
  <c r="C4515" i="12"/>
  <c r="B4650" i="12"/>
  <c r="B4525" i="12"/>
  <c r="C4390" i="12"/>
  <c r="B3940" i="12"/>
  <c r="C3805" i="12"/>
  <c r="B4422" i="12"/>
  <c r="C4287" i="12"/>
  <c r="C3951" i="12"/>
  <c r="B4086" i="12"/>
  <c r="B4454" i="12"/>
  <c r="C4319" i="12"/>
  <c r="B4125" i="12"/>
  <c r="C3990" i="12"/>
  <c r="B4849" i="12"/>
  <c r="C4714" i="12"/>
  <c r="C4392" i="12"/>
  <c r="B4527" i="12"/>
  <c r="C4688" i="12"/>
  <c r="B4823" i="12"/>
  <c r="B4353" i="12"/>
  <c r="C4218" i="12"/>
  <c r="C4471" i="12"/>
  <c r="B4606" i="12"/>
  <c r="C3782" i="12"/>
  <c r="B3917" i="12"/>
  <c r="B4362" i="12"/>
  <c r="C4227" i="12"/>
  <c r="C4046" i="12"/>
  <c r="B4181" i="12"/>
  <c r="C4403" i="12"/>
  <c r="B4538" i="12"/>
  <c r="B4487" i="12"/>
  <c r="C4352" i="12"/>
  <c r="C4020" i="12"/>
  <c r="B4155" i="12"/>
  <c r="C3974" i="12"/>
  <c r="B4109" i="12"/>
  <c r="B3981" i="12"/>
  <c r="C3846" i="12"/>
  <c r="C4708" i="12"/>
  <c r="B4843" i="12"/>
  <c r="A4465" i="12"/>
  <c r="C4330" i="12"/>
  <c r="A4190" i="12"/>
  <c r="C4055" i="12"/>
  <c r="C4112" i="12"/>
  <c r="B4247" i="12"/>
  <c r="C4223" i="12"/>
  <c r="B4358" i="12"/>
  <c r="C4391" i="12"/>
  <c r="B4526" i="12"/>
  <c r="C4235" i="12"/>
  <c r="B4370" i="12"/>
  <c r="C4901" i="12"/>
  <c r="B5036" i="12"/>
  <c r="C4084" i="12"/>
  <c r="B4219" i="12"/>
  <c r="B4212" i="12"/>
  <c r="C4077" i="12"/>
  <c r="B4588" i="12"/>
  <c r="C4453" i="12"/>
  <c r="B4015" i="12"/>
  <c r="C3880" i="12"/>
  <c r="B3969" i="12"/>
  <c r="C3834" i="12"/>
  <c r="B4788" i="12"/>
  <c r="C4653" i="12"/>
  <c r="B4203" i="12"/>
  <c r="C4068" i="12"/>
  <c r="C4297" i="12"/>
  <c r="B4432" i="12"/>
  <c r="A5110" i="12"/>
  <c r="C4975" i="12"/>
  <c r="B4439" i="12"/>
  <c r="C4304" i="12"/>
  <c r="B4646" i="12"/>
  <c r="C4511" i="12"/>
  <c r="B4789" i="12"/>
  <c r="C4654" i="12"/>
  <c r="C4094" i="12"/>
  <c r="B4229" i="12"/>
  <c r="B4232" i="12"/>
  <c r="C4097" i="12"/>
  <c r="C4456" i="12"/>
  <c r="B4591" i="12"/>
  <c r="C3937" i="12"/>
  <c r="B4072" i="12"/>
  <c r="C4284" i="12"/>
  <c r="B4419" i="12"/>
  <c r="B4024" i="12"/>
  <c r="C3889" i="12"/>
  <c r="B4680" i="12"/>
  <c r="A4686" i="12"/>
  <c r="C4551" i="12"/>
  <c r="C4170" i="12"/>
  <c r="B4305" i="12"/>
  <c r="B4071" i="12"/>
  <c r="C3936" i="12"/>
  <c r="C4310" i="12"/>
  <c r="B4445" i="12"/>
  <c r="B4691" i="12"/>
  <c r="C4556" i="12"/>
  <c r="B4818" i="12"/>
  <c r="C4683" i="12"/>
  <c r="C4481" i="12"/>
  <c r="B4616" i="12"/>
  <c r="B4263" i="12"/>
  <c r="C4128" i="12"/>
  <c r="C4307" i="12"/>
  <c r="B4442" i="12"/>
  <c r="C4132" i="12"/>
  <c r="B4267" i="12"/>
  <c r="C3835" i="12"/>
  <c r="B3970" i="12"/>
  <c r="C3918" i="12"/>
  <c r="B4053" i="12"/>
  <c r="B4831" i="12"/>
  <c r="B4270" i="12"/>
  <c r="C4135" i="12"/>
  <c r="B4126" i="12"/>
  <c r="C3991" i="12"/>
  <c r="B3994" i="12"/>
  <c r="C3859" i="12"/>
  <c r="B5068" i="12"/>
  <c r="C4933" i="12"/>
  <c r="B3939" i="12"/>
  <c r="C3804" i="12"/>
  <c r="B3968" i="12"/>
  <c r="C3833" i="12"/>
  <c r="C4115" i="12"/>
  <c r="B4250" i="12"/>
  <c r="B4411" i="12"/>
  <c r="C4276" i="12"/>
  <c r="B5111" i="12"/>
  <c r="C4976" i="12"/>
  <c r="B4093" i="12"/>
  <c r="C3958" i="12"/>
  <c r="B4822" i="12"/>
  <c r="C4687" i="12"/>
  <c r="B4610" i="12"/>
  <c r="C4475" i="12"/>
  <c r="B4486" i="12"/>
  <c r="C4351" i="12"/>
  <c r="B4835" i="12"/>
  <c r="B4320" i="12"/>
  <c r="C4185" i="12"/>
  <c r="B4292" i="12"/>
  <c r="C4157" i="12"/>
  <c r="C4171" i="12"/>
  <c r="B4306" i="12"/>
  <c r="C4177" i="12"/>
  <c r="B4312" i="12"/>
  <c r="C4028" i="12"/>
  <c r="B4163" i="12"/>
  <c r="C3963" i="12"/>
  <c r="B4098" i="12"/>
  <c r="B4585" i="12"/>
  <c r="C4450" i="12"/>
  <c r="A4291" i="12"/>
  <c r="C4156" i="12"/>
  <c r="B4144" i="12"/>
  <c r="C4009" i="12"/>
  <c r="B3950" i="12"/>
  <c r="C3815" i="12"/>
  <c r="A4266" i="12"/>
  <c r="C4131" i="12"/>
  <c r="B4199" i="12"/>
  <c r="C4064" i="12"/>
  <c r="A4295" i="12"/>
  <c r="C4160" i="12"/>
  <c r="B4407" i="12"/>
  <c r="C4272" i="12"/>
  <c r="B4252" i="12"/>
  <c r="C4117" i="12"/>
  <c r="B4569" i="12"/>
  <c r="C4434" i="12"/>
  <c r="B4541" i="12"/>
  <c r="C4406" i="12"/>
  <c r="C3972" i="12"/>
  <c r="B4107" i="12"/>
  <c r="B3973" i="12"/>
  <c r="C3838" i="12"/>
  <c r="B4446" i="12"/>
  <c r="C4311" i="12"/>
  <c r="B4111" i="12"/>
  <c r="C3976" i="12"/>
  <c r="C4237" i="12"/>
  <c r="B4372" i="12"/>
  <c r="B3926" i="12"/>
  <c r="C3791" i="12"/>
  <c r="C4879" i="12"/>
  <c r="B5014" i="12"/>
  <c r="A4410" i="12"/>
  <c r="C4275" i="12"/>
  <c r="C3952" i="12"/>
  <c r="B4087" i="12"/>
  <c r="C3961" i="12"/>
  <c r="B4096" i="12"/>
  <c r="B3923" i="12"/>
  <c r="C3788" i="12"/>
  <c r="B5063" i="12"/>
  <c r="C4928" i="12"/>
  <c r="C4189" i="12"/>
  <c r="B4324" i="12"/>
  <c r="B4461" i="12"/>
  <c r="C4326" i="12"/>
  <c r="B4494" i="12"/>
  <c r="C4359" i="12"/>
  <c r="C4119" i="12"/>
  <c r="B4254" i="12"/>
  <c r="B4065" i="12"/>
  <c r="C3930" i="12"/>
  <c r="B5203" i="12" l="1"/>
  <c r="C5203" i="12" s="1"/>
  <c r="C5068" i="12"/>
  <c r="C4015" i="12"/>
  <c r="B4150" i="12"/>
  <c r="C3960" i="12"/>
  <c r="B4095" i="12"/>
  <c r="B4389" i="12"/>
  <c r="C4254" i="12"/>
  <c r="B4246" i="12"/>
  <c r="C4111" i="12"/>
  <c r="A4430" i="12"/>
  <c r="C4295" i="12"/>
  <c r="B4488" i="12"/>
  <c r="C4353" i="12"/>
  <c r="B4829" i="12"/>
  <c r="C4694" i="12"/>
  <c r="B4661" i="12"/>
  <c r="C4526" i="12"/>
  <c r="C4155" i="12"/>
  <c r="B4290" i="12"/>
  <c r="B4958" i="12"/>
  <c r="C4823" i="12"/>
  <c r="B4260" i="12"/>
  <c r="C4125" i="12"/>
  <c r="C3940" i="12"/>
  <c r="B4075" i="12"/>
  <c r="C4452" i="12"/>
  <c r="B4587" i="12"/>
  <c r="C4062" i="12"/>
  <c r="B4197" i="12"/>
  <c r="B4333" i="12"/>
  <c r="C4198" i="12"/>
  <c r="B4225" i="12"/>
  <c r="C4090" i="12"/>
  <c r="B4484" i="12"/>
  <c r="C4349" i="12"/>
  <c r="C4437" i="12"/>
  <c r="B4572" i="12"/>
  <c r="B4629" i="12"/>
  <c r="C4494" i="12"/>
  <c r="B4058" i="12"/>
  <c r="C3923" i="12"/>
  <c r="B4581" i="12"/>
  <c r="C4446" i="12"/>
  <c r="B4704" i="12"/>
  <c r="C4569" i="12"/>
  <c r="C4199" i="12"/>
  <c r="B4334" i="12"/>
  <c r="A4426" i="12"/>
  <c r="C4291" i="12"/>
  <c r="B4228" i="12"/>
  <c r="C4093" i="12"/>
  <c r="C3968" i="12"/>
  <c r="B4103" i="12"/>
  <c r="B4261" i="12"/>
  <c r="C4126" i="12"/>
  <c r="B4206" i="12"/>
  <c r="C4071" i="12"/>
  <c r="B4159" i="12"/>
  <c r="C4024" i="12"/>
  <c r="B4367" i="12"/>
  <c r="C4232" i="12"/>
  <c r="B4574" i="12"/>
  <c r="C4439" i="12"/>
  <c r="C4788" i="12"/>
  <c r="B4923" i="12"/>
  <c r="C4212" i="12"/>
  <c r="B4347" i="12"/>
  <c r="A4600" i="12"/>
  <c r="C4465" i="12"/>
  <c r="C4362" i="12"/>
  <c r="B4497" i="12"/>
  <c r="B4404" i="12"/>
  <c r="C4269" i="12"/>
  <c r="C4314" i="12"/>
  <c r="B4449" i="12"/>
  <c r="B4200" i="12"/>
  <c r="C4065" i="12"/>
  <c r="C4407" i="12"/>
  <c r="B4542" i="12"/>
  <c r="B4427" i="12"/>
  <c r="C4292" i="12"/>
  <c r="B4745" i="12"/>
  <c r="C4610" i="12"/>
  <c r="B4546" i="12"/>
  <c r="C4411" i="12"/>
  <c r="C4849" i="12"/>
  <c r="B4984" i="12"/>
  <c r="B4385" i="12"/>
  <c r="C4250" i="12"/>
  <c r="B4580" i="12"/>
  <c r="C4445" i="12"/>
  <c r="B4455" i="12"/>
  <c r="C4320" i="12"/>
  <c r="C4822" i="12"/>
  <c r="B4957" i="12"/>
  <c r="B4398" i="12"/>
  <c r="C4263" i="12"/>
  <c r="B4815" i="12"/>
  <c r="B4781" i="12"/>
  <c r="C4646" i="12"/>
  <c r="B4338" i="12"/>
  <c r="C4203" i="12"/>
  <c r="B4723" i="12"/>
  <c r="C4588" i="12"/>
  <c r="A4325" i="12"/>
  <c r="C4190" i="12"/>
  <c r="B4447" i="12"/>
  <c r="C4312" i="12"/>
  <c r="B4970" i="12"/>
  <c r="C3970" i="12"/>
  <c r="B4105" i="12"/>
  <c r="C4096" i="12"/>
  <c r="B4231" i="12"/>
  <c r="B4441" i="12"/>
  <c r="C4306" i="12"/>
  <c r="C4267" i="12"/>
  <c r="B4402" i="12"/>
  <c r="C4305" i="12"/>
  <c r="B4440" i="12"/>
  <c r="C4419" i="12"/>
  <c r="B4554" i="12"/>
  <c r="C4229" i="12"/>
  <c r="B4364" i="12"/>
  <c r="B4354" i="12"/>
  <c r="C4219" i="12"/>
  <c r="B4493" i="12"/>
  <c r="C4358" i="12"/>
  <c r="C4843" i="12"/>
  <c r="B4978" i="12"/>
  <c r="B4052" i="12"/>
  <c r="C3917" i="12"/>
  <c r="B4662" i="12"/>
  <c r="C4527" i="12"/>
  <c r="C4454" i="12"/>
  <c r="B4589" i="12"/>
  <c r="C4525" i="12"/>
  <c r="B4660" i="12"/>
  <c r="B4478" i="12"/>
  <c r="C4343" i="12"/>
  <c r="B4485" i="12"/>
  <c r="C4350" i="12"/>
  <c r="B4983" i="12"/>
  <c r="C4130" i="12"/>
  <c r="B4265" i="12"/>
  <c r="A4483" i="12"/>
  <c r="C4348" i="12"/>
  <c r="C4023" i="12"/>
  <c r="B4158" i="12"/>
  <c r="C3950" i="12"/>
  <c r="B4085" i="12"/>
  <c r="B4116" i="12"/>
  <c r="C3981" i="12"/>
  <c r="C4053" i="12"/>
  <c r="B4188" i="12"/>
  <c r="B4726" i="12"/>
  <c r="C4591" i="12"/>
  <c r="C4817" i="12"/>
  <c r="B4952" i="12"/>
  <c r="B5207" i="12"/>
  <c r="C5207" i="12" s="1"/>
  <c r="C5072" i="12"/>
  <c r="A4545" i="12"/>
  <c r="C4410" i="12"/>
  <c r="C3994" i="12"/>
  <c r="B4129" i="12"/>
  <c r="B4751" i="12"/>
  <c r="C4616" i="12"/>
  <c r="C4461" i="12"/>
  <c r="B4596" i="12"/>
  <c r="C3926" i="12"/>
  <c r="B4061" i="12"/>
  <c r="B4108" i="12"/>
  <c r="C3973" i="12"/>
  <c r="C4252" i="12"/>
  <c r="B4387" i="12"/>
  <c r="A4401" i="12"/>
  <c r="C4266" i="12"/>
  <c r="C4585" i="12"/>
  <c r="B4720" i="12"/>
  <c r="C4486" i="12"/>
  <c r="B4621" i="12"/>
  <c r="B5246" i="12"/>
  <c r="C5246" i="12" s="1"/>
  <c r="C5111" i="12"/>
  <c r="B4074" i="12"/>
  <c r="C3939" i="12"/>
  <c r="B4405" i="12"/>
  <c r="C4270" i="12"/>
  <c r="C4818" i="12"/>
  <c r="B4953" i="12"/>
  <c r="A5245" i="12"/>
  <c r="C5245" i="12" s="1"/>
  <c r="C5110" i="12"/>
  <c r="C3969" i="12"/>
  <c r="B4104" i="12"/>
  <c r="B4622" i="12"/>
  <c r="C4487" i="12"/>
  <c r="C4086" i="12"/>
  <c r="B4221" i="12"/>
  <c r="B4785" i="12"/>
  <c r="C4650" i="12"/>
  <c r="C4178" i="12"/>
  <c r="B4313" i="12"/>
  <c r="B4543" i="12"/>
  <c r="C4408" i="12"/>
  <c r="B4329" i="12"/>
  <c r="C4194" i="12"/>
  <c r="C4691" i="12"/>
  <c r="B4826" i="12"/>
  <c r="A4821" i="12"/>
  <c r="C4686" i="12"/>
  <c r="B4924" i="12"/>
  <c r="C4789" i="12"/>
  <c r="B4099" i="12"/>
  <c r="C3964" i="12"/>
  <c r="C4163" i="12"/>
  <c r="B4298" i="12"/>
  <c r="C4370" i="12"/>
  <c r="B4505" i="12"/>
  <c r="B4244" i="12"/>
  <c r="C4109" i="12"/>
  <c r="B4316" i="12"/>
  <c r="C4181" i="12"/>
  <c r="C4422" i="12"/>
  <c r="B4557" i="12"/>
  <c r="B4730" i="12"/>
  <c r="B4057" i="12"/>
  <c r="C3922" i="12"/>
  <c r="C5063" i="12"/>
  <c r="B5198" i="12"/>
  <c r="C5198" i="12" s="1"/>
  <c r="C4541" i="12"/>
  <c r="B4676" i="12"/>
  <c r="B4279" i="12"/>
  <c r="C4144" i="12"/>
  <c r="C4701" i="12"/>
  <c r="B4836" i="12"/>
  <c r="C5014" i="12"/>
  <c r="B5149" i="12"/>
  <c r="C5149" i="12" s="1"/>
  <c r="B4459" i="12"/>
  <c r="C4324" i="12"/>
  <c r="C4087" i="12"/>
  <c r="B4222" i="12"/>
  <c r="B4507" i="12"/>
  <c r="C4372" i="12"/>
  <c r="B4242" i="12"/>
  <c r="C4107" i="12"/>
  <c r="B4233" i="12"/>
  <c r="C4098" i="12"/>
  <c r="B4966" i="12"/>
  <c r="C4442" i="12"/>
  <c r="B4577" i="12"/>
  <c r="B4207" i="12"/>
  <c r="C4072" i="12"/>
  <c r="C4432" i="12"/>
  <c r="B4567" i="12"/>
  <c r="B5171" i="12"/>
  <c r="C5171" i="12" s="1"/>
  <c r="C5036" i="12"/>
  <c r="C4247" i="12"/>
  <c r="B4382" i="12"/>
  <c r="B4673" i="12"/>
  <c r="C4538" i="12"/>
  <c r="B4741" i="12"/>
  <c r="C4606" i="12"/>
  <c r="B4550" i="12"/>
  <c r="C4415" i="12"/>
  <c r="C5084" i="12"/>
  <c r="B5219" i="12"/>
  <c r="C5219" i="12" s="1"/>
  <c r="A4443" i="12"/>
  <c r="C4308" i="12"/>
  <c r="B4506" i="12"/>
  <c r="C4371" i="12"/>
  <c r="B4423" i="12"/>
  <c r="C4288" i="12"/>
  <c r="C4316" i="12" l="1"/>
  <c r="B4451" i="12"/>
  <c r="C4382" i="12"/>
  <c r="B4517" i="12"/>
  <c r="B4712" i="12"/>
  <c r="C4577" i="12"/>
  <c r="B4971" i="12"/>
  <c r="C4836" i="12"/>
  <c r="B4323" i="12"/>
  <c r="C4188" i="12"/>
  <c r="B4797" i="12"/>
  <c r="C4662" i="12"/>
  <c r="B4468" i="12"/>
  <c r="C4333" i="12"/>
  <c r="B5059" i="12"/>
  <c r="C4924" i="12"/>
  <c r="B4678" i="12"/>
  <c r="C4543" i="12"/>
  <c r="B4540" i="12"/>
  <c r="C4405" i="12"/>
  <c r="B5101" i="12"/>
  <c r="C4596" i="12"/>
  <c r="B4731" i="12"/>
  <c r="C4447" i="12"/>
  <c r="B4582" i="12"/>
  <c r="B4590" i="12"/>
  <c r="C4455" i="12"/>
  <c r="C4546" i="12"/>
  <c r="B4681" i="12"/>
  <c r="A4735" i="12"/>
  <c r="C4600" i="12"/>
  <c r="C4367" i="12"/>
  <c r="B4502" i="12"/>
  <c r="C4958" i="12"/>
  <c r="B5093" i="12"/>
  <c r="B4623" i="12"/>
  <c r="C4488" i="12"/>
  <c r="C4423" i="12"/>
  <c r="B4558" i="12"/>
  <c r="B4685" i="12"/>
  <c r="C4550" i="12"/>
  <c r="B4414" i="12"/>
  <c r="C4279" i="12"/>
  <c r="B4865" i="12"/>
  <c r="A4956" i="12"/>
  <c r="C4821" i="12"/>
  <c r="C4074" i="12"/>
  <c r="B4209" i="12"/>
  <c r="A4536" i="12"/>
  <c r="C4401" i="12"/>
  <c r="B4400" i="12"/>
  <c r="C4265" i="12"/>
  <c r="B4795" i="12"/>
  <c r="C4660" i="12"/>
  <c r="C4978" i="12"/>
  <c r="B5113" i="12"/>
  <c r="B4689" i="12"/>
  <c r="C4554" i="12"/>
  <c r="B4366" i="12"/>
  <c r="C4231" i="12"/>
  <c r="C4449" i="12"/>
  <c r="B4584" i="12"/>
  <c r="C4347" i="12"/>
  <c r="B4482" i="12"/>
  <c r="C4587" i="12"/>
  <c r="B4722" i="12"/>
  <c r="B4425" i="12"/>
  <c r="C4290" i="12"/>
  <c r="C4150" i="12"/>
  <c r="B4285" i="12"/>
  <c r="C4673" i="12"/>
  <c r="B4808" i="12"/>
  <c r="C4334" i="12"/>
  <c r="B4469" i="12"/>
  <c r="B4620" i="12"/>
  <c r="C4485" i="12"/>
  <c r="C4354" i="12"/>
  <c r="B4489" i="12"/>
  <c r="B5105" i="12"/>
  <c r="C4338" i="12"/>
  <c r="B4473" i="12"/>
  <c r="C4574" i="12"/>
  <c r="B4709" i="12"/>
  <c r="C4629" i="12"/>
  <c r="B4764" i="12"/>
  <c r="B4524" i="12"/>
  <c r="C4389" i="12"/>
  <c r="A4680" i="12"/>
  <c r="C4545" i="12"/>
  <c r="B4499" i="12"/>
  <c r="C4364" i="12"/>
  <c r="C4505" i="12"/>
  <c r="B4640" i="12"/>
  <c r="C4313" i="12"/>
  <c r="B4448" i="12"/>
  <c r="B4239" i="12"/>
  <c r="C4104" i="12"/>
  <c r="A4618" i="12"/>
  <c r="C4483" i="12"/>
  <c r="B4613" i="12"/>
  <c r="C4478" i="12"/>
  <c r="B4187" i="12"/>
  <c r="C4052" i="12"/>
  <c r="C4441" i="12"/>
  <c r="B4576" i="12"/>
  <c r="B4916" i="12"/>
  <c r="C4781" i="12"/>
  <c r="C4200" i="12"/>
  <c r="B4335" i="12"/>
  <c r="C4704" i="12"/>
  <c r="B4839" i="12"/>
  <c r="B4702" i="12"/>
  <c r="C4567" i="12"/>
  <c r="B4811" i="12"/>
  <c r="C4676" i="12"/>
  <c r="C4557" i="12"/>
  <c r="B4692" i="12"/>
  <c r="B4433" i="12"/>
  <c r="C4298" i="12"/>
  <c r="C4826" i="12"/>
  <c r="B4961" i="12"/>
  <c r="B4522" i="12"/>
  <c r="C4387" i="12"/>
  <c r="C4952" i="12"/>
  <c r="B5087" i="12"/>
  <c r="B4251" i="12"/>
  <c r="C4116" i="12"/>
  <c r="A4460" i="12"/>
  <c r="C4325" i="12"/>
  <c r="B4950" i="12"/>
  <c r="C4580" i="12"/>
  <c r="B4715" i="12"/>
  <c r="B4880" i="12"/>
  <c r="C4745" i="12"/>
  <c r="B4294" i="12"/>
  <c r="C4159" i="12"/>
  <c r="B4363" i="12"/>
  <c r="C4228" i="12"/>
  <c r="C4581" i="12"/>
  <c r="B4716" i="12"/>
  <c r="B4619" i="12"/>
  <c r="C4484" i="12"/>
  <c r="A4565" i="12"/>
  <c r="C4430" i="12"/>
  <c r="A4578" i="12"/>
  <c r="C4443" i="12"/>
  <c r="C4207" i="12"/>
  <c r="B4342" i="12"/>
  <c r="B4377" i="12"/>
  <c r="C4242" i="12"/>
  <c r="C4108" i="12"/>
  <c r="B4243" i="12"/>
  <c r="C4402" i="12"/>
  <c r="B4537" i="12"/>
  <c r="B5092" i="12"/>
  <c r="C4957" i="12"/>
  <c r="B4855" i="12"/>
  <c r="C4720" i="12"/>
  <c r="B4396" i="12"/>
  <c r="C4261" i="12"/>
  <c r="C4260" i="12"/>
  <c r="B4395" i="12"/>
  <c r="C4507" i="12"/>
  <c r="B4642" i="12"/>
  <c r="B4192" i="12"/>
  <c r="C4057" i="12"/>
  <c r="C4622" i="12"/>
  <c r="B4757" i="12"/>
  <c r="B4238" i="12"/>
  <c r="C4103" i="12"/>
  <c r="C4197" i="12"/>
  <c r="B4332" i="12"/>
  <c r="C4222" i="12"/>
  <c r="B4357" i="12"/>
  <c r="B4641" i="12"/>
  <c r="C4506" i="12"/>
  <c r="B4876" i="12"/>
  <c r="C4741" i="12"/>
  <c r="B4368" i="12"/>
  <c r="C4233" i="12"/>
  <c r="B4594" i="12"/>
  <c r="C4459" i="12"/>
  <c r="C4785" i="12"/>
  <c r="B4920" i="12"/>
  <c r="B4886" i="12"/>
  <c r="C4751" i="12"/>
  <c r="C4085" i="12"/>
  <c r="B4220" i="12"/>
  <c r="B4724" i="12"/>
  <c r="C4589" i="12"/>
  <c r="B4575" i="12"/>
  <c r="C4440" i="12"/>
  <c r="B4240" i="12"/>
  <c r="C4105" i="12"/>
  <c r="B5058" i="12"/>
  <c r="C4923" i="12"/>
  <c r="B4210" i="12"/>
  <c r="C4075" i="12"/>
  <c r="B4234" i="12"/>
  <c r="C4099" i="12"/>
  <c r="C4329" i="12"/>
  <c r="B4464" i="12"/>
  <c r="C4726" i="12"/>
  <c r="B4861" i="12"/>
  <c r="B4293" i="12"/>
  <c r="C4158" i="12"/>
  <c r="C4984" i="12"/>
  <c r="B5119" i="12"/>
  <c r="C4542" i="12"/>
  <c r="B4677" i="12"/>
  <c r="B4632" i="12"/>
  <c r="C4497" i="12"/>
  <c r="B4196" i="12"/>
  <c r="C4061" i="12"/>
  <c r="C4829" i="12"/>
  <c r="B4964" i="12"/>
  <c r="B4379" i="12"/>
  <c r="C4244" i="12"/>
  <c r="C4572" i="12"/>
  <c r="B4707" i="12"/>
  <c r="B4230" i="12"/>
  <c r="C4095" i="12"/>
  <c r="B4356" i="12"/>
  <c r="C4221" i="12"/>
  <c r="C4953" i="12"/>
  <c r="B5088" i="12"/>
  <c r="B4756" i="12"/>
  <c r="C4621" i="12"/>
  <c r="C4129" i="12"/>
  <c r="B4264" i="12"/>
  <c r="B5118" i="12"/>
  <c r="C4493" i="12"/>
  <c r="B4628" i="12"/>
  <c r="C4723" i="12"/>
  <c r="B4858" i="12"/>
  <c r="C4398" i="12"/>
  <c r="B4533" i="12"/>
  <c r="B4520" i="12"/>
  <c r="C4385" i="12"/>
  <c r="C4427" i="12"/>
  <c r="B4562" i="12"/>
  <c r="B4539" i="12"/>
  <c r="C4404" i="12"/>
  <c r="B4341" i="12"/>
  <c r="C4206" i="12"/>
  <c r="A4561" i="12"/>
  <c r="C4426" i="12"/>
  <c r="B4193" i="12"/>
  <c r="C4058" i="12"/>
  <c r="B4360" i="12"/>
  <c r="C4225" i="12"/>
  <c r="B4796" i="12"/>
  <c r="C4661" i="12"/>
  <c r="B4381" i="12"/>
  <c r="C4246" i="12"/>
  <c r="C4707" i="12" l="1"/>
  <c r="B4842" i="12"/>
  <c r="B4777" i="12"/>
  <c r="C4642" i="12"/>
  <c r="B4477" i="12"/>
  <c r="C4342" i="12"/>
  <c r="C4716" i="12"/>
  <c r="B4851" i="12"/>
  <c r="B4850" i="12"/>
  <c r="C4715" i="12"/>
  <c r="B5222" i="12"/>
  <c r="C5222" i="12" s="1"/>
  <c r="C5087" i="12"/>
  <c r="C4335" i="12"/>
  <c r="B4470" i="12"/>
  <c r="B4775" i="12"/>
  <c r="C4640" i="12"/>
  <c r="C4489" i="12"/>
  <c r="B4624" i="12"/>
  <c r="C4285" i="12"/>
  <c r="B4420" i="12"/>
  <c r="C4368" i="12"/>
  <c r="B4503" i="12"/>
  <c r="A4870" i="12"/>
  <c r="C4735" i="12"/>
  <c r="B4763" i="12"/>
  <c r="C4628" i="12"/>
  <c r="B4560" i="12"/>
  <c r="C4425" i="12"/>
  <c r="C4400" i="12"/>
  <c r="B4535" i="12"/>
  <c r="B4847" i="12"/>
  <c r="C4712" i="12"/>
  <c r="C4964" i="12"/>
  <c r="B5099" i="12"/>
  <c r="B5254" i="12"/>
  <c r="C5254" i="12" s="1"/>
  <c r="C5119" i="12"/>
  <c r="B5055" i="12"/>
  <c r="C4920" i="12"/>
  <c r="B4892" i="12"/>
  <c r="C4757" i="12"/>
  <c r="B4378" i="12"/>
  <c r="C4243" i="12"/>
  <c r="B5096" i="12"/>
  <c r="C4961" i="12"/>
  <c r="B4711" i="12"/>
  <c r="C4576" i="12"/>
  <c r="B4608" i="12"/>
  <c r="C4473" i="12"/>
  <c r="C4469" i="12"/>
  <c r="B4604" i="12"/>
  <c r="B4857" i="12"/>
  <c r="C4722" i="12"/>
  <c r="C5093" i="12"/>
  <c r="B5228" i="12"/>
  <c r="C5228" i="12" s="1"/>
  <c r="B4652" i="12"/>
  <c r="C4517" i="12"/>
  <c r="B4899" i="12"/>
  <c r="C4764" i="12"/>
  <c r="B4719" i="12"/>
  <c r="C4584" i="12"/>
  <c r="B5227" i="12"/>
  <c r="C5227" i="12" s="1"/>
  <c r="C5092" i="12"/>
  <c r="B4748" i="12"/>
  <c r="C4613" i="12"/>
  <c r="B4697" i="12"/>
  <c r="C4562" i="12"/>
  <c r="B5223" i="12"/>
  <c r="C5223" i="12" s="1"/>
  <c r="C5088" i="12"/>
  <c r="C4677" i="12"/>
  <c r="B4812" i="12"/>
  <c r="C4537" i="12"/>
  <c r="B4672" i="12"/>
  <c r="C4193" i="12"/>
  <c r="B4328" i="12"/>
  <c r="B4375" i="12"/>
  <c r="C4240" i="12"/>
  <c r="C4886" i="12"/>
  <c r="B5021" i="12"/>
  <c r="B5011" i="12"/>
  <c r="C4876" i="12"/>
  <c r="B4373" i="12"/>
  <c r="C4238" i="12"/>
  <c r="A4713" i="12"/>
  <c r="C4578" i="12"/>
  <c r="B5085" i="12"/>
  <c r="C4916" i="12"/>
  <c r="B5051" i="12"/>
  <c r="A4753" i="12"/>
  <c r="C4618" i="12"/>
  <c r="B4755" i="12"/>
  <c r="C4620" i="12"/>
  <c r="B4501" i="12"/>
  <c r="C4366" i="12"/>
  <c r="B4603" i="12"/>
  <c r="C4468" i="12"/>
  <c r="B4516" i="12"/>
  <c r="C4381" i="12"/>
  <c r="A4696" i="12"/>
  <c r="C4561" i="12"/>
  <c r="C4520" i="12"/>
  <c r="B4655" i="12"/>
  <c r="B5253" i="12"/>
  <c r="B4491" i="12"/>
  <c r="C4356" i="12"/>
  <c r="B4369" i="12"/>
  <c r="C4234" i="12"/>
  <c r="C4575" i="12"/>
  <c r="B4710" i="12"/>
  <c r="B4776" i="12"/>
  <c r="C4641" i="12"/>
  <c r="C4396" i="12"/>
  <c r="B4531" i="12"/>
  <c r="A4700" i="12"/>
  <c r="C4565" i="12"/>
  <c r="B4429" i="12"/>
  <c r="C4294" i="12"/>
  <c r="A4595" i="12"/>
  <c r="C4460" i="12"/>
  <c r="B4837" i="12"/>
  <c r="C4702" i="12"/>
  <c r="C4239" i="12"/>
  <c r="B4374" i="12"/>
  <c r="A4815" i="12"/>
  <c r="C4680" i="12"/>
  <c r="B4824" i="12"/>
  <c r="C4689" i="12"/>
  <c r="A4671" i="12"/>
  <c r="C4536" i="12"/>
  <c r="B4549" i="12"/>
  <c r="C4414" i="12"/>
  <c r="B4725" i="12"/>
  <c r="C4590" i="12"/>
  <c r="B4675" i="12"/>
  <c r="C4540" i="12"/>
  <c r="B4932" i="12"/>
  <c r="C4797" i="12"/>
  <c r="B4996" i="12"/>
  <c r="C4861" i="12"/>
  <c r="B4355" i="12"/>
  <c r="C4220" i="12"/>
  <c r="B4467" i="12"/>
  <c r="C4332" i="12"/>
  <c r="B4827" i="12"/>
  <c r="C4692" i="12"/>
  <c r="B4693" i="12"/>
  <c r="C4558" i="12"/>
  <c r="B4866" i="12"/>
  <c r="C4731" i="12"/>
  <c r="C4360" i="12"/>
  <c r="B4495" i="12"/>
  <c r="B4674" i="12"/>
  <c r="C4539" i="12"/>
  <c r="B4891" i="12"/>
  <c r="C4756" i="12"/>
  <c r="B4930" i="12"/>
  <c r="C4795" i="12"/>
  <c r="A5091" i="12"/>
  <c r="C4956" i="12"/>
  <c r="C5059" i="12"/>
  <c r="B5194" i="12"/>
  <c r="C5194" i="12" s="1"/>
  <c r="B4657" i="12"/>
  <c r="C4522" i="12"/>
  <c r="C4623" i="12"/>
  <c r="B4758" i="12"/>
  <c r="C4533" i="12"/>
  <c r="B4668" i="12"/>
  <c r="C4264" i="12"/>
  <c r="B4399" i="12"/>
  <c r="B4492" i="12"/>
  <c r="C4357" i="12"/>
  <c r="B4974" i="12"/>
  <c r="C4839" i="12"/>
  <c r="C4448" i="12"/>
  <c r="B4583" i="12"/>
  <c r="B5240" i="12"/>
  <c r="C4808" i="12"/>
  <c r="B4943" i="12"/>
  <c r="C4482" i="12"/>
  <c r="B4617" i="12"/>
  <c r="B5248" i="12"/>
  <c r="C5248" i="12" s="1"/>
  <c r="C5113" i="12"/>
  <c r="C4209" i="12"/>
  <c r="B4344" i="12"/>
  <c r="C4502" i="12"/>
  <c r="B4637" i="12"/>
  <c r="B4717" i="12"/>
  <c r="C4582" i="12"/>
  <c r="C4451" i="12"/>
  <c r="B4586" i="12"/>
  <c r="C4858" i="12"/>
  <c r="B4993" i="12"/>
  <c r="B4767" i="12"/>
  <c r="C4632" i="12"/>
  <c r="C5058" i="12"/>
  <c r="B5193" i="12"/>
  <c r="C5193" i="12" s="1"/>
  <c r="C4971" i="12"/>
  <c r="B5106" i="12"/>
  <c r="C4464" i="12"/>
  <c r="B4599" i="12"/>
  <c r="C4395" i="12"/>
  <c r="B4530" i="12"/>
  <c r="B4844" i="12"/>
  <c r="C4709" i="12"/>
  <c r="B5000" i="12"/>
  <c r="C4681" i="12"/>
  <c r="B4816" i="12"/>
  <c r="B4514" i="12"/>
  <c r="C4379" i="12"/>
  <c r="C4363" i="12"/>
  <c r="B4498" i="12"/>
  <c r="B4946" i="12"/>
  <c r="C4811" i="12"/>
  <c r="C4499" i="12"/>
  <c r="B4634" i="12"/>
  <c r="B5236" i="12"/>
  <c r="C4796" i="12"/>
  <c r="B4931" i="12"/>
  <c r="B4476" i="12"/>
  <c r="C4341" i="12"/>
  <c r="B4365" i="12"/>
  <c r="C4230" i="12"/>
  <c r="C4196" i="12"/>
  <c r="B4331" i="12"/>
  <c r="C4293" i="12"/>
  <c r="B4428" i="12"/>
  <c r="B4345" i="12"/>
  <c r="C4210" i="12"/>
  <c r="C4724" i="12"/>
  <c r="B4859" i="12"/>
  <c r="C4594" i="12"/>
  <c r="B4729" i="12"/>
  <c r="B4327" i="12"/>
  <c r="C4192" i="12"/>
  <c r="B4990" i="12"/>
  <c r="C4855" i="12"/>
  <c r="B4512" i="12"/>
  <c r="C4377" i="12"/>
  <c r="B4754" i="12"/>
  <c r="C4619" i="12"/>
  <c r="B5015" i="12"/>
  <c r="C4880" i="12"/>
  <c r="C4251" i="12"/>
  <c r="B4386" i="12"/>
  <c r="B4568" i="12"/>
  <c r="C4433" i="12"/>
  <c r="C4187" i="12"/>
  <c r="B4322" i="12"/>
  <c r="B4659" i="12"/>
  <c r="C4524" i="12"/>
  <c r="B4820" i="12"/>
  <c r="C4685" i="12"/>
  <c r="B4813" i="12"/>
  <c r="C4678" i="12"/>
  <c r="C4323" i="12"/>
  <c r="B4458" i="12"/>
  <c r="B5135" i="12" l="1"/>
  <c r="C5106" i="12"/>
  <c r="B5241" i="12"/>
  <c r="C5241" i="12" s="1"/>
  <c r="B4718" i="12"/>
  <c r="C4583" i="12"/>
  <c r="C4668" i="12"/>
  <c r="B4803" i="12"/>
  <c r="C5051" i="12"/>
  <c r="B5186" i="12"/>
  <c r="C5186" i="12" s="1"/>
  <c r="B5125" i="12"/>
  <c r="C4990" i="12"/>
  <c r="B4959" i="12"/>
  <c r="C4824" i="12"/>
  <c r="B4790" i="12"/>
  <c r="C4655" i="12"/>
  <c r="C5021" i="12"/>
  <c r="B5156" i="12"/>
  <c r="C5156" i="12" s="1"/>
  <c r="B4947" i="12"/>
  <c r="C4812" i="12"/>
  <c r="B4605" i="12"/>
  <c r="C4470" i="12"/>
  <c r="B4979" i="12"/>
  <c r="C4844" i="12"/>
  <c r="C4717" i="12"/>
  <c r="B4852" i="12"/>
  <c r="C4711" i="12"/>
  <c r="B4846" i="12"/>
  <c r="B5190" i="12"/>
  <c r="C5190" i="12" s="1"/>
  <c r="C5055" i="12"/>
  <c r="B4612" i="12"/>
  <c r="C4477" i="12"/>
  <c r="C4458" i="12"/>
  <c r="B4593" i="12"/>
  <c r="C4322" i="12"/>
  <c r="B4457" i="12"/>
  <c r="B4864" i="12"/>
  <c r="C4729" i="12"/>
  <c r="C4331" i="12"/>
  <c r="B4466" i="12"/>
  <c r="B4665" i="12"/>
  <c r="C4530" i="12"/>
  <c r="C4637" i="12"/>
  <c r="B4772" i="12"/>
  <c r="C4943" i="12"/>
  <c r="B5078" i="12"/>
  <c r="B4509" i="12"/>
  <c r="C4374" i="12"/>
  <c r="C4420" i="12"/>
  <c r="B4555" i="12"/>
  <c r="B4521" i="12"/>
  <c r="C4386" i="12"/>
  <c r="C4586" i="12"/>
  <c r="B4721" i="12"/>
  <c r="B4955" i="12"/>
  <c r="C4820" i="12"/>
  <c r="B4883" i="12"/>
  <c r="C4748" i="12"/>
  <c r="B5027" i="12"/>
  <c r="C4892" i="12"/>
  <c r="C4775" i="12"/>
  <c r="B4910" i="12"/>
  <c r="C4428" i="12"/>
  <c r="B4563" i="12"/>
  <c r="C4498" i="12"/>
  <c r="B4633" i="12"/>
  <c r="C4758" i="12"/>
  <c r="B4893" i="12"/>
  <c r="C4710" i="12"/>
  <c r="B4845" i="12"/>
  <c r="B4670" i="12"/>
  <c r="C4535" i="12"/>
  <c r="B5150" i="12"/>
  <c r="C5150" i="12" s="1"/>
  <c r="C5015" i="12"/>
  <c r="C4327" i="12"/>
  <c r="B4462" i="12"/>
  <c r="B5109" i="12"/>
  <c r="C4974" i="12"/>
  <c r="B5220" i="12"/>
  <c r="C4754" i="12"/>
  <c r="B4889" i="12"/>
  <c r="C4514" i="12"/>
  <c r="B4649" i="12"/>
  <c r="B4902" i="12"/>
  <c r="C4767" i="12"/>
  <c r="B4627" i="12"/>
  <c r="C4492" i="12"/>
  <c r="B4792" i="12"/>
  <c r="C4657" i="12"/>
  <c r="C4891" i="12"/>
  <c r="B5026" i="12"/>
  <c r="B4828" i="12"/>
  <c r="C4693" i="12"/>
  <c r="C4996" i="12"/>
  <c r="B5131" i="12"/>
  <c r="C4549" i="12"/>
  <c r="B4684" i="12"/>
  <c r="A4835" i="12"/>
  <c r="C4700" i="12"/>
  <c r="B4504" i="12"/>
  <c r="C4369" i="12"/>
  <c r="A4831" i="12"/>
  <c r="C4696" i="12"/>
  <c r="C4755" i="12"/>
  <c r="B4890" i="12"/>
  <c r="A4848" i="12"/>
  <c r="C4713" i="12"/>
  <c r="B4510" i="12"/>
  <c r="C4375" i="12"/>
  <c r="B4854" i="12"/>
  <c r="C4719" i="12"/>
  <c r="C4857" i="12"/>
  <c r="B4992" i="12"/>
  <c r="C5096" i="12"/>
  <c r="B5231" i="12"/>
  <c r="C5231" i="12" s="1"/>
  <c r="C4560" i="12"/>
  <c r="B4695" i="12"/>
  <c r="B4912" i="12"/>
  <c r="C4777" i="12"/>
  <c r="C4495" i="12"/>
  <c r="B4630" i="12"/>
  <c r="C4345" i="12"/>
  <c r="B4480" i="12"/>
  <c r="C4476" i="12"/>
  <c r="B4611" i="12"/>
  <c r="C4946" i="12"/>
  <c r="B5081" i="12"/>
  <c r="A5226" i="12"/>
  <c r="C5226" i="12" s="1"/>
  <c r="C5091" i="12"/>
  <c r="B4602" i="12"/>
  <c r="C4467" i="12"/>
  <c r="B4810" i="12"/>
  <c r="C4675" i="12"/>
  <c r="A4730" i="12"/>
  <c r="C4595" i="12"/>
  <c r="C4776" i="12"/>
  <c r="B4911" i="12"/>
  <c r="B4738" i="12"/>
  <c r="C4603" i="12"/>
  <c r="B5146" i="12"/>
  <c r="C5146" i="12" s="1"/>
  <c r="C5011" i="12"/>
  <c r="B4787" i="12"/>
  <c r="C4652" i="12"/>
  <c r="C4847" i="12"/>
  <c r="B4982" i="12"/>
  <c r="C4930" i="12"/>
  <c r="B5065" i="12"/>
  <c r="C4866" i="12"/>
  <c r="B5001" i="12"/>
  <c r="C4725" i="12"/>
  <c r="B4860" i="12"/>
  <c r="A4950" i="12"/>
  <c r="C4815" i="12"/>
  <c r="B4564" i="12"/>
  <c r="C4429" i="12"/>
  <c r="B4636" i="12"/>
  <c r="C4501" i="12"/>
  <c r="B4994" i="12"/>
  <c r="C4859" i="12"/>
  <c r="B4769" i="12"/>
  <c r="C4634" i="12"/>
  <c r="C4816" i="12"/>
  <c r="B4951" i="12"/>
  <c r="C4599" i="12"/>
  <c r="B4734" i="12"/>
  <c r="C4993" i="12"/>
  <c r="B5128" i="12"/>
  <c r="B4479" i="12"/>
  <c r="C4344" i="12"/>
  <c r="C4399" i="12"/>
  <c r="B4534" i="12"/>
  <c r="B4666" i="12"/>
  <c r="C4531" i="12"/>
  <c r="B4463" i="12"/>
  <c r="C4328" i="12"/>
  <c r="B4739" i="12"/>
  <c r="C4604" i="12"/>
  <c r="B5234" i="12"/>
  <c r="C5234" i="12" s="1"/>
  <c r="C5099" i="12"/>
  <c r="B4759" i="12"/>
  <c r="C4624" i="12"/>
  <c r="C4842" i="12"/>
  <c r="B4977" i="12"/>
  <c r="B4807" i="12"/>
  <c r="C4672" i="12"/>
  <c r="B4986" i="12"/>
  <c r="C4851" i="12"/>
  <c r="C4608" i="12"/>
  <c r="B4743" i="12"/>
  <c r="A5005" i="12"/>
  <c r="C4870" i="12"/>
  <c r="B5066" i="12"/>
  <c r="C4931" i="12"/>
  <c r="C4617" i="12"/>
  <c r="B4752" i="12"/>
  <c r="C4503" i="12"/>
  <c r="B4638" i="12"/>
  <c r="C4659" i="12"/>
  <c r="B4794" i="12"/>
  <c r="C4355" i="12"/>
  <c r="B4490" i="12"/>
  <c r="B4948" i="12"/>
  <c r="C4813" i="12"/>
  <c r="C4568" i="12"/>
  <c r="B4703" i="12"/>
  <c r="C4512" i="12"/>
  <c r="B4647" i="12"/>
  <c r="C4365" i="12"/>
  <c r="B4500" i="12"/>
  <c r="C4674" i="12"/>
  <c r="B4809" i="12"/>
  <c r="B4962" i="12"/>
  <c r="C4827" i="12"/>
  <c r="B5067" i="12"/>
  <c r="C4932" i="12"/>
  <c r="A4806" i="12"/>
  <c r="C4671" i="12"/>
  <c r="B4972" i="12"/>
  <c r="C4837" i="12"/>
  <c r="B4626" i="12"/>
  <c r="C4491" i="12"/>
  <c r="B4651" i="12"/>
  <c r="C4516" i="12"/>
  <c r="A4888" i="12"/>
  <c r="C4753" i="12"/>
  <c r="B4508" i="12"/>
  <c r="C4373" i="12"/>
  <c r="B4832" i="12"/>
  <c r="C4697" i="12"/>
  <c r="B5034" i="12"/>
  <c r="C4899" i="12"/>
  <c r="C4378" i="12"/>
  <c r="B4513" i="12"/>
  <c r="C4763" i="12"/>
  <c r="B4898" i="12"/>
  <c r="C4850" i="12"/>
  <c r="B4985" i="12"/>
  <c r="C4832" i="12" l="1"/>
  <c r="B4967" i="12"/>
  <c r="B4869" i="12"/>
  <c r="C4734" i="12"/>
  <c r="B4698" i="12"/>
  <c r="C4563" i="12"/>
  <c r="B4601" i="12"/>
  <c r="C4466" i="12"/>
  <c r="B4938" i="12"/>
  <c r="C4803" i="12"/>
  <c r="C4898" i="12"/>
  <c r="B5033" i="12"/>
  <c r="B4944" i="12"/>
  <c r="C4809" i="12"/>
  <c r="B4887" i="12"/>
  <c r="C4752" i="12"/>
  <c r="C4534" i="12"/>
  <c r="B4669" i="12"/>
  <c r="B4771" i="12"/>
  <c r="C4636" i="12"/>
  <c r="B4945" i="12"/>
  <c r="C4810" i="12"/>
  <c r="B4830" i="12"/>
  <c r="C4695" i="12"/>
  <c r="B4805" i="12"/>
  <c r="C4670" i="12"/>
  <c r="B5090" i="12"/>
  <c r="C4955" i="12"/>
  <c r="B4644" i="12"/>
  <c r="C4509" i="12"/>
  <c r="B4747" i="12"/>
  <c r="C4612" i="12"/>
  <c r="C4979" i="12"/>
  <c r="B5114" i="12"/>
  <c r="B4925" i="12"/>
  <c r="C4790" i="12"/>
  <c r="B4643" i="12"/>
  <c r="C4508" i="12"/>
  <c r="B5107" i="12"/>
  <c r="C4972" i="12"/>
  <c r="B5083" i="12"/>
  <c r="C4948" i="12"/>
  <c r="B5121" i="12"/>
  <c r="C4986" i="12"/>
  <c r="C4951" i="12"/>
  <c r="B5086" i="12"/>
  <c r="B5200" i="12"/>
  <c r="C5200" i="12" s="1"/>
  <c r="C5065" i="12"/>
  <c r="C4480" i="12"/>
  <c r="B4615" i="12"/>
  <c r="B4645" i="12"/>
  <c r="C4510" i="12"/>
  <c r="B4639" i="12"/>
  <c r="C4504" i="12"/>
  <c r="B4963" i="12"/>
  <c r="C4828" i="12"/>
  <c r="B5037" i="12"/>
  <c r="C4902" i="12"/>
  <c r="C4845" i="12"/>
  <c r="B4980" i="12"/>
  <c r="C4910" i="12"/>
  <c r="B5045" i="12"/>
  <c r="C4721" i="12"/>
  <c r="B4856" i="12"/>
  <c r="B5213" i="12"/>
  <c r="C5213" i="12" s="1"/>
  <c r="C5078" i="12"/>
  <c r="B4894" i="12"/>
  <c r="C4759" i="12"/>
  <c r="B4873" i="12"/>
  <c r="C4738" i="12"/>
  <c r="B4737" i="12"/>
  <c r="C4602" i="12"/>
  <c r="C4959" i="12"/>
  <c r="B5094" i="12"/>
  <c r="A5023" i="12"/>
  <c r="C4888" i="12"/>
  <c r="A4941" i="12"/>
  <c r="C4806" i="12"/>
  <c r="B5201" i="12"/>
  <c r="C5201" i="12" s="1"/>
  <c r="C5066" i="12"/>
  <c r="B4874" i="12"/>
  <c r="C4739" i="12"/>
  <c r="B5117" i="12"/>
  <c r="C4982" i="12"/>
  <c r="B4597" i="12"/>
  <c r="C4462" i="12"/>
  <c r="C4772" i="12"/>
  <c r="B4907" i="12"/>
  <c r="C4457" i="12"/>
  <c r="B4592" i="12"/>
  <c r="B4981" i="12"/>
  <c r="C4846" i="12"/>
  <c r="B4782" i="12"/>
  <c r="C4647" i="12"/>
  <c r="C4794" i="12"/>
  <c r="B4929" i="12"/>
  <c r="B5112" i="12"/>
  <c r="C4977" i="12"/>
  <c r="C4479" i="12"/>
  <c r="B4614" i="12"/>
  <c r="B4904" i="12"/>
  <c r="C4769" i="12"/>
  <c r="A5085" i="12"/>
  <c r="C4950" i="12"/>
  <c r="B4765" i="12"/>
  <c r="C4630" i="12"/>
  <c r="C4992" i="12"/>
  <c r="B5127" i="12"/>
  <c r="B5025" i="12"/>
  <c r="C4890" i="12"/>
  <c r="B4819" i="12"/>
  <c r="C4684" i="12"/>
  <c r="B5162" i="12"/>
  <c r="C5162" i="12" s="1"/>
  <c r="C5027" i="12"/>
  <c r="B4656" i="12"/>
  <c r="C4521" i="12"/>
  <c r="C4947" i="12"/>
  <c r="B5082" i="12"/>
  <c r="C5125" i="12"/>
  <c r="B5260" i="12"/>
  <c r="C5260" i="12" s="1"/>
  <c r="B4801" i="12"/>
  <c r="C4666" i="12"/>
  <c r="C4611" i="12"/>
  <c r="B4746" i="12"/>
  <c r="B5047" i="12"/>
  <c r="C4912" i="12"/>
  <c r="B4989" i="12"/>
  <c r="C4854" i="12"/>
  <c r="A4966" i="12"/>
  <c r="C4831" i="12"/>
  <c r="B4762" i="12"/>
  <c r="C4627" i="12"/>
  <c r="B4635" i="12"/>
  <c r="C4500" i="12"/>
  <c r="B4625" i="12"/>
  <c r="C4490" i="12"/>
  <c r="C4718" i="12"/>
  <c r="B4853" i="12"/>
  <c r="B5046" i="12"/>
  <c r="C4911" i="12"/>
  <c r="B5169" i="12"/>
  <c r="C5169" i="12" s="1"/>
  <c r="C5034" i="12"/>
  <c r="B4786" i="12"/>
  <c r="C4651" i="12"/>
  <c r="C5067" i="12"/>
  <c r="B5202" i="12"/>
  <c r="C5202" i="12" s="1"/>
  <c r="A5140" i="12"/>
  <c r="C5140" i="12" s="1"/>
  <c r="C5005" i="12"/>
  <c r="B4598" i="12"/>
  <c r="C4463" i="12"/>
  <c r="C5128" i="12"/>
  <c r="B5263" i="12"/>
  <c r="C5263" i="12" s="1"/>
  <c r="B4995" i="12"/>
  <c r="C4860" i="12"/>
  <c r="B5216" i="12"/>
  <c r="C5216" i="12" s="1"/>
  <c r="C5081" i="12"/>
  <c r="B4927" i="12"/>
  <c r="C4792" i="12"/>
  <c r="B5024" i="12"/>
  <c r="C4889" i="12"/>
  <c r="C4633" i="12"/>
  <c r="B4768" i="12"/>
  <c r="C4555" i="12"/>
  <c r="B4690" i="12"/>
  <c r="C4593" i="12"/>
  <c r="B4728" i="12"/>
  <c r="B4987" i="12"/>
  <c r="C4852" i="12"/>
  <c r="B4761" i="12"/>
  <c r="C4626" i="12"/>
  <c r="C4962" i="12"/>
  <c r="B5097" i="12"/>
  <c r="B5136" i="12"/>
  <c r="C5136" i="12" s="1"/>
  <c r="C5001" i="12"/>
  <c r="C4513" i="12"/>
  <c r="B4648" i="12"/>
  <c r="C4564" i="12"/>
  <c r="B4699" i="12"/>
  <c r="C5026" i="12"/>
  <c r="B5161" i="12"/>
  <c r="C5161" i="12" s="1"/>
  <c r="B4784" i="12"/>
  <c r="C4649" i="12"/>
  <c r="B5244" i="12"/>
  <c r="C5244" i="12" s="1"/>
  <c r="C5109" i="12"/>
  <c r="B4999" i="12"/>
  <c r="C4864" i="12"/>
  <c r="C4605" i="12"/>
  <c r="B4740" i="12"/>
  <c r="B4942" i="12"/>
  <c r="C4807" i="12"/>
  <c r="A4983" i="12"/>
  <c r="C4848" i="12"/>
  <c r="A4970" i="12"/>
  <c r="C4835" i="12"/>
  <c r="C4893" i="12"/>
  <c r="B5028" i="12"/>
  <c r="C4985" i="12"/>
  <c r="B5120" i="12"/>
  <c r="B4838" i="12"/>
  <c r="C4703" i="12"/>
  <c r="B4773" i="12"/>
  <c r="C4638" i="12"/>
  <c r="C4743" i="12"/>
  <c r="B4878" i="12"/>
  <c r="C4994" i="12"/>
  <c r="B5129" i="12"/>
  <c r="C4787" i="12"/>
  <c r="B4922" i="12"/>
  <c r="A4865" i="12"/>
  <c r="C4730" i="12"/>
  <c r="C5131" i="12"/>
  <c r="B5266" i="12"/>
  <c r="C5266" i="12" s="1"/>
  <c r="C4883" i="12"/>
  <c r="B5018" i="12"/>
  <c r="C4665" i="12"/>
  <c r="B4800" i="12"/>
  <c r="A5118" i="12" l="1"/>
  <c r="C4983" i="12"/>
  <c r="B4954" i="12"/>
  <c r="C4819" i="12"/>
  <c r="A5220" i="12"/>
  <c r="C5220" i="12" s="1"/>
  <c r="C5085" i="12"/>
  <c r="B5255" i="12"/>
  <c r="C5255" i="12" s="1"/>
  <c r="C5120" i="12"/>
  <c r="B5217" i="12"/>
  <c r="C5217" i="12" s="1"/>
  <c r="C5082" i="12"/>
  <c r="C4887" i="12"/>
  <c r="B5022" i="12"/>
  <c r="C4784" i="12"/>
  <c r="B4919" i="12"/>
  <c r="C4782" i="12"/>
  <c r="B4917" i="12"/>
  <c r="A5076" i="12"/>
  <c r="C4941" i="12"/>
  <c r="B4778" i="12"/>
  <c r="C4643" i="12"/>
  <c r="B4779" i="12"/>
  <c r="C4644" i="12"/>
  <c r="B4825" i="12"/>
  <c r="C4690" i="12"/>
  <c r="B4881" i="12"/>
  <c r="C4746" i="12"/>
  <c r="B5115" i="12"/>
  <c r="C4980" i="12"/>
  <c r="C4945" i="12"/>
  <c r="B5080" i="12"/>
  <c r="C4944" i="12"/>
  <c r="B5079" i="12"/>
  <c r="B4833" i="12"/>
  <c r="C4698" i="12"/>
  <c r="B5181" i="12"/>
  <c r="C5181" i="12" s="1"/>
  <c r="C5046" i="12"/>
  <c r="C4762" i="12"/>
  <c r="B4897" i="12"/>
  <c r="B4791" i="12"/>
  <c r="C4656" i="12"/>
  <c r="B5116" i="12"/>
  <c r="C4981" i="12"/>
  <c r="B5252" i="12"/>
  <c r="C5252" i="12" s="1"/>
  <c r="C5117" i="12"/>
  <c r="A5158" i="12"/>
  <c r="C5158" i="12" s="1"/>
  <c r="C5023" i="12"/>
  <c r="B5029" i="12"/>
  <c r="C4894" i="12"/>
  <c r="C4645" i="12"/>
  <c r="B4780" i="12"/>
  <c r="C5121" i="12"/>
  <c r="B5256" i="12"/>
  <c r="C5256" i="12" s="1"/>
  <c r="B5060" i="12"/>
  <c r="C4925" i="12"/>
  <c r="C5090" i="12"/>
  <c r="B5225" i="12"/>
  <c r="C5225" i="12" s="1"/>
  <c r="C5033" i="12"/>
  <c r="B5168" i="12"/>
  <c r="C5168" i="12" s="1"/>
  <c r="C4987" i="12"/>
  <c r="B5122" i="12"/>
  <c r="C5107" i="12"/>
  <c r="B5242" i="12"/>
  <c r="C5242" i="12" s="1"/>
  <c r="C4747" i="12"/>
  <c r="B4882" i="12"/>
  <c r="B5153" i="12"/>
  <c r="C5153" i="12" s="1"/>
  <c r="C5018" i="12"/>
  <c r="B5264" i="12"/>
  <c r="C5264" i="12" s="1"/>
  <c r="C5129" i="12"/>
  <c r="C5045" i="12"/>
  <c r="B5180" i="12"/>
  <c r="C5180" i="12" s="1"/>
  <c r="C5086" i="12"/>
  <c r="B5221" i="12"/>
  <c r="C5221" i="12" s="1"/>
  <c r="C4830" i="12"/>
  <c r="B4965" i="12"/>
  <c r="B5013" i="12"/>
  <c r="C4878" i="12"/>
  <c r="B5163" i="12"/>
  <c r="C5163" i="12" s="1"/>
  <c r="C5028" i="12"/>
  <c r="B4875" i="12"/>
  <c r="C4740" i="12"/>
  <c r="B5232" i="12"/>
  <c r="C5232" i="12" s="1"/>
  <c r="C5097" i="12"/>
  <c r="B4834" i="12"/>
  <c r="C4699" i="12"/>
  <c r="C4768" i="12"/>
  <c r="B4903" i="12"/>
  <c r="B4988" i="12"/>
  <c r="C4853" i="12"/>
  <c r="B4727" i="12"/>
  <c r="C4592" i="12"/>
  <c r="C5094" i="12"/>
  <c r="B5229" i="12"/>
  <c r="C5229" i="12" s="1"/>
  <c r="C4615" i="12"/>
  <c r="B4750" i="12"/>
  <c r="C5114" i="12"/>
  <c r="B5249" i="12"/>
  <c r="C5249" i="12" s="1"/>
  <c r="C4771" i="12"/>
  <c r="B4906" i="12"/>
  <c r="B5004" i="12"/>
  <c r="C4869" i="12"/>
  <c r="C4838" i="12"/>
  <c r="B4973" i="12"/>
  <c r="B5159" i="12"/>
  <c r="C5159" i="12" s="1"/>
  <c r="C5024" i="12"/>
  <c r="B4921" i="12"/>
  <c r="C4786" i="12"/>
  <c r="B5124" i="12"/>
  <c r="C4989" i="12"/>
  <c r="B4863" i="12"/>
  <c r="C4728" i="12"/>
  <c r="C4601" i="12"/>
  <c r="B4736" i="12"/>
  <c r="C5047" i="12"/>
  <c r="B5182" i="12"/>
  <c r="C5182" i="12" s="1"/>
  <c r="B5160" i="12"/>
  <c r="C5160" i="12" s="1"/>
  <c r="C5025" i="12"/>
  <c r="C4597" i="12"/>
  <c r="B4732" i="12"/>
  <c r="B4774" i="12"/>
  <c r="C4639" i="12"/>
  <c r="B5262" i="12"/>
  <c r="C5262" i="12" s="1"/>
  <c r="C5127" i="12"/>
  <c r="B4749" i="12"/>
  <c r="C4614" i="12"/>
  <c r="A5000" i="12"/>
  <c r="C4865" i="12"/>
  <c r="C4773" i="12"/>
  <c r="B4908" i="12"/>
  <c r="A5105" i="12"/>
  <c r="C4970" i="12"/>
  <c r="B5134" i="12"/>
  <c r="C5134" i="12" s="1"/>
  <c r="C4999" i="12"/>
  <c r="C4761" i="12"/>
  <c r="B4896" i="12"/>
  <c r="B5130" i="12"/>
  <c r="C4995" i="12"/>
  <c r="A5101" i="12"/>
  <c r="C4966" i="12"/>
  <c r="C4801" i="12"/>
  <c r="B4936" i="12"/>
  <c r="B4900" i="12"/>
  <c r="C4765" i="12"/>
  <c r="B5247" i="12"/>
  <c r="C5247" i="12" s="1"/>
  <c r="C5112" i="12"/>
  <c r="B5009" i="12"/>
  <c r="C4874" i="12"/>
  <c r="C5037" i="12"/>
  <c r="B5172" i="12"/>
  <c r="C5172" i="12" s="1"/>
  <c r="C5083" i="12"/>
  <c r="B5218" i="12"/>
  <c r="C5218" i="12" s="1"/>
  <c r="B4940" i="12"/>
  <c r="C4805" i="12"/>
  <c r="B4804" i="12"/>
  <c r="C4669" i="12"/>
  <c r="B5102" i="12"/>
  <c r="C4967" i="12"/>
  <c r="C4625" i="12"/>
  <c r="B4760" i="12"/>
  <c r="B4872" i="12"/>
  <c r="C4737" i="12"/>
  <c r="B5098" i="12"/>
  <c r="C4963" i="12"/>
  <c r="C4942" i="12"/>
  <c r="B5077" i="12"/>
  <c r="C4927" i="12"/>
  <c r="B5062" i="12"/>
  <c r="B4733" i="12"/>
  <c r="C4598" i="12"/>
  <c r="C4635" i="12"/>
  <c r="B4770" i="12"/>
  <c r="C4904" i="12"/>
  <c r="B5039" i="12"/>
  <c r="B5008" i="12"/>
  <c r="C4873" i="12"/>
  <c r="B4935" i="12"/>
  <c r="C4800" i="12"/>
  <c r="B5057" i="12"/>
  <c r="C4922" i="12"/>
  <c r="B4783" i="12"/>
  <c r="C4648" i="12"/>
  <c r="B5064" i="12"/>
  <c r="C4929" i="12"/>
  <c r="B5042" i="12"/>
  <c r="C4907" i="12"/>
  <c r="B4991" i="12"/>
  <c r="C4856" i="12"/>
  <c r="B5073" i="12"/>
  <c r="C4938" i="12"/>
  <c r="C4882" i="12" l="1"/>
  <c r="B5017" i="12"/>
  <c r="B5052" i="12"/>
  <c r="C4917" i="12"/>
  <c r="B5265" i="12"/>
  <c r="C5265" i="12" s="1"/>
  <c r="C5130" i="12"/>
  <c r="B4909" i="12"/>
  <c r="C4774" i="12"/>
  <c r="B5123" i="12"/>
  <c r="C4988" i="12"/>
  <c r="C4875" i="12"/>
  <c r="B5010" i="12"/>
  <c r="B5164" i="12"/>
  <c r="C5164" i="12" s="1"/>
  <c r="C5029" i="12"/>
  <c r="B4926" i="12"/>
  <c r="C4791" i="12"/>
  <c r="B4960" i="12"/>
  <c r="C4825" i="12"/>
  <c r="C5062" i="12"/>
  <c r="B5197" i="12"/>
  <c r="C5197" i="12" s="1"/>
  <c r="C4760" i="12"/>
  <c r="B4895" i="12"/>
  <c r="C4896" i="12"/>
  <c r="B5031" i="12"/>
  <c r="B5199" i="12"/>
  <c r="C5199" i="12" s="1"/>
  <c r="C5064" i="12"/>
  <c r="C5008" i="12"/>
  <c r="B5143" i="12"/>
  <c r="C5143" i="12" s="1"/>
  <c r="A5135" i="12"/>
  <c r="C5135" i="12" s="1"/>
  <c r="C5000" i="12"/>
  <c r="B5174" i="12"/>
  <c r="C5174" i="12" s="1"/>
  <c r="C5039" i="12"/>
  <c r="C5077" i="12"/>
  <c r="B5212" i="12"/>
  <c r="C5212" i="12" s="1"/>
  <c r="B5071" i="12"/>
  <c r="C4936" i="12"/>
  <c r="B5257" i="12"/>
  <c r="C5257" i="12" s="1"/>
  <c r="C5122" i="12"/>
  <c r="C5022" i="12"/>
  <c r="B5157" i="12"/>
  <c r="C5157" i="12" s="1"/>
  <c r="B5043" i="12"/>
  <c r="C4908" i="12"/>
  <c r="C4736" i="12"/>
  <c r="B4871" i="12"/>
  <c r="B5007" i="12"/>
  <c r="C4872" i="12"/>
  <c r="B4867" i="12"/>
  <c r="C4732" i="12"/>
  <c r="B5215" i="12"/>
  <c r="C5215" i="12" s="1"/>
  <c r="C5080" i="12"/>
  <c r="C4863" i="12"/>
  <c r="B4998" i="12"/>
  <c r="B5208" i="12"/>
  <c r="C5208" i="12" s="1"/>
  <c r="C5073" i="12"/>
  <c r="C4783" i="12"/>
  <c r="B4918" i="12"/>
  <c r="B5237" i="12"/>
  <c r="C5237" i="12" s="1"/>
  <c r="C5102" i="12"/>
  <c r="B4884" i="12"/>
  <c r="C4749" i="12"/>
  <c r="B5259" i="12"/>
  <c r="C5259" i="12" s="1"/>
  <c r="C5124" i="12"/>
  <c r="C5004" i="12"/>
  <c r="B5139" i="12"/>
  <c r="C5139" i="12" s="1"/>
  <c r="B4969" i="12"/>
  <c r="C4834" i="12"/>
  <c r="C5013" i="12"/>
  <c r="B5148" i="12"/>
  <c r="C5148" i="12" s="1"/>
  <c r="C5115" i="12"/>
  <c r="B5250" i="12"/>
  <c r="C5250" i="12" s="1"/>
  <c r="B4913" i="12"/>
  <c r="C4778" i="12"/>
  <c r="C4954" i="12"/>
  <c r="B5089" i="12"/>
  <c r="B5214" i="12"/>
  <c r="C5214" i="12" s="1"/>
  <c r="C5079" i="12"/>
  <c r="B5177" i="12"/>
  <c r="C5177" i="12" s="1"/>
  <c r="C5042" i="12"/>
  <c r="C4935" i="12"/>
  <c r="B5070" i="12"/>
  <c r="C4733" i="12"/>
  <c r="B4868" i="12"/>
  <c r="B5075" i="12"/>
  <c r="C4940" i="12"/>
  <c r="C4900" i="12"/>
  <c r="B5035" i="12"/>
  <c r="C4779" i="12"/>
  <c r="B4914" i="12"/>
  <c r="B4905" i="12"/>
  <c r="C4770" i="12"/>
  <c r="B5041" i="12"/>
  <c r="C4906" i="12"/>
  <c r="B5100" i="12"/>
  <c r="C4965" i="12"/>
  <c r="C4780" i="12"/>
  <c r="B4915" i="12"/>
  <c r="C4973" i="12"/>
  <c r="B5108" i="12"/>
  <c r="B4885" i="12"/>
  <c r="C4750" i="12"/>
  <c r="C4903" i="12"/>
  <c r="B5038" i="12"/>
  <c r="B5032" i="12"/>
  <c r="C4897" i="12"/>
  <c r="B5054" i="12"/>
  <c r="C4919" i="12"/>
  <c r="B5195" i="12"/>
  <c r="C5195" i="12" s="1"/>
  <c r="C5060" i="12"/>
  <c r="B5126" i="12"/>
  <c r="C4991" i="12"/>
  <c r="B5192" i="12"/>
  <c r="C5192" i="12" s="1"/>
  <c r="C5057" i="12"/>
  <c r="B5233" i="12"/>
  <c r="C5233" i="12" s="1"/>
  <c r="C5098" i="12"/>
  <c r="C4804" i="12"/>
  <c r="B4939" i="12"/>
  <c r="C5009" i="12"/>
  <c r="B5144" i="12"/>
  <c r="C5144" i="12" s="1"/>
  <c r="A5236" i="12"/>
  <c r="C5236" i="12" s="1"/>
  <c r="C5101" i="12"/>
  <c r="A5240" i="12"/>
  <c r="C5240" i="12" s="1"/>
  <c r="C5105" i="12"/>
  <c r="C4921" i="12"/>
  <c r="B5056" i="12"/>
  <c r="C4727" i="12"/>
  <c r="B4862" i="12"/>
  <c r="C5116" i="12"/>
  <c r="B5251" i="12"/>
  <c r="C5251" i="12" s="1"/>
  <c r="B4968" i="12"/>
  <c r="C4833" i="12"/>
  <c r="C4881" i="12"/>
  <c r="B5016" i="12"/>
  <c r="A5211" i="12"/>
  <c r="C5211" i="12" s="1"/>
  <c r="C5076" i="12"/>
  <c r="A5253" i="12"/>
  <c r="C5253" i="12" s="1"/>
  <c r="C5118" i="12"/>
  <c r="B5050" i="12" l="1"/>
  <c r="C4915" i="12"/>
  <c r="B5205" i="12"/>
  <c r="C5205" i="12" s="1"/>
  <c r="C5070" i="12"/>
  <c r="C5038" i="12"/>
  <c r="B5173" i="12"/>
  <c r="C5173" i="12" s="1"/>
  <c r="C4895" i="12"/>
  <c r="B5030" i="12"/>
  <c r="B5151" i="12"/>
  <c r="C5151" i="12" s="1"/>
  <c r="C5016" i="12"/>
  <c r="C5056" i="12"/>
  <c r="B5191" i="12"/>
  <c r="C5191" i="12" s="1"/>
  <c r="C4939" i="12"/>
  <c r="B5074" i="12"/>
  <c r="C4998" i="12"/>
  <c r="B5133" i="12"/>
  <c r="C5133" i="12" s="1"/>
  <c r="B5006" i="12"/>
  <c r="C4871" i="12"/>
  <c r="C5010" i="12"/>
  <c r="B5145" i="12"/>
  <c r="C5145" i="12" s="1"/>
  <c r="C4913" i="12"/>
  <c r="B5048" i="12"/>
  <c r="C4909" i="12"/>
  <c r="B5044" i="12"/>
  <c r="C5035" i="12"/>
  <c r="B5170" i="12"/>
  <c r="C5170" i="12" s="1"/>
  <c r="C5007" i="12"/>
  <c r="B5142" i="12"/>
  <c r="C5142" i="12" s="1"/>
  <c r="C4885" i="12"/>
  <c r="B5020" i="12"/>
  <c r="B5176" i="12"/>
  <c r="C5176" i="12" s="1"/>
  <c r="C5041" i="12"/>
  <c r="C5075" i="12"/>
  <c r="B5210" i="12"/>
  <c r="C5210" i="12" s="1"/>
  <c r="B5019" i="12"/>
  <c r="C4884" i="12"/>
  <c r="C5071" i="12"/>
  <c r="B5206" i="12"/>
  <c r="C5206" i="12" s="1"/>
  <c r="C5052" i="12"/>
  <c r="B5187" i="12"/>
  <c r="C5187" i="12" s="1"/>
  <c r="C4914" i="12"/>
  <c r="B5049" i="12"/>
  <c r="C4918" i="12"/>
  <c r="B5053" i="12"/>
  <c r="B5167" i="12"/>
  <c r="C5167" i="12" s="1"/>
  <c r="C5032" i="12"/>
  <c r="B4997" i="12"/>
  <c r="C4862" i="12"/>
  <c r="B5243" i="12"/>
  <c r="C5243" i="12" s="1"/>
  <c r="C5108" i="12"/>
  <c r="C4868" i="12"/>
  <c r="B5003" i="12"/>
  <c r="C5089" i="12"/>
  <c r="B5224" i="12"/>
  <c r="C5224" i="12" s="1"/>
  <c r="C5017" i="12"/>
  <c r="B5152" i="12"/>
  <c r="C5152" i="12" s="1"/>
  <c r="B5166" i="12"/>
  <c r="C5166" i="12" s="1"/>
  <c r="C5031" i="12"/>
  <c r="C4867" i="12"/>
  <c r="B5002" i="12"/>
  <c r="B5061" i="12"/>
  <c r="C4926" i="12"/>
  <c r="C5126" i="12"/>
  <c r="B5261" i="12"/>
  <c r="C5261" i="12" s="1"/>
  <c r="B5235" i="12"/>
  <c r="C5235" i="12" s="1"/>
  <c r="C5100" i="12"/>
  <c r="C4968" i="12"/>
  <c r="B5103" i="12"/>
  <c r="B5189" i="12"/>
  <c r="C5189" i="12" s="1"/>
  <c r="C5054" i="12"/>
  <c r="B5040" i="12"/>
  <c r="C4905" i="12"/>
  <c r="C4969" i="12"/>
  <c r="B5104" i="12"/>
  <c r="B5178" i="12"/>
  <c r="C5178" i="12" s="1"/>
  <c r="C5043" i="12"/>
  <c r="C4960" i="12"/>
  <c r="B5095" i="12"/>
  <c r="C5123" i="12"/>
  <c r="B5258" i="12"/>
  <c r="C5258" i="12" s="1"/>
  <c r="C5044" i="12" l="1"/>
  <c r="B5179" i="12"/>
  <c r="C5179" i="12" s="1"/>
  <c r="C5040" i="12"/>
  <c r="B5175" i="12"/>
  <c r="C5175" i="12" s="1"/>
  <c r="C5020" i="12"/>
  <c r="B5155" i="12"/>
  <c r="C5155" i="12" s="1"/>
  <c r="C5103" i="12"/>
  <c r="B5238" i="12"/>
  <c r="C5238" i="12" s="1"/>
  <c r="C5002" i="12"/>
  <c r="B5137" i="12"/>
  <c r="C5137" i="12" s="1"/>
  <c r="C5003" i="12"/>
  <c r="B5138" i="12"/>
  <c r="C5138" i="12" s="1"/>
  <c r="C5053" i="12"/>
  <c r="B5188" i="12"/>
  <c r="C5188" i="12" s="1"/>
  <c r="B5230" i="12"/>
  <c r="C5230" i="12" s="1"/>
  <c r="C5095" i="12"/>
  <c r="B5183" i="12"/>
  <c r="C5183" i="12" s="1"/>
  <c r="C5048" i="12"/>
  <c r="C5061" i="12"/>
  <c r="B5196" i="12"/>
  <c r="C5196" i="12" s="1"/>
  <c r="B5154" i="12"/>
  <c r="C5154" i="12" s="1"/>
  <c r="C5019" i="12"/>
  <c r="B5132" i="12"/>
  <c r="C5132" i="12" s="1"/>
  <c r="C4997" i="12"/>
  <c r="C5074" i="12"/>
  <c r="B5209" i="12"/>
  <c r="C5209" i="12" s="1"/>
  <c r="C5104" i="12"/>
  <c r="B5239" i="12"/>
  <c r="C5239" i="12" s="1"/>
  <c r="B5184" i="12"/>
  <c r="C5184" i="12" s="1"/>
  <c r="C5049" i="12"/>
  <c r="C5030" i="12"/>
  <c r="B5165" i="12"/>
  <c r="C5165" i="12" s="1"/>
  <c r="B5141" i="12"/>
  <c r="C5141" i="12" s="1"/>
  <c r="C5006" i="12"/>
  <c r="B5185" i="12"/>
  <c r="C5185" i="12" s="1"/>
  <c r="C5050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<sst xmlns="http://schemas.openxmlformats.org/spreadsheetml/2006/main" count="9647" uniqueCount="2773">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</sst>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[10. Integração Elétrica com países da América do Sul com custo do sistema de transmissão 50 por centomaior.xlsx]Plan1!Tabela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FF4-4562-9D47-E790F613E9F2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4-4562-9D47-E790F613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632880"/>
        <c:axId val="1611633440"/>
      </c:barChart>
      <c:catAx>
        <c:axId val="161163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611633440"/>
        <c:crosses val="autoZero"/>
        <c:auto val="1"/>
        <c:lblAlgn val="ctr"/>
        <c:lblOffset val="100"/>
        <c:noMultiLvlLbl val="0"/>
      </c:catAx>
      <c:valAx>
        <c:axId val="1611633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611632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F-4A5C-A45F-B36C99E0E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1635680"/>
        <c:axId val="1611636240"/>
      </c:lineChart>
      <c:catAx>
        <c:axId val="1611635680"/>
        <c:scaling>
          <c:orientation val="minMax"/>
        </c:scaling>
        <c:delete val="0"/>
        <c:axPos val="b"/>
        <c:majorTickMark val="out"/>
        <c:minorTickMark val="none"/>
        <c:tickLblPos val="nextTo"/>
        <c:crossAx val="1611636240"/>
        <c:crosses val="autoZero"/>
        <c:auto val="1"/>
        <c:lblAlgn val="ctr"/>
        <c:lblOffset val="100"/>
        <c:noMultiLvlLbl val="0"/>
      </c:catAx>
      <c:valAx>
        <c:axId val="1611636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116356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70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H1640"/>
  <sheetViews>
    <sheetView topLeftCell="D209" zoomScale="90" zoomScaleNormal="90" workbookViewId="0">
      <selection activeCell="F238" sqref="F238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2022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2022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2022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2022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2022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2022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2022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2022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2022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2022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2022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2022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2022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2022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2022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2022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2022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2027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2022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2022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2022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2027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2022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2022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2022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2022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2022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2022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2022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2022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2022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2022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2022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2022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2022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2022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2022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2022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2022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2022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2022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2022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2022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2022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2022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2022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2022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2022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2022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2022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2022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2027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2022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2022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2022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2022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2022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2022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2022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2027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2022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2022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2022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3</v>
      </c>
      <c r="AF129" s="32" t="str">
        <f>IF(AE129=0,"",VLOOKUP(AE129,tab_tipo_expansao!$A$2:$B$4,2,0))</f>
        <v>não_considerar</v>
      </c>
      <c r="AG129" s="125">
        <v>2022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3</v>
      </c>
      <c r="AF130" s="32" t="str">
        <f>IF(AE130=0,"",VLOOKUP(AE130,tab_tipo_expansao!$A$2:$B$4,2,0))</f>
        <v>não_considerar</v>
      </c>
      <c r="AG130" s="125">
        <v>2022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5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3</v>
      </c>
      <c r="AF132" s="32" t="str">
        <f>IF(AE132=0,"",VLOOKUP(AE132,tab_tipo_expansao!$A$2:$B$4,2,0))</f>
        <v>não_considerar</v>
      </c>
      <c r="AG132" s="125">
        <v>2022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3</v>
      </c>
      <c r="AF133" s="32" t="str">
        <f>IF(AE133=0,"",VLOOKUP(AE133,tab_tipo_expansao!$A$2:$B$4,2,0))</f>
        <v>não_considerar</v>
      </c>
      <c r="AG133" s="125">
        <v>2022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5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3</v>
      </c>
      <c r="AF137" s="32" t="str">
        <f>IF(AE137=0,"",VLOOKUP(AE137,tab_tipo_expansao!$A$2:$B$4,2,0))</f>
        <v>não_considerar</v>
      </c>
      <c r="AG137" s="125">
        <v>2022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3</v>
      </c>
      <c r="AF141" s="32" t="str">
        <f>IF(AE141=0,"",VLOOKUP(AE141,tab_tipo_expansao!$A$2:$B$4,2,0))</f>
        <v>não_considerar</v>
      </c>
      <c r="AG141" s="125">
        <v>2027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3</v>
      </c>
      <c r="AF142" s="32" t="str">
        <f>IF(AE142=0,"",VLOOKUP(AE142,tab_tipo_expansao!$A$2:$B$4,2,0))</f>
        <v>não_considerar</v>
      </c>
      <c r="AG142" s="125">
        <v>2022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3</v>
      </c>
      <c r="AF143" s="32" t="str">
        <f>IF(AE143=0,"",VLOOKUP(AE143,tab_tipo_expansao!$A$2:$B$4,2,0))</f>
        <v>não_considerar</v>
      </c>
      <c r="AG143" s="125">
        <v>2022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3</v>
      </c>
      <c r="AF144" s="32" t="str">
        <f>IF(AE144=0,"",VLOOKUP(AE144,tab_tipo_expansao!$A$2:$B$4,2,0))</f>
        <v>não_considerar</v>
      </c>
      <c r="AG144" s="125">
        <v>2022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3</v>
      </c>
      <c r="AF146" s="32" t="str">
        <f>IF(AE146=0,"",VLOOKUP(AE146,tab_tipo_expansao!$A$2:$B$4,2,0))</f>
        <v>não_considerar</v>
      </c>
      <c r="AG146" s="125">
        <v>2022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3</v>
      </c>
      <c r="AF147" s="32" t="str">
        <f>IF(AE147=0,"",VLOOKUP(AE147,tab_tipo_expansao!$A$2:$B$4,2,0))</f>
        <v>não_considerar</v>
      </c>
      <c r="AG147" s="125">
        <v>2022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3</v>
      </c>
      <c r="AF150" s="32" t="str">
        <f>IF(AE150=0,"",VLOOKUP(AE150,tab_tipo_expansao!$A$2:$B$4,2,0))</f>
        <v>não_considerar</v>
      </c>
      <c r="AG150" s="125">
        <v>2022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5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3</v>
      </c>
      <c r="AF154" s="32" t="str">
        <f>IF(AE154=0,"",VLOOKUP(AE154,tab_tipo_expansao!$A$2:$B$4,2,0))</f>
        <v>não_considerar</v>
      </c>
      <c r="AG154" s="125">
        <v>2022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3</v>
      </c>
      <c r="AF156" s="32" t="str">
        <f>IF(AE156=0,"",VLOOKUP(AE156,tab_tipo_expansao!$A$2:$B$4,2,0))</f>
        <v>não_considerar</v>
      </c>
      <c r="AG156" s="125">
        <v>2022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5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5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3</v>
      </c>
      <c r="AF160" s="32" t="str">
        <f>IF(AE160=0,"",VLOOKUP(AE160,tab_tipo_expansao!$A$2:$B$4,2,0))</f>
        <v>não_considerar</v>
      </c>
      <c r="AG160" s="125">
        <v>2022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3</v>
      </c>
      <c r="AF161" s="32" t="str">
        <f>IF(AE161=0,"",VLOOKUP(AE161,tab_tipo_expansao!$A$2:$B$4,2,0))</f>
        <v>não_considerar</v>
      </c>
      <c r="AG161" s="125">
        <v>2022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5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3</v>
      </c>
      <c r="AF163" s="32" t="str">
        <f>IF(AE163=0,"",VLOOKUP(AE163,tab_tipo_expansao!$A$2:$B$4,2,0))</f>
        <v>não_considerar</v>
      </c>
      <c r="AG163" s="125">
        <v>2028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3</v>
      </c>
      <c r="AF165" s="32" t="str">
        <f>IF(AE165=0,"",VLOOKUP(AE165,tab_tipo_expansao!$A$2:$B$4,2,0))</f>
        <v>não_considerar</v>
      </c>
      <c r="AG165" s="125">
        <v>2022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5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3</v>
      </c>
      <c r="AF168" s="32" t="str">
        <f>IF(AE168=0,"",VLOOKUP(AE168,tab_tipo_expansao!$A$2:$B$4,2,0))</f>
        <v>não_considerar</v>
      </c>
      <c r="AG168" s="125">
        <v>2022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3</v>
      </c>
      <c r="AF169" s="32" t="str">
        <f>IF(AE169=0,"",VLOOKUP(AE169,tab_tipo_expansao!$A$2:$B$4,2,0))</f>
        <v>não_considerar</v>
      </c>
      <c r="AG169" s="125">
        <v>2022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3</v>
      </c>
      <c r="AF170" s="32" t="str">
        <f>IF(AE170=0,"",VLOOKUP(AE170,tab_tipo_expansao!$A$2:$B$4,2,0))</f>
        <v>não_considerar</v>
      </c>
      <c r="AG170" s="125">
        <v>2022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3</v>
      </c>
      <c r="AF171" s="32" t="str">
        <f>IF(AE171=0,"",VLOOKUP(AE171,tab_tipo_expansao!$A$2:$B$4,2,0))</f>
        <v>não_considerar</v>
      </c>
      <c r="AG171" s="125">
        <v>2022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5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5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3</v>
      </c>
      <c r="AF175" s="32" t="str">
        <f>IF(AE175=0,"",VLOOKUP(AE175,tab_tipo_expansao!$A$2:$B$4,2,0))</f>
        <v>não_considerar</v>
      </c>
      <c r="AG175" s="125">
        <v>2022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3</v>
      </c>
      <c r="AF176" s="32" t="str">
        <f>IF(AE176=0,"",VLOOKUP(AE176,tab_tipo_expansao!$A$2:$B$4,2,0))</f>
        <v>não_considerar</v>
      </c>
      <c r="AG176" s="125">
        <v>2022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5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5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3</v>
      </c>
      <c r="AF179" s="32" t="str">
        <f>IF(AE179=0,"",VLOOKUP(AE179,tab_tipo_expansao!$A$2:$B$4,2,0))</f>
        <v>não_considerar</v>
      </c>
      <c r="AG179" s="125">
        <v>2022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5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3</v>
      </c>
      <c r="AF181" s="32" t="str">
        <f>IF(AE181=0,"",VLOOKUP(AE181,tab_tipo_expansao!$A$2:$B$4,2,0))</f>
        <v>não_considerar</v>
      </c>
      <c r="AG181" s="125">
        <v>2022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3</v>
      </c>
      <c r="AF183" s="32" t="str">
        <f>IF(AE183=0,"",VLOOKUP(AE183,tab_tipo_expansao!$A$2:$B$4,2,0))</f>
        <v>não_considerar</v>
      </c>
      <c r="AG183" s="125">
        <v>2022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3</v>
      </c>
      <c r="AF184" s="32" t="str">
        <f>IF(AE184=0,"",VLOOKUP(AE184,tab_tipo_expansao!$A$2:$B$4,2,0))</f>
        <v>não_considerar</v>
      </c>
      <c r="AG184" s="125">
        <v>2022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3</v>
      </c>
      <c r="AF185" s="32" t="str">
        <f>IF(AE185=0,"",VLOOKUP(AE185,tab_tipo_expansao!$A$2:$B$4,2,0))</f>
        <v>não_considerar</v>
      </c>
      <c r="AG185" s="125">
        <v>2022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3</v>
      </c>
      <c r="AF186" s="32" t="str">
        <f>IF(AE186=0,"",VLOOKUP(AE186,tab_tipo_expansao!$A$2:$B$4,2,0))</f>
        <v>não_considerar</v>
      </c>
      <c r="AG186" s="125">
        <v>2022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5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3</v>
      </c>
      <c r="AF188" s="32" t="str">
        <f>IF(AE188=0,"",VLOOKUP(AE188,tab_tipo_expansao!$A$2:$B$4,2,0))</f>
        <v>não_considerar</v>
      </c>
      <c r="AG188" s="125">
        <v>2022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5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3</v>
      </c>
      <c r="AF190" s="32" t="str">
        <f>IF(AE190=0,"",VLOOKUP(AE190,tab_tipo_expansao!$A$2:$B$4,2,0))</f>
        <v>não_considerar</v>
      </c>
      <c r="AG190" s="125">
        <v>2022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5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5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5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5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5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5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5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2560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2585</v>
      </c>
      <c r="B1" s="61" t="s">
        <v>182</v>
      </c>
      <c r="C1" s="61" t="s">
        <v>2586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topLeftCell="A4"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6" t="s">
        <v>2606</v>
      </c>
    </row>
    <row r="41" spans="1:42" ht="1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42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6" t="s">
        <v>2608</v>
      </c>
    </row>
    <row r="18" spans="1:40" ht="1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5">
      <c r="A27" s="616"/>
    </row>
    <row r="28" spans="1:40" ht="1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6" t="s">
        <v>2608</v>
      </c>
    </row>
    <row r="30" spans="1:40" ht="1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5">
      <c r="A39" s="616"/>
    </row>
    <row r="40" spans="1:40" ht="1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6" t="s">
        <v>2608</v>
      </c>
    </row>
    <row r="42" spans="1:40" ht="1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6" t="s">
        <v>2608</v>
      </c>
    </row>
    <row r="54" spans="1:40" ht="1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6" t="s">
        <v>2606</v>
      </c>
    </row>
    <row r="68" spans="1:40" ht="1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5">
      <c r="A77" s="616"/>
    </row>
    <row r="78" spans="1:40" ht="1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6" t="s">
        <v>2606</v>
      </c>
    </row>
    <row r="80" spans="1:40" ht="1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5">
      <c r="A89" s="616"/>
    </row>
    <row r="90" spans="1:40" ht="1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6" t="s">
        <v>2606</v>
      </c>
    </row>
    <row r="92" spans="1:40" ht="1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5">
      <c r="A101" s="616"/>
    </row>
    <row r="102" spans="1:40" ht="1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6" t="s">
        <v>2606</v>
      </c>
    </row>
    <row r="104" spans="1:40" ht="1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5">
      <c r="A2">
        <v>1</v>
      </c>
      <c r="B2" s="122" t="s">
        <v>157</v>
      </c>
      <c r="C2" s="123" t="s">
        <v>2632</v>
      </c>
      <c r="D2" s="124" t="s">
        <v>68</v>
      </c>
    </row>
    <row r="3" spans="1:4" ht="15">
      <c r="A3">
        <v>2</v>
      </c>
      <c r="B3" s="122" t="s">
        <v>2633</v>
      </c>
      <c r="C3" s="123" t="s">
        <v>2634</v>
      </c>
      <c r="D3" s="124" t="s">
        <v>67</v>
      </c>
    </row>
    <row r="4" spans="1:4" ht="15">
      <c r="A4">
        <v>3</v>
      </c>
      <c r="B4" s="122" t="s">
        <v>156</v>
      </c>
      <c r="C4" s="123" t="s">
        <v>2635</v>
      </c>
      <c r="D4" s="124" t="s">
        <v>68</v>
      </c>
    </row>
    <row r="5" spans="1:4" ht="15">
      <c r="A5">
        <v>4</v>
      </c>
      <c r="B5" s="122" t="s">
        <v>2001</v>
      </c>
      <c r="C5" s="123" t="s">
        <v>2636</v>
      </c>
      <c r="D5" s="124" t="s">
        <v>68</v>
      </c>
    </row>
    <row r="6" spans="1:4" ht="15">
      <c r="A6">
        <v>5</v>
      </c>
      <c r="B6" s="122" t="s">
        <v>154</v>
      </c>
      <c r="C6" s="123" t="s">
        <v>2637</v>
      </c>
      <c r="D6" s="124" t="s">
        <v>67</v>
      </c>
    </row>
    <row r="7" spans="1:4" ht="15">
      <c r="A7">
        <v>6</v>
      </c>
      <c r="B7" s="122" t="s">
        <v>2638</v>
      </c>
      <c r="C7" s="123" t="s">
        <v>2639</v>
      </c>
      <c r="D7" s="124" t="s">
        <v>67</v>
      </c>
    </row>
    <row r="8" spans="1:4" ht="15">
      <c r="A8">
        <v>7</v>
      </c>
      <c r="B8" s="122" t="s">
        <v>2640</v>
      </c>
      <c r="C8" s="123" t="s">
        <v>2641</v>
      </c>
      <c r="D8" s="125" t="s">
        <v>2642</v>
      </c>
    </row>
    <row r="9" spans="1:4" ht="15">
      <c r="A9">
        <v>8</v>
      </c>
      <c r="B9" s="122" t="s">
        <v>158</v>
      </c>
      <c r="C9" s="123" t="s">
        <v>2643</v>
      </c>
      <c r="D9" s="124" t="s">
        <v>2625</v>
      </c>
    </row>
    <row r="10" spans="1:4" ht="1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2661</v>
      </c>
      <c r="C1" s="2" t="s">
        <v>2662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34" sqref="F34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59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5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G14" activePane="bottomRight" state="frozen"/>
      <selection pane="bottomRight" activeCell="H28" sqref="H28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5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zoomScale="80" zoomScaleNormal="80" workbookViewId="0">
      <selection activeCell="S10" sqref="S10"/>
    </sheetView>
  </sheetViews>
  <sheetFormatPr defaultRowHeight="12.7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5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5" thickTop="1">
      <c r="A2" s="290">
        <v>7200</v>
      </c>
      <c r="B2" s="23" t="str">
        <f t="shared" ref="B2:B65" si="0">D2&amp;"_"&amp;E2&amp;"_"&amp;F2&amp;IF(F2="DC","","kV")&amp;"_"&amp;Z2</f>
        <v>AC/RO/Mad-SE_1500__kV_200</v>
      </c>
      <c r="C2" s="23">
        <v>812</v>
      </c>
      <c r="D2" s="142" t="str">
        <f>VLOOKUP(C2,tab_corredor!$A$2:$B$50,2,0)</f>
        <v>AC/RO/Mad-SE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2700</v>
      </c>
      <c r="Q2" s="294">
        <v>1</v>
      </c>
      <c r="R2" s="23"/>
      <c r="S2" s="148">
        <f t="shared" ref="S2:S26" si="1">(P2+R2)*1.5</f>
        <v>4050</v>
      </c>
      <c r="T2" s="148">
        <f ca="1">IF(S2=0,"",S2*(OFFSET(cod_desembolso!$A$1,Q2,23)))</f>
        <v>4208.8834623923722</v>
      </c>
      <c r="U2" s="149">
        <f>(constantes!$B$3*(1+constantes!$B$3)^(O2))/((1+constantes!$B$3)^(O2)-1)</f>
        <v>9.3678779051968114E-2</v>
      </c>
      <c r="V2" s="148">
        <f t="shared" ref="V2:V65" ca="1" si="2">IF(S2=0,"",T2*U2)</f>
        <v>394.28306392893757</v>
      </c>
      <c r="W2" s="148">
        <f ca="1">(IF(S2=0,"",V2/constantes!$B$3))*1</f>
        <v>4928.5382991117194</v>
      </c>
      <c r="X2" s="150">
        <f ca="1">IF(S2=0,"",PV(constantes!$B$3,O2,-V2)*constantes!$B$3)</f>
        <v>336.71067699138979</v>
      </c>
      <c r="Y2" s="85">
        <f t="shared" ref="Y2:Y16" si="3">S2/E2*1000</f>
        <v>2700</v>
      </c>
      <c r="Z2">
        <v>200</v>
      </c>
      <c r="AA2">
        <v>1500</v>
      </c>
      <c r="AB2">
        <f>AA2*1000*AC2/10^6</f>
        <v>2100</v>
      </c>
      <c r="AC2">
        <v>1400</v>
      </c>
    </row>
    <row r="3" spans="1:29">
      <c r="A3" s="290">
        <v>7201</v>
      </c>
      <c r="B3" s="23" t="str">
        <f t="shared" si="0"/>
        <v>AC/RO/Mad-SE_1500__kV_201</v>
      </c>
      <c r="C3" s="23">
        <v>812</v>
      </c>
      <c r="D3" s="142" t="str">
        <f>VLOOKUP(C3,tab_corredor!$A$2:$B$50,2,0)</f>
        <v>AC/RO/Mad-SE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2700</v>
      </c>
      <c r="Q3" s="294">
        <v>1</v>
      </c>
      <c r="R3" s="23"/>
      <c r="S3" s="148">
        <f t="shared" si="1"/>
        <v>4050</v>
      </c>
      <c r="T3" s="148">
        <f ca="1">IF(S3=0,"",S3*(OFFSET(cod_desembolso!$A$1,Q3,23)))</f>
        <v>4208.8834623923722</v>
      </c>
      <c r="U3" s="149">
        <f>(constantes!$B$3*(1+constantes!$B$3)^(O3))/((1+constantes!$B$3)^(O3)-1)</f>
        <v>9.3678779051968114E-2</v>
      </c>
      <c r="V3" s="148">
        <f t="shared" ca="1" si="2"/>
        <v>394.28306392893757</v>
      </c>
      <c r="W3" s="148">
        <f ca="1">(IF(S3=0,"",V3/constantes!$B$3))*1</f>
        <v>4928.5382991117194</v>
      </c>
      <c r="X3" s="150">
        <f ca="1">IF(S3=0,"",PV(constantes!$B$3,O3,-V3)*constantes!$B$3)</f>
        <v>336.71067699138979</v>
      </c>
      <c r="Y3" s="85">
        <f t="shared" si="3"/>
        <v>2700</v>
      </c>
      <c r="Z3">
        <v>201</v>
      </c>
    </row>
    <row r="4" spans="1:29">
      <c r="A4" s="290">
        <v>7202</v>
      </c>
      <c r="B4" s="23" t="str">
        <f t="shared" si="0"/>
        <v>AC/RO/Mad-SE_1500__kV_202</v>
      </c>
      <c r="C4" s="23">
        <v>812</v>
      </c>
      <c r="D4" s="142" t="str">
        <f>VLOOKUP(C4,tab_corredor!$A$2:$B$50,2,0)</f>
        <v>AC/RO/Mad-SE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2700</v>
      </c>
      <c r="Q4" s="294">
        <v>1</v>
      </c>
      <c r="R4" s="23"/>
      <c r="S4" s="148">
        <f t="shared" si="1"/>
        <v>4050</v>
      </c>
      <c r="T4" s="148">
        <f ca="1">IF(S4=0,"",S4*(OFFSET(cod_desembolso!$A$1,Q4,23)))</f>
        <v>4208.8834623923722</v>
      </c>
      <c r="U4" s="149">
        <f>(constantes!$B$3*(1+constantes!$B$3)^(O4))/((1+constantes!$B$3)^(O4)-1)</f>
        <v>9.3678779051968114E-2</v>
      </c>
      <c r="V4" s="148">
        <f t="shared" ca="1" si="2"/>
        <v>394.28306392893757</v>
      </c>
      <c r="W4" s="148">
        <f ca="1">(IF(S4=0,"",V4/constantes!$B$3))*1</f>
        <v>4928.5382991117194</v>
      </c>
      <c r="X4" s="150">
        <f ca="1">IF(S4=0,"",PV(constantes!$B$3,O4,-V4)*constantes!$B$3)</f>
        <v>336.71067699138979</v>
      </c>
      <c r="Y4" s="85">
        <f t="shared" si="3"/>
        <v>2700</v>
      </c>
      <c r="Z4">
        <v>202</v>
      </c>
    </row>
    <row r="5" spans="1:29">
      <c r="A5" s="290">
        <v>7203</v>
      </c>
      <c r="B5" s="23" t="str">
        <f t="shared" si="0"/>
        <v>AC/RO/Mad-SE_1500__kV_203</v>
      </c>
      <c r="C5" s="23">
        <v>812</v>
      </c>
      <c r="D5" s="142" t="str">
        <f>VLOOKUP(C5,tab_corredor!$A$2:$B$50,2,0)</f>
        <v>AC/RO/Mad-SE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2700</v>
      </c>
      <c r="Q5" s="294">
        <v>1</v>
      </c>
      <c r="R5" s="23"/>
      <c r="S5" s="148">
        <f t="shared" si="1"/>
        <v>4050</v>
      </c>
      <c r="T5" s="148">
        <f ca="1">IF(S5=0,"",S5*(OFFSET(cod_desembolso!$A$1,Q5,23)))</f>
        <v>4208.8834623923722</v>
      </c>
      <c r="U5" s="149">
        <f>(constantes!$B$3*(1+constantes!$B$3)^(O5))/((1+constantes!$B$3)^(O5)-1)</f>
        <v>9.3678779051968114E-2</v>
      </c>
      <c r="V5" s="148">
        <f t="shared" ca="1" si="2"/>
        <v>394.28306392893757</v>
      </c>
      <c r="W5" s="148">
        <f ca="1">(IF(S5=0,"",V5/constantes!$B$3))*1</f>
        <v>4928.5382991117194</v>
      </c>
      <c r="X5" s="150">
        <f ca="1">IF(S5=0,"",PV(constantes!$B$3,O5,-V5)*constantes!$B$3)</f>
        <v>336.71067699138979</v>
      </c>
      <c r="Y5" s="85">
        <f t="shared" si="3"/>
        <v>2700</v>
      </c>
      <c r="Z5">
        <v>203</v>
      </c>
    </row>
    <row r="6" spans="1:29">
      <c r="A6" s="290">
        <v>7204</v>
      </c>
      <c r="B6" s="23" t="str">
        <f t="shared" si="0"/>
        <v>AC/RO/Mad-SE_1500__kV_204</v>
      </c>
      <c r="C6" s="23">
        <v>812</v>
      </c>
      <c r="D6" s="142" t="str">
        <f>VLOOKUP(C6,tab_corredor!$A$2:$B$50,2,0)</f>
        <v>AC/RO/Mad-SE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2700</v>
      </c>
      <c r="Q6" s="294">
        <v>1</v>
      </c>
      <c r="R6" s="23"/>
      <c r="S6" s="148">
        <f t="shared" si="1"/>
        <v>4050</v>
      </c>
      <c r="T6" s="148">
        <f ca="1">IF(S6=0,"",S6*(OFFSET(cod_desembolso!$A$1,Q6,23)))</f>
        <v>4208.8834623923722</v>
      </c>
      <c r="U6" s="149">
        <f>(constantes!$B$3*(1+constantes!$B$3)^(O6))/((1+constantes!$B$3)^(O6)-1)</f>
        <v>9.3678779051968114E-2</v>
      </c>
      <c r="V6" s="148">
        <f t="shared" ca="1" si="2"/>
        <v>394.28306392893757</v>
      </c>
      <c r="W6" s="148">
        <f ca="1">(IF(S6=0,"",V6/constantes!$B$3))*1</f>
        <v>4928.5382991117194</v>
      </c>
      <c r="X6" s="150">
        <f ca="1">IF(S6=0,"",PV(constantes!$B$3,O6,-V6)*constantes!$B$3)</f>
        <v>336.71067699138979</v>
      </c>
      <c r="Y6" s="85">
        <f t="shared" si="3"/>
        <v>2700</v>
      </c>
      <c r="Z6">
        <v>204</v>
      </c>
    </row>
    <row r="7" spans="1:29">
      <c r="A7" s="290">
        <v>7205</v>
      </c>
      <c r="B7" s="23" t="str">
        <f t="shared" si="0"/>
        <v>AC/RO/Mad-SE_1500__kV_205</v>
      </c>
      <c r="C7" s="23">
        <v>812</v>
      </c>
      <c r="D7" s="142" t="str">
        <f>VLOOKUP(C7,tab_corredor!$A$2:$B$50,2,0)</f>
        <v>AC/RO/Mad-SE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2700</v>
      </c>
      <c r="Q7" s="294">
        <v>1</v>
      </c>
      <c r="R7" s="23"/>
      <c r="S7" s="148">
        <f t="shared" si="1"/>
        <v>4050</v>
      </c>
      <c r="T7" s="148">
        <f ca="1">IF(S7=0,"",S7*(OFFSET(cod_desembolso!$A$1,Q7,23)))</f>
        <v>4208.8834623923722</v>
      </c>
      <c r="U7" s="149">
        <f>(constantes!$B$3*(1+constantes!$B$3)^(O7))/((1+constantes!$B$3)^(O7)-1)</f>
        <v>9.3678779051968114E-2</v>
      </c>
      <c r="V7" s="148">
        <f t="shared" ca="1" si="2"/>
        <v>394.28306392893757</v>
      </c>
      <c r="W7" s="148">
        <f ca="1">(IF(S7=0,"",V7/constantes!$B$3))*1</f>
        <v>4928.5382991117194</v>
      </c>
      <c r="X7" s="150">
        <f ca="1">IF(S7=0,"",PV(constantes!$B$3,O7,-V7)*constantes!$B$3)</f>
        <v>336.71067699138979</v>
      </c>
      <c r="Y7" s="85">
        <f t="shared" si="3"/>
        <v>2700</v>
      </c>
      <c r="Z7">
        <v>205</v>
      </c>
    </row>
    <row r="8" spans="1:29">
      <c r="A8" s="290">
        <v>7206</v>
      </c>
      <c r="B8" s="23" t="str">
        <f t="shared" si="0"/>
        <v>AC/RO/Mad-SE_1500__kV_206</v>
      </c>
      <c r="C8" s="23">
        <v>812</v>
      </c>
      <c r="D8" s="142" t="str">
        <f>VLOOKUP(C8,tab_corredor!$A$2:$B$50,2,0)</f>
        <v>AC/RO/Mad-SE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2700</v>
      </c>
      <c r="Q8" s="294">
        <v>1</v>
      </c>
      <c r="R8" s="23"/>
      <c r="S8" s="148">
        <f t="shared" si="1"/>
        <v>4050</v>
      </c>
      <c r="T8" s="148">
        <f ca="1">IF(S8=0,"",S8*(OFFSET(cod_desembolso!$A$1,Q8,23)))</f>
        <v>4208.8834623923722</v>
      </c>
      <c r="U8" s="149">
        <f>(constantes!$B$3*(1+constantes!$B$3)^(O8))/((1+constantes!$B$3)^(O8)-1)</f>
        <v>9.3678779051968114E-2</v>
      </c>
      <c r="V8" s="148">
        <f t="shared" ca="1" si="2"/>
        <v>394.28306392893757</v>
      </c>
      <c r="W8" s="148">
        <f ca="1">(IF(S8=0,"",V8/constantes!$B$3))*1</f>
        <v>4928.5382991117194</v>
      </c>
      <c r="X8" s="150">
        <f ca="1">IF(S8=0,"",PV(constantes!$B$3,O8,-V8)*constantes!$B$3)</f>
        <v>336.71067699138979</v>
      </c>
      <c r="Y8" s="85">
        <f t="shared" si="3"/>
        <v>2700</v>
      </c>
      <c r="Z8">
        <v>206</v>
      </c>
    </row>
    <row r="9" spans="1:29">
      <c r="A9" s="290">
        <v>7207</v>
      </c>
      <c r="B9" s="23" t="str">
        <f t="shared" si="0"/>
        <v>AC/RO/Mad-SE_1500__kV_207</v>
      </c>
      <c r="C9" s="23">
        <v>812</v>
      </c>
      <c r="D9" s="142" t="str">
        <f>VLOOKUP(C9,tab_corredor!$A$2:$B$50,2,0)</f>
        <v>AC/RO/Mad-SE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2700</v>
      </c>
      <c r="Q9" s="294">
        <v>1</v>
      </c>
      <c r="R9" s="23"/>
      <c r="S9" s="148">
        <f t="shared" si="1"/>
        <v>4050</v>
      </c>
      <c r="T9" s="148">
        <f ca="1">IF(S9=0,"",S9*(OFFSET(cod_desembolso!$A$1,Q9,23)))</f>
        <v>4208.8834623923722</v>
      </c>
      <c r="U9" s="149">
        <f>(constantes!$B$3*(1+constantes!$B$3)^(O9))/((1+constantes!$B$3)^(O9)-1)</f>
        <v>9.3678779051968114E-2</v>
      </c>
      <c r="V9" s="148">
        <f t="shared" ca="1" si="2"/>
        <v>394.28306392893757</v>
      </c>
      <c r="W9" s="148">
        <f ca="1">(IF(S9=0,"",V9/constantes!$B$3))*1</f>
        <v>4928.5382991117194</v>
      </c>
      <c r="X9" s="150">
        <f ca="1">IF(S9=0,"",PV(constantes!$B$3,O9,-V9)*constantes!$B$3)</f>
        <v>336.71067699138979</v>
      </c>
      <c r="Y9" s="85">
        <f t="shared" si="3"/>
        <v>2700</v>
      </c>
      <c r="Z9">
        <v>207</v>
      </c>
    </row>
    <row r="10" spans="1:29">
      <c r="A10" s="290">
        <v>7208</v>
      </c>
      <c r="B10" s="23" t="str">
        <f t="shared" si="0"/>
        <v>AC/RO/Mad-SE_1500__kV_208</v>
      </c>
      <c r="C10" s="23">
        <v>812</v>
      </c>
      <c r="D10" s="142" t="str">
        <f>VLOOKUP(C10,tab_corredor!$A$2:$B$50,2,0)</f>
        <v>AC/RO/Mad-SE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2700</v>
      </c>
      <c r="Q10" s="294">
        <v>1</v>
      </c>
      <c r="R10" s="23"/>
      <c r="S10" s="148">
        <f t="shared" si="1"/>
        <v>4050</v>
      </c>
      <c r="T10" s="148">
        <f ca="1">IF(S10=0,"",S10*(OFFSET(cod_desembolso!$A$1,Q10,23)))</f>
        <v>4208.8834623923722</v>
      </c>
      <c r="U10" s="149">
        <f>(constantes!$B$3*(1+constantes!$B$3)^(O10))/((1+constantes!$B$3)^(O10)-1)</f>
        <v>9.3678779051968114E-2</v>
      </c>
      <c r="V10" s="148">
        <f t="shared" ca="1" si="2"/>
        <v>394.28306392893757</v>
      </c>
      <c r="W10" s="148">
        <f ca="1">(IF(S10=0,"",V10/constantes!$B$3))*1</f>
        <v>4928.5382991117194</v>
      </c>
      <c r="X10" s="150">
        <f ca="1">IF(S10=0,"",PV(constantes!$B$3,O10,-V10)*constantes!$B$3)</f>
        <v>336.71067699138979</v>
      </c>
      <c r="Y10" s="85">
        <f t="shared" si="3"/>
        <v>2700</v>
      </c>
      <c r="Z10">
        <v>208</v>
      </c>
    </row>
    <row r="11" spans="1:29">
      <c r="A11" s="290">
        <v>7209</v>
      </c>
      <c r="B11" s="23" t="str">
        <f t="shared" si="0"/>
        <v>AC/RO/Mad-SE_1500__kV_209</v>
      </c>
      <c r="C11" s="23">
        <v>812</v>
      </c>
      <c r="D11" s="142" t="str">
        <f>VLOOKUP(C11,tab_corredor!$A$2:$B$50,2,0)</f>
        <v>AC/RO/Mad-SE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2700</v>
      </c>
      <c r="Q11" s="294">
        <v>1</v>
      </c>
      <c r="R11" s="23"/>
      <c r="S11" s="148">
        <f t="shared" si="1"/>
        <v>4050</v>
      </c>
      <c r="T11" s="148">
        <f ca="1">IF(S11=0,"",S11*(OFFSET(cod_desembolso!$A$1,Q11,23)))</f>
        <v>4208.8834623923722</v>
      </c>
      <c r="U11" s="149">
        <f>(constantes!$B$3*(1+constantes!$B$3)^(O11))/((1+constantes!$B$3)^(O11)-1)</f>
        <v>9.3678779051968114E-2</v>
      </c>
      <c r="V11" s="148">
        <f t="shared" ca="1" si="2"/>
        <v>394.28306392893757</v>
      </c>
      <c r="W11" s="148">
        <f ca="1">(IF(S11=0,"",V11/constantes!$B$3))*1</f>
        <v>4928.5382991117194</v>
      </c>
      <c r="X11" s="150">
        <f ca="1">IF(S11=0,"",PV(constantes!$B$3,O11,-V11)*constantes!$B$3)</f>
        <v>336.71067699138979</v>
      </c>
      <c r="Y11" s="85">
        <f t="shared" si="3"/>
        <v>2700</v>
      </c>
      <c r="Z11">
        <v>209</v>
      </c>
    </row>
    <row r="12" spans="1:29">
      <c r="A12" s="290">
        <v>7210</v>
      </c>
      <c r="B12" s="23" t="str">
        <f t="shared" si="0"/>
        <v>AC/RO/Mad-SE_1500__kV_210</v>
      </c>
      <c r="C12" s="23">
        <v>812</v>
      </c>
      <c r="D12" s="142" t="str">
        <f>VLOOKUP(C12,tab_corredor!$A$2:$B$50,2,0)</f>
        <v>AC/RO/Mad-SE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2700</v>
      </c>
      <c r="Q12" s="294">
        <v>1</v>
      </c>
      <c r="R12" s="23"/>
      <c r="S12" s="148">
        <f t="shared" si="1"/>
        <v>4050</v>
      </c>
      <c r="T12" s="148">
        <f ca="1">IF(S12=0,"",S12*(OFFSET(cod_desembolso!$A$1,Q12,23)))</f>
        <v>4208.8834623923722</v>
      </c>
      <c r="U12" s="149">
        <f>(constantes!$B$3*(1+constantes!$B$3)^(O12))/((1+constantes!$B$3)^(O12)-1)</f>
        <v>9.3678779051968114E-2</v>
      </c>
      <c r="V12" s="148">
        <f t="shared" ca="1" si="2"/>
        <v>394.28306392893757</v>
      </c>
      <c r="W12" s="148">
        <f ca="1">(IF(S12=0,"",V12/constantes!$B$3))*1</f>
        <v>4928.5382991117194</v>
      </c>
      <c r="X12" s="150">
        <f ca="1">IF(S12=0,"",PV(constantes!$B$3,O12,-V12)*constantes!$B$3)</f>
        <v>336.71067699138979</v>
      </c>
      <c r="Y12" s="85">
        <f t="shared" si="3"/>
        <v>2700</v>
      </c>
      <c r="Z12">
        <v>210</v>
      </c>
    </row>
    <row r="13" spans="1:29">
      <c r="A13" s="290">
        <v>7211</v>
      </c>
      <c r="B13" s="23" t="str">
        <f t="shared" si="0"/>
        <v>AC/RO/Mad-SE_1500__kV_211</v>
      </c>
      <c r="C13" s="23">
        <v>812</v>
      </c>
      <c r="D13" s="142" t="str">
        <f>VLOOKUP(C13,tab_corredor!$A$2:$B$50,2,0)</f>
        <v>AC/RO/Mad-SE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2700</v>
      </c>
      <c r="Q13" s="294">
        <v>1</v>
      </c>
      <c r="R13" s="23"/>
      <c r="S13" s="148">
        <f t="shared" si="1"/>
        <v>4050</v>
      </c>
      <c r="T13" s="148">
        <f ca="1">IF(S13=0,"",S13*(OFFSET(cod_desembolso!$A$1,Q13,23)))</f>
        <v>4208.8834623923722</v>
      </c>
      <c r="U13" s="149">
        <f>(constantes!$B$3*(1+constantes!$B$3)^(O13))/((1+constantes!$B$3)^(O13)-1)</f>
        <v>9.3678779051968114E-2</v>
      </c>
      <c r="V13" s="148">
        <f t="shared" ca="1" si="2"/>
        <v>394.28306392893757</v>
      </c>
      <c r="W13" s="148">
        <f ca="1">(IF(S13=0,"",V13/constantes!$B$3))*1</f>
        <v>4928.5382991117194</v>
      </c>
      <c r="X13" s="150">
        <f ca="1">IF(S13=0,"",PV(constantes!$B$3,O13,-V13)*constantes!$B$3)</f>
        <v>336.71067699138979</v>
      </c>
      <c r="Y13" s="85">
        <f t="shared" si="3"/>
        <v>2700</v>
      </c>
      <c r="Z13">
        <v>211</v>
      </c>
    </row>
    <row r="14" spans="1:29">
      <c r="A14" s="290">
        <v>7212</v>
      </c>
      <c r="B14" s="23" t="str">
        <f t="shared" si="0"/>
        <v>AC/RO/Mad-SE_1500__kV_212</v>
      </c>
      <c r="C14" s="23">
        <v>812</v>
      </c>
      <c r="D14" s="142" t="str">
        <f>VLOOKUP(C14,tab_corredor!$A$2:$B$50,2,0)</f>
        <v>AC/RO/Mad-SE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2700</v>
      </c>
      <c r="Q14" s="294">
        <v>1</v>
      </c>
      <c r="R14" s="23"/>
      <c r="S14" s="148">
        <f t="shared" si="1"/>
        <v>4050</v>
      </c>
      <c r="T14" s="148">
        <f ca="1">IF(S14=0,"",S14*(OFFSET(cod_desembolso!$A$1,Q14,23)))</f>
        <v>4208.8834623923722</v>
      </c>
      <c r="U14" s="149">
        <f>(constantes!$B$3*(1+constantes!$B$3)^(O14))/((1+constantes!$B$3)^(O14)-1)</f>
        <v>9.3678779051968114E-2</v>
      </c>
      <c r="V14" s="148">
        <f t="shared" ca="1" si="2"/>
        <v>394.28306392893757</v>
      </c>
      <c r="W14" s="148">
        <f ca="1">(IF(S14=0,"",V14/constantes!$B$3))*1</f>
        <v>4928.5382991117194</v>
      </c>
      <c r="X14" s="150">
        <f ca="1">IF(S14=0,"",PV(constantes!$B$3,O14,-V14)*constantes!$B$3)</f>
        <v>336.71067699138979</v>
      </c>
      <c r="Y14" s="85">
        <f t="shared" si="3"/>
        <v>2700</v>
      </c>
      <c r="Z14">
        <v>212</v>
      </c>
    </row>
    <row r="15" spans="1:29">
      <c r="A15" s="290">
        <v>7213</v>
      </c>
      <c r="B15" s="23" t="str">
        <f t="shared" si="0"/>
        <v>AC/RO/Mad-SE_1500__kV_213</v>
      </c>
      <c r="C15" s="23">
        <v>812</v>
      </c>
      <c r="D15" s="142" t="str">
        <f>VLOOKUP(C15,tab_corredor!$A$2:$B$50,2,0)</f>
        <v>AC/RO/Mad-SE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2700</v>
      </c>
      <c r="Q15" s="294">
        <v>1</v>
      </c>
      <c r="R15" s="23"/>
      <c r="S15" s="148">
        <f t="shared" si="1"/>
        <v>4050</v>
      </c>
      <c r="T15" s="148">
        <f ca="1">IF(S15=0,"",S15*(OFFSET(cod_desembolso!$A$1,Q15,23)))</f>
        <v>4208.8834623923722</v>
      </c>
      <c r="U15" s="149">
        <f>(constantes!$B$3*(1+constantes!$B$3)^(O15))/((1+constantes!$B$3)^(O15)-1)</f>
        <v>9.3678779051968114E-2</v>
      </c>
      <c r="V15" s="148">
        <f t="shared" ca="1" si="2"/>
        <v>394.28306392893757</v>
      </c>
      <c r="W15" s="148">
        <f ca="1">(IF(S15=0,"",V15/constantes!$B$3))*1</f>
        <v>4928.5382991117194</v>
      </c>
      <c r="X15" s="150">
        <f ca="1">IF(S15=0,"",PV(constantes!$B$3,O15,-V15)*constantes!$B$3)</f>
        <v>336.71067699138979</v>
      </c>
      <c r="Y15" s="85">
        <f t="shared" si="3"/>
        <v>2700</v>
      </c>
      <c r="Z15">
        <v>213</v>
      </c>
      <c r="AA15" s="396"/>
      <c r="AB15" s="396"/>
      <c r="AC15" s="396"/>
    </row>
    <row r="16" spans="1:29">
      <c r="A16" s="290">
        <v>7214</v>
      </c>
      <c r="B16" s="23" t="str">
        <f t="shared" si="0"/>
        <v>AC/RO/Mad-SE_1500__kV_214</v>
      </c>
      <c r="C16" s="23">
        <v>812</v>
      </c>
      <c r="D16" s="142" t="str">
        <f>VLOOKUP(C16,tab_corredor!$A$2:$B$50,2,0)</f>
        <v>AC/RO/Mad-SE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2700</v>
      </c>
      <c r="Q16" s="294">
        <v>1</v>
      </c>
      <c r="R16" s="23"/>
      <c r="S16" s="148">
        <f t="shared" si="1"/>
        <v>4050</v>
      </c>
      <c r="T16" s="148">
        <f ca="1">IF(S16=0,"",S16*(OFFSET(cod_desembolso!$A$1,Q16,23)))</f>
        <v>4208.8834623923722</v>
      </c>
      <c r="U16" s="149">
        <f>(constantes!$B$3*(1+constantes!$B$3)^(O16))/((1+constantes!$B$3)^(O16)-1)</f>
        <v>9.3678779051968114E-2</v>
      </c>
      <c r="V16" s="148">
        <f t="shared" ca="1" si="2"/>
        <v>394.28306392893757</v>
      </c>
      <c r="W16" s="148">
        <f ca="1">(IF(S16=0,"",V16/constantes!$B$3))*1</f>
        <v>4928.5382991117194</v>
      </c>
      <c r="X16" s="150">
        <f ca="1">IF(S16=0,"",PV(constantes!$B$3,O16,-V16)*constantes!$B$3)</f>
        <v>336.71067699138979</v>
      </c>
      <c r="Y16" s="85">
        <f t="shared" si="3"/>
        <v>2700</v>
      </c>
      <c r="Z16">
        <v>214</v>
      </c>
      <c r="AA16" s="396"/>
      <c r="AB16" s="396"/>
      <c r="AC16" s="396"/>
    </row>
    <row r="17" spans="1:29">
      <c r="A17" s="290">
        <v>7328</v>
      </c>
      <c r="B17" s="23" t="str">
        <f t="shared" si="0"/>
        <v>AC/RO/Mad-SE_1500__kV_319</v>
      </c>
      <c r="C17" s="23">
        <v>812</v>
      </c>
      <c r="D17" s="142" t="str">
        <f>VLOOKUP(C17,tab_corredor!$A$2:$B$50,2,0)</f>
        <v>AC/RO/Mad-SE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2700</v>
      </c>
      <c r="Q17" s="294">
        <v>1</v>
      </c>
      <c r="R17" s="23"/>
      <c r="S17" s="148">
        <f t="shared" si="1"/>
        <v>4050</v>
      </c>
      <c r="T17" s="148">
        <f ca="1">IF(S17=0,"",S17*(OFFSET(cod_desembolso!$A$1,Q17,23)))</f>
        <v>4208.8834623923722</v>
      </c>
      <c r="U17" s="149">
        <f>(constantes!$B$3*(1+constantes!$B$3)^(O17))/((1+constantes!$B$3)^(O17)-1)</f>
        <v>9.3678779051968114E-2</v>
      </c>
      <c r="V17" s="148">
        <f t="shared" ca="1" si="2"/>
        <v>394.28306392893757</v>
      </c>
      <c r="W17" s="148">
        <f ca="1">(IF(S17=0,"",V17/constantes!$B$3))*1</f>
        <v>4928.5382991117194</v>
      </c>
      <c r="X17" s="150">
        <f ca="1">IF(S17=0,"",PV(constantes!$B$3,O17,-V17)*constantes!$B$3)</f>
        <v>336.71067699138979</v>
      </c>
      <c r="Y17" s="85">
        <f t="shared" ref="Y17:Y48" si="4">(S17/E17*1000)</f>
        <v>2700</v>
      </c>
      <c r="Z17">
        <v>319</v>
      </c>
      <c r="AA17">
        <v>1500</v>
      </c>
      <c r="AB17">
        <f>AA17*1000*AC17/10^6</f>
        <v>2100</v>
      </c>
      <c r="AC17">
        <v>1400</v>
      </c>
    </row>
    <row r="18" spans="1:29">
      <c r="A18" s="290">
        <v>7332</v>
      </c>
      <c r="B18" s="23" t="str">
        <f t="shared" si="0"/>
        <v>AC/RO/Mad-SE_1500__kV_319</v>
      </c>
      <c r="C18" s="23">
        <v>812</v>
      </c>
      <c r="D18" s="142" t="str">
        <f>VLOOKUP(C18,tab_corredor!$A$2:$B$50,2,0)</f>
        <v>AC/RO/Mad-SE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2700</v>
      </c>
      <c r="Q18" s="294">
        <v>1</v>
      </c>
      <c r="R18" s="23"/>
      <c r="S18" s="148">
        <f t="shared" si="1"/>
        <v>4050</v>
      </c>
      <c r="T18" s="148">
        <f ca="1">IF(S18=0,"",S18*(OFFSET(cod_desembolso!$A$1,Q18,23)))</f>
        <v>4208.8834623923722</v>
      </c>
      <c r="U18" s="149">
        <f>(constantes!$B$3*(1+constantes!$B$3)^(O18))/((1+constantes!$B$3)^(O18)-1)</f>
        <v>9.3678779051968114E-2</v>
      </c>
      <c r="V18" s="148">
        <f t="shared" ca="1" si="2"/>
        <v>394.28306392893757</v>
      </c>
      <c r="W18" s="148">
        <f ca="1">(IF(S18=0,"",V18/constantes!$B$3))*1</f>
        <v>4928.5382991117194</v>
      </c>
      <c r="X18" s="150">
        <f ca="1">IF(S18=0,"",PV(constantes!$B$3,O18,-V18)*constantes!$B$3)</f>
        <v>336.71067699138979</v>
      </c>
      <c r="Y18" s="85">
        <f t="shared" si="4"/>
        <v>2700</v>
      </c>
      <c r="Z18">
        <v>319</v>
      </c>
    </row>
    <row r="19" spans="1:29">
      <c r="A19" s="290">
        <v>7336</v>
      </c>
      <c r="B19" s="23" t="str">
        <f t="shared" si="0"/>
        <v>AC/RO/Mad-SE_1500__kV_319</v>
      </c>
      <c r="C19" s="23">
        <v>812</v>
      </c>
      <c r="D19" s="142" t="str">
        <f>VLOOKUP(C19,tab_corredor!$A$2:$B$50,2,0)</f>
        <v>AC/RO/Mad-SE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2700</v>
      </c>
      <c r="Q19" s="294">
        <v>1</v>
      </c>
      <c r="R19" s="23"/>
      <c r="S19" s="148">
        <f t="shared" si="1"/>
        <v>4050</v>
      </c>
      <c r="T19" s="148">
        <f ca="1">IF(S19=0,"",S19*(OFFSET(cod_desembolso!$A$1,Q19,23)))</f>
        <v>4208.8834623923722</v>
      </c>
      <c r="U19" s="149">
        <f>(constantes!$B$3*(1+constantes!$B$3)^(O19))/((1+constantes!$B$3)^(O19)-1)</f>
        <v>9.3678779051968114E-2</v>
      </c>
      <c r="V19" s="148">
        <f t="shared" ca="1" si="2"/>
        <v>394.28306392893757</v>
      </c>
      <c r="W19" s="148">
        <f ca="1">(IF(S19=0,"",V19/constantes!$B$3))*1</f>
        <v>4928.5382991117194</v>
      </c>
      <c r="X19" s="150">
        <f ca="1">IF(S19=0,"",PV(constantes!$B$3,O19,-V19)*constantes!$B$3)</f>
        <v>336.71067699138979</v>
      </c>
      <c r="Y19" s="85">
        <f t="shared" si="4"/>
        <v>2700</v>
      </c>
      <c r="Z19">
        <v>319</v>
      </c>
    </row>
    <row r="20" spans="1:29">
      <c r="A20" s="290">
        <v>7340</v>
      </c>
      <c r="B20" s="23" t="str">
        <f t="shared" si="0"/>
        <v>AC/RO/Mad-SE_1500__kV_319</v>
      </c>
      <c r="C20" s="23">
        <v>812</v>
      </c>
      <c r="D20" s="142" t="str">
        <f>VLOOKUP(C20,tab_corredor!$A$2:$B$50,2,0)</f>
        <v>AC/RO/Mad-SE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2700</v>
      </c>
      <c r="Q20" s="294">
        <v>1</v>
      </c>
      <c r="R20" s="23"/>
      <c r="S20" s="148">
        <f t="shared" si="1"/>
        <v>4050</v>
      </c>
      <c r="T20" s="148">
        <f ca="1">IF(S20=0,"",S20*(OFFSET(cod_desembolso!$A$1,Q20,23)))</f>
        <v>4208.8834623923722</v>
      </c>
      <c r="U20" s="149">
        <f>(constantes!$B$3*(1+constantes!$B$3)^(O20))/((1+constantes!$B$3)^(O20)-1)</f>
        <v>9.3678779051968114E-2</v>
      </c>
      <c r="V20" s="148">
        <f t="shared" ca="1" si="2"/>
        <v>394.28306392893757</v>
      </c>
      <c r="W20" s="148">
        <f ca="1">(IF(S20=0,"",V20/constantes!$B$3))*1</f>
        <v>4928.5382991117194</v>
      </c>
      <c r="X20" s="150">
        <f ca="1">IF(S20=0,"",PV(constantes!$B$3,O20,-V20)*constantes!$B$3)</f>
        <v>336.71067699138979</v>
      </c>
      <c r="Y20" s="85">
        <f t="shared" si="4"/>
        <v>2700</v>
      </c>
      <c r="Z20">
        <v>319</v>
      </c>
    </row>
    <row r="21" spans="1:29">
      <c r="A21" s="290">
        <v>7329</v>
      </c>
      <c r="B21" s="23" t="str">
        <f t="shared" si="0"/>
        <v>AC/RO/Mad-SE_1500__kV_320</v>
      </c>
      <c r="C21" s="23">
        <v>812</v>
      </c>
      <c r="D21" s="142" t="str">
        <f>VLOOKUP(C21,tab_corredor!$A$2:$B$50,2,0)</f>
        <v>AC/RO/Mad-SE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2700</v>
      </c>
      <c r="Q21" s="294">
        <v>1</v>
      </c>
      <c r="R21" s="23"/>
      <c r="S21" s="148">
        <f t="shared" si="1"/>
        <v>4050</v>
      </c>
      <c r="T21" s="148">
        <f ca="1">IF(S21=0,"",S21*(OFFSET(cod_desembolso!$A$1,Q21,23)))</f>
        <v>4208.8834623923722</v>
      </c>
      <c r="U21" s="149">
        <f>(constantes!$B$3*(1+constantes!$B$3)^(O21))/((1+constantes!$B$3)^(O21)-1)</f>
        <v>9.3678779051968114E-2</v>
      </c>
      <c r="V21" s="148">
        <f t="shared" ca="1" si="2"/>
        <v>394.28306392893757</v>
      </c>
      <c r="W21" s="148">
        <f ca="1">(IF(S21=0,"",V21/constantes!$B$3))*1</f>
        <v>4928.5382991117194</v>
      </c>
      <c r="X21" s="150">
        <f ca="1">IF(S21=0,"",PV(constantes!$B$3,O21,-V21)*constantes!$B$3)</f>
        <v>336.71067699138979</v>
      </c>
      <c r="Y21" s="85">
        <f t="shared" si="4"/>
        <v>2700</v>
      </c>
      <c r="Z21">
        <v>320</v>
      </c>
    </row>
    <row r="22" spans="1:29">
      <c r="A22" s="290">
        <v>7333</v>
      </c>
      <c r="B22" s="23" t="str">
        <f t="shared" si="0"/>
        <v>AC/RO/Mad-SE_1500__kV_320</v>
      </c>
      <c r="C22" s="23">
        <v>812</v>
      </c>
      <c r="D22" s="142" t="str">
        <f>VLOOKUP(C22,tab_corredor!$A$2:$B$50,2,0)</f>
        <v>AC/RO/Mad-SE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2700</v>
      </c>
      <c r="Q22" s="294">
        <v>1</v>
      </c>
      <c r="R22" s="23"/>
      <c r="S22" s="148">
        <f t="shared" si="1"/>
        <v>4050</v>
      </c>
      <c r="T22" s="148">
        <f ca="1">IF(S22=0,"",S22*(OFFSET(cod_desembolso!$A$1,Q22,23)))</f>
        <v>4208.8834623923722</v>
      </c>
      <c r="U22" s="149">
        <f>(constantes!$B$3*(1+constantes!$B$3)^(O22))/((1+constantes!$B$3)^(O22)-1)</f>
        <v>9.3678779051968114E-2</v>
      </c>
      <c r="V22" s="148">
        <f t="shared" ca="1" si="2"/>
        <v>394.28306392893757</v>
      </c>
      <c r="W22" s="148">
        <f ca="1">(IF(S22=0,"",V22/constantes!$B$3))*1</f>
        <v>4928.5382991117194</v>
      </c>
      <c r="X22" s="150">
        <f ca="1">IF(S22=0,"",PV(constantes!$B$3,O22,-V22)*constantes!$B$3)</f>
        <v>336.71067699138979</v>
      </c>
      <c r="Y22" s="85">
        <f t="shared" si="4"/>
        <v>2700</v>
      </c>
      <c r="Z22">
        <v>320</v>
      </c>
    </row>
    <row r="23" spans="1:29">
      <c r="A23" s="290">
        <v>7337</v>
      </c>
      <c r="B23" s="23" t="str">
        <f t="shared" si="0"/>
        <v>AC/RO/Mad-SE_1500__kV_320</v>
      </c>
      <c r="C23" s="23">
        <v>812</v>
      </c>
      <c r="D23" s="142" t="str">
        <f>VLOOKUP(C23,tab_corredor!$A$2:$B$50,2,0)</f>
        <v>AC/RO/Mad-SE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2700</v>
      </c>
      <c r="Q23" s="294">
        <v>1</v>
      </c>
      <c r="R23" s="23"/>
      <c r="S23" s="148">
        <f t="shared" si="1"/>
        <v>4050</v>
      </c>
      <c r="T23" s="148">
        <f ca="1">IF(S23=0,"",S23*(OFFSET(cod_desembolso!$A$1,Q23,23)))</f>
        <v>4208.8834623923722</v>
      </c>
      <c r="U23" s="149">
        <f>(constantes!$B$3*(1+constantes!$B$3)^(O23))/((1+constantes!$B$3)^(O23)-1)</f>
        <v>9.3678779051968114E-2</v>
      </c>
      <c r="V23" s="148">
        <f t="shared" ca="1" si="2"/>
        <v>394.28306392893757</v>
      </c>
      <c r="W23" s="148">
        <f ca="1">(IF(S23=0,"",V23/constantes!$B$3))*1</f>
        <v>4928.5382991117194</v>
      </c>
      <c r="X23" s="150">
        <f ca="1">IF(S23=0,"",PV(constantes!$B$3,O23,-V23)*constantes!$B$3)</f>
        <v>336.71067699138979</v>
      </c>
      <c r="Y23" s="85">
        <f t="shared" si="4"/>
        <v>2700</v>
      </c>
      <c r="Z23">
        <v>320</v>
      </c>
    </row>
    <row r="24" spans="1:29">
      <c r="A24" s="290">
        <v>7341</v>
      </c>
      <c r="B24" s="23" t="str">
        <f t="shared" si="0"/>
        <v>AC/RO/Mad-SE_1500__kV_320</v>
      </c>
      <c r="C24" s="23">
        <v>812</v>
      </c>
      <c r="D24" s="142" t="str">
        <f>VLOOKUP(C24,tab_corredor!$A$2:$B$50,2,0)</f>
        <v>AC/RO/Mad-SE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2700</v>
      </c>
      <c r="Q24" s="294">
        <v>1</v>
      </c>
      <c r="R24" s="23"/>
      <c r="S24" s="148">
        <f t="shared" si="1"/>
        <v>4050</v>
      </c>
      <c r="T24" s="148">
        <f ca="1">IF(S24=0,"",S24*(OFFSET(cod_desembolso!$A$1,Q24,23)))</f>
        <v>4208.8834623923722</v>
      </c>
      <c r="U24" s="149">
        <f>(constantes!$B$3*(1+constantes!$B$3)^(O24))/((1+constantes!$B$3)^(O24)-1)</f>
        <v>9.3678779051968114E-2</v>
      </c>
      <c r="V24" s="148">
        <f t="shared" ca="1" si="2"/>
        <v>394.28306392893757</v>
      </c>
      <c r="W24" s="148">
        <f ca="1">(IF(S24=0,"",V24/constantes!$B$3))*1</f>
        <v>4928.5382991117194</v>
      </c>
      <c r="X24" s="150">
        <f ca="1">IF(S24=0,"",PV(constantes!$B$3,O24,-V24)*constantes!$B$3)</f>
        <v>336.71067699138979</v>
      </c>
      <c r="Y24" s="85">
        <f t="shared" si="4"/>
        <v>2700</v>
      </c>
      <c r="Z24">
        <v>320</v>
      </c>
    </row>
    <row r="25" spans="1:29">
      <c r="A25" s="290">
        <v>7330</v>
      </c>
      <c r="B25" s="23" t="str">
        <f t="shared" si="0"/>
        <v>AC/RO/Mad-SE_1500__kV_321</v>
      </c>
      <c r="C25" s="23">
        <v>812</v>
      </c>
      <c r="D25" s="142" t="str">
        <f>VLOOKUP(C25,tab_corredor!$A$2:$B$50,2,0)</f>
        <v>AC/RO/Mad-SE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2700</v>
      </c>
      <c r="Q25" s="294">
        <v>1</v>
      </c>
      <c r="R25" s="23"/>
      <c r="S25" s="148">
        <f t="shared" si="1"/>
        <v>4050</v>
      </c>
      <c r="T25" s="148">
        <f ca="1">IF(S25=0,"",S25*(OFFSET(cod_desembolso!$A$1,Q25,23)))</f>
        <v>4208.8834623923722</v>
      </c>
      <c r="U25" s="149">
        <f>(constantes!$B$3*(1+constantes!$B$3)^(O25))/((1+constantes!$B$3)^(O25)-1)</f>
        <v>9.3678779051968114E-2</v>
      </c>
      <c r="V25" s="148">
        <f t="shared" ca="1" si="2"/>
        <v>394.28306392893757</v>
      </c>
      <c r="W25" s="148">
        <f ca="1">(IF(S25=0,"",V25/constantes!$B$3))*1</f>
        <v>4928.5382991117194</v>
      </c>
      <c r="X25" s="150">
        <f ca="1">IF(S25=0,"",PV(constantes!$B$3,O25,-V25)*constantes!$B$3)</f>
        <v>336.71067699138979</v>
      </c>
      <c r="Y25" s="85">
        <f t="shared" si="4"/>
        <v>2700</v>
      </c>
      <c r="Z25">
        <v>321</v>
      </c>
      <c r="AA25">
        <v>1500</v>
      </c>
      <c r="AB25">
        <f>AA25*1000*AC25/10^6</f>
        <v>2100</v>
      </c>
      <c r="AC25">
        <v>1400</v>
      </c>
    </row>
    <row r="26" spans="1:29">
      <c r="A26" s="290">
        <v>7334</v>
      </c>
      <c r="B26" s="23" t="str">
        <f t="shared" si="0"/>
        <v>AC/RO/Mad-SE_1500__kV_321</v>
      </c>
      <c r="C26" s="23">
        <v>812</v>
      </c>
      <c r="D26" s="142" t="str">
        <f>VLOOKUP(C26,tab_corredor!$A$2:$B$50,2,0)</f>
        <v>AC/RO/Mad-SE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2700</v>
      </c>
      <c r="Q26" s="294">
        <v>1</v>
      </c>
      <c r="R26" s="23"/>
      <c r="S26" s="148">
        <f t="shared" si="1"/>
        <v>4050</v>
      </c>
      <c r="T26" s="148">
        <f ca="1">IF(S26=0,"",S26*(OFFSET(cod_desembolso!$A$1,Q26,23)))</f>
        <v>4208.8834623923722</v>
      </c>
      <c r="U26" s="149">
        <f>(constantes!$B$3*(1+constantes!$B$3)^(O26))/((1+constantes!$B$3)^(O26)-1)</f>
        <v>9.3678779051968114E-2</v>
      </c>
      <c r="V26" s="148">
        <f t="shared" ca="1" si="2"/>
        <v>394.28306392893757</v>
      </c>
      <c r="W26" s="148">
        <f ca="1">(IF(S26=0,"",V26/constantes!$B$3))*1</f>
        <v>4928.5382991117194</v>
      </c>
      <c r="X26" s="150">
        <f ca="1">IF(S26=0,"",PV(constantes!$B$3,O26,-V26)*constantes!$B$3)</f>
        <v>336.71067699138979</v>
      </c>
      <c r="Y26" s="85">
        <f t="shared" si="4"/>
        <v>2700</v>
      </c>
      <c r="Z26">
        <v>321</v>
      </c>
    </row>
    <row r="27" spans="1:29">
      <c r="A27" s="290">
        <v>7338</v>
      </c>
      <c r="B27" s="23" t="str">
        <f t="shared" si="0"/>
        <v>AC/RO/Mad-SE_1500__kV_321</v>
      </c>
      <c r="C27" s="23">
        <v>812</v>
      </c>
      <c r="D27" s="142" t="str">
        <f>VLOOKUP(C27,tab_corredor!$A$2:$B$50,2,0)</f>
        <v>AC/RO/Mad-SE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2700</v>
      </c>
      <c r="Q27" s="294">
        <v>1</v>
      </c>
      <c r="R27" s="23"/>
      <c r="S27" s="148">
        <f t="shared" ref="S27:S58" si="5">(P27+R27)*1.5</f>
        <v>4050</v>
      </c>
      <c r="T27" s="148">
        <f ca="1">IF(S27=0,"",S27*(OFFSET(cod_desembolso!$A$1,Q27,23)))</f>
        <v>4208.8834623923722</v>
      </c>
      <c r="U27" s="149">
        <f>(constantes!$B$3*(1+constantes!$B$3)^(O27))/((1+constantes!$B$3)^(O27)-1)</f>
        <v>9.3678779051968114E-2</v>
      </c>
      <c r="V27" s="148">
        <f t="shared" ca="1" si="2"/>
        <v>394.28306392893757</v>
      </c>
      <c r="W27" s="148">
        <f ca="1">(IF(S27=0,"",V27/constantes!$B$3))*1</f>
        <v>4928.5382991117194</v>
      </c>
      <c r="X27" s="150">
        <f ca="1">IF(S27=0,"",PV(constantes!$B$3,O27,-V27)*constantes!$B$3)</f>
        <v>336.71067699138979</v>
      </c>
      <c r="Y27" s="85">
        <f t="shared" si="4"/>
        <v>2700</v>
      </c>
      <c r="Z27">
        <v>321</v>
      </c>
    </row>
    <row r="28" spans="1:29">
      <c r="A28" s="290">
        <v>7342</v>
      </c>
      <c r="B28" s="23" t="str">
        <f t="shared" si="0"/>
        <v>AC/RO/Mad-SE_1500__kV_321</v>
      </c>
      <c r="C28" s="23">
        <v>812</v>
      </c>
      <c r="D28" s="142" t="str">
        <f>VLOOKUP(C28,tab_corredor!$A$2:$B$50,2,0)</f>
        <v>AC/RO/Mad-SE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2700</v>
      </c>
      <c r="Q28" s="294">
        <v>1</v>
      </c>
      <c r="R28" s="23"/>
      <c r="S28" s="148">
        <f t="shared" si="5"/>
        <v>4050</v>
      </c>
      <c r="T28" s="148">
        <f ca="1">IF(S28=0,"",S28*(OFFSET(cod_desembolso!$A$1,Q28,23)))</f>
        <v>4208.8834623923722</v>
      </c>
      <c r="U28" s="149">
        <f>(constantes!$B$3*(1+constantes!$B$3)^(O28))/((1+constantes!$B$3)^(O28)-1)</f>
        <v>9.3678779051968114E-2</v>
      </c>
      <c r="V28" s="148">
        <f t="shared" ca="1" si="2"/>
        <v>394.28306392893757</v>
      </c>
      <c r="W28" s="148">
        <f ca="1">(IF(S28=0,"",V28/constantes!$B$3))*1</f>
        <v>4928.5382991117194</v>
      </c>
      <c r="X28" s="150">
        <f ca="1">IF(S28=0,"",PV(constantes!$B$3,O28,-V28)*constantes!$B$3)</f>
        <v>336.71067699138979</v>
      </c>
      <c r="Y28" s="85">
        <f t="shared" si="4"/>
        <v>2700</v>
      </c>
      <c r="Z28">
        <v>321</v>
      </c>
    </row>
    <row r="29" spans="1:29">
      <c r="A29" s="290">
        <v>7331</v>
      </c>
      <c r="B29" s="23" t="str">
        <f t="shared" si="0"/>
        <v>AC/RO/Mad-SE_1500__kV_322</v>
      </c>
      <c r="C29" s="23">
        <v>812</v>
      </c>
      <c r="D29" s="142" t="str">
        <f>VLOOKUP(C29,tab_corredor!$A$2:$B$50,2,0)</f>
        <v>AC/RO/Mad-SE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2700</v>
      </c>
      <c r="Q29" s="294">
        <v>1</v>
      </c>
      <c r="R29" s="23"/>
      <c r="S29" s="148">
        <f t="shared" si="5"/>
        <v>4050</v>
      </c>
      <c r="T29" s="148">
        <f ca="1">IF(S29=0,"",S29*(OFFSET(cod_desembolso!$A$1,Q29,23)))</f>
        <v>4208.8834623923722</v>
      </c>
      <c r="U29" s="149">
        <f>(constantes!$B$3*(1+constantes!$B$3)^(O29))/((1+constantes!$B$3)^(O29)-1)</f>
        <v>9.3678779051968114E-2</v>
      </c>
      <c r="V29" s="148">
        <f t="shared" ca="1" si="2"/>
        <v>394.28306392893757</v>
      </c>
      <c r="W29" s="148">
        <f ca="1">(IF(S29=0,"",V29/constantes!$B$3))*1</f>
        <v>4928.5382991117194</v>
      </c>
      <c r="X29" s="150">
        <f ca="1">IF(S29=0,"",PV(constantes!$B$3,O29,-V29)*constantes!$B$3)</f>
        <v>336.71067699138979</v>
      </c>
      <c r="Y29" s="85">
        <f t="shared" si="4"/>
        <v>2700</v>
      </c>
      <c r="Z29">
        <v>322</v>
      </c>
    </row>
    <row r="30" spans="1:29">
      <c r="A30" s="290">
        <v>7335</v>
      </c>
      <c r="B30" s="23" t="str">
        <f t="shared" si="0"/>
        <v>AC/RO/Mad-SE_1500__kV_322</v>
      </c>
      <c r="C30" s="23">
        <v>812</v>
      </c>
      <c r="D30" s="142" t="str">
        <f>VLOOKUP(C30,tab_corredor!$A$2:$B$50,2,0)</f>
        <v>AC/RO/Mad-SE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2700</v>
      </c>
      <c r="Q30" s="294">
        <v>1</v>
      </c>
      <c r="R30" s="23"/>
      <c r="S30" s="148">
        <f t="shared" si="5"/>
        <v>4050</v>
      </c>
      <c r="T30" s="148">
        <f ca="1">IF(S30=0,"",S30*(OFFSET(cod_desembolso!$A$1,Q30,23)))</f>
        <v>4208.8834623923722</v>
      </c>
      <c r="U30" s="149">
        <f>(constantes!$B$3*(1+constantes!$B$3)^(O30))/((1+constantes!$B$3)^(O30)-1)</f>
        <v>9.3678779051968114E-2</v>
      </c>
      <c r="V30" s="148">
        <f t="shared" ca="1" si="2"/>
        <v>394.28306392893757</v>
      </c>
      <c r="W30" s="148">
        <f ca="1">(IF(S30=0,"",V30/constantes!$B$3))*1</f>
        <v>4928.5382991117194</v>
      </c>
      <c r="X30" s="150">
        <f ca="1">IF(S30=0,"",PV(constantes!$B$3,O30,-V30)*constantes!$B$3)</f>
        <v>336.71067699138979</v>
      </c>
      <c r="Y30" s="85">
        <f t="shared" si="4"/>
        <v>2700</v>
      </c>
      <c r="Z30">
        <v>322</v>
      </c>
    </row>
    <row r="31" spans="1:29">
      <c r="A31" s="290">
        <v>7339</v>
      </c>
      <c r="B31" s="23" t="str">
        <f t="shared" si="0"/>
        <v>AC/RO/Mad-SE_1500__kV_322</v>
      </c>
      <c r="C31" s="23">
        <v>812</v>
      </c>
      <c r="D31" s="142" t="str">
        <f>VLOOKUP(C31,tab_corredor!$A$2:$B$50,2,0)</f>
        <v>AC/RO/Mad-SE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2700</v>
      </c>
      <c r="Q31" s="294">
        <v>1</v>
      </c>
      <c r="R31" s="23"/>
      <c r="S31" s="148">
        <f t="shared" si="5"/>
        <v>4050</v>
      </c>
      <c r="T31" s="148">
        <f ca="1">IF(S31=0,"",S31*(OFFSET(cod_desembolso!$A$1,Q31,23)))</f>
        <v>4208.8834623923722</v>
      </c>
      <c r="U31" s="149">
        <f>(constantes!$B$3*(1+constantes!$B$3)^(O31))/((1+constantes!$B$3)^(O31)-1)</f>
        <v>9.3678779051968114E-2</v>
      </c>
      <c r="V31" s="148">
        <f t="shared" ca="1" si="2"/>
        <v>394.28306392893757</v>
      </c>
      <c r="W31" s="148">
        <f ca="1">(IF(S31=0,"",V31/constantes!$B$3))*1</f>
        <v>4928.5382991117194</v>
      </c>
      <c r="X31" s="150">
        <f ca="1">IF(S31=0,"",PV(constantes!$B$3,O31,-V31)*constantes!$B$3)</f>
        <v>336.71067699138979</v>
      </c>
      <c r="Y31" s="85">
        <f t="shared" si="4"/>
        <v>2700</v>
      </c>
      <c r="Z31">
        <v>322</v>
      </c>
    </row>
    <row r="32" spans="1:29">
      <c r="A32" s="290">
        <v>7343</v>
      </c>
      <c r="B32" s="23" t="str">
        <f t="shared" si="0"/>
        <v>AC/RO/Mad-SE_1500__kV_322</v>
      </c>
      <c r="C32" s="23">
        <v>812</v>
      </c>
      <c r="D32" s="142" t="str">
        <f>VLOOKUP(C32,tab_corredor!$A$2:$B$50,2,0)</f>
        <v>AC/RO/Mad-SE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2700</v>
      </c>
      <c r="Q32" s="294">
        <v>1</v>
      </c>
      <c r="R32" s="23"/>
      <c r="S32" s="148">
        <f t="shared" si="5"/>
        <v>4050</v>
      </c>
      <c r="T32" s="148">
        <f ca="1">IF(S32=0,"",S32*(OFFSET(cod_desembolso!$A$1,Q32,23)))</f>
        <v>4208.8834623923722</v>
      </c>
      <c r="U32" s="149">
        <f>(constantes!$B$3*(1+constantes!$B$3)^(O32))/((1+constantes!$B$3)^(O32)-1)</f>
        <v>9.3678779051968114E-2</v>
      </c>
      <c r="V32" s="148">
        <f t="shared" ca="1" si="2"/>
        <v>394.28306392893757</v>
      </c>
      <c r="W32" s="148">
        <f ca="1">(IF(S32=0,"",V32/constantes!$B$3))*1</f>
        <v>4928.5382991117194</v>
      </c>
      <c r="X32" s="150">
        <f ca="1">IF(S32=0,"",PV(constantes!$B$3,O32,-V32)*constantes!$B$3)</f>
        <v>336.71067699138979</v>
      </c>
      <c r="Y32" s="85">
        <f t="shared" si="4"/>
        <v>2700</v>
      </c>
      <c r="Z32">
        <v>322</v>
      </c>
    </row>
    <row r="33" spans="1:26">
      <c r="A33" s="290">
        <v>7344</v>
      </c>
      <c r="B33" s="23" t="str">
        <f t="shared" si="0"/>
        <v>AC/RO/Mad-SE_1500__kV_323</v>
      </c>
      <c r="C33" s="23">
        <v>812</v>
      </c>
      <c r="D33" s="142" t="str">
        <f>VLOOKUP(C33,tab_corredor!$A$2:$B$50,2,0)</f>
        <v>AC/RO/Mad-SE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2700</v>
      </c>
      <c r="Q33" s="294">
        <v>1</v>
      </c>
      <c r="R33" s="23"/>
      <c r="S33" s="148">
        <f t="shared" si="5"/>
        <v>4050</v>
      </c>
      <c r="T33" s="148">
        <f ca="1">IF(S33=0,"",S33*(OFFSET(cod_desembolso!$A$1,Q33,23)))</f>
        <v>4208.8834623923722</v>
      </c>
      <c r="U33" s="149">
        <f>(constantes!$B$3*(1+constantes!$B$3)^(O33))/((1+constantes!$B$3)^(O33)-1)</f>
        <v>9.3678779051968114E-2</v>
      </c>
      <c r="V33" s="148">
        <f t="shared" ca="1" si="2"/>
        <v>394.28306392893757</v>
      </c>
      <c r="W33" s="148">
        <f ca="1">(IF(S33=0,"",V33/constantes!$B$3))*1</f>
        <v>4928.5382991117194</v>
      </c>
      <c r="X33" s="150">
        <f ca="1">IF(S33=0,"",PV(constantes!$B$3,O33,-V33)*constantes!$B$3)</f>
        <v>336.71067699138979</v>
      </c>
      <c r="Y33" s="85">
        <f t="shared" si="4"/>
        <v>2700</v>
      </c>
      <c r="Z33">
        <v>323</v>
      </c>
    </row>
    <row r="34" spans="1:26">
      <c r="A34" s="290">
        <v>7345</v>
      </c>
      <c r="B34" s="23" t="str">
        <f t="shared" si="0"/>
        <v>AC/RO/Mad-SE_1500__kV_324</v>
      </c>
      <c r="C34" s="23">
        <v>812</v>
      </c>
      <c r="D34" s="142" t="str">
        <f>VLOOKUP(C34,tab_corredor!$A$2:$B$50,2,0)</f>
        <v>AC/RO/Mad-SE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2700</v>
      </c>
      <c r="Q34" s="294">
        <v>1</v>
      </c>
      <c r="R34" s="23"/>
      <c r="S34" s="148">
        <f t="shared" si="5"/>
        <v>4050</v>
      </c>
      <c r="T34" s="148">
        <f ca="1">IF(S34=0,"",S34*(OFFSET(cod_desembolso!$A$1,Q34,23)))</f>
        <v>4208.8834623923722</v>
      </c>
      <c r="U34" s="149">
        <f>(constantes!$B$3*(1+constantes!$B$3)^(O34))/((1+constantes!$B$3)^(O34)-1)</f>
        <v>9.3678779051968114E-2</v>
      </c>
      <c r="V34" s="148">
        <f t="shared" ca="1" si="2"/>
        <v>394.28306392893757</v>
      </c>
      <c r="W34" s="148">
        <f ca="1">(IF(S34=0,"",V34/constantes!$B$3))*1</f>
        <v>4928.5382991117194</v>
      </c>
      <c r="X34" s="150">
        <f ca="1">IF(S34=0,"",PV(constantes!$B$3,O34,-V34)*constantes!$B$3)</f>
        <v>336.71067699138979</v>
      </c>
      <c r="Y34" s="85">
        <f t="shared" si="4"/>
        <v>2700</v>
      </c>
      <c r="Z34">
        <v>324</v>
      </c>
    </row>
    <row r="35" spans="1:26">
      <c r="A35" s="290">
        <v>7346</v>
      </c>
      <c r="B35" s="23" t="str">
        <f t="shared" si="0"/>
        <v>AC/RO/Mad-SE_1500__kV_325</v>
      </c>
      <c r="C35" s="23">
        <v>812</v>
      </c>
      <c r="D35" s="142" t="str">
        <f>VLOOKUP(C35,tab_corredor!$A$2:$B$50,2,0)</f>
        <v>AC/RO/Mad-SE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2700</v>
      </c>
      <c r="Q35" s="294">
        <v>1</v>
      </c>
      <c r="R35" s="23"/>
      <c r="S35" s="148">
        <f t="shared" si="5"/>
        <v>4050</v>
      </c>
      <c r="T35" s="148">
        <f ca="1">IF(S35=0,"",S35*(OFFSET(cod_desembolso!$A$1,Q35,23)))</f>
        <v>4208.8834623923722</v>
      </c>
      <c r="U35" s="149">
        <f>(constantes!$B$3*(1+constantes!$B$3)^(O35))/((1+constantes!$B$3)^(O35)-1)</f>
        <v>9.3678779051968114E-2</v>
      </c>
      <c r="V35" s="148">
        <f t="shared" ca="1" si="2"/>
        <v>394.28306392893757</v>
      </c>
      <c r="W35" s="148">
        <f ca="1">(IF(S35=0,"",V35/constantes!$B$3))*1</f>
        <v>4928.5382991117194</v>
      </c>
      <c r="X35" s="150">
        <f ca="1">IF(S35=0,"",PV(constantes!$B$3,O35,-V35)*constantes!$B$3)</f>
        <v>336.71067699138979</v>
      </c>
      <c r="Y35" s="85">
        <f t="shared" si="4"/>
        <v>2700</v>
      </c>
      <c r="Z35">
        <v>325</v>
      </c>
    </row>
    <row r="36" spans="1:26">
      <c r="A36" s="290">
        <v>7347</v>
      </c>
      <c r="B36" s="23" t="str">
        <f t="shared" si="0"/>
        <v>AC/RO/Mad-SE_1500__kV_326</v>
      </c>
      <c r="C36" s="23">
        <v>812</v>
      </c>
      <c r="D36" s="142" t="str">
        <f>VLOOKUP(C36,tab_corredor!$A$2:$B$50,2,0)</f>
        <v>AC/RO/Mad-SE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2700</v>
      </c>
      <c r="Q36" s="294">
        <v>1</v>
      </c>
      <c r="R36" s="23"/>
      <c r="S36" s="148">
        <f t="shared" si="5"/>
        <v>4050</v>
      </c>
      <c r="T36" s="148">
        <f ca="1">IF(S36=0,"",S36*(OFFSET(cod_desembolso!$A$1,Q36,23)))</f>
        <v>4208.8834623923722</v>
      </c>
      <c r="U36" s="149">
        <f>(constantes!$B$3*(1+constantes!$B$3)^(O36))/((1+constantes!$B$3)^(O36)-1)</f>
        <v>9.3678779051968114E-2</v>
      </c>
      <c r="V36" s="148">
        <f t="shared" ca="1" si="2"/>
        <v>394.28306392893757</v>
      </c>
      <c r="W36" s="148">
        <f ca="1">(IF(S36=0,"",V36/constantes!$B$3))*1</f>
        <v>4928.5382991117194</v>
      </c>
      <c r="X36" s="150">
        <f ca="1">IF(S36=0,"",PV(constantes!$B$3,O36,-V36)*constantes!$B$3)</f>
        <v>336.71067699138979</v>
      </c>
      <c r="Y36" s="85">
        <f t="shared" si="4"/>
        <v>2700</v>
      </c>
      <c r="Z36">
        <v>326</v>
      </c>
    </row>
    <row r="37" spans="1:26">
      <c r="A37" s="290">
        <v>7348</v>
      </c>
      <c r="B37" s="23" t="str">
        <f t="shared" si="0"/>
        <v>AC/RO/Mad-SE_1500__kV_327</v>
      </c>
      <c r="C37" s="23">
        <v>812</v>
      </c>
      <c r="D37" s="142" t="str">
        <f>VLOOKUP(C37,tab_corredor!$A$2:$B$50,2,0)</f>
        <v>AC/RO/Mad-SE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2700</v>
      </c>
      <c r="Q37" s="294">
        <v>1</v>
      </c>
      <c r="R37" s="23"/>
      <c r="S37" s="148">
        <f t="shared" si="5"/>
        <v>4050</v>
      </c>
      <c r="T37" s="148">
        <f ca="1">IF(S37=0,"",S37*(OFFSET(cod_desembolso!$A$1,Q37,23)))</f>
        <v>4208.8834623923722</v>
      </c>
      <c r="U37" s="149">
        <f>(constantes!$B$3*(1+constantes!$B$3)^(O37))/((1+constantes!$B$3)^(O37)-1)</f>
        <v>9.3678779051968114E-2</v>
      </c>
      <c r="V37" s="148">
        <f t="shared" ca="1" si="2"/>
        <v>394.28306392893757</v>
      </c>
      <c r="W37" s="148">
        <f ca="1">(IF(S37=0,"",V37/constantes!$B$3))*1</f>
        <v>4928.5382991117194</v>
      </c>
      <c r="X37" s="150">
        <f ca="1">IF(S37=0,"",PV(constantes!$B$3,O37,-V37)*constantes!$B$3)</f>
        <v>336.71067699138979</v>
      </c>
      <c r="Y37" s="85">
        <f t="shared" si="4"/>
        <v>2700</v>
      </c>
      <c r="Z37">
        <v>327</v>
      </c>
    </row>
    <row r="38" spans="1:26">
      <c r="A38" s="290">
        <v>7349</v>
      </c>
      <c r="B38" s="23" t="str">
        <f t="shared" si="0"/>
        <v>AC/RO/Mad-SE_1500__kV_328</v>
      </c>
      <c r="C38" s="23">
        <v>812</v>
      </c>
      <c r="D38" s="142" t="str">
        <f>VLOOKUP(C38,tab_corredor!$A$2:$B$50,2,0)</f>
        <v>AC/RO/Mad-SE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2700</v>
      </c>
      <c r="Q38" s="294">
        <v>1</v>
      </c>
      <c r="R38" s="23"/>
      <c r="S38" s="148">
        <f t="shared" si="5"/>
        <v>4050</v>
      </c>
      <c r="T38" s="148">
        <f ca="1">IF(S38=0,"",S38*(OFFSET(cod_desembolso!$A$1,Q38,23)))</f>
        <v>4208.8834623923722</v>
      </c>
      <c r="U38" s="149">
        <f>(constantes!$B$3*(1+constantes!$B$3)^(O38))/((1+constantes!$B$3)^(O38)-1)</f>
        <v>9.3678779051968114E-2</v>
      </c>
      <c r="V38" s="148">
        <f t="shared" ca="1" si="2"/>
        <v>394.28306392893757</v>
      </c>
      <c r="W38" s="148">
        <f ca="1">(IF(S38=0,"",V38/constantes!$B$3))*1</f>
        <v>4928.5382991117194</v>
      </c>
      <c r="X38" s="150">
        <f ca="1">IF(S38=0,"",PV(constantes!$B$3,O38,-V38)*constantes!$B$3)</f>
        <v>336.71067699138979</v>
      </c>
      <c r="Y38" s="85">
        <f t="shared" si="4"/>
        <v>2700</v>
      </c>
      <c r="Z38">
        <v>328</v>
      </c>
    </row>
    <row r="39" spans="1:26">
      <c r="A39" s="290">
        <v>7350</v>
      </c>
      <c r="B39" s="23" t="str">
        <f t="shared" si="0"/>
        <v>AC/RO/Mad-SE_1500__kV_329</v>
      </c>
      <c r="C39" s="23">
        <v>812</v>
      </c>
      <c r="D39" s="142" t="str">
        <f>VLOOKUP(C39,tab_corredor!$A$2:$B$50,2,0)</f>
        <v>AC/RO/Mad-SE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2700</v>
      </c>
      <c r="Q39" s="294">
        <v>1</v>
      </c>
      <c r="R39" s="23"/>
      <c r="S39" s="148">
        <f t="shared" si="5"/>
        <v>4050</v>
      </c>
      <c r="T39" s="148">
        <f ca="1">IF(S39=0,"",S39*(OFFSET(cod_desembolso!$A$1,Q39,23)))</f>
        <v>4208.8834623923722</v>
      </c>
      <c r="U39" s="149">
        <f>(constantes!$B$3*(1+constantes!$B$3)^(O39))/((1+constantes!$B$3)^(O39)-1)</f>
        <v>9.3678779051968114E-2</v>
      </c>
      <c r="V39" s="148">
        <f t="shared" ca="1" si="2"/>
        <v>394.28306392893757</v>
      </c>
      <c r="W39" s="148">
        <f ca="1">(IF(S39=0,"",V39/constantes!$B$3))*1</f>
        <v>4928.5382991117194</v>
      </c>
      <c r="X39" s="150">
        <f ca="1">IF(S39=0,"",PV(constantes!$B$3,O39,-V39)*constantes!$B$3)</f>
        <v>336.71067699138979</v>
      </c>
      <c r="Y39" s="85">
        <f t="shared" si="4"/>
        <v>2700</v>
      </c>
      <c r="Z39">
        <v>329</v>
      </c>
    </row>
    <row r="40" spans="1:26">
      <c r="A40" s="290">
        <v>7351</v>
      </c>
      <c r="B40" s="23" t="str">
        <f t="shared" si="0"/>
        <v>AC/RO/Mad-SE_1500__kV_330</v>
      </c>
      <c r="C40" s="23">
        <v>812</v>
      </c>
      <c r="D40" s="142" t="str">
        <f>VLOOKUP(C40,tab_corredor!$A$2:$B$50,2,0)</f>
        <v>AC/RO/Mad-SE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2700</v>
      </c>
      <c r="Q40" s="294">
        <v>1</v>
      </c>
      <c r="R40" s="23"/>
      <c r="S40" s="148">
        <f t="shared" si="5"/>
        <v>4050</v>
      </c>
      <c r="T40" s="148">
        <f ca="1">IF(S40=0,"",S40*(OFFSET(cod_desembolso!$A$1,Q40,23)))</f>
        <v>4208.8834623923722</v>
      </c>
      <c r="U40" s="149">
        <f>(constantes!$B$3*(1+constantes!$B$3)^(O40))/((1+constantes!$B$3)^(O40)-1)</f>
        <v>9.3678779051968114E-2</v>
      </c>
      <c r="V40" s="148">
        <f t="shared" ca="1" si="2"/>
        <v>394.28306392893757</v>
      </c>
      <c r="W40" s="148">
        <f ca="1">(IF(S40=0,"",V40/constantes!$B$3))*1</f>
        <v>4928.5382991117194</v>
      </c>
      <c r="X40" s="150">
        <f ca="1">IF(S40=0,"",PV(constantes!$B$3,O40,-V40)*constantes!$B$3)</f>
        <v>336.71067699138979</v>
      </c>
      <c r="Y40" s="85">
        <f t="shared" si="4"/>
        <v>2700</v>
      </c>
      <c r="Z40">
        <v>330</v>
      </c>
    </row>
    <row r="41" spans="1:26">
      <c r="A41" s="290">
        <v>7352</v>
      </c>
      <c r="B41" s="23" t="str">
        <f t="shared" si="0"/>
        <v>AC/RO/Mad-SE_1500__kV_331</v>
      </c>
      <c r="C41" s="23">
        <v>812</v>
      </c>
      <c r="D41" s="142" t="str">
        <f>VLOOKUP(C41,tab_corredor!$A$2:$B$50,2,0)</f>
        <v>AC/RO/Mad-SE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2700</v>
      </c>
      <c r="Q41" s="294">
        <v>1</v>
      </c>
      <c r="R41" s="23"/>
      <c r="S41" s="148">
        <f t="shared" si="5"/>
        <v>4050</v>
      </c>
      <c r="T41" s="148">
        <f ca="1">IF(S41=0,"",S41*(OFFSET(cod_desembolso!$A$1,Q41,23)))</f>
        <v>4208.8834623923722</v>
      </c>
      <c r="U41" s="149">
        <f>(constantes!$B$3*(1+constantes!$B$3)^(O41))/((1+constantes!$B$3)^(O41)-1)</f>
        <v>9.3678779051968114E-2</v>
      </c>
      <c r="V41" s="148">
        <f t="shared" ca="1" si="2"/>
        <v>394.28306392893757</v>
      </c>
      <c r="W41" s="148">
        <f ca="1">(IF(S41=0,"",V41/constantes!$B$3))*1</f>
        <v>4928.5382991117194</v>
      </c>
      <c r="X41" s="150">
        <f ca="1">IF(S41=0,"",PV(constantes!$B$3,O41,-V41)*constantes!$B$3)</f>
        <v>336.71067699138979</v>
      </c>
      <c r="Y41" s="85">
        <f t="shared" si="4"/>
        <v>2700</v>
      </c>
      <c r="Z41">
        <v>331</v>
      </c>
    </row>
    <row r="42" spans="1:26">
      <c r="A42" s="290">
        <v>7353</v>
      </c>
      <c r="B42" s="23" t="str">
        <f t="shared" si="0"/>
        <v>AC/RO/Mad-SE_1500__kV_332</v>
      </c>
      <c r="C42" s="23">
        <v>812</v>
      </c>
      <c r="D42" s="142" t="str">
        <f>VLOOKUP(C42,tab_corredor!$A$2:$B$50,2,0)</f>
        <v>AC/RO/Mad-SE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2700</v>
      </c>
      <c r="Q42" s="294">
        <v>1</v>
      </c>
      <c r="R42" s="23"/>
      <c r="S42" s="148">
        <f t="shared" si="5"/>
        <v>4050</v>
      </c>
      <c r="T42" s="148">
        <f ca="1">IF(S42=0,"",S42*(OFFSET(cod_desembolso!$A$1,Q42,23)))</f>
        <v>4208.8834623923722</v>
      </c>
      <c r="U42" s="149">
        <f>(constantes!$B$3*(1+constantes!$B$3)^(O42))/((1+constantes!$B$3)^(O42)-1)</f>
        <v>9.3678779051968114E-2</v>
      </c>
      <c r="V42" s="148">
        <f t="shared" ca="1" si="2"/>
        <v>394.28306392893757</v>
      </c>
      <c r="W42" s="148">
        <f ca="1">(IF(S42=0,"",V42/constantes!$B$3))*1</f>
        <v>4928.5382991117194</v>
      </c>
      <c r="X42" s="150">
        <f ca="1">IF(S42=0,"",PV(constantes!$B$3,O42,-V42)*constantes!$B$3)</f>
        <v>336.71067699138979</v>
      </c>
      <c r="Y42" s="85">
        <f t="shared" si="4"/>
        <v>2700</v>
      </c>
      <c r="Z42">
        <v>332</v>
      </c>
    </row>
    <row r="43" spans="1:26">
      <c r="A43" s="290">
        <v>7354</v>
      </c>
      <c r="B43" s="23" t="str">
        <f t="shared" si="0"/>
        <v>AC/RO/Mad-SE_1500__kV_333</v>
      </c>
      <c r="C43" s="23">
        <v>812</v>
      </c>
      <c r="D43" s="142" t="str">
        <f>VLOOKUP(C43,tab_corredor!$A$2:$B$50,2,0)</f>
        <v>AC/RO/Mad-SE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2700</v>
      </c>
      <c r="Q43" s="294">
        <v>1</v>
      </c>
      <c r="R43" s="23"/>
      <c r="S43" s="148">
        <f t="shared" si="5"/>
        <v>4050</v>
      </c>
      <c r="T43" s="148">
        <f ca="1">IF(S43=0,"",S43*(OFFSET(cod_desembolso!$A$1,Q43,23)))</f>
        <v>4208.8834623923722</v>
      </c>
      <c r="U43" s="149">
        <f>(constantes!$B$3*(1+constantes!$B$3)^(O43))/((1+constantes!$B$3)^(O43)-1)</f>
        <v>9.3678779051968114E-2</v>
      </c>
      <c r="V43" s="148">
        <f t="shared" ca="1" si="2"/>
        <v>394.28306392893757</v>
      </c>
      <c r="W43" s="148">
        <f ca="1">(IF(S43=0,"",V43/constantes!$B$3))*1</f>
        <v>4928.5382991117194</v>
      </c>
      <c r="X43" s="150">
        <f ca="1">IF(S43=0,"",PV(constantes!$B$3,O43,-V43)*constantes!$B$3)</f>
        <v>336.71067699138979</v>
      </c>
      <c r="Y43" s="85">
        <f t="shared" si="4"/>
        <v>2700</v>
      </c>
      <c r="Z43">
        <v>333</v>
      </c>
    </row>
    <row r="44" spans="1:26">
      <c r="A44" s="290">
        <v>7355</v>
      </c>
      <c r="B44" s="23" t="str">
        <f t="shared" si="0"/>
        <v>AC/RO/Mad-SE_1500__kV_334</v>
      </c>
      <c r="C44" s="23">
        <v>812</v>
      </c>
      <c r="D44" s="142" t="str">
        <f>VLOOKUP(C44,tab_corredor!$A$2:$B$50,2,0)</f>
        <v>AC/RO/Mad-SE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2700</v>
      </c>
      <c r="Q44" s="294">
        <v>1</v>
      </c>
      <c r="R44" s="23"/>
      <c r="S44" s="148">
        <f t="shared" si="5"/>
        <v>4050</v>
      </c>
      <c r="T44" s="148">
        <f ca="1">IF(S44=0,"",S44*(OFFSET(cod_desembolso!$A$1,Q44,23)))</f>
        <v>4208.8834623923722</v>
      </c>
      <c r="U44" s="149">
        <f>(constantes!$B$3*(1+constantes!$B$3)^(O44))/((1+constantes!$B$3)^(O44)-1)</f>
        <v>9.3678779051968114E-2</v>
      </c>
      <c r="V44" s="148">
        <f t="shared" ca="1" si="2"/>
        <v>394.28306392893757</v>
      </c>
      <c r="W44" s="148">
        <f ca="1">(IF(S44=0,"",V44/constantes!$B$3))*1</f>
        <v>4928.5382991117194</v>
      </c>
      <c r="X44" s="150">
        <f ca="1">IF(S44=0,"",PV(constantes!$B$3,O44,-V44)*constantes!$B$3)</f>
        <v>336.71067699138979</v>
      </c>
      <c r="Y44" s="85">
        <f t="shared" si="4"/>
        <v>2700</v>
      </c>
      <c r="Z44">
        <v>334</v>
      </c>
    </row>
    <row r="45" spans="1:26">
      <c r="A45" s="290">
        <v>7356</v>
      </c>
      <c r="B45" s="23" t="str">
        <f t="shared" si="0"/>
        <v>AC/RO/Mad-SE_1500__kV_335</v>
      </c>
      <c r="C45" s="23">
        <v>812</v>
      </c>
      <c r="D45" s="142" t="str">
        <f>VLOOKUP(C45,tab_corredor!$A$2:$B$50,2,0)</f>
        <v>AC/RO/Mad-SE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2700</v>
      </c>
      <c r="Q45" s="294">
        <v>1</v>
      </c>
      <c r="R45" s="23"/>
      <c r="S45" s="148">
        <f t="shared" si="5"/>
        <v>4050</v>
      </c>
      <c r="T45" s="148">
        <f ca="1">IF(S45=0,"",S45*(OFFSET(cod_desembolso!$A$1,Q45,23)))</f>
        <v>4208.8834623923722</v>
      </c>
      <c r="U45" s="149">
        <f>(constantes!$B$3*(1+constantes!$B$3)^(O45))/((1+constantes!$B$3)^(O45)-1)</f>
        <v>9.3678779051968114E-2</v>
      </c>
      <c r="V45" s="148">
        <f t="shared" ca="1" si="2"/>
        <v>394.28306392893757</v>
      </c>
      <c r="W45" s="148">
        <f ca="1">(IF(S45=0,"",V45/constantes!$B$3))*1</f>
        <v>4928.5382991117194</v>
      </c>
      <c r="X45" s="150">
        <f ca="1">IF(S45=0,"",PV(constantes!$B$3,O45,-V45)*constantes!$B$3)</f>
        <v>336.71067699138979</v>
      </c>
      <c r="Y45" s="85">
        <f t="shared" si="4"/>
        <v>2700</v>
      </c>
      <c r="Z45">
        <v>335</v>
      </c>
    </row>
    <row r="46" spans="1:26">
      <c r="A46" s="290">
        <v>7357</v>
      </c>
      <c r="B46" s="23" t="str">
        <f t="shared" si="0"/>
        <v>AC/RO/Mad-SE_1500__kV_336</v>
      </c>
      <c r="C46" s="23">
        <v>812</v>
      </c>
      <c r="D46" s="142" t="str">
        <f>VLOOKUP(C46,tab_corredor!$A$2:$B$50,2,0)</f>
        <v>AC/RO/Mad-SE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2700</v>
      </c>
      <c r="Q46" s="294">
        <v>1</v>
      </c>
      <c r="R46" s="23"/>
      <c r="S46" s="148">
        <f t="shared" si="5"/>
        <v>4050</v>
      </c>
      <c r="T46" s="148">
        <f ca="1">IF(S46=0,"",S46*(OFFSET(cod_desembolso!$A$1,Q46,23)))</f>
        <v>4208.8834623923722</v>
      </c>
      <c r="U46" s="149">
        <f>(constantes!$B$3*(1+constantes!$B$3)^(O46))/((1+constantes!$B$3)^(O46)-1)</f>
        <v>9.3678779051968114E-2</v>
      </c>
      <c r="V46" s="148">
        <f t="shared" ca="1" si="2"/>
        <v>394.28306392893757</v>
      </c>
      <c r="W46" s="148">
        <f ca="1">(IF(S46=0,"",V46/constantes!$B$3))*1</f>
        <v>4928.5382991117194</v>
      </c>
      <c r="X46" s="150">
        <f ca="1">IF(S46=0,"",PV(constantes!$B$3,O46,-V46)*constantes!$B$3)</f>
        <v>336.71067699138979</v>
      </c>
      <c r="Y46" s="85">
        <f t="shared" si="4"/>
        <v>2700</v>
      </c>
      <c r="Z46">
        <v>336</v>
      </c>
    </row>
    <row r="47" spans="1:26">
      <c r="A47" s="290">
        <v>7358</v>
      </c>
      <c r="B47" s="23" t="str">
        <f t="shared" si="0"/>
        <v>AC/RO/Mad-SE_1500__kV_337</v>
      </c>
      <c r="C47" s="23">
        <v>812</v>
      </c>
      <c r="D47" s="142" t="str">
        <f>VLOOKUP(C47,tab_corredor!$A$2:$B$50,2,0)</f>
        <v>AC/RO/Mad-SE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2700</v>
      </c>
      <c r="Q47" s="294">
        <v>1</v>
      </c>
      <c r="R47" s="23"/>
      <c r="S47" s="148">
        <f t="shared" si="5"/>
        <v>4050</v>
      </c>
      <c r="T47" s="148">
        <f ca="1">IF(S47=0,"",S47*(OFFSET(cod_desembolso!$A$1,Q47,23)))</f>
        <v>4208.8834623923722</v>
      </c>
      <c r="U47" s="149">
        <f>(constantes!$B$3*(1+constantes!$B$3)^(O47))/((1+constantes!$B$3)^(O47)-1)</f>
        <v>9.3678779051968114E-2</v>
      </c>
      <c r="V47" s="148">
        <f t="shared" ca="1" si="2"/>
        <v>394.28306392893757</v>
      </c>
      <c r="W47" s="148">
        <f ca="1">(IF(S47=0,"",V47/constantes!$B$3))*1</f>
        <v>4928.5382991117194</v>
      </c>
      <c r="X47" s="150">
        <f ca="1">IF(S47=0,"",PV(constantes!$B$3,O47,-V47)*constantes!$B$3)</f>
        <v>336.71067699138979</v>
      </c>
      <c r="Y47" s="85">
        <f t="shared" si="4"/>
        <v>2700</v>
      </c>
      <c r="Z47">
        <v>337</v>
      </c>
    </row>
    <row r="48" spans="1:26">
      <c r="A48" s="290">
        <v>7359</v>
      </c>
      <c r="B48" s="23" t="str">
        <f t="shared" si="0"/>
        <v>AC/RO/Mad-SE_1500__kV_338</v>
      </c>
      <c r="C48" s="23">
        <v>812</v>
      </c>
      <c r="D48" s="142" t="str">
        <f>VLOOKUP(C48,tab_corredor!$A$2:$B$50,2,0)</f>
        <v>AC/RO/Mad-SE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2700</v>
      </c>
      <c r="Q48" s="294">
        <v>1</v>
      </c>
      <c r="R48" s="23"/>
      <c r="S48" s="148">
        <f t="shared" si="5"/>
        <v>4050</v>
      </c>
      <c r="T48" s="148">
        <f ca="1">IF(S48=0,"",S48*(OFFSET(cod_desembolso!$A$1,Q48,23)))</f>
        <v>4208.8834623923722</v>
      </c>
      <c r="U48" s="149">
        <f>(constantes!$B$3*(1+constantes!$B$3)^(O48))/((1+constantes!$B$3)^(O48)-1)</f>
        <v>9.3678779051968114E-2</v>
      </c>
      <c r="V48" s="148">
        <f t="shared" ca="1" si="2"/>
        <v>394.28306392893757</v>
      </c>
      <c r="W48" s="148">
        <f ca="1">(IF(S48=0,"",V48/constantes!$B$3))*1</f>
        <v>4928.5382991117194</v>
      </c>
      <c r="X48" s="150">
        <f ca="1">IF(S48=0,"",PV(constantes!$B$3,O48,-V48)*constantes!$B$3)</f>
        <v>336.71067699138979</v>
      </c>
      <c r="Y48" s="85">
        <f t="shared" si="4"/>
        <v>2700</v>
      </c>
      <c r="Z48">
        <v>338</v>
      </c>
    </row>
    <row r="49" spans="1:26">
      <c r="A49" s="290">
        <v>7360</v>
      </c>
      <c r="B49" s="23" t="str">
        <f t="shared" si="0"/>
        <v>AC/RO/Mad-SE_1500__kV_339</v>
      </c>
      <c r="C49" s="23">
        <v>812</v>
      </c>
      <c r="D49" s="142" t="str">
        <f>VLOOKUP(C49,tab_corredor!$A$2:$B$50,2,0)</f>
        <v>AC/RO/Mad-SE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2700</v>
      </c>
      <c r="Q49" s="294">
        <v>1</v>
      </c>
      <c r="R49" s="23"/>
      <c r="S49" s="148">
        <f t="shared" si="5"/>
        <v>4050</v>
      </c>
      <c r="T49" s="148">
        <f ca="1">IF(S49=0,"",S49*(OFFSET(cod_desembolso!$A$1,Q49,23)))</f>
        <v>4208.8834623923722</v>
      </c>
      <c r="U49" s="149">
        <f>(constantes!$B$3*(1+constantes!$B$3)^(O49))/((1+constantes!$B$3)^(O49)-1)</f>
        <v>9.3678779051968114E-2</v>
      </c>
      <c r="V49" s="148">
        <f t="shared" ca="1" si="2"/>
        <v>394.28306392893757</v>
      </c>
      <c r="W49" s="148">
        <f ca="1">(IF(S49=0,"",V49/constantes!$B$3))*1</f>
        <v>4928.5382991117194</v>
      </c>
      <c r="X49" s="150">
        <f ca="1">IF(S49=0,"",PV(constantes!$B$3,O49,-V49)*constantes!$B$3)</f>
        <v>336.71067699138979</v>
      </c>
      <c r="Y49" s="85">
        <f t="shared" ref="Y49:Y80" si="6">(S49/E49*1000)</f>
        <v>2700</v>
      </c>
      <c r="Z49">
        <v>339</v>
      </c>
    </row>
    <row r="50" spans="1:26">
      <c r="A50" s="290">
        <v>7361</v>
      </c>
      <c r="B50" s="23" t="str">
        <f t="shared" si="0"/>
        <v>AC/RO/Mad-SE_1500__kV_340</v>
      </c>
      <c r="C50" s="23">
        <v>812</v>
      </c>
      <c r="D50" s="142" t="str">
        <f>VLOOKUP(C50,tab_corredor!$A$2:$B$50,2,0)</f>
        <v>AC/RO/Mad-SE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2700</v>
      </c>
      <c r="Q50" s="294">
        <v>1</v>
      </c>
      <c r="R50" s="23"/>
      <c r="S50" s="148">
        <f t="shared" si="5"/>
        <v>4050</v>
      </c>
      <c r="T50" s="148">
        <f ca="1">IF(S50=0,"",S50*(OFFSET(cod_desembolso!$A$1,Q50,23)))</f>
        <v>4208.8834623923722</v>
      </c>
      <c r="U50" s="149">
        <f>(constantes!$B$3*(1+constantes!$B$3)^(O50))/((1+constantes!$B$3)^(O50)-1)</f>
        <v>9.3678779051968114E-2</v>
      </c>
      <c r="V50" s="148">
        <f t="shared" ca="1" si="2"/>
        <v>394.28306392893757</v>
      </c>
      <c r="W50" s="148">
        <f ca="1">(IF(S50=0,"",V50/constantes!$B$3))*1</f>
        <v>4928.5382991117194</v>
      </c>
      <c r="X50" s="150">
        <f ca="1">IF(S50=0,"",PV(constantes!$B$3,O50,-V50)*constantes!$B$3)</f>
        <v>336.71067699138979</v>
      </c>
      <c r="Y50" s="85">
        <f t="shared" si="6"/>
        <v>2700</v>
      </c>
      <c r="Z50">
        <v>340</v>
      </c>
    </row>
    <row r="51" spans="1:26">
      <c r="A51" s="290">
        <v>7362</v>
      </c>
      <c r="B51" s="23" t="str">
        <f t="shared" si="0"/>
        <v>AC/RO/Mad-SE_1500__kV_341</v>
      </c>
      <c r="C51" s="23">
        <v>812</v>
      </c>
      <c r="D51" s="142" t="str">
        <f>VLOOKUP(C51,tab_corredor!$A$2:$B$50,2,0)</f>
        <v>AC/RO/Mad-SE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2700</v>
      </c>
      <c r="Q51" s="294">
        <v>1</v>
      </c>
      <c r="R51" s="23"/>
      <c r="S51" s="148">
        <f t="shared" si="5"/>
        <v>4050</v>
      </c>
      <c r="T51" s="148">
        <f ca="1">IF(S51=0,"",S51*(OFFSET(cod_desembolso!$A$1,Q51,23)))</f>
        <v>4208.8834623923722</v>
      </c>
      <c r="U51" s="149">
        <f>(constantes!$B$3*(1+constantes!$B$3)^(O51))/((1+constantes!$B$3)^(O51)-1)</f>
        <v>9.3678779051968114E-2</v>
      </c>
      <c r="V51" s="148">
        <f t="shared" ca="1" si="2"/>
        <v>394.28306392893757</v>
      </c>
      <c r="W51" s="148">
        <f ca="1">(IF(S51=0,"",V51/constantes!$B$3))*1</f>
        <v>4928.5382991117194</v>
      </c>
      <c r="X51" s="150">
        <f ca="1">IF(S51=0,"",PV(constantes!$B$3,O51,-V51)*constantes!$B$3)</f>
        <v>336.71067699138979</v>
      </c>
      <c r="Y51" s="85">
        <f t="shared" si="6"/>
        <v>2700</v>
      </c>
      <c r="Z51">
        <v>341</v>
      </c>
    </row>
    <row r="52" spans="1:26">
      <c r="A52" s="290">
        <v>7363</v>
      </c>
      <c r="B52" s="23" t="str">
        <f t="shared" si="0"/>
        <v>AC/RO/Mad-SE_1500__kV_342</v>
      </c>
      <c r="C52" s="23">
        <v>812</v>
      </c>
      <c r="D52" s="142" t="str">
        <f>VLOOKUP(C52,tab_corredor!$A$2:$B$50,2,0)</f>
        <v>AC/RO/Mad-SE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2700</v>
      </c>
      <c r="Q52" s="294">
        <v>1</v>
      </c>
      <c r="R52" s="23"/>
      <c r="S52" s="148">
        <f t="shared" si="5"/>
        <v>4050</v>
      </c>
      <c r="T52" s="148">
        <f ca="1">IF(S52=0,"",S52*(OFFSET(cod_desembolso!$A$1,Q52,23)))</f>
        <v>4208.8834623923722</v>
      </c>
      <c r="U52" s="149">
        <f>(constantes!$B$3*(1+constantes!$B$3)^(O52))/((1+constantes!$B$3)^(O52)-1)</f>
        <v>9.3678779051968114E-2</v>
      </c>
      <c r="V52" s="148">
        <f t="shared" ca="1" si="2"/>
        <v>394.28306392893757</v>
      </c>
      <c r="W52" s="148">
        <f ca="1">(IF(S52=0,"",V52/constantes!$B$3))*1</f>
        <v>4928.5382991117194</v>
      </c>
      <c r="X52" s="150">
        <f ca="1">IF(S52=0,"",PV(constantes!$B$3,O52,-V52)*constantes!$B$3)</f>
        <v>336.71067699138979</v>
      </c>
      <c r="Y52" s="85">
        <f t="shared" si="6"/>
        <v>2700</v>
      </c>
      <c r="Z52">
        <v>342</v>
      </c>
    </row>
    <row r="53" spans="1:26">
      <c r="A53" s="290">
        <v>7364</v>
      </c>
      <c r="B53" s="23" t="str">
        <f t="shared" si="0"/>
        <v>AC/RO/Mad-SE_1500__kV_343</v>
      </c>
      <c r="C53" s="23">
        <v>812</v>
      </c>
      <c r="D53" s="142" t="str">
        <f>VLOOKUP(C53,tab_corredor!$A$2:$B$50,2,0)</f>
        <v>AC/RO/Mad-SE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2700</v>
      </c>
      <c r="Q53" s="294">
        <v>1</v>
      </c>
      <c r="R53" s="23"/>
      <c r="S53" s="148">
        <f t="shared" si="5"/>
        <v>4050</v>
      </c>
      <c r="T53" s="148">
        <f ca="1">IF(S53=0,"",S53*(OFFSET(cod_desembolso!$A$1,Q53,23)))</f>
        <v>4208.8834623923722</v>
      </c>
      <c r="U53" s="149">
        <f>(constantes!$B$3*(1+constantes!$B$3)^(O53))/((1+constantes!$B$3)^(O53)-1)</f>
        <v>9.3678779051968114E-2</v>
      </c>
      <c r="V53" s="148">
        <f t="shared" ca="1" si="2"/>
        <v>394.28306392893757</v>
      </c>
      <c r="W53" s="148">
        <f ca="1">(IF(S53=0,"",V53/constantes!$B$3))*1</f>
        <v>4928.5382991117194</v>
      </c>
      <c r="X53" s="150">
        <f ca="1">IF(S53=0,"",PV(constantes!$B$3,O53,-V53)*constantes!$B$3)</f>
        <v>336.71067699138979</v>
      </c>
      <c r="Y53" s="85">
        <f t="shared" si="6"/>
        <v>2700</v>
      </c>
      <c r="Z53">
        <v>343</v>
      </c>
    </row>
    <row r="54" spans="1:26">
      <c r="A54" s="290">
        <v>7365</v>
      </c>
      <c r="B54" s="23" t="str">
        <f t="shared" si="0"/>
        <v>AC/RO/Mad-SE_1500__kV_344</v>
      </c>
      <c r="C54" s="23">
        <v>812</v>
      </c>
      <c r="D54" s="142" t="str">
        <f>VLOOKUP(C54,tab_corredor!$A$2:$B$50,2,0)</f>
        <v>AC/RO/Mad-SE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2700</v>
      </c>
      <c r="Q54" s="294">
        <v>1</v>
      </c>
      <c r="R54" s="23"/>
      <c r="S54" s="148">
        <f t="shared" si="5"/>
        <v>4050</v>
      </c>
      <c r="T54" s="148">
        <f ca="1">IF(S54=0,"",S54*(OFFSET(cod_desembolso!$A$1,Q54,23)))</f>
        <v>4208.8834623923722</v>
      </c>
      <c r="U54" s="149">
        <f>(constantes!$B$3*(1+constantes!$B$3)^(O54))/((1+constantes!$B$3)^(O54)-1)</f>
        <v>9.3678779051968114E-2</v>
      </c>
      <c r="V54" s="148">
        <f t="shared" ca="1" si="2"/>
        <v>394.28306392893757</v>
      </c>
      <c r="W54" s="148">
        <f ca="1">(IF(S54=0,"",V54/constantes!$B$3))*1</f>
        <v>4928.5382991117194</v>
      </c>
      <c r="X54" s="150">
        <f ca="1">IF(S54=0,"",PV(constantes!$B$3,O54,-V54)*constantes!$B$3)</f>
        <v>336.71067699138979</v>
      </c>
      <c r="Y54" s="85">
        <f t="shared" si="6"/>
        <v>2700</v>
      </c>
      <c r="Z54">
        <v>344</v>
      </c>
    </row>
    <row r="55" spans="1:26">
      <c r="A55" s="290">
        <v>7366</v>
      </c>
      <c r="B55" s="23" t="str">
        <f t="shared" si="0"/>
        <v>AC/RO/Mad-SE_1500__kV_345</v>
      </c>
      <c r="C55" s="23">
        <v>812</v>
      </c>
      <c r="D55" s="142" t="str">
        <f>VLOOKUP(C55,tab_corredor!$A$2:$B$50,2,0)</f>
        <v>AC/RO/Mad-SE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2700</v>
      </c>
      <c r="Q55" s="294">
        <v>1</v>
      </c>
      <c r="R55" s="23"/>
      <c r="S55" s="148">
        <f t="shared" si="5"/>
        <v>4050</v>
      </c>
      <c r="T55" s="148">
        <f ca="1">IF(S55=0,"",S55*(OFFSET(cod_desembolso!$A$1,Q55,23)))</f>
        <v>4208.8834623923722</v>
      </c>
      <c r="U55" s="149">
        <f>(constantes!$B$3*(1+constantes!$B$3)^(O55))/((1+constantes!$B$3)^(O55)-1)</f>
        <v>9.3678779051968114E-2</v>
      </c>
      <c r="V55" s="148">
        <f t="shared" ca="1" si="2"/>
        <v>394.28306392893757</v>
      </c>
      <c r="W55" s="148">
        <f ca="1">(IF(S55=0,"",V55/constantes!$B$3))*1</f>
        <v>4928.5382991117194</v>
      </c>
      <c r="X55" s="150">
        <f ca="1">IF(S55=0,"",PV(constantes!$B$3,O55,-V55)*constantes!$B$3)</f>
        <v>336.71067699138979</v>
      </c>
      <c r="Y55" s="85">
        <f t="shared" si="6"/>
        <v>2700</v>
      </c>
      <c r="Z55">
        <v>345</v>
      </c>
    </row>
    <row r="56" spans="1:26">
      <c r="A56" s="290">
        <v>7367</v>
      </c>
      <c r="B56" s="23" t="str">
        <f t="shared" si="0"/>
        <v>AC/RO/Mad-SE_1500__kV_346</v>
      </c>
      <c r="C56" s="23">
        <v>812</v>
      </c>
      <c r="D56" s="142" t="str">
        <f>VLOOKUP(C56,tab_corredor!$A$2:$B$50,2,0)</f>
        <v>AC/RO/Mad-SE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2700</v>
      </c>
      <c r="Q56" s="294">
        <v>1</v>
      </c>
      <c r="R56" s="23"/>
      <c r="S56" s="148">
        <f t="shared" si="5"/>
        <v>4050</v>
      </c>
      <c r="T56" s="148">
        <f ca="1">IF(S56=0,"",S56*(OFFSET(cod_desembolso!$A$1,Q56,23)))</f>
        <v>4208.8834623923722</v>
      </c>
      <c r="U56" s="149">
        <f>(constantes!$B$3*(1+constantes!$B$3)^(O56))/((1+constantes!$B$3)^(O56)-1)</f>
        <v>9.3678779051968114E-2</v>
      </c>
      <c r="V56" s="148">
        <f t="shared" ca="1" si="2"/>
        <v>394.28306392893757</v>
      </c>
      <c r="W56" s="148">
        <f ca="1">(IF(S56=0,"",V56/constantes!$B$3))*1</f>
        <v>4928.5382991117194</v>
      </c>
      <c r="X56" s="150">
        <f ca="1">IF(S56=0,"",PV(constantes!$B$3,O56,-V56)*constantes!$B$3)</f>
        <v>336.71067699138979</v>
      </c>
      <c r="Y56" s="85">
        <f t="shared" si="6"/>
        <v>2700</v>
      </c>
      <c r="Z56">
        <v>346</v>
      </c>
    </row>
    <row r="57" spans="1:26">
      <c r="A57" s="290">
        <v>7368</v>
      </c>
      <c r="B57" s="23" t="str">
        <f t="shared" si="0"/>
        <v>AC/RO/Mad-SE_1500__kV_347</v>
      </c>
      <c r="C57" s="23">
        <v>812</v>
      </c>
      <c r="D57" s="142" t="str">
        <f>VLOOKUP(C57,tab_corredor!$A$2:$B$50,2,0)</f>
        <v>AC/RO/Mad-SE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2700</v>
      </c>
      <c r="Q57" s="294">
        <v>1</v>
      </c>
      <c r="R57" s="23"/>
      <c r="S57" s="148">
        <f t="shared" si="5"/>
        <v>4050</v>
      </c>
      <c r="T57" s="148">
        <f ca="1">IF(S57=0,"",S57*(OFFSET(cod_desembolso!$A$1,Q57,23)))</f>
        <v>4208.8834623923722</v>
      </c>
      <c r="U57" s="149">
        <f>(constantes!$B$3*(1+constantes!$B$3)^(O57))/((1+constantes!$B$3)^(O57)-1)</f>
        <v>9.3678779051968114E-2</v>
      </c>
      <c r="V57" s="148">
        <f t="shared" ca="1" si="2"/>
        <v>394.28306392893757</v>
      </c>
      <c r="W57" s="148">
        <f ca="1">(IF(S57=0,"",V57/constantes!$B$3))*1</f>
        <v>4928.5382991117194</v>
      </c>
      <c r="X57" s="150">
        <f ca="1">IF(S57=0,"",PV(constantes!$B$3,O57,-V57)*constantes!$B$3)</f>
        <v>336.71067699138979</v>
      </c>
      <c r="Y57" s="85">
        <f t="shared" si="6"/>
        <v>2700</v>
      </c>
      <c r="Z57">
        <v>347</v>
      </c>
    </row>
    <row r="58" spans="1:26">
      <c r="A58" s="290">
        <v>7369</v>
      </c>
      <c r="B58" s="23" t="str">
        <f t="shared" si="0"/>
        <v>AC/RO/Mad-SE_1500__kV_348</v>
      </c>
      <c r="C58" s="23">
        <v>812</v>
      </c>
      <c r="D58" s="142" t="str">
        <f>VLOOKUP(C58,tab_corredor!$A$2:$B$50,2,0)</f>
        <v>AC/RO/Mad-SE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2700</v>
      </c>
      <c r="Q58" s="294">
        <v>1</v>
      </c>
      <c r="R58" s="23"/>
      <c r="S58" s="148">
        <f t="shared" si="5"/>
        <v>4050</v>
      </c>
      <c r="T58" s="148">
        <f ca="1">IF(S58=0,"",S58*(OFFSET(cod_desembolso!$A$1,Q58,23)))</f>
        <v>4208.8834623923722</v>
      </c>
      <c r="U58" s="149">
        <f>(constantes!$B$3*(1+constantes!$B$3)^(O58))/((1+constantes!$B$3)^(O58)-1)</f>
        <v>9.3678779051968114E-2</v>
      </c>
      <c r="V58" s="148">
        <f t="shared" ca="1" si="2"/>
        <v>394.28306392893757</v>
      </c>
      <c r="W58" s="148">
        <f ca="1">(IF(S58=0,"",V58/constantes!$B$3))*1</f>
        <v>4928.5382991117194</v>
      </c>
      <c r="X58" s="150">
        <f ca="1">IF(S58=0,"",PV(constantes!$B$3,O58,-V58)*constantes!$B$3)</f>
        <v>336.71067699138979</v>
      </c>
      <c r="Y58" s="85">
        <f t="shared" si="6"/>
        <v>2700</v>
      </c>
      <c r="Z58">
        <v>348</v>
      </c>
    </row>
    <row r="59" spans="1:26">
      <c r="A59" s="290">
        <v>7370</v>
      </c>
      <c r="B59" s="23" t="str">
        <f t="shared" si="0"/>
        <v>AC/RO/Mad-SE_1500__kV_349</v>
      </c>
      <c r="C59" s="23">
        <v>812</v>
      </c>
      <c r="D59" s="142" t="str">
        <f>VLOOKUP(C59,tab_corredor!$A$2:$B$50,2,0)</f>
        <v>AC/RO/Mad-SE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2700</v>
      </c>
      <c r="Q59" s="294">
        <v>1</v>
      </c>
      <c r="R59" s="23"/>
      <c r="S59" s="148">
        <f t="shared" ref="S59:S80" si="7">(P59+R59)*1.5</f>
        <v>4050</v>
      </c>
      <c r="T59" s="148">
        <f ca="1">IF(S59=0,"",S59*(OFFSET(cod_desembolso!$A$1,Q59,23)))</f>
        <v>4208.8834623923722</v>
      </c>
      <c r="U59" s="149">
        <f>(constantes!$B$3*(1+constantes!$B$3)^(O59))/((1+constantes!$B$3)^(O59)-1)</f>
        <v>9.3678779051968114E-2</v>
      </c>
      <c r="V59" s="148">
        <f t="shared" ca="1" si="2"/>
        <v>394.28306392893757</v>
      </c>
      <c r="W59" s="148">
        <f ca="1">(IF(S59=0,"",V59/constantes!$B$3))*1</f>
        <v>4928.5382991117194</v>
      </c>
      <c r="X59" s="150">
        <f ca="1">IF(S59=0,"",PV(constantes!$B$3,O59,-V59)*constantes!$B$3)</f>
        <v>336.71067699138979</v>
      </c>
      <c r="Y59" s="85">
        <f t="shared" si="6"/>
        <v>2700</v>
      </c>
      <c r="Z59">
        <v>349</v>
      </c>
    </row>
    <row r="60" spans="1:26">
      <c r="A60" s="290">
        <v>7371</v>
      </c>
      <c r="B60" s="23" t="str">
        <f t="shared" si="0"/>
        <v>AC/RO/Mad-SE_1500__kV_350</v>
      </c>
      <c r="C60" s="23">
        <v>812</v>
      </c>
      <c r="D60" s="142" t="str">
        <f>VLOOKUP(C60,tab_corredor!$A$2:$B$50,2,0)</f>
        <v>AC/RO/Mad-SE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2700</v>
      </c>
      <c r="Q60" s="294">
        <v>1</v>
      </c>
      <c r="R60" s="23"/>
      <c r="S60" s="148">
        <f t="shared" si="7"/>
        <v>4050</v>
      </c>
      <c r="T60" s="148">
        <f ca="1">IF(S60=0,"",S60*(OFFSET(cod_desembolso!$A$1,Q60,23)))</f>
        <v>4208.8834623923722</v>
      </c>
      <c r="U60" s="149">
        <f>(constantes!$B$3*(1+constantes!$B$3)^(O60))/((1+constantes!$B$3)^(O60)-1)</f>
        <v>9.3678779051968114E-2</v>
      </c>
      <c r="V60" s="148">
        <f t="shared" ca="1" si="2"/>
        <v>394.28306392893757</v>
      </c>
      <c r="W60" s="148">
        <f ca="1">(IF(S60=0,"",V60/constantes!$B$3))*1</f>
        <v>4928.5382991117194</v>
      </c>
      <c r="X60" s="150">
        <f ca="1">IF(S60=0,"",PV(constantes!$B$3,O60,-V60)*constantes!$B$3)</f>
        <v>336.71067699138979</v>
      </c>
      <c r="Y60" s="85">
        <f t="shared" si="6"/>
        <v>2700</v>
      </c>
      <c r="Z60">
        <v>350</v>
      </c>
    </row>
    <row r="61" spans="1:26">
      <c r="A61" s="290">
        <v>7372</v>
      </c>
      <c r="B61" s="23" t="str">
        <f t="shared" si="0"/>
        <v>AC/RO/Mad-SE_1500__kV_351</v>
      </c>
      <c r="C61" s="23">
        <v>812</v>
      </c>
      <c r="D61" s="142" t="str">
        <f>VLOOKUP(C61,tab_corredor!$A$2:$B$50,2,0)</f>
        <v>AC/RO/Mad-SE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2700</v>
      </c>
      <c r="Q61" s="294">
        <v>1</v>
      </c>
      <c r="R61" s="23"/>
      <c r="S61" s="148">
        <f t="shared" si="7"/>
        <v>4050</v>
      </c>
      <c r="T61" s="148">
        <f ca="1">IF(S61=0,"",S61*(OFFSET(cod_desembolso!$A$1,Q61,23)))</f>
        <v>4208.8834623923722</v>
      </c>
      <c r="U61" s="149">
        <f>(constantes!$B$3*(1+constantes!$B$3)^(O61))/((1+constantes!$B$3)^(O61)-1)</f>
        <v>9.3678779051968114E-2</v>
      </c>
      <c r="V61" s="148">
        <f t="shared" ca="1" si="2"/>
        <v>394.28306392893757</v>
      </c>
      <c r="W61" s="148">
        <f ca="1">(IF(S61=0,"",V61/constantes!$B$3))*1</f>
        <v>4928.5382991117194</v>
      </c>
      <c r="X61" s="150">
        <f ca="1">IF(S61=0,"",PV(constantes!$B$3,O61,-V61)*constantes!$B$3)</f>
        <v>336.71067699138979</v>
      </c>
      <c r="Y61" s="85">
        <f t="shared" si="6"/>
        <v>2700</v>
      </c>
      <c r="Z61">
        <v>351</v>
      </c>
    </row>
    <row r="62" spans="1:26">
      <c r="A62" s="290">
        <v>7373</v>
      </c>
      <c r="B62" s="23" t="str">
        <f t="shared" si="0"/>
        <v>AC/RO/Mad-SE_1500__kV_352</v>
      </c>
      <c r="C62" s="23">
        <v>812</v>
      </c>
      <c r="D62" s="142" t="str">
        <f>VLOOKUP(C62,tab_corredor!$A$2:$B$50,2,0)</f>
        <v>AC/RO/Mad-SE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2700</v>
      </c>
      <c r="Q62" s="294">
        <v>1</v>
      </c>
      <c r="R62" s="23"/>
      <c r="S62" s="148">
        <f t="shared" si="7"/>
        <v>4050</v>
      </c>
      <c r="T62" s="148">
        <f ca="1">IF(S62=0,"",S62*(OFFSET(cod_desembolso!$A$1,Q62,23)))</f>
        <v>4208.8834623923722</v>
      </c>
      <c r="U62" s="149">
        <f>(constantes!$B$3*(1+constantes!$B$3)^(O62))/((1+constantes!$B$3)^(O62)-1)</f>
        <v>9.3678779051968114E-2</v>
      </c>
      <c r="V62" s="148">
        <f t="shared" ca="1" si="2"/>
        <v>394.28306392893757</v>
      </c>
      <c r="W62" s="148">
        <f ca="1">(IF(S62=0,"",V62/constantes!$B$3))*1</f>
        <v>4928.5382991117194</v>
      </c>
      <c r="X62" s="150">
        <f ca="1">IF(S62=0,"",PV(constantes!$B$3,O62,-V62)*constantes!$B$3)</f>
        <v>336.71067699138979</v>
      </c>
      <c r="Y62" s="85">
        <f t="shared" si="6"/>
        <v>2700</v>
      </c>
      <c r="Z62">
        <v>352</v>
      </c>
    </row>
    <row r="63" spans="1:26">
      <c r="A63" s="290">
        <v>7374</v>
      </c>
      <c r="B63" s="23" t="str">
        <f t="shared" si="0"/>
        <v>AC/RO/Mad-SE_1500__kV_353</v>
      </c>
      <c r="C63" s="23">
        <v>812</v>
      </c>
      <c r="D63" s="142" t="str">
        <f>VLOOKUP(C63,tab_corredor!$A$2:$B$50,2,0)</f>
        <v>AC/RO/Mad-SE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2700</v>
      </c>
      <c r="Q63" s="294">
        <v>1</v>
      </c>
      <c r="R63" s="23"/>
      <c r="S63" s="148">
        <f t="shared" si="7"/>
        <v>4050</v>
      </c>
      <c r="T63" s="148">
        <f ca="1">IF(S63=0,"",S63*(OFFSET(cod_desembolso!$A$1,Q63,23)))</f>
        <v>4208.8834623923722</v>
      </c>
      <c r="U63" s="149">
        <f>(constantes!$B$3*(1+constantes!$B$3)^(O63))/((1+constantes!$B$3)^(O63)-1)</f>
        <v>9.3678779051968114E-2</v>
      </c>
      <c r="V63" s="148">
        <f t="shared" ca="1" si="2"/>
        <v>394.28306392893757</v>
      </c>
      <c r="W63" s="148">
        <f ca="1">(IF(S63=0,"",V63/constantes!$B$3))*1</f>
        <v>4928.5382991117194</v>
      </c>
      <c r="X63" s="150">
        <f ca="1">IF(S63=0,"",PV(constantes!$B$3,O63,-V63)*constantes!$B$3)</f>
        <v>336.71067699138979</v>
      </c>
      <c r="Y63" s="85">
        <f t="shared" si="6"/>
        <v>2700</v>
      </c>
      <c r="Z63">
        <v>353</v>
      </c>
    </row>
    <row r="64" spans="1:26">
      <c r="A64" s="290">
        <v>7375</v>
      </c>
      <c r="B64" s="23" t="str">
        <f t="shared" si="0"/>
        <v>AC/RO/Mad-SE_1500__kV_354</v>
      </c>
      <c r="C64" s="23">
        <v>812</v>
      </c>
      <c r="D64" s="142" t="str">
        <f>VLOOKUP(C64,tab_corredor!$A$2:$B$50,2,0)</f>
        <v>AC/RO/Mad-SE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2700</v>
      </c>
      <c r="Q64" s="294">
        <v>1</v>
      </c>
      <c r="R64" s="23"/>
      <c r="S64" s="148">
        <f t="shared" si="7"/>
        <v>4050</v>
      </c>
      <c r="T64" s="148">
        <f ca="1">IF(S64=0,"",S64*(OFFSET(cod_desembolso!$A$1,Q64,23)))</f>
        <v>4208.8834623923722</v>
      </c>
      <c r="U64" s="149">
        <f>(constantes!$B$3*(1+constantes!$B$3)^(O64))/((1+constantes!$B$3)^(O64)-1)</f>
        <v>9.3678779051968114E-2</v>
      </c>
      <c r="V64" s="148">
        <f t="shared" ca="1" si="2"/>
        <v>394.28306392893757</v>
      </c>
      <c r="W64" s="148">
        <f ca="1">(IF(S64=0,"",V64/constantes!$B$3))*1</f>
        <v>4928.5382991117194</v>
      </c>
      <c r="X64" s="150">
        <f ca="1">IF(S64=0,"",PV(constantes!$B$3,O64,-V64)*constantes!$B$3)</f>
        <v>336.71067699138979</v>
      </c>
      <c r="Y64" s="85">
        <f t="shared" si="6"/>
        <v>2700</v>
      </c>
      <c r="Z64">
        <v>354</v>
      </c>
    </row>
    <row r="65" spans="1:26">
      <c r="A65" s="290">
        <v>7376</v>
      </c>
      <c r="B65" s="23" t="str">
        <f t="shared" si="0"/>
        <v>AC/RO/Mad-SE_1500__kV_355</v>
      </c>
      <c r="C65" s="23">
        <v>812</v>
      </c>
      <c r="D65" s="142" t="str">
        <f>VLOOKUP(C65,tab_corredor!$A$2:$B$50,2,0)</f>
        <v>AC/RO/Mad-SE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2700</v>
      </c>
      <c r="Q65" s="294">
        <v>1</v>
      </c>
      <c r="R65" s="23"/>
      <c r="S65" s="148">
        <f t="shared" si="7"/>
        <v>4050</v>
      </c>
      <c r="T65" s="148">
        <f ca="1">IF(S65=0,"",S65*(OFFSET(cod_desembolso!$A$1,Q65,23)))</f>
        <v>4208.8834623923722</v>
      </c>
      <c r="U65" s="149">
        <f>(constantes!$B$3*(1+constantes!$B$3)^(O65))/((1+constantes!$B$3)^(O65)-1)</f>
        <v>9.3678779051968114E-2</v>
      </c>
      <c r="V65" s="148">
        <f t="shared" ca="1" si="2"/>
        <v>394.28306392893757</v>
      </c>
      <c r="W65" s="148">
        <f ca="1">(IF(S65=0,"",V65/constantes!$B$3))*1</f>
        <v>4928.5382991117194</v>
      </c>
      <c r="X65" s="150">
        <f ca="1">IF(S65=0,"",PV(constantes!$B$3,O65,-V65)*constantes!$B$3)</f>
        <v>336.71067699138979</v>
      </c>
      <c r="Y65" s="85">
        <f t="shared" si="6"/>
        <v>2700</v>
      </c>
      <c r="Z65">
        <v>355</v>
      </c>
    </row>
    <row r="66" spans="1:26">
      <c r="A66" s="290">
        <v>7377</v>
      </c>
      <c r="B66" s="23" t="str">
        <f t="shared" ref="B66:B129" si="8">D66&amp;"_"&amp;E66&amp;"_"&amp;F66&amp;IF(F66="DC","","kV")&amp;"_"&amp;Z66</f>
        <v>AC/RO/Mad-SE_1500__kV_356</v>
      </c>
      <c r="C66" s="23">
        <v>812</v>
      </c>
      <c r="D66" s="142" t="str">
        <f>VLOOKUP(C66,tab_corredor!$A$2:$B$50,2,0)</f>
        <v>AC/RO/Mad-SE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2700</v>
      </c>
      <c r="Q66" s="294">
        <v>1</v>
      </c>
      <c r="R66" s="23"/>
      <c r="S66" s="148">
        <f t="shared" si="7"/>
        <v>4050</v>
      </c>
      <c r="T66" s="148">
        <f ca="1">IF(S66=0,"",S66*(OFFSET(cod_desembolso!$A$1,Q66,23)))</f>
        <v>4208.8834623923722</v>
      </c>
      <c r="U66" s="149">
        <f>(constantes!$B$3*(1+constantes!$B$3)^(O66))/((1+constantes!$B$3)^(O66)-1)</f>
        <v>9.3678779051968114E-2</v>
      </c>
      <c r="V66" s="148">
        <f t="shared" ref="V66:V129" ca="1" si="9">IF(S66=0,"",T66*U66)</f>
        <v>394.28306392893757</v>
      </c>
      <c r="W66" s="148">
        <f ca="1">(IF(S66=0,"",V66/constantes!$B$3))*1</f>
        <v>4928.5382991117194</v>
      </c>
      <c r="X66" s="150">
        <f ca="1">IF(S66=0,"",PV(constantes!$B$3,O66,-V66)*constantes!$B$3)</f>
        <v>336.71067699138979</v>
      </c>
      <c r="Y66" s="85">
        <f t="shared" si="6"/>
        <v>2700</v>
      </c>
      <c r="Z66">
        <v>356</v>
      </c>
    </row>
    <row r="67" spans="1:26">
      <c r="A67" s="290">
        <v>7378</v>
      </c>
      <c r="B67" s="23" t="str">
        <f t="shared" si="8"/>
        <v>AC/RO/Mad-SE_1500__kV_357</v>
      </c>
      <c r="C67" s="23">
        <v>812</v>
      </c>
      <c r="D67" s="142" t="str">
        <f>VLOOKUP(C67,tab_corredor!$A$2:$B$50,2,0)</f>
        <v>AC/RO/Mad-SE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2700</v>
      </c>
      <c r="Q67" s="294">
        <v>1</v>
      </c>
      <c r="R67" s="23"/>
      <c r="S67" s="148">
        <f t="shared" si="7"/>
        <v>4050</v>
      </c>
      <c r="T67" s="148">
        <f ca="1">IF(S67=0,"",S67*(OFFSET(cod_desembolso!$A$1,Q67,23)))</f>
        <v>4208.8834623923722</v>
      </c>
      <c r="U67" s="149">
        <f>(constantes!$B$3*(1+constantes!$B$3)^(O67))/((1+constantes!$B$3)^(O67)-1)</f>
        <v>9.3678779051968114E-2</v>
      </c>
      <c r="V67" s="148">
        <f t="shared" ca="1" si="9"/>
        <v>394.28306392893757</v>
      </c>
      <c r="W67" s="148">
        <f ca="1">(IF(S67=0,"",V67/constantes!$B$3))*1</f>
        <v>4928.5382991117194</v>
      </c>
      <c r="X67" s="150">
        <f ca="1">IF(S67=0,"",PV(constantes!$B$3,O67,-V67)*constantes!$B$3)</f>
        <v>336.71067699138979</v>
      </c>
      <c r="Y67" s="85">
        <f t="shared" si="6"/>
        <v>2700</v>
      </c>
      <c r="Z67">
        <v>357</v>
      </c>
    </row>
    <row r="68" spans="1:26">
      <c r="A68" s="290">
        <v>7379</v>
      </c>
      <c r="B68" s="23" t="str">
        <f t="shared" si="8"/>
        <v>AC/RO/Mad-SE_1500__kV_358</v>
      </c>
      <c r="C68" s="23">
        <v>812</v>
      </c>
      <c r="D68" s="142" t="str">
        <f>VLOOKUP(C68,tab_corredor!$A$2:$B$50,2,0)</f>
        <v>AC/RO/Mad-SE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2700</v>
      </c>
      <c r="Q68" s="294">
        <v>1</v>
      </c>
      <c r="R68" s="23"/>
      <c r="S68" s="148">
        <f t="shared" si="7"/>
        <v>4050</v>
      </c>
      <c r="T68" s="148">
        <f ca="1">IF(S68=0,"",S68*(OFFSET(cod_desembolso!$A$1,Q68,23)))</f>
        <v>4208.8834623923722</v>
      </c>
      <c r="U68" s="149">
        <f>(constantes!$B$3*(1+constantes!$B$3)^(O68))/((1+constantes!$B$3)^(O68)-1)</f>
        <v>9.3678779051968114E-2</v>
      </c>
      <c r="V68" s="148">
        <f t="shared" ca="1" si="9"/>
        <v>394.28306392893757</v>
      </c>
      <c r="W68" s="148">
        <f ca="1">(IF(S68=0,"",V68/constantes!$B$3))*1</f>
        <v>4928.5382991117194</v>
      </c>
      <c r="X68" s="150">
        <f ca="1">IF(S68=0,"",PV(constantes!$B$3,O68,-V68)*constantes!$B$3)</f>
        <v>336.71067699138979</v>
      </c>
      <c r="Y68" s="85">
        <f t="shared" si="6"/>
        <v>2700</v>
      </c>
      <c r="Z68">
        <v>358</v>
      </c>
    </row>
    <row r="69" spans="1:26">
      <c r="A69" s="290">
        <v>7380</v>
      </c>
      <c r="B69" s="23" t="str">
        <f t="shared" si="8"/>
        <v>AC/RO/Mad-SE_1500__kV_359</v>
      </c>
      <c r="C69" s="23">
        <v>812</v>
      </c>
      <c r="D69" s="142" t="str">
        <f>VLOOKUP(C69,tab_corredor!$A$2:$B$50,2,0)</f>
        <v>AC/RO/Mad-SE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2700</v>
      </c>
      <c r="Q69" s="294">
        <v>1</v>
      </c>
      <c r="R69" s="23"/>
      <c r="S69" s="148">
        <f t="shared" si="7"/>
        <v>4050</v>
      </c>
      <c r="T69" s="148">
        <f ca="1">IF(S69=0,"",S69*(OFFSET(cod_desembolso!$A$1,Q69,23)))</f>
        <v>4208.8834623923722</v>
      </c>
      <c r="U69" s="149">
        <f>(constantes!$B$3*(1+constantes!$B$3)^(O69))/((1+constantes!$B$3)^(O69)-1)</f>
        <v>9.3678779051968114E-2</v>
      </c>
      <c r="V69" s="148">
        <f t="shared" ca="1" si="9"/>
        <v>394.28306392893757</v>
      </c>
      <c r="W69" s="148">
        <f ca="1">(IF(S69=0,"",V69/constantes!$B$3))*1</f>
        <v>4928.5382991117194</v>
      </c>
      <c r="X69" s="150">
        <f ca="1">IF(S69=0,"",PV(constantes!$B$3,O69,-V69)*constantes!$B$3)</f>
        <v>336.71067699138979</v>
      </c>
      <c r="Y69" s="85">
        <f t="shared" si="6"/>
        <v>2700</v>
      </c>
      <c r="Z69">
        <v>359</v>
      </c>
    </row>
    <row r="70" spans="1:26">
      <c r="A70" s="290">
        <v>7381</v>
      </c>
      <c r="B70" s="23" t="str">
        <f t="shared" si="8"/>
        <v>AC/RO/Mad-SE_1500__kV_360</v>
      </c>
      <c r="C70" s="23">
        <v>812</v>
      </c>
      <c r="D70" s="142" t="str">
        <f>VLOOKUP(C70,tab_corredor!$A$2:$B$50,2,0)</f>
        <v>AC/RO/Mad-SE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2700</v>
      </c>
      <c r="Q70" s="294">
        <v>1</v>
      </c>
      <c r="R70" s="23"/>
      <c r="S70" s="148">
        <f t="shared" si="7"/>
        <v>4050</v>
      </c>
      <c r="T70" s="148">
        <f ca="1">IF(S70=0,"",S70*(OFFSET(cod_desembolso!$A$1,Q70,23)))</f>
        <v>4208.8834623923722</v>
      </c>
      <c r="U70" s="149">
        <f>(constantes!$B$3*(1+constantes!$B$3)^(O70))/((1+constantes!$B$3)^(O70)-1)</f>
        <v>9.3678779051968114E-2</v>
      </c>
      <c r="V70" s="148">
        <f t="shared" ca="1" si="9"/>
        <v>394.28306392893757</v>
      </c>
      <c r="W70" s="148">
        <f ca="1">(IF(S70=0,"",V70/constantes!$B$3))*1</f>
        <v>4928.5382991117194</v>
      </c>
      <c r="X70" s="150">
        <f ca="1">IF(S70=0,"",PV(constantes!$B$3,O70,-V70)*constantes!$B$3)</f>
        <v>336.71067699138979</v>
      </c>
      <c r="Y70" s="85">
        <f t="shared" si="6"/>
        <v>2700</v>
      </c>
      <c r="Z70">
        <v>360</v>
      </c>
    </row>
    <row r="71" spans="1:26">
      <c r="A71" s="290">
        <v>7382</v>
      </c>
      <c r="B71" s="23" t="str">
        <f t="shared" si="8"/>
        <v>AC/RO/Mad-SE_1500__kV_361</v>
      </c>
      <c r="C71" s="23">
        <v>812</v>
      </c>
      <c r="D71" s="142" t="str">
        <f>VLOOKUP(C71,tab_corredor!$A$2:$B$50,2,0)</f>
        <v>AC/RO/Mad-SE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2700</v>
      </c>
      <c r="Q71" s="294">
        <v>1</v>
      </c>
      <c r="R71" s="23"/>
      <c r="S71" s="148">
        <f t="shared" si="7"/>
        <v>4050</v>
      </c>
      <c r="T71" s="148">
        <f ca="1">IF(S71=0,"",S71*(OFFSET(cod_desembolso!$A$1,Q71,23)))</f>
        <v>4208.8834623923722</v>
      </c>
      <c r="U71" s="149">
        <f>(constantes!$B$3*(1+constantes!$B$3)^(O71))/((1+constantes!$B$3)^(O71)-1)</f>
        <v>9.3678779051968114E-2</v>
      </c>
      <c r="V71" s="148">
        <f t="shared" ca="1" si="9"/>
        <v>394.28306392893757</v>
      </c>
      <c r="W71" s="148">
        <f ca="1">(IF(S71=0,"",V71/constantes!$B$3))*1</f>
        <v>4928.5382991117194</v>
      </c>
      <c r="X71" s="150">
        <f ca="1">IF(S71=0,"",PV(constantes!$B$3,O71,-V71)*constantes!$B$3)</f>
        <v>336.71067699138979</v>
      </c>
      <c r="Y71" s="85">
        <f t="shared" si="6"/>
        <v>2700</v>
      </c>
      <c r="Z71">
        <v>361</v>
      </c>
    </row>
    <row r="72" spans="1:26">
      <c r="A72" s="290">
        <v>7383</v>
      </c>
      <c r="B72" s="23" t="str">
        <f t="shared" si="8"/>
        <v>AC/RO/Mad-SE_1500__kV_362</v>
      </c>
      <c r="C72" s="23">
        <v>812</v>
      </c>
      <c r="D72" s="142" t="str">
        <f>VLOOKUP(C72,tab_corredor!$A$2:$B$50,2,0)</f>
        <v>AC/RO/Mad-SE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2700</v>
      </c>
      <c r="Q72" s="294">
        <v>1</v>
      </c>
      <c r="R72" s="23"/>
      <c r="S72" s="148">
        <f t="shared" si="7"/>
        <v>4050</v>
      </c>
      <c r="T72" s="148">
        <f ca="1">IF(S72=0,"",S72*(OFFSET(cod_desembolso!$A$1,Q72,23)))</f>
        <v>4208.8834623923722</v>
      </c>
      <c r="U72" s="149">
        <f>(constantes!$B$3*(1+constantes!$B$3)^(O72))/((1+constantes!$B$3)^(O72)-1)</f>
        <v>9.3678779051968114E-2</v>
      </c>
      <c r="V72" s="148">
        <f t="shared" ca="1" si="9"/>
        <v>394.28306392893757</v>
      </c>
      <c r="W72" s="148">
        <f ca="1">(IF(S72=0,"",V72/constantes!$B$3))*1</f>
        <v>4928.5382991117194</v>
      </c>
      <c r="X72" s="150">
        <f ca="1">IF(S72=0,"",PV(constantes!$B$3,O72,-V72)*constantes!$B$3)</f>
        <v>336.71067699138979</v>
      </c>
      <c r="Y72" s="85">
        <f t="shared" si="6"/>
        <v>2700</v>
      </c>
      <c r="Z72">
        <v>362</v>
      </c>
    </row>
    <row r="73" spans="1:26">
      <c r="A73" s="290">
        <v>7384</v>
      </c>
      <c r="B73" s="23" t="str">
        <f t="shared" si="8"/>
        <v>AC/RO/Mad-SE_1500__kV_363</v>
      </c>
      <c r="C73" s="23">
        <v>812</v>
      </c>
      <c r="D73" s="142" t="str">
        <f>VLOOKUP(C73,tab_corredor!$A$2:$B$50,2,0)</f>
        <v>AC/RO/Mad-SE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2700</v>
      </c>
      <c r="Q73" s="294">
        <v>1</v>
      </c>
      <c r="R73" s="23"/>
      <c r="S73" s="148">
        <f t="shared" si="7"/>
        <v>4050</v>
      </c>
      <c r="T73" s="148">
        <f ca="1">IF(S73=0,"",S73*(OFFSET(cod_desembolso!$A$1,Q73,23)))</f>
        <v>4208.8834623923722</v>
      </c>
      <c r="U73" s="149">
        <f>(constantes!$B$3*(1+constantes!$B$3)^(O73))/((1+constantes!$B$3)^(O73)-1)</f>
        <v>9.3678779051968114E-2</v>
      </c>
      <c r="V73" s="148">
        <f t="shared" ca="1" si="9"/>
        <v>394.28306392893757</v>
      </c>
      <c r="W73" s="148">
        <f ca="1">(IF(S73=0,"",V73/constantes!$B$3))*1</f>
        <v>4928.5382991117194</v>
      </c>
      <c r="X73" s="150">
        <f ca="1">IF(S73=0,"",PV(constantes!$B$3,O73,-V73)*constantes!$B$3)</f>
        <v>336.71067699138979</v>
      </c>
      <c r="Y73" s="85">
        <f t="shared" si="6"/>
        <v>2700</v>
      </c>
      <c r="Z73">
        <v>363</v>
      </c>
    </row>
    <row r="74" spans="1:26">
      <c r="A74" s="290">
        <v>7385</v>
      </c>
      <c r="B74" s="23" t="str">
        <f t="shared" si="8"/>
        <v>AC/RO/Mad-SE_1500__kV_364</v>
      </c>
      <c r="C74" s="23">
        <v>812</v>
      </c>
      <c r="D74" s="142" t="str">
        <f>VLOOKUP(C74,tab_corredor!$A$2:$B$50,2,0)</f>
        <v>AC/RO/Mad-SE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2700</v>
      </c>
      <c r="Q74" s="294">
        <v>1</v>
      </c>
      <c r="R74" s="23"/>
      <c r="S74" s="148">
        <f t="shared" si="7"/>
        <v>4050</v>
      </c>
      <c r="T74" s="148">
        <f ca="1">IF(S74=0,"",S74*(OFFSET(cod_desembolso!$A$1,Q74,23)))</f>
        <v>4208.8834623923722</v>
      </c>
      <c r="U74" s="149">
        <f>(constantes!$B$3*(1+constantes!$B$3)^(O74))/((1+constantes!$B$3)^(O74)-1)</f>
        <v>9.3678779051968114E-2</v>
      </c>
      <c r="V74" s="148">
        <f t="shared" ca="1" si="9"/>
        <v>394.28306392893757</v>
      </c>
      <c r="W74" s="148">
        <f ca="1">(IF(S74=0,"",V74/constantes!$B$3))*1</f>
        <v>4928.5382991117194</v>
      </c>
      <c r="X74" s="150">
        <f ca="1">IF(S74=0,"",PV(constantes!$B$3,O74,-V74)*constantes!$B$3)</f>
        <v>336.71067699138979</v>
      </c>
      <c r="Y74" s="85">
        <f t="shared" si="6"/>
        <v>2700</v>
      </c>
      <c r="Z74">
        <v>364</v>
      </c>
    </row>
    <row r="75" spans="1:26">
      <c r="A75" s="290">
        <v>7386</v>
      </c>
      <c r="B75" s="23" t="str">
        <f t="shared" si="8"/>
        <v>AC/RO/Mad-SE_1500__kV_365</v>
      </c>
      <c r="C75" s="23">
        <v>812</v>
      </c>
      <c r="D75" s="142" t="str">
        <f>VLOOKUP(C75,tab_corredor!$A$2:$B$50,2,0)</f>
        <v>AC/RO/Mad-SE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2700</v>
      </c>
      <c r="Q75" s="294">
        <v>1</v>
      </c>
      <c r="R75" s="23"/>
      <c r="S75" s="148">
        <f t="shared" si="7"/>
        <v>4050</v>
      </c>
      <c r="T75" s="148">
        <f ca="1">IF(S75=0,"",S75*(OFFSET(cod_desembolso!$A$1,Q75,23)))</f>
        <v>4208.8834623923722</v>
      </c>
      <c r="U75" s="149">
        <f>(constantes!$B$3*(1+constantes!$B$3)^(O75))/((1+constantes!$B$3)^(O75)-1)</f>
        <v>9.3678779051968114E-2</v>
      </c>
      <c r="V75" s="148">
        <f t="shared" ca="1" si="9"/>
        <v>394.28306392893757</v>
      </c>
      <c r="W75" s="148">
        <f ca="1">(IF(S75=0,"",V75/constantes!$B$3))*1</f>
        <v>4928.5382991117194</v>
      </c>
      <c r="X75" s="150">
        <f ca="1">IF(S75=0,"",PV(constantes!$B$3,O75,-V75)*constantes!$B$3)</f>
        <v>336.71067699138979</v>
      </c>
      <c r="Y75" s="85">
        <f t="shared" si="6"/>
        <v>2700</v>
      </c>
      <c r="Z75">
        <v>365</v>
      </c>
    </row>
    <row r="76" spans="1:26">
      <c r="A76" s="290">
        <v>7387</v>
      </c>
      <c r="B76" s="23" t="str">
        <f t="shared" si="8"/>
        <v>AC/RO/Mad-SE_1500__kV_366</v>
      </c>
      <c r="C76" s="23">
        <v>812</v>
      </c>
      <c r="D76" s="142" t="str">
        <f>VLOOKUP(C76,tab_corredor!$A$2:$B$50,2,0)</f>
        <v>AC/RO/Mad-SE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2700</v>
      </c>
      <c r="Q76" s="294">
        <v>1</v>
      </c>
      <c r="R76" s="23"/>
      <c r="S76" s="148">
        <f t="shared" si="7"/>
        <v>4050</v>
      </c>
      <c r="T76" s="148">
        <f ca="1">IF(S76=0,"",S76*(OFFSET(cod_desembolso!$A$1,Q76,23)))</f>
        <v>4208.8834623923722</v>
      </c>
      <c r="U76" s="149">
        <f>(constantes!$B$3*(1+constantes!$B$3)^(O76))/((1+constantes!$B$3)^(O76)-1)</f>
        <v>9.3678779051968114E-2</v>
      </c>
      <c r="V76" s="148">
        <f t="shared" ca="1" si="9"/>
        <v>394.28306392893757</v>
      </c>
      <c r="W76" s="148">
        <f ca="1">(IF(S76=0,"",V76/constantes!$B$3))*1</f>
        <v>4928.5382991117194</v>
      </c>
      <c r="X76" s="150">
        <f ca="1">IF(S76=0,"",PV(constantes!$B$3,O76,-V76)*constantes!$B$3)</f>
        <v>336.71067699138979</v>
      </c>
      <c r="Y76" s="85">
        <f t="shared" si="6"/>
        <v>2700</v>
      </c>
      <c r="Z76">
        <v>366</v>
      </c>
    </row>
    <row r="77" spans="1:26">
      <c r="A77" s="290">
        <v>7388</v>
      </c>
      <c r="B77" s="23" t="str">
        <f t="shared" si="8"/>
        <v>AC/RO/Mad-SE_1500__kV_367</v>
      </c>
      <c r="C77" s="23">
        <v>812</v>
      </c>
      <c r="D77" s="142" t="str">
        <f>VLOOKUP(C77,tab_corredor!$A$2:$B$50,2,0)</f>
        <v>AC/RO/Mad-SE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2700</v>
      </c>
      <c r="Q77" s="294">
        <v>1</v>
      </c>
      <c r="R77" s="23"/>
      <c r="S77" s="148">
        <f t="shared" si="7"/>
        <v>4050</v>
      </c>
      <c r="T77" s="148">
        <f ca="1">IF(S77=0,"",S77*(OFFSET(cod_desembolso!$A$1,Q77,23)))</f>
        <v>4208.8834623923722</v>
      </c>
      <c r="U77" s="149">
        <f>(constantes!$B$3*(1+constantes!$B$3)^(O77))/((1+constantes!$B$3)^(O77)-1)</f>
        <v>9.3678779051968114E-2</v>
      </c>
      <c r="V77" s="148">
        <f t="shared" ca="1" si="9"/>
        <v>394.28306392893757</v>
      </c>
      <c r="W77" s="148">
        <f ca="1">(IF(S77=0,"",V77/constantes!$B$3))*1</f>
        <v>4928.5382991117194</v>
      </c>
      <c r="X77" s="150">
        <f ca="1">IF(S77=0,"",PV(constantes!$B$3,O77,-V77)*constantes!$B$3)</f>
        <v>336.71067699138979</v>
      </c>
      <c r="Y77" s="85">
        <f t="shared" si="6"/>
        <v>2700</v>
      </c>
      <c r="Z77">
        <v>367</v>
      </c>
    </row>
    <row r="78" spans="1:26">
      <c r="A78" s="290">
        <v>7389</v>
      </c>
      <c r="B78" s="23" t="str">
        <f t="shared" si="8"/>
        <v>AC/RO/Mad-SE_1500__kV_368</v>
      </c>
      <c r="C78" s="23">
        <v>812</v>
      </c>
      <c r="D78" s="142" t="str">
        <f>VLOOKUP(C78,tab_corredor!$A$2:$B$50,2,0)</f>
        <v>AC/RO/Mad-SE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2700</v>
      </c>
      <c r="Q78" s="294">
        <v>1</v>
      </c>
      <c r="R78" s="23"/>
      <c r="S78" s="148">
        <f t="shared" si="7"/>
        <v>4050</v>
      </c>
      <c r="T78" s="148">
        <f ca="1">IF(S78=0,"",S78*(OFFSET(cod_desembolso!$A$1,Q78,23)))</f>
        <v>4208.8834623923722</v>
      </c>
      <c r="U78" s="149">
        <f>(constantes!$B$3*(1+constantes!$B$3)^(O78))/((1+constantes!$B$3)^(O78)-1)</f>
        <v>9.3678779051968114E-2</v>
      </c>
      <c r="V78" s="148">
        <f t="shared" ca="1" si="9"/>
        <v>394.28306392893757</v>
      </c>
      <c r="W78" s="148">
        <f ca="1">(IF(S78=0,"",V78/constantes!$B$3))*1</f>
        <v>4928.5382991117194</v>
      </c>
      <c r="X78" s="150">
        <f ca="1">IF(S78=0,"",PV(constantes!$B$3,O78,-V78)*constantes!$B$3)</f>
        <v>336.71067699138979</v>
      </c>
      <c r="Y78" s="85">
        <f t="shared" si="6"/>
        <v>2700</v>
      </c>
      <c r="Z78">
        <v>368</v>
      </c>
    </row>
    <row r="79" spans="1:26">
      <c r="A79" s="290">
        <v>7390</v>
      </c>
      <c r="B79" s="23" t="str">
        <f t="shared" si="8"/>
        <v>AC/RO/Mad-SE_1500__kV_369</v>
      </c>
      <c r="C79" s="23">
        <v>812</v>
      </c>
      <c r="D79" s="142" t="str">
        <f>VLOOKUP(C79,tab_corredor!$A$2:$B$50,2,0)</f>
        <v>AC/RO/Mad-SE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2700</v>
      </c>
      <c r="Q79" s="294">
        <v>1</v>
      </c>
      <c r="R79" s="23"/>
      <c r="S79" s="148">
        <f t="shared" si="7"/>
        <v>4050</v>
      </c>
      <c r="T79" s="148">
        <f ca="1">IF(S79=0,"",S79*(OFFSET(cod_desembolso!$A$1,Q79,23)))</f>
        <v>4208.8834623923722</v>
      </c>
      <c r="U79" s="149">
        <f>(constantes!$B$3*(1+constantes!$B$3)^(O79))/((1+constantes!$B$3)^(O79)-1)</f>
        <v>9.3678779051968114E-2</v>
      </c>
      <c r="V79" s="148">
        <f t="shared" ca="1" si="9"/>
        <v>394.28306392893757</v>
      </c>
      <c r="W79" s="148">
        <f ca="1">(IF(S79=0,"",V79/constantes!$B$3))*1</f>
        <v>4928.5382991117194</v>
      </c>
      <c r="X79" s="150">
        <f ca="1">IF(S79=0,"",PV(constantes!$B$3,O79,-V79)*constantes!$B$3)</f>
        <v>336.71067699138979</v>
      </c>
      <c r="Y79" s="85">
        <f t="shared" si="6"/>
        <v>2700</v>
      </c>
      <c r="Z79">
        <v>369</v>
      </c>
    </row>
    <row r="80" spans="1:26">
      <c r="A80" s="290">
        <v>7391</v>
      </c>
      <c r="B80" s="23" t="str">
        <f t="shared" si="8"/>
        <v>AC/RO/Mad-SE_1500__kV_370</v>
      </c>
      <c r="C80" s="23">
        <v>812</v>
      </c>
      <c r="D80" s="142" t="str">
        <f>VLOOKUP(C80,tab_corredor!$A$2:$B$50,2,0)</f>
        <v>AC/RO/Mad-SE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2700</v>
      </c>
      <c r="Q80" s="294">
        <v>1</v>
      </c>
      <c r="R80" s="23"/>
      <c r="S80" s="148">
        <f t="shared" si="7"/>
        <v>4050</v>
      </c>
      <c r="T80" s="148">
        <f ca="1">IF(S80=0,"",S80*(OFFSET(cod_desembolso!$A$1,Q80,23)))</f>
        <v>4208.8834623923722</v>
      </c>
      <c r="U80" s="149">
        <f>(constantes!$B$3*(1+constantes!$B$3)^(O80))/((1+constantes!$B$3)^(O80)-1)</f>
        <v>9.3678779051968114E-2</v>
      </c>
      <c r="V80" s="148">
        <f t="shared" ca="1" si="9"/>
        <v>394.28306392893757</v>
      </c>
      <c r="W80" s="148">
        <f ca="1">(IF(S80=0,"",V80/constantes!$B$3))*1</f>
        <v>4928.5382991117194</v>
      </c>
      <c r="X80" s="150">
        <f ca="1">IF(S80=0,"",PV(constantes!$B$3,O80,-V80)*constantes!$B$3)</f>
        <v>336.71067699138979</v>
      </c>
      <c r="Y80" s="85">
        <f t="shared" si="6"/>
        <v>2700</v>
      </c>
      <c r="Z80">
        <v>370</v>
      </c>
    </row>
    <row r="81" spans="1:29">
      <c r="A81" s="290">
        <v>7215</v>
      </c>
      <c r="B81" s="405" t="str">
        <f t="shared" si="8"/>
        <v>Manaus-AC/RO/Mad_1500__kV_215</v>
      </c>
      <c r="C81" s="405">
        <v>813</v>
      </c>
      <c r="D81" s="406" t="str">
        <f>VLOOKUP(C81,tab_corredor!$A$2:$B$50,2,0)</f>
        <v>Manaus-AC/RO/Mad</v>
      </c>
      <c r="E81" s="405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405">
        <v>1</v>
      </c>
      <c r="L81" s="405" t="s">
        <v>2672</v>
      </c>
      <c r="M81" s="23">
        <v>2015</v>
      </c>
      <c r="N81" s="405">
        <v>2100</v>
      </c>
      <c r="O81" s="292">
        <v>25</v>
      </c>
      <c r="P81" s="407">
        <v>2700</v>
      </c>
      <c r="Q81" s="408">
        <v>1</v>
      </c>
      <c r="R81" s="405"/>
      <c r="S81" s="409">
        <f t="shared" ref="S81:S144" si="10">P81+R81</f>
        <v>2700</v>
      </c>
      <c r="T81" s="148">
        <f ca="1">IF(S81=0,"",S81*(OFFSET(cod_desembolso!$A$1,Q81,23)))</f>
        <v>2805.9223082615817</v>
      </c>
      <c r="U81" s="410">
        <f>(constantes!$B$3*(1+constantes!$B$3)^(O81))/((1+constantes!$B$3)^(O81)-1)</f>
        <v>9.3678779051968114E-2</v>
      </c>
      <c r="V81" s="409">
        <f t="shared" ca="1" si="9"/>
        <v>262.85537595262508</v>
      </c>
      <c r="W81" s="409">
        <f ca="1">(IF(S81=0,"",V81/constantes!$B$3))*1</f>
        <v>3285.6921994078134</v>
      </c>
      <c r="X81" s="411">
        <f ca="1">IF(S81=0,"",PV(constantes!$B$3,O81,-V81)*constantes!$B$3)</f>
        <v>224.47378466092658</v>
      </c>
      <c r="Y81" s="412">
        <f t="shared" ref="Y81:Y144" si="11">S81/E81*1000</f>
        <v>1800</v>
      </c>
      <c r="Z81">
        <v>215</v>
      </c>
    </row>
    <row r="82" spans="1:29">
      <c r="A82" s="290">
        <v>7216</v>
      </c>
      <c r="B82" s="405" t="str">
        <f t="shared" si="8"/>
        <v>Manaus-AC/RO/Mad_1500__kV_216</v>
      </c>
      <c r="C82" s="405">
        <v>813</v>
      </c>
      <c r="D82" s="406" t="str">
        <f>VLOOKUP(C82,tab_corredor!$A$2:$B$50,2,0)</f>
        <v>Manaus-AC/RO/Mad</v>
      </c>
      <c r="E82" s="405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405">
        <v>1</v>
      </c>
      <c r="L82" s="405" t="s">
        <v>2672</v>
      </c>
      <c r="M82" s="23">
        <v>2015</v>
      </c>
      <c r="N82" s="405">
        <v>2100</v>
      </c>
      <c r="O82" s="292">
        <v>25</v>
      </c>
      <c r="P82" s="407">
        <v>2700</v>
      </c>
      <c r="Q82" s="408">
        <v>1</v>
      </c>
      <c r="R82" s="405"/>
      <c r="S82" s="409">
        <f t="shared" si="10"/>
        <v>2700</v>
      </c>
      <c r="T82" s="148">
        <f ca="1">IF(S82=0,"",S82*(OFFSET(cod_desembolso!$A$1,Q82,23)))</f>
        <v>2805.9223082615817</v>
      </c>
      <c r="U82" s="410">
        <f>(constantes!$B$3*(1+constantes!$B$3)^(O82))/((1+constantes!$B$3)^(O82)-1)</f>
        <v>9.3678779051968114E-2</v>
      </c>
      <c r="V82" s="409">
        <f t="shared" ca="1" si="9"/>
        <v>262.85537595262508</v>
      </c>
      <c r="W82" s="409">
        <f ca="1">(IF(S82=0,"",V82/constantes!$B$3))*1</f>
        <v>3285.6921994078134</v>
      </c>
      <c r="X82" s="411">
        <f ca="1">IF(S82=0,"",PV(constantes!$B$3,O82,-V82)*constantes!$B$3)</f>
        <v>224.47378466092658</v>
      </c>
      <c r="Y82" s="412">
        <f t="shared" si="11"/>
        <v>1800</v>
      </c>
      <c r="Z82">
        <v>216</v>
      </c>
    </row>
    <row r="83" spans="1:29">
      <c r="A83" s="290">
        <v>7217</v>
      </c>
      <c r="B83" s="405" t="str">
        <f t="shared" si="8"/>
        <v>Manaus-AC/RO/Mad_1500__kV_217</v>
      </c>
      <c r="C83" s="405">
        <v>813</v>
      </c>
      <c r="D83" s="406" t="str">
        <f>VLOOKUP(C83,tab_corredor!$A$2:$B$50,2,0)</f>
        <v>Manaus-AC/RO/Mad</v>
      </c>
      <c r="E83" s="405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405">
        <v>1</v>
      </c>
      <c r="L83" s="405" t="s">
        <v>2672</v>
      </c>
      <c r="M83" s="23">
        <v>2015</v>
      </c>
      <c r="N83" s="405">
        <v>2100</v>
      </c>
      <c r="O83" s="292">
        <v>25</v>
      </c>
      <c r="P83" s="407">
        <v>2700</v>
      </c>
      <c r="Q83" s="408">
        <v>1</v>
      </c>
      <c r="R83" s="405"/>
      <c r="S83" s="409">
        <f t="shared" si="10"/>
        <v>2700</v>
      </c>
      <c r="T83" s="148">
        <f ca="1">IF(S83=0,"",S83*(OFFSET(cod_desembolso!$A$1,Q83,23)))</f>
        <v>2805.9223082615817</v>
      </c>
      <c r="U83" s="410">
        <f>(constantes!$B$3*(1+constantes!$B$3)^(O83))/((1+constantes!$B$3)^(O83)-1)</f>
        <v>9.3678779051968114E-2</v>
      </c>
      <c r="V83" s="409">
        <f t="shared" ca="1" si="9"/>
        <v>262.85537595262508</v>
      </c>
      <c r="W83" s="409">
        <f ca="1">(IF(S83=0,"",V83/constantes!$B$3))*1</f>
        <v>3285.6921994078134</v>
      </c>
      <c r="X83" s="411">
        <f ca="1">IF(S83=0,"",PV(constantes!$B$3,O83,-V83)*constantes!$B$3)</f>
        <v>224.47378466092658</v>
      </c>
      <c r="Y83" s="412">
        <f t="shared" si="11"/>
        <v>1800</v>
      </c>
      <c r="Z83">
        <v>217</v>
      </c>
    </row>
    <row r="84" spans="1:29">
      <c r="A84" s="290">
        <v>7218</v>
      </c>
      <c r="B84" s="405" t="str">
        <f t="shared" si="8"/>
        <v>Manaus-AC/RO/Mad_1500__kV_218</v>
      </c>
      <c r="C84" s="405">
        <v>813</v>
      </c>
      <c r="D84" s="406" t="str">
        <f>VLOOKUP(C84,tab_corredor!$A$2:$B$50,2,0)</f>
        <v>Manaus-AC/RO/Mad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405">
        <v>1</v>
      </c>
      <c r="L84" s="405" t="s">
        <v>2672</v>
      </c>
      <c r="M84" s="23">
        <v>2015</v>
      </c>
      <c r="N84" s="405">
        <v>2100</v>
      </c>
      <c r="O84" s="292">
        <v>25</v>
      </c>
      <c r="P84" s="407">
        <v>2700</v>
      </c>
      <c r="Q84" s="408">
        <v>1</v>
      </c>
      <c r="R84" s="405"/>
      <c r="S84" s="409">
        <f t="shared" si="10"/>
        <v>2700</v>
      </c>
      <c r="T84" s="148">
        <f ca="1">IF(S84=0,"",S84*(OFFSET(cod_desembolso!$A$1,Q84,23)))</f>
        <v>2805.9223082615817</v>
      </c>
      <c r="U84" s="410">
        <f>(constantes!$B$3*(1+constantes!$B$3)^(O84))/((1+constantes!$B$3)^(O84)-1)</f>
        <v>9.3678779051968114E-2</v>
      </c>
      <c r="V84" s="409">
        <f t="shared" ca="1" si="9"/>
        <v>262.85537595262508</v>
      </c>
      <c r="W84" s="409">
        <f ca="1">(IF(S84=0,"",V84/constantes!$B$3))*1</f>
        <v>3285.6921994078134</v>
      </c>
      <c r="X84" s="411">
        <f ca="1">IF(S84=0,"",PV(constantes!$B$3,O84,-V84)*constantes!$B$3)</f>
        <v>224.47378466092658</v>
      </c>
      <c r="Y84" s="412">
        <f t="shared" si="11"/>
        <v>1800</v>
      </c>
      <c r="Z84">
        <v>218</v>
      </c>
    </row>
    <row r="85" spans="1:29">
      <c r="A85" s="290">
        <v>7219</v>
      </c>
      <c r="B85" s="405" t="str">
        <f t="shared" si="8"/>
        <v>Manaus-AC/RO/Mad_1500__kV_219</v>
      </c>
      <c r="C85" s="405">
        <v>813</v>
      </c>
      <c r="D85" s="406" t="str">
        <f>VLOOKUP(C85,tab_corredor!$A$2:$B$50,2,0)</f>
        <v>Manaus-AC/RO/Mad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405">
        <v>1</v>
      </c>
      <c r="L85" s="405" t="s">
        <v>2672</v>
      </c>
      <c r="M85" s="23">
        <v>2015</v>
      </c>
      <c r="N85" s="405">
        <v>2100</v>
      </c>
      <c r="O85" s="292">
        <v>25</v>
      </c>
      <c r="P85" s="407">
        <v>2700</v>
      </c>
      <c r="Q85" s="408">
        <v>1</v>
      </c>
      <c r="R85" s="405"/>
      <c r="S85" s="409">
        <f t="shared" si="10"/>
        <v>2700</v>
      </c>
      <c r="T85" s="148">
        <f ca="1">IF(S85=0,"",S85*(OFFSET(cod_desembolso!$A$1,Q85,23)))</f>
        <v>2805.9223082615817</v>
      </c>
      <c r="U85" s="410">
        <f>(constantes!$B$3*(1+constantes!$B$3)^(O85))/((1+constantes!$B$3)^(O85)-1)</f>
        <v>9.3678779051968114E-2</v>
      </c>
      <c r="V85" s="409">
        <f t="shared" ca="1" si="9"/>
        <v>262.85537595262508</v>
      </c>
      <c r="W85" s="409">
        <f ca="1">(IF(S85=0,"",V85/constantes!$B$3))*1</f>
        <v>3285.6921994078134</v>
      </c>
      <c r="X85" s="411">
        <f ca="1">IF(S85=0,"",PV(constantes!$B$3,O85,-V85)*constantes!$B$3)</f>
        <v>224.47378466092658</v>
      </c>
      <c r="Y85" s="412">
        <f t="shared" si="11"/>
        <v>1800</v>
      </c>
      <c r="Z85">
        <v>219</v>
      </c>
    </row>
    <row r="86" spans="1:29">
      <c r="A86" s="290">
        <v>7220</v>
      </c>
      <c r="B86" s="405" t="str">
        <f t="shared" si="8"/>
        <v>Manaus-AC/RO/Mad_1500__kV_220</v>
      </c>
      <c r="C86" s="405">
        <v>813</v>
      </c>
      <c r="D86" s="406" t="str">
        <f>VLOOKUP(C86,tab_corredor!$A$2:$B$50,2,0)</f>
        <v>Manaus-AC/RO/Mad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405">
        <v>1</v>
      </c>
      <c r="L86" s="405" t="s">
        <v>2672</v>
      </c>
      <c r="M86" s="23">
        <v>2015</v>
      </c>
      <c r="N86" s="405">
        <v>2100</v>
      </c>
      <c r="O86" s="292">
        <v>25</v>
      </c>
      <c r="P86" s="407">
        <v>2700</v>
      </c>
      <c r="Q86" s="408">
        <v>1</v>
      </c>
      <c r="R86" s="405"/>
      <c r="S86" s="409">
        <f t="shared" si="10"/>
        <v>2700</v>
      </c>
      <c r="T86" s="148">
        <f ca="1">IF(S86=0,"",S86*(OFFSET(cod_desembolso!$A$1,Q86,23)))</f>
        <v>2805.9223082615817</v>
      </c>
      <c r="U86" s="410">
        <f>(constantes!$B$3*(1+constantes!$B$3)^(O86))/((1+constantes!$B$3)^(O86)-1)</f>
        <v>9.3678779051968114E-2</v>
      </c>
      <c r="V86" s="409">
        <f t="shared" ca="1" si="9"/>
        <v>262.85537595262508</v>
      </c>
      <c r="W86" s="409">
        <f ca="1">(IF(S86=0,"",V86/constantes!$B$3))*1</f>
        <v>3285.6921994078134</v>
      </c>
      <c r="X86" s="411">
        <f ca="1">IF(S86=0,"",PV(constantes!$B$3,O86,-V86)*constantes!$B$3)</f>
        <v>224.47378466092658</v>
      </c>
      <c r="Y86" s="412">
        <f t="shared" si="11"/>
        <v>1800</v>
      </c>
      <c r="Z86">
        <v>220</v>
      </c>
    </row>
    <row r="87" spans="1:29">
      <c r="A87" s="290">
        <v>7221</v>
      </c>
      <c r="B87" s="413" t="str">
        <f t="shared" si="8"/>
        <v>Manaus-AC/RO/Mad_1500__kV_221</v>
      </c>
      <c r="C87" s="413">
        <v>813</v>
      </c>
      <c r="D87" s="414" t="str">
        <f>VLOOKUP(C87,tab_corredor!$A$2:$B$50,2,0)</f>
        <v>Manaus-AC/RO/Mad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413">
        <v>1</v>
      </c>
      <c r="L87" s="413" t="s">
        <v>2672</v>
      </c>
      <c r="M87" s="23">
        <v>2015</v>
      </c>
      <c r="N87" s="413">
        <v>2100</v>
      </c>
      <c r="O87" s="292">
        <v>25</v>
      </c>
      <c r="P87" s="415">
        <v>2700</v>
      </c>
      <c r="Q87" s="416">
        <v>1</v>
      </c>
      <c r="R87" s="413"/>
      <c r="S87" s="409">
        <f t="shared" si="10"/>
        <v>2700</v>
      </c>
      <c r="T87" s="148">
        <f ca="1">IF(S87=0,"",S87*(OFFSET(cod_desembolso!$A$1,Q87,23)))</f>
        <v>2805.9223082615817</v>
      </c>
      <c r="U87" s="418">
        <f>(constantes!$B$3*(1+constantes!$B$3)^(O87))/((1+constantes!$B$3)^(O87)-1)</f>
        <v>9.3678779051968114E-2</v>
      </c>
      <c r="V87" s="417">
        <f t="shared" ca="1" si="9"/>
        <v>262.85537595262508</v>
      </c>
      <c r="W87" s="417">
        <f ca="1">(IF(S87=0,"",V87/constantes!$B$3))*1</f>
        <v>3285.6921994078134</v>
      </c>
      <c r="X87" s="419">
        <f ca="1">IF(S87=0,"",PV(constantes!$B$3,O87,-V87)*constantes!$B$3)</f>
        <v>224.47378466092658</v>
      </c>
      <c r="Y87" s="420">
        <f t="shared" si="11"/>
        <v>1800</v>
      </c>
      <c r="Z87">
        <v>221</v>
      </c>
      <c r="AA87" s="396"/>
      <c r="AB87" s="396"/>
      <c r="AC87" s="396"/>
    </row>
    <row r="88" spans="1:29">
      <c r="A88" s="290">
        <v>7222</v>
      </c>
      <c r="B88" s="405" t="str">
        <f t="shared" si="8"/>
        <v>Manaus-AC/RO/Mad_1500__kV_222</v>
      </c>
      <c r="C88" s="405">
        <v>813</v>
      </c>
      <c r="D88" s="406" t="str">
        <f>VLOOKUP(C88,tab_corredor!$A$2:$B$50,2,0)</f>
        <v>Manaus-AC/RO/Mad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405">
        <v>1</v>
      </c>
      <c r="L88" s="405" t="s">
        <v>2672</v>
      </c>
      <c r="M88" s="23">
        <v>2015</v>
      </c>
      <c r="N88" s="405">
        <v>2100</v>
      </c>
      <c r="O88" s="292">
        <v>25</v>
      </c>
      <c r="P88" s="407">
        <v>2700</v>
      </c>
      <c r="Q88" s="408">
        <v>1</v>
      </c>
      <c r="R88" s="405"/>
      <c r="S88" s="409">
        <f t="shared" si="10"/>
        <v>2700</v>
      </c>
      <c r="T88" s="148">
        <f ca="1">IF(S88=0,"",S88*(OFFSET(cod_desembolso!$A$1,Q88,23)))</f>
        <v>2805.9223082615817</v>
      </c>
      <c r="U88" s="410">
        <f>(constantes!$B$3*(1+constantes!$B$3)^(O88))/((1+constantes!$B$3)^(O88)-1)</f>
        <v>9.3678779051968114E-2</v>
      </c>
      <c r="V88" s="409">
        <f t="shared" ca="1" si="9"/>
        <v>262.85537595262508</v>
      </c>
      <c r="W88" s="409">
        <f ca="1">(IF(S88=0,"",V88/constantes!$B$3))*1</f>
        <v>3285.6921994078134</v>
      </c>
      <c r="X88" s="411">
        <f ca="1">IF(S88=0,"",PV(constantes!$B$3,O88,-V88)*constantes!$B$3)</f>
        <v>224.47378466092658</v>
      </c>
      <c r="Y88" s="412">
        <f t="shared" si="11"/>
        <v>1800</v>
      </c>
      <c r="Z88">
        <v>222</v>
      </c>
      <c r="AA88" s="396"/>
      <c r="AB88" s="396"/>
      <c r="AC88" s="396"/>
    </row>
    <row r="89" spans="1:29">
      <c r="A89" s="290">
        <v>7223</v>
      </c>
      <c r="B89" s="405" t="str">
        <f t="shared" si="8"/>
        <v>Manaus-AC/RO/Mad_1500__kV_223</v>
      </c>
      <c r="C89" s="405">
        <v>813</v>
      </c>
      <c r="D89" s="406" t="str">
        <f>VLOOKUP(C89,tab_corredor!$A$2:$B$50,2,0)</f>
        <v>Manaus-AC/RO/Mad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405">
        <v>1</v>
      </c>
      <c r="L89" s="405" t="s">
        <v>2672</v>
      </c>
      <c r="M89" s="23">
        <v>2015</v>
      </c>
      <c r="N89" s="405">
        <v>2100</v>
      </c>
      <c r="O89" s="292">
        <v>25</v>
      </c>
      <c r="P89" s="407">
        <v>2700</v>
      </c>
      <c r="Q89" s="408">
        <v>1</v>
      </c>
      <c r="R89" s="405"/>
      <c r="S89" s="409">
        <f t="shared" si="10"/>
        <v>2700</v>
      </c>
      <c r="T89" s="148">
        <f ca="1">IF(S89=0,"",S89*(OFFSET(cod_desembolso!$A$1,Q89,23)))</f>
        <v>2805.9223082615817</v>
      </c>
      <c r="U89" s="410">
        <f>(constantes!$B$3*(1+constantes!$B$3)^(O89))/((1+constantes!$B$3)^(O89)-1)</f>
        <v>9.3678779051968114E-2</v>
      </c>
      <c r="V89" s="409">
        <f t="shared" ca="1" si="9"/>
        <v>262.85537595262508</v>
      </c>
      <c r="W89" s="409">
        <f ca="1">(IF(S89=0,"",V89/constantes!$B$3))*1</f>
        <v>3285.6921994078134</v>
      </c>
      <c r="X89" s="411">
        <f ca="1">IF(S89=0,"",PV(constantes!$B$3,O89,-V89)*constantes!$B$3)</f>
        <v>224.47378466092658</v>
      </c>
      <c r="Y89" s="412">
        <f t="shared" si="11"/>
        <v>1800</v>
      </c>
      <c r="Z89">
        <v>223</v>
      </c>
      <c r="AA89" s="396"/>
      <c r="AB89" s="396"/>
      <c r="AC89" s="396"/>
    </row>
    <row r="90" spans="1:29">
      <c r="A90" s="290">
        <v>7224</v>
      </c>
      <c r="B90" s="405" t="str">
        <f t="shared" si="8"/>
        <v>Manaus-AC/RO/Mad_1500__kV_224</v>
      </c>
      <c r="C90" s="405">
        <v>813</v>
      </c>
      <c r="D90" s="406" t="str">
        <f>VLOOKUP(C90,tab_corredor!$A$2:$B$50,2,0)</f>
        <v>Manaus-AC/RO/Mad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405">
        <v>1</v>
      </c>
      <c r="L90" s="405" t="s">
        <v>2672</v>
      </c>
      <c r="M90" s="23">
        <v>2015</v>
      </c>
      <c r="N90" s="405">
        <v>2100</v>
      </c>
      <c r="O90" s="292">
        <v>25</v>
      </c>
      <c r="P90" s="407">
        <v>2700</v>
      </c>
      <c r="Q90" s="408">
        <v>1</v>
      </c>
      <c r="R90" s="405"/>
      <c r="S90" s="409">
        <f t="shared" si="10"/>
        <v>2700</v>
      </c>
      <c r="T90" s="148">
        <f ca="1">IF(S90=0,"",S90*(OFFSET(cod_desembolso!$A$1,Q90,23)))</f>
        <v>2805.9223082615817</v>
      </c>
      <c r="U90" s="410">
        <f>(constantes!$B$3*(1+constantes!$B$3)^(O90))/((1+constantes!$B$3)^(O90)-1)</f>
        <v>9.3678779051968114E-2</v>
      </c>
      <c r="V90" s="409">
        <f t="shared" ca="1" si="9"/>
        <v>262.85537595262508</v>
      </c>
      <c r="W90" s="409">
        <f ca="1">(IF(S90=0,"",V90/constantes!$B$3))*1</f>
        <v>3285.6921994078134</v>
      </c>
      <c r="X90" s="411">
        <f ca="1">IF(S90=0,"",PV(constantes!$B$3,O90,-V90)*constantes!$B$3)</f>
        <v>224.47378466092658</v>
      </c>
      <c r="Y90" s="412">
        <f t="shared" si="11"/>
        <v>1800</v>
      </c>
      <c r="Z90">
        <v>224</v>
      </c>
      <c r="AA90" s="396"/>
      <c r="AB90" s="396"/>
      <c r="AC90" s="396"/>
    </row>
    <row r="91" spans="1:29">
      <c r="A91" s="290">
        <v>7225</v>
      </c>
      <c r="B91" s="405" t="str">
        <f t="shared" si="8"/>
        <v>Manaus-AC/RO/Mad_1500__kV_225</v>
      </c>
      <c r="C91" s="405">
        <v>813</v>
      </c>
      <c r="D91" s="406" t="str">
        <f>VLOOKUP(C91,tab_corredor!$A$2:$B$50,2,0)</f>
        <v>Manaus-AC/RO/Mad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405">
        <v>1</v>
      </c>
      <c r="L91" s="405" t="s">
        <v>2672</v>
      </c>
      <c r="M91" s="23">
        <v>2015</v>
      </c>
      <c r="N91" s="405">
        <v>2100</v>
      </c>
      <c r="O91" s="292">
        <v>25</v>
      </c>
      <c r="P91" s="407">
        <v>2700</v>
      </c>
      <c r="Q91" s="408">
        <v>1</v>
      </c>
      <c r="R91" s="405"/>
      <c r="S91" s="409">
        <f t="shared" si="10"/>
        <v>2700</v>
      </c>
      <c r="T91" s="148">
        <f ca="1">IF(S91=0,"",S91*(OFFSET(cod_desembolso!$A$1,Q91,23)))</f>
        <v>2805.9223082615817</v>
      </c>
      <c r="U91" s="410">
        <f>(constantes!$B$3*(1+constantes!$B$3)^(O91))/((1+constantes!$B$3)^(O91)-1)</f>
        <v>9.3678779051968114E-2</v>
      </c>
      <c r="V91" s="409">
        <f t="shared" ca="1" si="9"/>
        <v>262.85537595262508</v>
      </c>
      <c r="W91" s="409">
        <f ca="1">(IF(S91=0,"",V91/constantes!$B$3))*1</f>
        <v>3285.6921994078134</v>
      </c>
      <c r="X91" s="411">
        <f ca="1">IF(S91=0,"",PV(constantes!$B$3,O91,-V91)*constantes!$B$3)</f>
        <v>224.47378466092658</v>
      </c>
      <c r="Y91" s="412">
        <f t="shared" si="11"/>
        <v>1800</v>
      </c>
      <c r="Z91">
        <v>225</v>
      </c>
      <c r="AA91" s="421"/>
      <c r="AB91" s="421"/>
      <c r="AC91" s="421"/>
    </row>
    <row r="92" spans="1:29">
      <c r="A92" s="290">
        <v>7226</v>
      </c>
      <c r="B92" s="405" t="str">
        <f t="shared" si="8"/>
        <v>Manaus-AC/RO/Mad_1500__kV_226</v>
      </c>
      <c r="C92" s="405">
        <v>813</v>
      </c>
      <c r="D92" s="406" t="str">
        <f>VLOOKUP(C92,tab_corredor!$A$2:$B$50,2,0)</f>
        <v>Manaus-AC/RO/Mad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405">
        <v>1</v>
      </c>
      <c r="L92" s="405" t="s">
        <v>2672</v>
      </c>
      <c r="M92" s="23">
        <v>2015</v>
      </c>
      <c r="N92" s="405">
        <v>2100</v>
      </c>
      <c r="O92" s="292">
        <v>25</v>
      </c>
      <c r="P92" s="407">
        <v>2700</v>
      </c>
      <c r="Q92" s="408">
        <v>1</v>
      </c>
      <c r="R92" s="405"/>
      <c r="S92" s="409">
        <f t="shared" si="10"/>
        <v>2700</v>
      </c>
      <c r="T92" s="148">
        <f ca="1">IF(S92=0,"",S92*(OFFSET(cod_desembolso!$A$1,Q92,23)))</f>
        <v>2805.9223082615817</v>
      </c>
      <c r="U92" s="410">
        <f>(constantes!$B$3*(1+constantes!$B$3)^(O92))/((1+constantes!$B$3)^(O92)-1)</f>
        <v>9.3678779051968114E-2</v>
      </c>
      <c r="V92" s="409">
        <f t="shared" ca="1" si="9"/>
        <v>262.85537595262508</v>
      </c>
      <c r="W92" s="409">
        <f ca="1">(IF(S92=0,"",V92/constantes!$B$3))*1</f>
        <v>3285.6921994078134</v>
      </c>
      <c r="X92" s="411">
        <f ca="1">IF(S92=0,"",PV(constantes!$B$3,O92,-V92)*constantes!$B$3)</f>
        <v>224.47378466092658</v>
      </c>
      <c r="Y92" s="412">
        <f t="shared" si="11"/>
        <v>1800</v>
      </c>
      <c r="Z92">
        <v>226</v>
      </c>
      <c r="AA92" s="396"/>
      <c r="AB92" s="396"/>
      <c r="AC92" s="396"/>
    </row>
    <row r="93" spans="1:29">
      <c r="A93" s="290">
        <v>7144</v>
      </c>
      <c r="B93" s="23" t="str">
        <f t="shared" si="8"/>
        <v>NE-Imp_1500__kV_144</v>
      </c>
      <c r="C93" s="23">
        <v>808</v>
      </c>
      <c r="D93" s="142" t="str">
        <f>VLOOKUP(C93,tab_corredor!$A$2:$B$50,2,0)</f>
        <v>NE-Imp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10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9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11"/>
        <v>1400</v>
      </c>
      <c r="Z93">
        <v>144</v>
      </c>
    </row>
    <row r="94" spans="1:29">
      <c r="A94" s="290">
        <v>7145</v>
      </c>
      <c r="B94" s="23" t="str">
        <f t="shared" si="8"/>
        <v>NE-Imp_1500__kV_145</v>
      </c>
      <c r="C94" s="23">
        <v>808</v>
      </c>
      <c r="D94" s="142" t="str">
        <f>VLOOKUP(C94,tab_corredor!$A$2:$B$50,2,0)</f>
        <v>NE-Imp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10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9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11"/>
        <v>1400</v>
      </c>
      <c r="Z94">
        <v>145</v>
      </c>
    </row>
    <row r="95" spans="1:29">
      <c r="A95" s="290">
        <v>7146</v>
      </c>
      <c r="B95" s="23" t="str">
        <f t="shared" si="8"/>
        <v>NE-Imp_1500__kV_146</v>
      </c>
      <c r="C95" s="23">
        <v>808</v>
      </c>
      <c r="D95" s="142" t="str">
        <f>VLOOKUP(C95,tab_corredor!$A$2:$B$50,2,0)</f>
        <v>NE-Imp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10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9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11"/>
        <v>1400</v>
      </c>
      <c r="Z95">
        <v>146</v>
      </c>
    </row>
    <row r="96" spans="1:29">
      <c r="A96" s="290">
        <v>7147</v>
      </c>
      <c r="B96" s="23" t="str">
        <f t="shared" si="8"/>
        <v>NE-Imp_1500__kV_147</v>
      </c>
      <c r="C96" s="23">
        <v>808</v>
      </c>
      <c r="D96" s="142" t="str">
        <f>VLOOKUP(C96,tab_corredor!$A$2:$B$50,2,0)</f>
        <v>NE-Imp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10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9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11"/>
        <v>1400</v>
      </c>
      <c r="Z96">
        <v>147</v>
      </c>
    </row>
    <row r="97" spans="1:29">
      <c r="A97" s="290">
        <v>7148</v>
      </c>
      <c r="B97" s="23" t="str">
        <f t="shared" si="8"/>
        <v>NE-Imp_1500__kV_148</v>
      </c>
      <c r="C97" s="23">
        <v>808</v>
      </c>
      <c r="D97" s="142" t="str">
        <f>VLOOKUP(C97,tab_corredor!$A$2:$B$50,2,0)</f>
        <v>NE-Imp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10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9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11"/>
        <v>1400</v>
      </c>
      <c r="Z97">
        <v>148</v>
      </c>
    </row>
    <row r="98" spans="1:29">
      <c r="A98" s="290">
        <v>7149</v>
      </c>
      <c r="B98" s="23" t="str">
        <f t="shared" si="8"/>
        <v>NE-Imp_1500__kV_149</v>
      </c>
      <c r="C98" s="23">
        <v>808</v>
      </c>
      <c r="D98" s="142" t="str">
        <f>VLOOKUP(C98,tab_corredor!$A$2:$B$50,2,0)</f>
        <v>NE-Imp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10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9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11"/>
        <v>1400</v>
      </c>
      <c r="Z98">
        <v>149</v>
      </c>
    </row>
    <row r="99" spans="1:29">
      <c r="A99" s="290">
        <v>7150</v>
      </c>
      <c r="B99" s="23" t="str">
        <f t="shared" si="8"/>
        <v>NE-Imp_1500__kV_150</v>
      </c>
      <c r="C99" s="23">
        <v>808</v>
      </c>
      <c r="D99" s="142" t="str">
        <f>VLOOKUP(C99,tab_corredor!$A$2:$B$50,2,0)</f>
        <v>NE-Imp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10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9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11"/>
        <v>1400</v>
      </c>
      <c r="Z99">
        <v>150</v>
      </c>
      <c r="AA99">
        <v>1500</v>
      </c>
      <c r="AB99">
        <f>AA99*1000*AC99/10^6</f>
        <v>1800</v>
      </c>
      <c r="AC99">
        <v>1200</v>
      </c>
    </row>
    <row r="100" spans="1:29">
      <c r="A100" s="290">
        <v>7151</v>
      </c>
      <c r="B100" s="23" t="str">
        <f t="shared" si="8"/>
        <v>NE-Imp_1500__kV_151</v>
      </c>
      <c r="C100" s="23">
        <v>808</v>
      </c>
      <c r="D100" s="142" t="str">
        <f>VLOOKUP(C100,tab_corredor!$A$2:$B$50,2,0)</f>
        <v>NE-Imp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10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9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11"/>
        <v>1400</v>
      </c>
      <c r="Z100">
        <v>151</v>
      </c>
    </row>
    <row r="101" spans="1:29">
      <c r="A101" s="290">
        <v>7152</v>
      </c>
      <c r="B101" s="23" t="str">
        <f t="shared" si="8"/>
        <v>NE-Imp_1500__kV_152</v>
      </c>
      <c r="C101" s="23">
        <v>808</v>
      </c>
      <c r="D101" s="142" t="str">
        <f>VLOOKUP(C101,tab_corredor!$A$2:$B$50,2,0)</f>
        <v>NE-Imp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10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9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11"/>
        <v>1400</v>
      </c>
      <c r="Z101">
        <v>152</v>
      </c>
    </row>
    <row r="102" spans="1:29">
      <c r="A102" s="290">
        <v>7153</v>
      </c>
      <c r="B102" s="23" t="str">
        <f t="shared" si="8"/>
        <v>NE-Imp_1500__kV_153</v>
      </c>
      <c r="C102" s="23">
        <v>808</v>
      </c>
      <c r="D102" s="142" t="str">
        <f>VLOOKUP(C102,tab_corredor!$A$2:$B$50,2,0)</f>
        <v>NE-Imp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10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9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11"/>
        <v>1400</v>
      </c>
      <c r="Z102">
        <v>153</v>
      </c>
    </row>
    <row r="103" spans="1:29">
      <c r="A103" s="290">
        <v>7154</v>
      </c>
      <c r="B103" s="23" t="str">
        <f t="shared" si="8"/>
        <v>NE-Imp_1500__kV_154</v>
      </c>
      <c r="C103" s="23">
        <v>808</v>
      </c>
      <c r="D103" s="142" t="str">
        <f>VLOOKUP(C103,tab_corredor!$A$2:$B$50,2,0)</f>
        <v>NE-Imp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10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9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11"/>
        <v>1400</v>
      </c>
      <c r="Z103">
        <v>154</v>
      </c>
    </row>
    <row r="104" spans="1:29">
      <c r="A104" s="290">
        <v>7155</v>
      </c>
      <c r="B104" s="23" t="str">
        <f t="shared" si="8"/>
        <v>NE-Imp_1500__kV_155</v>
      </c>
      <c r="C104" s="23">
        <v>808</v>
      </c>
      <c r="D104" s="142" t="str">
        <f>VLOOKUP(C104,tab_corredor!$A$2:$B$50,2,0)</f>
        <v>NE-Imp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10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9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11"/>
        <v>1400</v>
      </c>
      <c r="Z104">
        <v>155</v>
      </c>
    </row>
    <row r="105" spans="1:29">
      <c r="A105" s="290">
        <v>7156</v>
      </c>
      <c r="B105" s="23" t="str">
        <f t="shared" si="8"/>
        <v>NE-Imp_1500__kV_156</v>
      </c>
      <c r="C105" s="23">
        <v>808</v>
      </c>
      <c r="D105" s="142" t="str">
        <f>VLOOKUP(C105,tab_corredor!$A$2:$B$50,2,0)</f>
        <v>NE-Imp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10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9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11"/>
        <v>1400</v>
      </c>
      <c r="Z105">
        <v>156</v>
      </c>
    </row>
    <row r="106" spans="1:29">
      <c r="A106" s="290">
        <v>7157</v>
      </c>
      <c r="B106" s="23" t="str">
        <f t="shared" si="8"/>
        <v>NE-Imp_1500__kV_157</v>
      </c>
      <c r="C106" s="23">
        <v>808</v>
      </c>
      <c r="D106" s="142" t="str">
        <f>VLOOKUP(C106,tab_corredor!$A$2:$B$50,2,0)</f>
        <v>NE-Imp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10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9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11"/>
        <v>1400</v>
      </c>
      <c r="Z106">
        <v>157</v>
      </c>
    </row>
    <row r="107" spans="1:29">
      <c r="A107" s="290">
        <v>7158</v>
      </c>
      <c r="B107" s="23" t="str">
        <f t="shared" si="8"/>
        <v>NE-Imp_1500__kV_158</v>
      </c>
      <c r="C107" s="23">
        <v>808</v>
      </c>
      <c r="D107" s="142" t="str">
        <f>VLOOKUP(C107,tab_corredor!$A$2:$B$50,2,0)</f>
        <v>NE-Imp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10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9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11"/>
        <v>1400</v>
      </c>
      <c r="Z107">
        <v>158</v>
      </c>
    </row>
    <row r="108" spans="1:29">
      <c r="A108" s="290">
        <v>7159</v>
      </c>
      <c r="B108" s="23" t="str">
        <f t="shared" si="8"/>
        <v>NE-Imp_1500__kV_159</v>
      </c>
      <c r="C108" s="23">
        <v>808</v>
      </c>
      <c r="D108" s="142" t="str">
        <f>VLOOKUP(C108,tab_corredor!$A$2:$B$50,2,0)</f>
        <v>NE-Imp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10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9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11"/>
        <v>1400</v>
      </c>
      <c r="Z108">
        <v>159</v>
      </c>
    </row>
    <row r="109" spans="1:29">
      <c r="A109" s="290">
        <v>7160</v>
      </c>
      <c r="B109" s="23" t="str">
        <f t="shared" si="8"/>
        <v>NE-Imp_1500__kV_160</v>
      </c>
      <c r="C109" s="23">
        <v>808</v>
      </c>
      <c r="D109" s="142" t="str">
        <f>VLOOKUP(C109,tab_corredor!$A$2:$B$50,2,0)</f>
        <v>NE-Imp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10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9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11"/>
        <v>1400</v>
      </c>
      <c r="Z109">
        <v>160</v>
      </c>
    </row>
    <row r="110" spans="1:29">
      <c r="A110" s="290">
        <v>7161</v>
      </c>
      <c r="B110" s="23" t="str">
        <f t="shared" si="8"/>
        <v>NE-Imp_1500__kV_161</v>
      </c>
      <c r="C110" s="23">
        <v>808</v>
      </c>
      <c r="D110" s="142" t="str">
        <f>VLOOKUP(C110,tab_corredor!$A$2:$B$50,2,0)</f>
        <v>NE-Imp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10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9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11"/>
        <v>1400</v>
      </c>
      <c r="Z110">
        <v>161</v>
      </c>
    </row>
    <row r="111" spans="1:29">
      <c r="A111" s="290">
        <v>7162</v>
      </c>
      <c r="B111" s="23" t="str">
        <f t="shared" si="8"/>
        <v>NE-Imp_1500__kV_162</v>
      </c>
      <c r="C111" s="23">
        <v>808</v>
      </c>
      <c r="D111" s="142" t="str">
        <f>VLOOKUP(C111,tab_corredor!$A$2:$B$50,2,0)</f>
        <v>NE-Imp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10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9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11"/>
        <v>1400</v>
      </c>
      <c r="Z111">
        <v>162</v>
      </c>
    </row>
    <row r="112" spans="1:29">
      <c r="A112" s="290">
        <v>7163</v>
      </c>
      <c r="B112" s="23" t="str">
        <f t="shared" si="8"/>
        <v>NE-Imp_1500__kV_163</v>
      </c>
      <c r="C112" s="23">
        <v>808</v>
      </c>
      <c r="D112" s="142" t="str">
        <f>VLOOKUP(C112,tab_corredor!$A$2:$B$50,2,0)</f>
        <v>NE-Imp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10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9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11"/>
        <v>1400</v>
      </c>
      <c r="Z112">
        <v>163</v>
      </c>
    </row>
    <row r="113" spans="1:29">
      <c r="A113" s="290">
        <v>7278</v>
      </c>
      <c r="B113" s="23" t="str">
        <f t="shared" si="8"/>
        <v>NE-Imp_1500__kV_278</v>
      </c>
      <c r="C113" s="23">
        <v>808</v>
      </c>
      <c r="D113" s="142" t="str">
        <f>VLOOKUP(C113,tab_corredor!$A$2:$B$50,2,0)</f>
        <v>NE-Imp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2100</v>
      </c>
      <c r="Q113" s="294">
        <v>1</v>
      </c>
      <c r="R113" s="23"/>
      <c r="S113" s="148">
        <f t="shared" si="10"/>
        <v>2100</v>
      </c>
      <c r="T113" s="148">
        <f ca="1">IF(S113=0,"",S113*(OFFSET(cod_desembolso!$A$1,Q113,23)))</f>
        <v>2182.3840175367854</v>
      </c>
      <c r="U113" s="149">
        <f>(constantes!$B$3*(1+constantes!$B$3)^(O113))/((1+constantes!$B$3)^(O113)-1)</f>
        <v>9.3678779051968114E-2</v>
      </c>
      <c r="V113" s="148">
        <f t="shared" ca="1" si="9"/>
        <v>204.44307018537503</v>
      </c>
      <c r="W113" s="148">
        <f ca="1">(IF(S113=0,"",V113/constantes!$B$3))*1</f>
        <v>2555.538377317188</v>
      </c>
      <c r="X113" s="150">
        <f ca="1">IF(S113=0,"",PV(constantes!$B$3,O113,-V113)*constantes!$B$3)</f>
        <v>174.59072140294285</v>
      </c>
      <c r="Y113" s="85">
        <f t="shared" si="11"/>
        <v>1400</v>
      </c>
      <c r="Z113">
        <v>278</v>
      </c>
    </row>
    <row r="114" spans="1:29">
      <c r="A114" s="290">
        <v>7279</v>
      </c>
      <c r="B114" s="23" t="str">
        <f t="shared" si="8"/>
        <v>NE-Imp_1500__kV_279</v>
      </c>
      <c r="C114" s="23">
        <v>808</v>
      </c>
      <c r="D114" s="142" t="str">
        <f>VLOOKUP(C114,tab_corredor!$A$2:$B$50,2,0)</f>
        <v>NE-Imp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2100</v>
      </c>
      <c r="Q114" s="294">
        <v>1</v>
      </c>
      <c r="R114" s="23"/>
      <c r="S114" s="148">
        <f t="shared" si="10"/>
        <v>2100</v>
      </c>
      <c r="T114" s="148">
        <f ca="1">IF(S114=0,"",S114*(OFFSET(cod_desembolso!$A$1,Q114,23)))</f>
        <v>2182.3840175367854</v>
      </c>
      <c r="U114" s="149">
        <f>(constantes!$B$3*(1+constantes!$B$3)^(O114))/((1+constantes!$B$3)^(O114)-1)</f>
        <v>9.3678779051968114E-2</v>
      </c>
      <c r="V114" s="148">
        <f t="shared" ca="1" si="9"/>
        <v>204.44307018537503</v>
      </c>
      <c r="W114" s="148">
        <f ca="1">(IF(S114=0,"",V114/constantes!$B$3))*1</f>
        <v>2555.538377317188</v>
      </c>
      <c r="X114" s="150">
        <f ca="1">IF(S114=0,"",PV(constantes!$B$3,O114,-V114)*constantes!$B$3)</f>
        <v>174.59072140294285</v>
      </c>
      <c r="Y114" s="85">
        <f t="shared" si="11"/>
        <v>1400</v>
      </c>
      <c r="Z114">
        <v>279</v>
      </c>
    </row>
    <row r="115" spans="1:29">
      <c r="A115" s="290">
        <v>7280</v>
      </c>
      <c r="B115" s="23" t="str">
        <f t="shared" si="8"/>
        <v>NE-Imp_1500__kV_280</v>
      </c>
      <c r="C115" s="23">
        <v>808</v>
      </c>
      <c r="D115" s="142" t="str">
        <f>VLOOKUP(C115,tab_corredor!$A$2:$B$50,2,0)</f>
        <v>NE-Imp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2100</v>
      </c>
      <c r="Q115" s="294">
        <v>1</v>
      </c>
      <c r="R115" s="23"/>
      <c r="S115" s="148">
        <f t="shared" si="10"/>
        <v>2100</v>
      </c>
      <c r="T115" s="148">
        <f ca="1">IF(S115=0,"",S115*(OFFSET(cod_desembolso!$A$1,Q115,23)))</f>
        <v>2182.3840175367854</v>
      </c>
      <c r="U115" s="149">
        <f>(constantes!$B$3*(1+constantes!$B$3)^(O115))/((1+constantes!$B$3)^(O115)-1)</f>
        <v>9.3678779051968114E-2</v>
      </c>
      <c r="V115" s="148">
        <f t="shared" ca="1" si="9"/>
        <v>204.44307018537503</v>
      </c>
      <c r="W115" s="148">
        <f ca="1">(IF(S115=0,"",V115/constantes!$B$3))*1</f>
        <v>2555.538377317188</v>
      </c>
      <c r="X115" s="150">
        <f ca="1">IF(S115=0,"",PV(constantes!$B$3,O115,-V115)*constantes!$B$3)</f>
        <v>174.59072140294285</v>
      </c>
      <c r="Y115" s="85">
        <f t="shared" si="11"/>
        <v>1400</v>
      </c>
      <c r="Z115">
        <v>280</v>
      </c>
    </row>
    <row r="116" spans="1:29">
      <c r="A116" s="290">
        <v>7281</v>
      </c>
      <c r="B116" s="23" t="str">
        <f t="shared" si="8"/>
        <v>NE-Imp_1500__kV_281</v>
      </c>
      <c r="C116" s="23">
        <v>808</v>
      </c>
      <c r="D116" s="142" t="str">
        <f>VLOOKUP(C116,tab_corredor!$A$2:$B$50,2,0)</f>
        <v>NE-Imp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2100</v>
      </c>
      <c r="Q116" s="294">
        <v>1</v>
      </c>
      <c r="R116" s="23"/>
      <c r="S116" s="148">
        <f t="shared" si="10"/>
        <v>2100</v>
      </c>
      <c r="T116" s="148">
        <f ca="1">IF(S116=0,"",S116*(OFFSET(cod_desembolso!$A$1,Q116,23)))</f>
        <v>2182.3840175367854</v>
      </c>
      <c r="U116" s="149">
        <f>(constantes!$B$3*(1+constantes!$B$3)^(O116))/((1+constantes!$B$3)^(O116)-1)</f>
        <v>9.3678779051968114E-2</v>
      </c>
      <c r="V116" s="148">
        <f t="shared" ca="1" si="9"/>
        <v>204.44307018537503</v>
      </c>
      <c r="W116" s="148">
        <f ca="1">(IF(S116=0,"",V116/constantes!$B$3))*1</f>
        <v>2555.538377317188</v>
      </c>
      <c r="X116" s="150">
        <f ca="1">IF(S116=0,"",PV(constantes!$B$3,O116,-V116)*constantes!$B$3)</f>
        <v>174.59072140294285</v>
      </c>
      <c r="Y116" s="85">
        <f t="shared" si="11"/>
        <v>1400</v>
      </c>
      <c r="Z116">
        <v>281</v>
      </c>
    </row>
    <row r="117" spans="1:29">
      <c r="A117" s="290">
        <v>7282</v>
      </c>
      <c r="B117" s="23" t="str">
        <f t="shared" si="8"/>
        <v>NE-Imp_1500__kV_282</v>
      </c>
      <c r="C117" s="23">
        <v>808</v>
      </c>
      <c r="D117" s="142" t="str">
        <f>VLOOKUP(C117,tab_corredor!$A$2:$B$50,2,0)</f>
        <v>NE-Imp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2100</v>
      </c>
      <c r="Q117" s="294">
        <v>1</v>
      </c>
      <c r="R117" s="23"/>
      <c r="S117" s="148">
        <f t="shared" si="10"/>
        <v>2100</v>
      </c>
      <c r="T117" s="148">
        <f ca="1">IF(S117=0,"",S117*(OFFSET(cod_desembolso!$A$1,Q117,23)))</f>
        <v>2182.3840175367854</v>
      </c>
      <c r="U117" s="149">
        <f>(constantes!$B$3*(1+constantes!$B$3)^(O117))/((1+constantes!$B$3)^(O117)-1)</f>
        <v>9.3678779051968114E-2</v>
      </c>
      <c r="V117" s="148">
        <f t="shared" ca="1" si="9"/>
        <v>204.44307018537503</v>
      </c>
      <c r="W117" s="148">
        <f ca="1">(IF(S117=0,"",V117/constantes!$B$3))*1</f>
        <v>2555.538377317188</v>
      </c>
      <c r="X117" s="150">
        <f ca="1">IF(S117=0,"",PV(constantes!$B$3,O117,-V117)*constantes!$B$3)</f>
        <v>174.59072140294285</v>
      </c>
      <c r="Y117" s="85">
        <f t="shared" si="11"/>
        <v>1400</v>
      </c>
      <c r="Z117">
        <v>282</v>
      </c>
    </row>
    <row r="118" spans="1:29">
      <c r="A118" s="290">
        <v>7283</v>
      </c>
      <c r="B118" s="23" t="str">
        <f t="shared" si="8"/>
        <v>NE-Imp_1500__kV_283</v>
      </c>
      <c r="C118" s="23">
        <v>808</v>
      </c>
      <c r="D118" s="142" t="str">
        <f>VLOOKUP(C118,tab_corredor!$A$2:$B$50,2,0)</f>
        <v>NE-Imp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2100</v>
      </c>
      <c r="Q118" s="294">
        <v>1</v>
      </c>
      <c r="R118" s="23"/>
      <c r="S118" s="148">
        <f t="shared" si="10"/>
        <v>2100</v>
      </c>
      <c r="T118" s="148">
        <f ca="1">IF(S118=0,"",S118*(OFFSET(cod_desembolso!$A$1,Q118,23)))</f>
        <v>2182.3840175367854</v>
      </c>
      <c r="U118" s="149">
        <f>(constantes!$B$3*(1+constantes!$B$3)^(O118))/((1+constantes!$B$3)^(O118)-1)</f>
        <v>9.3678779051968114E-2</v>
      </c>
      <c r="V118" s="148">
        <f t="shared" ca="1" si="9"/>
        <v>204.44307018537503</v>
      </c>
      <c r="W118" s="148">
        <f ca="1">(IF(S118=0,"",V118/constantes!$B$3))*1</f>
        <v>2555.538377317188</v>
      </c>
      <c r="X118" s="150">
        <f ca="1">IF(S118=0,"",PV(constantes!$B$3,O118,-V118)*constantes!$B$3)</f>
        <v>174.59072140294285</v>
      </c>
      <c r="Y118" s="85">
        <f t="shared" si="11"/>
        <v>1400</v>
      </c>
      <c r="Z118">
        <v>283</v>
      </c>
    </row>
    <row r="119" spans="1:29">
      <c r="A119" s="290">
        <v>7284</v>
      </c>
      <c r="B119" s="23" t="str">
        <f t="shared" si="8"/>
        <v>NE-Imp_1500__kV_284</v>
      </c>
      <c r="C119" s="23">
        <v>808</v>
      </c>
      <c r="D119" s="142" t="str">
        <f>VLOOKUP(C119,tab_corredor!$A$2:$B$50,2,0)</f>
        <v>NE-Imp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2100</v>
      </c>
      <c r="Q119" s="294">
        <v>1</v>
      </c>
      <c r="R119" s="23"/>
      <c r="S119" s="148">
        <f t="shared" si="10"/>
        <v>2100</v>
      </c>
      <c r="T119" s="148">
        <f ca="1">IF(S119=0,"",S119*(OFFSET(cod_desembolso!$A$1,Q119,23)))</f>
        <v>2182.3840175367854</v>
      </c>
      <c r="U119" s="149">
        <f>(constantes!$B$3*(1+constantes!$B$3)^(O119))/((1+constantes!$B$3)^(O119)-1)</f>
        <v>9.3678779051968114E-2</v>
      </c>
      <c r="V119" s="148">
        <f t="shared" ca="1" si="9"/>
        <v>204.44307018537503</v>
      </c>
      <c r="W119" s="148">
        <f ca="1">(IF(S119=0,"",V119/constantes!$B$3))*1</f>
        <v>2555.538377317188</v>
      </c>
      <c r="X119" s="150">
        <f ca="1">IF(S119=0,"",PV(constantes!$B$3,O119,-V119)*constantes!$B$3)</f>
        <v>174.59072140294285</v>
      </c>
      <c r="Y119" s="85">
        <f t="shared" si="11"/>
        <v>1400</v>
      </c>
      <c r="Z119">
        <v>284</v>
      </c>
      <c r="AA119">
        <v>1500</v>
      </c>
      <c r="AB119">
        <f>AA119*1000*AC119/10^6</f>
        <v>1800</v>
      </c>
      <c r="AC119">
        <v>1200</v>
      </c>
    </row>
    <row r="120" spans="1:29">
      <c r="A120" s="290">
        <v>7285</v>
      </c>
      <c r="B120" s="23" t="str">
        <f t="shared" si="8"/>
        <v>NE-Imp_1500__kV_285</v>
      </c>
      <c r="C120" s="23">
        <v>808</v>
      </c>
      <c r="D120" s="142" t="str">
        <f>VLOOKUP(C120,tab_corredor!$A$2:$B$50,2,0)</f>
        <v>NE-Imp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2100</v>
      </c>
      <c r="Q120" s="294">
        <v>1</v>
      </c>
      <c r="R120" s="23"/>
      <c r="S120" s="148">
        <f t="shared" si="10"/>
        <v>2100</v>
      </c>
      <c r="T120" s="148">
        <f ca="1">IF(S120=0,"",S120*(OFFSET(cod_desembolso!$A$1,Q120,23)))</f>
        <v>2182.3840175367854</v>
      </c>
      <c r="U120" s="149">
        <f>(constantes!$B$3*(1+constantes!$B$3)^(O120))/((1+constantes!$B$3)^(O120)-1)</f>
        <v>9.3678779051968114E-2</v>
      </c>
      <c r="V120" s="148">
        <f t="shared" ca="1" si="9"/>
        <v>204.44307018537503</v>
      </c>
      <c r="W120" s="148">
        <f ca="1">(IF(S120=0,"",V120/constantes!$B$3))*1</f>
        <v>2555.538377317188</v>
      </c>
      <c r="X120" s="150">
        <f ca="1">IF(S120=0,"",PV(constantes!$B$3,O120,-V120)*constantes!$B$3)</f>
        <v>174.59072140294285</v>
      </c>
      <c r="Y120" s="85">
        <f t="shared" si="11"/>
        <v>1400</v>
      </c>
      <c r="Z120">
        <v>285</v>
      </c>
    </row>
    <row r="121" spans="1:29">
      <c r="A121" s="290">
        <v>7286</v>
      </c>
      <c r="B121" s="23" t="str">
        <f t="shared" si="8"/>
        <v>NE-Imp_1500__kV_286</v>
      </c>
      <c r="C121" s="23">
        <v>808</v>
      </c>
      <c r="D121" s="142" t="str">
        <f>VLOOKUP(C121,tab_corredor!$A$2:$B$50,2,0)</f>
        <v>NE-Imp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2100</v>
      </c>
      <c r="Q121" s="294">
        <v>1</v>
      </c>
      <c r="R121" s="23"/>
      <c r="S121" s="148">
        <f t="shared" si="10"/>
        <v>2100</v>
      </c>
      <c r="T121" s="148">
        <f ca="1">IF(S121=0,"",S121*(OFFSET(cod_desembolso!$A$1,Q121,23)))</f>
        <v>2182.3840175367854</v>
      </c>
      <c r="U121" s="149">
        <f>(constantes!$B$3*(1+constantes!$B$3)^(O121))/((1+constantes!$B$3)^(O121)-1)</f>
        <v>9.3678779051968114E-2</v>
      </c>
      <c r="V121" s="148">
        <f t="shared" ca="1" si="9"/>
        <v>204.44307018537503</v>
      </c>
      <c r="W121" s="148">
        <f ca="1">(IF(S121=0,"",V121/constantes!$B$3))*1</f>
        <v>2555.538377317188</v>
      </c>
      <c r="X121" s="150">
        <f ca="1">IF(S121=0,"",PV(constantes!$B$3,O121,-V121)*constantes!$B$3)</f>
        <v>174.59072140294285</v>
      </c>
      <c r="Y121" s="85">
        <f t="shared" si="11"/>
        <v>1400</v>
      </c>
      <c r="Z121">
        <v>286</v>
      </c>
    </row>
    <row r="122" spans="1:29">
      <c r="A122" s="290">
        <v>7287</v>
      </c>
      <c r="B122" s="23" t="str">
        <f t="shared" si="8"/>
        <v>NE-Imp_1500__kV_287</v>
      </c>
      <c r="C122" s="23">
        <v>808</v>
      </c>
      <c r="D122" s="142" t="str">
        <f>VLOOKUP(C122,tab_corredor!$A$2:$B$50,2,0)</f>
        <v>NE-Imp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2100</v>
      </c>
      <c r="Q122" s="294">
        <v>1</v>
      </c>
      <c r="R122" s="23"/>
      <c r="S122" s="148">
        <f t="shared" si="10"/>
        <v>2100</v>
      </c>
      <c r="T122" s="148">
        <f ca="1">IF(S122=0,"",S122*(OFFSET(cod_desembolso!$A$1,Q122,23)))</f>
        <v>2182.3840175367854</v>
      </c>
      <c r="U122" s="149">
        <f>(constantes!$B$3*(1+constantes!$B$3)^(O122))/((1+constantes!$B$3)^(O122)-1)</f>
        <v>9.3678779051968114E-2</v>
      </c>
      <c r="V122" s="148">
        <f t="shared" ca="1" si="9"/>
        <v>204.44307018537503</v>
      </c>
      <c r="W122" s="148">
        <f ca="1">(IF(S122=0,"",V122/constantes!$B$3))*1</f>
        <v>2555.538377317188</v>
      </c>
      <c r="X122" s="150">
        <f ca="1">IF(S122=0,"",PV(constantes!$B$3,O122,-V122)*constantes!$B$3)</f>
        <v>174.59072140294285</v>
      </c>
      <c r="Y122" s="85">
        <f t="shared" si="11"/>
        <v>1400</v>
      </c>
      <c r="Z122">
        <v>287</v>
      </c>
    </row>
    <row r="123" spans="1:29">
      <c r="A123" s="290">
        <v>7288</v>
      </c>
      <c r="B123" s="23" t="str">
        <f t="shared" si="8"/>
        <v>NE-Imp_1500__kV_288</v>
      </c>
      <c r="C123" s="23">
        <v>808</v>
      </c>
      <c r="D123" s="142" t="str">
        <f>VLOOKUP(C123,tab_corredor!$A$2:$B$50,2,0)</f>
        <v>NE-Imp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2100</v>
      </c>
      <c r="Q123" s="294">
        <v>1</v>
      </c>
      <c r="R123" s="23"/>
      <c r="S123" s="148">
        <f t="shared" si="10"/>
        <v>2100</v>
      </c>
      <c r="T123" s="148">
        <f ca="1">IF(S123=0,"",S123*(OFFSET(cod_desembolso!$A$1,Q123,23)))</f>
        <v>2182.3840175367854</v>
      </c>
      <c r="U123" s="149">
        <f>(constantes!$B$3*(1+constantes!$B$3)^(O123))/((1+constantes!$B$3)^(O123)-1)</f>
        <v>9.3678779051968114E-2</v>
      </c>
      <c r="V123" s="148">
        <f t="shared" ca="1" si="9"/>
        <v>204.44307018537503</v>
      </c>
      <c r="W123" s="148">
        <f ca="1">(IF(S123=0,"",V123/constantes!$B$3))*1</f>
        <v>2555.538377317188</v>
      </c>
      <c r="X123" s="150">
        <f ca="1">IF(S123=0,"",PV(constantes!$B$3,O123,-V123)*constantes!$B$3)</f>
        <v>174.59072140294285</v>
      </c>
      <c r="Y123" s="85">
        <f t="shared" si="11"/>
        <v>1400</v>
      </c>
      <c r="Z123">
        <v>288</v>
      </c>
    </row>
    <row r="124" spans="1:29">
      <c r="A124" s="290">
        <v>7289</v>
      </c>
      <c r="B124" s="23" t="str">
        <f t="shared" si="8"/>
        <v>NE-Imp_1500__kV_289</v>
      </c>
      <c r="C124" s="23">
        <v>808</v>
      </c>
      <c r="D124" s="142" t="str">
        <f>VLOOKUP(C124,tab_corredor!$A$2:$B$50,2,0)</f>
        <v>NE-Imp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2100</v>
      </c>
      <c r="Q124" s="294">
        <v>1</v>
      </c>
      <c r="R124" s="23"/>
      <c r="S124" s="148">
        <f t="shared" si="10"/>
        <v>2100</v>
      </c>
      <c r="T124" s="148">
        <f ca="1">IF(S124=0,"",S124*(OFFSET(cod_desembolso!$A$1,Q124,23)))</f>
        <v>2182.3840175367854</v>
      </c>
      <c r="U124" s="149">
        <f>(constantes!$B$3*(1+constantes!$B$3)^(O124))/((1+constantes!$B$3)^(O124)-1)</f>
        <v>9.3678779051968114E-2</v>
      </c>
      <c r="V124" s="148">
        <f t="shared" ca="1" si="9"/>
        <v>204.44307018537503</v>
      </c>
      <c r="W124" s="148">
        <f ca="1">(IF(S124=0,"",V124/constantes!$B$3))*1</f>
        <v>2555.538377317188</v>
      </c>
      <c r="X124" s="150">
        <f ca="1">IF(S124=0,"",PV(constantes!$B$3,O124,-V124)*constantes!$B$3)</f>
        <v>174.59072140294285</v>
      </c>
      <c r="Y124" s="85">
        <f t="shared" si="11"/>
        <v>1400</v>
      </c>
      <c r="Z124">
        <v>289</v>
      </c>
    </row>
    <row r="125" spans="1:29">
      <c r="A125" s="290">
        <v>7290</v>
      </c>
      <c r="B125" s="23" t="str">
        <f t="shared" si="8"/>
        <v>NE-Imp_1500__kV_290</v>
      </c>
      <c r="C125" s="23">
        <v>808</v>
      </c>
      <c r="D125" s="142" t="str">
        <f>VLOOKUP(C125,tab_corredor!$A$2:$B$50,2,0)</f>
        <v>NE-Imp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2100</v>
      </c>
      <c r="Q125" s="294">
        <v>1</v>
      </c>
      <c r="R125" s="23"/>
      <c r="S125" s="148">
        <f t="shared" si="10"/>
        <v>2100</v>
      </c>
      <c r="T125" s="148">
        <f ca="1">IF(S125=0,"",S125*(OFFSET(cod_desembolso!$A$1,Q125,23)))</f>
        <v>2182.3840175367854</v>
      </c>
      <c r="U125" s="149">
        <f>(constantes!$B$3*(1+constantes!$B$3)^(O125))/((1+constantes!$B$3)^(O125)-1)</f>
        <v>9.3678779051968114E-2</v>
      </c>
      <c r="V125" s="148">
        <f t="shared" ca="1" si="9"/>
        <v>204.44307018537503</v>
      </c>
      <c r="W125" s="148">
        <f ca="1">(IF(S125=0,"",V125/constantes!$B$3))*1</f>
        <v>2555.538377317188</v>
      </c>
      <c r="X125" s="150">
        <f ca="1">IF(S125=0,"",PV(constantes!$B$3,O125,-V125)*constantes!$B$3)</f>
        <v>174.59072140294285</v>
      </c>
      <c r="Y125" s="85">
        <f t="shared" si="11"/>
        <v>1400</v>
      </c>
      <c r="Z125">
        <v>290</v>
      </c>
    </row>
    <row r="126" spans="1:29">
      <c r="A126" s="290">
        <v>7291</v>
      </c>
      <c r="B126" s="23" t="str">
        <f t="shared" si="8"/>
        <v>NE-Imp_1500__kV_291</v>
      </c>
      <c r="C126" s="23">
        <v>808</v>
      </c>
      <c r="D126" s="142" t="str">
        <f>VLOOKUP(C126,tab_corredor!$A$2:$B$50,2,0)</f>
        <v>NE-Imp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2100</v>
      </c>
      <c r="Q126" s="294">
        <v>1</v>
      </c>
      <c r="R126" s="23"/>
      <c r="S126" s="148">
        <f t="shared" si="10"/>
        <v>2100</v>
      </c>
      <c r="T126" s="148">
        <f ca="1">IF(S126=0,"",S126*(OFFSET(cod_desembolso!$A$1,Q126,23)))</f>
        <v>2182.3840175367854</v>
      </c>
      <c r="U126" s="149">
        <f>(constantes!$B$3*(1+constantes!$B$3)^(O126))/((1+constantes!$B$3)^(O126)-1)</f>
        <v>9.3678779051968114E-2</v>
      </c>
      <c r="V126" s="148">
        <f t="shared" ca="1" si="9"/>
        <v>204.44307018537503</v>
      </c>
      <c r="W126" s="148">
        <f ca="1">(IF(S126=0,"",V126/constantes!$B$3))*1</f>
        <v>2555.538377317188</v>
      </c>
      <c r="X126" s="150">
        <f ca="1">IF(S126=0,"",PV(constantes!$B$3,O126,-V126)*constantes!$B$3)</f>
        <v>174.59072140294285</v>
      </c>
      <c r="Y126" s="85">
        <f t="shared" si="11"/>
        <v>1400</v>
      </c>
      <c r="Z126">
        <v>291</v>
      </c>
    </row>
    <row r="127" spans="1:29">
      <c r="A127" s="290">
        <v>7292</v>
      </c>
      <c r="B127" s="23" t="str">
        <f t="shared" si="8"/>
        <v>NE-Imp_1500__kV_292</v>
      </c>
      <c r="C127" s="23">
        <v>808</v>
      </c>
      <c r="D127" s="142" t="str">
        <f>VLOOKUP(C127,tab_corredor!$A$2:$B$50,2,0)</f>
        <v>NE-Imp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2100</v>
      </c>
      <c r="Q127" s="294">
        <v>1</v>
      </c>
      <c r="R127" s="23"/>
      <c r="S127" s="148">
        <f t="shared" si="10"/>
        <v>2100</v>
      </c>
      <c r="T127" s="148">
        <f ca="1">IF(S127=0,"",S127*(OFFSET(cod_desembolso!$A$1,Q127,23)))</f>
        <v>2182.3840175367854</v>
      </c>
      <c r="U127" s="149">
        <f>(constantes!$B$3*(1+constantes!$B$3)^(O127))/((1+constantes!$B$3)^(O127)-1)</f>
        <v>9.3678779051968114E-2</v>
      </c>
      <c r="V127" s="148">
        <f t="shared" ca="1" si="9"/>
        <v>204.44307018537503</v>
      </c>
      <c r="W127" s="148">
        <f ca="1">(IF(S127=0,"",V127/constantes!$B$3))*1</f>
        <v>2555.538377317188</v>
      </c>
      <c r="X127" s="150">
        <f ca="1">IF(S127=0,"",PV(constantes!$B$3,O127,-V127)*constantes!$B$3)</f>
        <v>174.59072140294285</v>
      </c>
      <c r="Y127" s="85">
        <f t="shared" si="11"/>
        <v>1400</v>
      </c>
      <c r="Z127">
        <v>292</v>
      </c>
    </row>
    <row r="128" spans="1:29">
      <c r="A128" s="290">
        <v>7293</v>
      </c>
      <c r="B128" s="23" t="str">
        <f t="shared" si="8"/>
        <v>NE-Imp_1500__kV_293</v>
      </c>
      <c r="C128" s="23">
        <v>808</v>
      </c>
      <c r="D128" s="142" t="str">
        <f>VLOOKUP(C128,tab_corredor!$A$2:$B$50,2,0)</f>
        <v>NE-Imp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2100</v>
      </c>
      <c r="Q128" s="294">
        <v>1</v>
      </c>
      <c r="R128" s="23"/>
      <c r="S128" s="148">
        <f t="shared" si="10"/>
        <v>2100</v>
      </c>
      <c r="T128" s="148">
        <f ca="1">IF(S128=0,"",S128*(OFFSET(cod_desembolso!$A$1,Q128,23)))</f>
        <v>2182.3840175367854</v>
      </c>
      <c r="U128" s="149">
        <f>(constantes!$B$3*(1+constantes!$B$3)^(O128))/((1+constantes!$B$3)^(O128)-1)</f>
        <v>9.3678779051968114E-2</v>
      </c>
      <c r="V128" s="148">
        <f t="shared" ca="1" si="9"/>
        <v>204.44307018537503</v>
      </c>
      <c r="W128" s="148">
        <f ca="1">(IF(S128=0,"",V128/constantes!$B$3))*1</f>
        <v>2555.538377317188</v>
      </c>
      <c r="X128" s="150">
        <f ca="1">IF(S128=0,"",PV(constantes!$B$3,O128,-V128)*constantes!$B$3)</f>
        <v>174.59072140294285</v>
      </c>
      <c r="Y128" s="85">
        <f t="shared" si="11"/>
        <v>1400</v>
      </c>
      <c r="Z128">
        <v>293</v>
      </c>
    </row>
    <row r="129" spans="1:26">
      <c r="A129" s="290">
        <v>7294</v>
      </c>
      <c r="B129" s="23" t="str">
        <f t="shared" si="8"/>
        <v>NE-Imp_1500__kV_294</v>
      </c>
      <c r="C129" s="23">
        <v>808</v>
      </c>
      <c r="D129" s="142" t="str">
        <f>VLOOKUP(C129,tab_corredor!$A$2:$B$50,2,0)</f>
        <v>NE-Imp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2100</v>
      </c>
      <c r="Q129" s="294">
        <v>1</v>
      </c>
      <c r="R129" s="23"/>
      <c r="S129" s="148">
        <f t="shared" si="10"/>
        <v>2100</v>
      </c>
      <c r="T129" s="148">
        <f ca="1">IF(S129=0,"",S129*(OFFSET(cod_desembolso!$A$1,Q129,23)))</f>
        <v>2182.3840175367854</v>
      </c>
      <c r="U129" s="149">
        <f>(constantes!$B$3*(1+constantes!$B$3)^(O129))/((1+constantes!$B$3)^(O129)-1)</f>
        <v>9.3678779051968114E-2</v>
      </c>
      <c r="V129" s="148">
        <f t="shared" ca="1" si="9"/>
        <v>204.44307018537503</v>
      </c>
      <c r="W129" s="148">
        <f ca="1">(IF(S129=0,"",V129/constantes!$B$3))*1</f>
        <v>2555.538377317188</v>
      </c>
      <c r="X129" s="150">
        <f ca="1">IF(S129=0,"",PV(constantes!$B$3,O129,-V129)*constantes!$B$3)</f>
        <v>174.59072140294285</v>
      </c>
      <c r="Y129" s="85">
        <f t="shared" si="11"/>
        <v>1400</v>
      </c>
      <c r="Z129">
        <v>294</v>
      </c>
    </row>
    <row r="130" spans="1:26">
      <c r="A130" s="290">
        <v>7295</v>
      </c>
      <c r="B130" s="23" t="str">
        <f t="shared" ref="B130:B193" si="12">D130&amp;"_"&amp;E130&amp;"_"&amp;F130&amp;IF(F130="DC","","kV")&amp;"_"&amp;Z130</f>
        <v>NE-Imp_1500__kV_295</v>
      </c>
      <c r="C130" s="23">
        <v>808</v>
      </c>
      <c r="D130" s="142" t="str">
        <f>VLOOKUP(C130,tab_corredor!$A$2:$B$50,2,0)</f>
        <v>NE-Imp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2100</v>
      </c>
      <c r="Q130" s="294">
        <v>1</v>
      </c>
      <c r="R130" s="23"/>
      <c r="S130" s="148">
        <f t="shared" si="10"/>
        <v>2100</v>
      </c>
      <c r="T130" s="148">
        <f ca="1">IF(S130=0,"",S130*(OFFSET(cod_desembolso!$A$1,Q130,23)))</f>
        <v>2182.3840175367854</v>
      </c>
      <c r="U130" s="149">
        <f>(constantes!$B$3*(1+constantes!$B$3)^(O130))/((1+constantes!$B$3)^(O130)-1)</f>
        <v>9.3678779051968114E-2</v>
      </c>
      <c r="V130" s="148">
        <f t="shared" ref="V130:V193" ca="1" si="13">IF(S130=0,"",T130*U130)</f>
        <v>204.44307018537503</v>
      </c>
      <c r="W130" s="148">
        <f ca="1">(IF(S130=0,"",V130/constantes!$B$3))*1</f>
        <v>2555.538377317188</v>
      </c>
      <c r="X130" s="150">
        <f ca="1">IF(S130=0,"",PV(constantes!$B$3,O130,-V130)*constantes!$B$3)</f>
        <v>174.59072140294285</v>
      </c>
      <c r="Y130" s="85">
        <f t="shared" si="11"/>
        <v>1400</v>
      </c>
      <c r="Z130">
        <v>295</v>
      </c>
    </row>
    <row r="131" spans="1:26">
      <c r="A131" s="290">
        <v>7296</v>
      </c>
      <c r="B131" s="23" t="str">
        <f t="shared" si="12"/>
        <v>NE-Imp_1500__kV_296</v>
      </c>
      <c r="C131" s="23">
        <v>808</v>
      </c>
      <c r="D131" s="142" t="str">
        <f>VLOOKUP(C131,tab_corredor!$A$2:$B$50,2,0)</f>
        <v>NE-Imp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2100</v>
      </c>
      <c r="Q131" s="294">
        <v>1</v>
      </c>
      <c r="R131" s="23"/>
      <c r="S131" s="148">
        <f t="shared" si="10"/>
        <v>2100</v>
      </c>
      <c r="T131" s="148">
        <f ca="1">IF(S131=0,"",S131*(OFFSET(cod_desembolso!$A$1,Q131,23)))</f>
        <v>2182.3840175367854</v>
      </c>
      <c r="U131" s="149">
        <f>(constantes!$B$3*(1+constantes!$B$3)^(O131))/((1+constantes!$B$3)^(O131)-1)</f>
        <v>9.3678779051968114E-2</v>
      </c>
      <c r="V131" s="148">
        <f t="shared" ca="1" si="13"/>
        <v>204.44307018537503</v>
      </c>
      <c r="W131" s="148">
        <f ca="1">(IF(S131=0,"",V131/constantes!$B$3))*1</f>
        <v>2555.538377317188</v>
      </c>
      <c r="X131" s="150">
        <f ca="1">IF(S131=0,"",PV(constantes!$B$3,O131,-V131)*constantes!$B$3)</f>
        <v>174.59072140294285</v>
      </c>
      <c r="Y131" s="85">
        <f t="shared" si="11"/>
        <v>1400</v>
      </c>
      <c r="Z131">
        <v>296</v>
      </c>
    </row>
    <row r="132" spans="1:26">
      <c r="A132" s="290">
        <v>7297</v>
      </c>
      <c r="B132" s="23" t="str">
        <f t="shared" si="12"/>
        <v>NE-Imp_1500__kV_297</v>
      </c>
      <c r="C132" s="23">
        <v>808</v>
      </c>
      <c r="D132" s="142" t="str">
        <f>VLOOKUP(C132,tab_corredor!$A$2:$B$50,2,0)</f>
        <v>NE-Imp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2100</v>
      </c>
      <c r="Q132" s="294">
        <v>1</v>
      </c>
      <c r="R132" s="23"/>
      <c r="S132" s="148">
        <f t="shared" si="10"/>
        <v>2100</v>
      </c>
      <c r="T132" s="148">
        <f ca="1">IF(S132=0,"",S132*(OFFSET(cod_desembolso!$A$1,Q132,23)))</f>
        <v>2182.3840175367854</v>
      </c>
      <c r="U132" s="149">
        <f>(constantes!$B$3*(1+constantes!$B$3)^(O132))/((1+constantes!$B$3)^(O132)-1)</f>
        <v>9.3678779051968114E-2</v>
      </c>
      <c r="V132" s="148">
        <f t="shared" ca="1" si="13"/>
        <v>204.44307018537503</v>
      </c>
      <c r="W132" s="148">
        <f ca="1">(IF(S132=0,"",V132/constantes!$B$3))*1</f>
        <v>2555.538377317188</v>
      </c>
      <c r="X132" s="150">
        <f ca="1">IF(S132=0,"",PV(constantes!$B$3,O132,-V132)*constantes!$B$3)</f>
        <v>174.59072140294285</v>
      </c>
      <c r="Y132" s="85">
        <f t="shared" si="11"/>
        <v>1400</v>
      </c>
      <c r="Z132">
        <v>297</v>
      </c>
    </row>
    <row r="133" spans="1:26">
      <c r="A133" s="290">
        <v>7182</v>
      </c>
      <c r="B133" s="23" t="str">
        <f t="shared" si="12"/>
        <v>N-Imp_1500__kV_182</v>
      </c>
      <c r="C133" s="23">
        <v>810</v>
      </c>
      <c r="D133" s="142" t="str">
        <f>VLOOKUP(C133,tab_corredor!$A$2:$B$50,2,0)</f>
        <v>N-Imp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2100</v>
      </c>
      <c r="Q133" s="294">
        <v>1</v>
      </c>
      <c r="R133" s="23"/>
      <c r="S133" s="148">
        <f t="shared" si="10"/>
        <v>2100</v>
      </c>
      <c r="T133" s="148">
        <f ca="1">IF(S133=0,"",S133*(OFFSET(cod_desembolso!$A$1,Q133,23)))</f>
        <v>2182.3840175367854</v>
      </c>
      <c r="U133" s="149">
        <f>(constantes!$B$3*(1+constantes!$B$3)^(O133))/((1+constantes!$B$3)^(O133)-1)</f>
        <v>9.3678779051968114E-2</v>
      </c>
      <c r="V133" s="148">
        <f t="shared" ca="1" si="13"/>
        <v>204.44307018537503</v>
      </c>
      <c r="W133" s="148">
        <f ca="1">(IF(S133=0,"",V133/constantes!$B$3))*1</f>
        <v>2555.538377317188</v>
      </c>
      <c r="X133" s="150">
        <f ca="1">IF(S133=0,"",PV(constantes!$B$3,O133,-V133)*constantes!$B$3)</f>
        <v>174.59072140294285</v>
      </c>
      <c r="Y133" s="85">
        <f t="shared" si="11"/>
        <v>1400</v>
      </c>
      <c r="Z133">
        <v>182</v>
      </c>
    </row>
    <row r="134" spans="1:26">
      <c r="A134" s="290">
        <v>7183</v>
      </c>
      <c r="B134" s="23" t="str">
        <f t="shared" si="12"/>
        <v>N-Imp_1500__kV_183</v>
      </c>
      <c r="C134" s="23">
        <v>810</v>
      </c>
      <c r="D134" s="142" t="str">
        <f>VLOOKUP(C134,tab_corredor!$A$2:$B$50,2,0)</f>
        <v>N-Imp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2100</v>
      </c>
      <c r="Q134" s="294">
        <v>1</v>
      </c>
      <c r="R134" s="23"/>
      <c r="S134" s="148">
        <f t="shared" si="10"/>
        <v>2100</v>
      </c>
      <c r="T134" s="148">
        <f ca="1">IF(S134=0,"",S134*(OFFSET(cod_desembolso!$A$1,Q134,23)))</f>
        <v>2182.3840175367854</v>
      </c>
      <c r="U134" s="149">
        <f>(constantes!$B$3*(1+constantes!$B$3)^(O134))/((1+constantes!$B$3)^(O134)-1)</f>
        <v>9.3678779051968114E-2</v>
      </c>
      <c r="V134" s="148">
        <f t="shared" ca="1" si="13"/>
        <v>204.44307018537503</v>
      </c>
      <c r="W134" s="148">
        <f ca="1">(IF(S134=0,"",V134/constantes!$B$3))*1</f>
        <v>2555.538377317188</v>
      </c>
      <c r="X134" s="150">
        <f ca="1">IF(S134=0,"",PV(constantes!$B$3,O134,-V134)*constantes!$B$3)</f>
        <v>174.59072140294285</v>
      </c>
      <c r="Y134" s="85">
        <f t="shared" si="11"/>
        <v>1400</v>
      </c>
      <c r="Z134">
        <v>183</v>
      </c>
    </row>
    <row r="135" spans="1:26">
      <c r="A135" s="290">
        <v>7184</v>
      </c>
      <c r="B135" s="23" t="str">
        <f t="shared" si="12"/>
        <v>N-Imp_1500__kV_184</v>
      </c>
      <c r="C135" s="23">
        <v>810</v>
      </c>
      <c r="D135" s="142" t="str">
        <f>VLOOKUP(C135,tab_corredor!$A$2:$B$50,2,0)</f>
        <v>N-Imp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10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3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184</v>
      </c>
    </row>
    <row r="136" spans="1:26">
      <c r="A136" s="290">
        <v>7185</v>
      </c>
      <c r="B136" s="23" t="str">
        <f t="shared" si="12"/>
        <v>N-Imp_1500__kV_185</v>
      </c>
      <c r="C136" s="23">
        <v>810</v>
      </c>
      <c r="D136" s="142" t="str">
        <f>VLOOKUP(C136,tab_corredor!$A$2:$B$50,2,0)</f>
        <v>N-Imp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10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3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185</v>
      </c>
    </row>
    <row r="137" spans="1:26">
      <c r="A137" s="290">
        <v>7186</v>
      </c>
      <c r="B137" s="23" t="str">
        <f t="shared" si="12"/>
        <v>N-Imp_1500__kV_186</v>
      </c>
      <c r="C137" s="23">
        <v>810</v>
      </c>
      <c r="D137" s="142" t="str">
        <f>VLOOKUP(C137,tab_corredor!$A$2:$B$50,2,0)</f>
        <v>N-Imp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10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3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186</v>
      </c>
    </row>
    <row r="138" spans="1:26">
      <c r="A138" s="290">
        <v>7187</v>
      </c>
      <c r="B138" s="23" t="str">
        <f t="shared" si="12"/>
        <v>N-Imp_1500__kV_187</v>
      </c>
      <c r="C138" s="23">
        <v>810</v>
      </c>
      <c r="D138" s="142" t="str">
        <f>VLOOKUP(C138,tab_corredor!$A$2:$B$50,2,0)</f>
        <v>N-Imp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10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3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187</v>
      </c>
    </row>
    <row r="139" spans="1:26">
      <c r="A139" s="290">
        <v>7188</v>
      </c>
      <c r="B139" s="23" t="str">
        <f t="shared" si="12"/>
        <v>N-Imp_1500__kV_188</v>
      </c>
      <c r="C139" s="23">
        <v>810</v>
      </c>
      <c r="D139" s="142" t="str">
        <f>VLOOKUP(C139,tab_corredor!$A$2:$B$50,2,0)</f>
        <v>N-Imp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10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3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188</v>
      </c>
    </row>
    <row r="140" spans="1:26">
      <c r="A140" s="290">
        <v>7189</v>
      </c>
      <c r="B140" s="23" t="str">
        <f t="shared" si="12"/>
        <v>N-Imp_1500__kV_189</v>
      </c>
      <c r="C140" s="23">
        <v>810</v>
      </c>
      <c r="D140" s="142" t="str">
        <f>VLOOKUP(C140,tab_corredor!$A$2:$B$50,2,0)</f>
        <v>N-Imp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10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3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189</v>
      </c>
    </row>
    <row r="141" spans="1:26">
      <c r="A141" s="290">
        <v>7190</v>
      </c>
      <c r="B141" s="23" t="str">
        <f t="shared" si="12"/>
        <v>N-Imp_1500__kV_190</v>
      </c>
      <c r="C141" s="23">
        <v>810</v>
      </c>
      <c r="D141" s="142" t="str">
        <f>VLOOKUP(C141,tab_corredor!$A$2:$B$50,2,0)</f>
        <v>N-Imp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10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3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190</v>
      </c>
    </row>
    <row r="142" spans="1:26">
      <c r="A142" s="290">
        <v>7191</v>
      </c>
      <c r="B142" s="23" t="str">
        <f t="shared" si="12"/>
        <v>N-Imp_1500__kV_191</v>
      </c>
      <c r="C142" s="23">
        <v>810</v>
      </c>
      <c r="D142" s="142" t="str">
        <f>VLOOKUP(C142,tab_corredor!$A$2:$B$50,2,0)</f>
        <v>N-Imp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10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3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191</v>
      </c>
    </row>
    <row r="143" spans="1:26">
      <c r="A143" s="290">
        <v>7192</v>
      </c>
      <c r="B143" s="23" t="str">
        <f t="shared" si="12"/>
        <v>N-Imp_1500__kV_192</v>
      </c>
      <c r="C143" s="23">
        <v>810</v>
      </c>
      <c r="D143" s="142" t="str">
        <f>VLOOKUP(C143,tab_corredor!$A$2:$B$50,2,0)</f>
        <v>N-Imp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10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3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192</v>
      </c>
    </row>
    <row r="144" spans="1:26">
      <c r="A144" s="290">
        <v>7193</v>
      </c>
      <c r="B144" s="23" t="str">
        <f t="shared" si="12"/>
        <v>N-Imp_1500__kV_193</v>
      </c>
      <c r="C144" s="23">
        <v>810</v>
      </c>
      <c r="D144" s="142" t="str">
        <f>VLOOKUP(C144,tab_corredor!$A$2:$B$50,2,0)</f>
        <v>N-Imp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10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3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193</v>
      </c>
    </row>
    <row r="145" spans="1:29">
      <c r="A145" s="290">
        <v>7194</v>
      </c>
      <c r="B145" s="23" t="str">
        <f t="shared" si="12"/>
        <v>N-Imp_1500__kV_194</v>
      </c>
      <c r="C145" s="23">
        <v>810</v>
      </c>
      <c r="D145" s="142" t="str">
        <f>VLOOKUP(C145,tab_corredor!$A$2:$B$50,2,0)</f>
        <v>N-Imp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ref="S145:S208" si="14">P145+R145</f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3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ref="Y145:Y208" si="15">S145/E145*1000</f>
        <v>1400</v>
      </c>
      <c r="Z145">
        <v>194</v>
      </c>
    </row>
    <row r="146" spans="1:29">
      <c r="A146" s="290">
        <v>7195</v>
      </c>
      <c r="B146" s="23" t="str">
        <f t="shared" si="12"/>
        <v>N-Imp_1500__kV_195</v>
      </c>
      <c r="C146" s="23">
        <v>810</v>
      </c>
      <c r="D146" s="142" t="str">
        <f>VLOOKUP(C146,tab_corredor!$A$2:$B$50,2,0)</f>
        <v>N-Imp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14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3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5"/>
        <v>1400</v>
      </c>
      <c r="Z146">
        <v>195</v>
      </c>
    </row>
    <row r="147" spans="1:29">
      <c r="A147" s="290">
        <v>7196</v>
      </c>
      <c r="B147" s="23" t="str">
        <f t="shared" si="12"/>
        <v>N-Imp_1500__kV_196</v>
      </c>
      <c r="C147" s="23">
        <v>810</v>
      </c>
      <c r="D147" s="142" t="str">
        <f>VLOOKUP(C147,tab_corredor!$A$2:$B$50,2,0)</f>
        <v>N-Imp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14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3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5"/>
        <v>1400</v>
      </c>
      <c r="Z147">
        <v>196</v>
      </c>
    </row>
    <row r="148" spans="1:29">
      <c r="A148" s="290">
        <v>7197</v>
      </c>
      <c r="B148" s="23" t="str">
        <f t="shared" si="12"/>
        <v>N-Imp_1500__kV_197</v>
      </c>
      <c r="C148" s="23">
        <v>810</v>
      </c>
      <c r="D148" s="142" t="str">
        <f>VLOOKUP(C148,tab_corredor!$A$2:$B$50,2,0)</f>
        <v>N-Imp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14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3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5"/>
        <v>1400</v>
      </c>
      <c r="Z148">
        <v>197</v>
      </c>
    </row>
    <row r="149" spans="1:29">
      <c r="A149" s="290">
        <v>7198</v>
      </c>
      <c r="B149" s="23" t="str">
        <f t="shared" si="12"/>
        <v>N-Imp_1500__kV_198</v>
      </c>
      <c r="C149" s="23">
        <v>810</v>
      </c>
      <c r="D149" s="142" t="str">
        <f>VLOOKUP(C149,tab_corredor!$A$2:$B$50,2,0)</f>
        <v>N-Imp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14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3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5"/>
        <v>1400</v>
      </c>
      <c r="Z149">
        <v>198</v>
      </c>
    </row>
    <row r="150" spans="1:29">
      <c r="A150" s="290">
        <v>7199</v>
      </c>
      <c r="B150" s="23" t="str">
        <f t="shared" si="12"/>
        <v>N-Imp_1500__kV_199</v>
      </c>
      <c r="C150" s="23">
        <v>810</v>
      </c>
      <c r="D150" s="142" t="str">
        <f>VLOOKUP(C150,tab_corredor!$A$2:$B$50,2,0)</f>
        <v>N-Imp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14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3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5"/>
        <v>1400</v>
      </c>
      <c r="Z150">
        <v>199</v>
      </c>
    </row>
    <row r="151" spans="1:29">
      <c r="A151" s="290">
        <v>7164</v>
      </c>
      <c r="B151" s="23" t="str">
        <f t="shared" si="12"/>
        <v>N-Manaus_1500__kV_164</v>
      </c>
      <c r="C151" s="23">
        <v>809</v>
      </c>
      <c r="D151" s="142" t="str">
        <f>VLOOKUP(C151,tab_corredor!$A$2:$B$50,2,0)</f>
        <v>N-Manaus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14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3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5"/>
        <v>1400</v>
      </c>
      <c r="Z151">
        <v>164</v>
      </c>
    </row>
    <row r="152" spans="1:29">
      <c r="A152" s="290">
        <v>7165</v>
      </c>
      <c r="B152" s="23" t="str">
        <f t="shared" si="12"/>
        <v>N-Manaus_1500__kV_165</v>
      </c>
      <c r="C152" s="23">
        <v>809</v>
      </c>
      <c r="D152" s="142" t="str">
        <f>VLOOKUP(C152,tab_corredor!$A$2:$B$50,2,0)</f>
        <v>N-Manaus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14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3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5"/>
        <v>1400</v>
      </c>
      <c r="Z152">
        <v>165</v>
      </c>
    </row>
    <row r="153" spans="1:29">
      <c r="A153" s="290">
        <v>7166</v>
      </c>
      <c r="B153" s="23" t="str">
        <f t="shared" si="12"/>
        <v>N-Manaus_1500__kV_166</v>
      </c>
      <c r="C153" s="23">
        <v>809</v>
      </c>
      <c r="D153" s="142" t="str">
        <f>VLOOKUP(C153,tab_corredor!$A$2:$B$50,2,0)</f>
        <v>N-Manaus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14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3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5"/>
        <v>1400</v>
      </c>
      <c r="Z153">
        <v>166</v>
      </c>
    </row>
    <row r="154" spans="1:29">
      <c r="A154" s="290">
        <v>7167</v>
      </c>
      <c r="B154" s="23" t="str">
        <f t="shared" si="12"/>
        <v>N-Manaus_1500__kV_167</v>
      </c>
      <c r="C154" s="23">
        <v>809</v>
      </c>
      <c r="D154" s="142" t="str">
        <f>VLOOKUP(C154,tab_corredor!$A$2:$B$50,2,0)</f>
        <v>N-Manaus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14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3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5"/>
        <v>1400</v>
      </c>
      <c r="Z154">
        <v>167</v>
      </c>
    </row>
    <row r="155" spans="1:29">
      <c r="A155" s="290">
        <v>7168</v>
      </c>
      <c r="B155" s="23" t="str">
        <f t="shared" si="12"/>
        <v>N-Manaus_1500__kV_168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14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3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5"/>
        <v>1400</v>
      </c>
      <c r="Z155">
        <v>168</v>
      </c>
    </row>
    <row r="156" spans="1:29">
      <c r="A156" s="290">
        <v>7169</v>
      </c>
      <c r="B156" s="23" t="str">
        <f t="shared" si="12"/>
        <v>N-Manaus_1500__kV_169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14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3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5"/>
        <v>1400</v>
      </c>
      <c r="Z156">
        <v>169</v>
      </c>
    </row>
    <row r="157" spans="1:29">
      <c r="A157" s="290">
        <v>7170</v>
      </c>
      <c r="B157" s="23" t="str">
        <f t="shared" si="12"/>
        <v>N-Manaus_1500__kV_170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14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3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5"/>
        <v>1400</v>
      </c>
      <c r="Z157">
        <v>170</v>
      </c>
    </row>
    <row r="158" spans="1:29">
      <c r="A158" s="290">
        <v>7171</v>
      </c>
      <c r="B158" s="23" t="str">
        <f t="shared" si="12"/>
        <v>N-Manaus_1500__kV_171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14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3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5"/>
        <v>1400</v>
      </c>
      <c r="Z158">
        <v>171</v>
      </c>
    </row>
    <row r="159" spans="1:29">
      <c r="A159" s="290">
        <v>7172</v>
      </c>
      <c r="B159" s="23" t="str">
        <f t="shared" si="12"/>
        <v>N-Manaus_1500__kV_172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14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3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5"/>
        <v>1400</v>
      </c>
      <c r="Z159">
        <v>172</v>
      </c>
      <c r="AA159" s="396"/>
      <c r="AB159" s="396"/>
      <c r="AC159" s="396"/>
    </row>
    <row r="160" spans="1:29">
      <c r="A160" s="290">
        <v>7173</v>
      </c>
      <c r="B160" s="23" t="str">
        <f t="shared" si="12"/>
        <v>N-Manaus_1500__kV_173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14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3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5"/>
        <v>1400</v>
      </c>
      <c r="Z160">
        <v>173</v>
      </c>
      <c r="AA160" s="396"/>
      <c r="AB160" s="396"/>
      <c r="AC160" s="396"/>
    </row>
    <row r="161" spans="1:29">
      <c r="A161" s="290">
        <v>7174</v>
      </c>
      <c r="B161" s="23" t="str">
        <f t="shared" si="12"/>
        <v>N-Manaus_1500__kV_174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14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3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5"/>
        <v>1400</v>
      </c>
      <c r="Z161">
        <v>174</v>
      </c>
      <c r="AA161" s="396"/>
      <c r="AB161" s="396"/>
      <c r="AC161" s="396"/>
    </row>
    <row r="162" spans="1:29">
      <c r="A162" s="290">
        <v>7175</v>
      </c>
      <c r="B162" s="23" t="str">
        <f t="shared" si="12"/>
        <v>N-Manaus_1500__kV_175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14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3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5"/>
        <v>1400</v>
      </c>
      <c r="Z162">
        <v>175</v>
      </c>
      <c r="AA162" s="396"/>
      <c r="AB162" s="396"/>
      <c r="AC162" s="396"/>
    </row>
    <row r="163" spans="1:29">
      <c r="A163" s="290">
        <v>7176</v>
      </c>
      <c r="B163" s="23" t="str">
        <f t="shared" si="12"/>
        <v>N-Manaus_1500__kV_176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14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3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5"/>
        <v>1400</v>
      </c>
      <c r="Z163">
        <v>176</v>
      </c>
    </row>
    <row r="164" spans="1:29">
      <c r="A164" s="290">
        <v>7177</v>
      </c>
      <c r="B164" s="23" t="str">
        <f t="shared" si="12"/>
        <v>N-Manaus_1500__kV_177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14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3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5"/>
        <v>1400</v>
      </c>
      <c r="Z164">
        <v>177</v>
      </c>
    </row>
    <row r="165" spans="1:29">
      <c r="A165" s="290">
        <v>7178</v>
      </c>
      <c r="B165" s="23" t="str">
        <f t="shared" si="12"/>
        <v>N-Manaus_1500__kV_178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14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3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5"/>
        <v>1400</v>
      </c>
      <c r="Z165">
        <v>178</v>
      </c>
    </row>
    <row r="166" spans="1:29">
      <c r="A166" s="290">
        <v>7179</v>
      </c>
      <c r="B166" s="23" t="str">
        <f t="shared" si="12"/>
        <v>N-Manaus_1500__kV_179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14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3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5"/>
        <v>1400</v>
      </c>
      <c r="Z166">
        <v>179</v>
      </c>
    </row>
    <row r="167" spans="1:29">
      <c r="A167" s="290">
        <v>7180</v>
      </c>
      <c r="B167" s="23" t="str">
        <f t="shared" si="12"/>
        <v>N-Manaus_1500__kV_180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14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3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5"/>
        <v>1400</v>
      </c>
      <c r="Z167">
        <v>180</v>
      </c>
    </row>
    <row r="168" spans="1:29">
      <c r="A168" s="290">
        <v>7181</v>
      </c>
      <c r="B168" s="23" t="str">
        <f t="shared" si="12"/>
        <v>N-Manaus_1500__kV_181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14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3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5"/>
        <v>1400</v>
      </c>
      <c r="Z168">
        <v>181</v>
      </c>
    </row>
    <row r="169" spans="1:29">
      <c r="A169" s="290">
        <v>7112</v>
      </c>
      <c r="B169" s="23" t="str">
        <f t="shared" si="12"/>
        <v>SE-Imp_1500__kV_112</v>
      </c>
      <c r="C169" s="23">
        <v>805</v>
      </c>
      <c r="D169" s="142" t="str">
        <f>VLOOKUP(C169,tab_corredor!$A$2:$B$50,2,0)</f>
        <v>SE-Imp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2700</v>
      </c>
      <c r="Q169" s="294">
        <v>1</v>
      </c>
      <c r="R169" s="23"/>
      <c r="S169" s="148">
        <f t="shared" si="14"/>
        <v>2700</v>
      </c>
      <c r="T169" s="148">
        <f ca="1">IF(S169=0,"",S169*(OFFSET(cod_desembolso!$A$1,Q169,23)))</f>
        <v>2805.9223082615817</v>
      </c>
      <c r="U169" s="149">
        <f>(constantes!$B$3*(1+constantes!$B$3)^(O169))/((1+constantes!$B$3)^(O169)-1)</f>
        <v>9.3678779051968114E-2</v>
      </c>
      <c r="V169" s="148">
        <f t="shared" ca="1" si="13"/>
        <v>262.85537595262508</v>
      </c>
      <c r="W169" s="148">
        <f ca="1">(IF(S169=0,"",V169/constantes!$B$3))*1</f>
        <v>3285.6921994078134</v>
      </c>
      <c r="X169" s="150">
        <f ca="1">IF(S169=0,"",PV(constantes!$B$3,O169,-V169)*constantes!$B$3)</f>
        <v>224.47378466092658</v>
      </c>
      <c r="Y169" s="85">
        <f t="shared" si="15"/>
        <v>1800</v>
      </c>
      <c r="Z169">
        <v>112</v>
      </c>
    </row>
    <row r="170" spans="1:29">
      <c r="A170" s="290">
        <v>7113</v>
      </c>
      <c r="B170" s="23" t="str">
        <f t="shared" si="12"/>
        <v>SE-Imp_1500__kV_113</v>
      </c>
      <c r="C170" s="23">
        <v>805</v>
      </c>
      <c r="D170" s="142" t="str">
        <f>VLOOKUP(C170,tab_corredor!$A$2:$B$50,2,0)</f>
        <v>SE-Imp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2700</v>
      </c>
      <c r="Q170" s="294">
        <v>1</v>
      </c>
      <c r="R170" s="23"/>
      <c r="S170" s="148">
        <f t="shared" si="14"/>
        <v>2700</v>
      </c>
      <c r="T170" s="148">
        <f ca="1">IF(S170=0,"",S170*(OFFSET(cod_desembolso!$A$1,Q170,23)))</f>
        <v>2805.9223082615817</v>
      </c>
      <c r="U170" s="149">
        <f>(constantes!$B$3*(1+constantes!$B$3)^(O170))/((1+constantes!$B$3)^(O170)-1)</f>
        <v>9.3678779051968114E-2</v>
      </c>
      <c r="V170" s="148">
        <f t="shared" ca="1" si="13"/>
        <v>262.85537595262508</v>
      </c>
      <c r="W170" s="148">
        <f ca="1">(IF(S170=0,"",V170/constantes!$B$3))*1</f>
        <v>3285.6921994078134</v>
      </c>
      <c r="X170" s="150">
        <f ca="1">IF(S170=0,"",PV(constantes!$B$3,O170,-V170)*constantes!$B$3)</f>
        <v>224.47378466092658</v>
      </c>
      <c r="Y170" s="85">
        <f t="shared" si="15"/>
        <v>1800</v>
      </c>
      <c r="Z170">
        <v>113</v>
      </c>
    </row>
    <row r="171" spans="1:29">
      <c r="A171" s="290">
        <v>7114</v>
      </c>
      <c r="B171" s="23" t="str">
        <f t="shared" si="12"/>
        <v>SE-Imp_1500__kV_114</v>
      </c>
      <c r="C171" s="23">
        <v>805</v>
      </c>
      <c r="D171" s="142" t="str">
        <f>VLOOKUP(C171,tab_corredor!$A$2:$B$50,2,0)</f>
        <v>SE-Imp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2700</v>
      </c>
      <c r="Q171" s="294">
        <v>1</v>
      </c>
      <c r="R171" s="23"/>
      <c r="S171" s="148">
        <f t="shared" si="14"/>
        <v>2700</v>
      </c>
      <c r="T171" s="148">
        <f ca="1">IF(S171=0,"",S171*(OFFSET(cod_desembolso!$A$1,Q171,23)))</f>
        <v>2805.9223082615817</v>
      </c>
      <c r="U171" s="149">
        <f>(constantes!$B$3*(1+constantes!$B$3)^(O171))/((1+constantes!$B$3)^(O171)-1)</f>
        <v>9.3678779051968114E-2</v>
      </c>
      <c r="V171" s="148">
        <f t="shared" ca="1" si="13"/>
        <v>262.85537595262508</v>
      </c>
      <c r="W171" s="148">
        <f ca="1">(IF(S171=0,"",V171/constantes!$B$3))*1</f>
        <v>3285.6921994078134</v>
      </c>
      <c r="X171" s="150">
        <f ca="1">IF(S171=0,"",PV(constantes!$B$3,O171,-V171)*constantes!$B$3)</f>
        <v>224.47378466092658</v>
      </c>
      <c r="Y171" s="85">
        <f t="shared" si="15"/>
        <v>1800</v>
      </c>
      <c r="Z171">
        <v>114</v>
      </c>
    </row>
    <row r="172" spans="1:29">
      <c r="A172" s="290">
        <v>7115</v>
      </c>
      <c r="B172" s="23" t="str">
        <f t="shared" si="12"/>
        <v>SE-Imp_1500__kV_115</v>
      </c>
      <c r="C172" s="23">
        <v>805</v>
      </c>
      <c r="D172" s="142" t="str">
        <f>VLOOKUP(C172,tab_corredor!$A$2:$B$50,2,0)</f>
        <v>SE-Imp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2700</v>
      </c>
      <c r="Q172" s="294">
        <v>1</v>
      </c>
      <c r="R172" s="23"/>
      <c r="S172" s="148">
        <f t="shared" si="14"/>
        <v>2700</v>
      </c>
      <c r="T172" s="148">
        <f ca="1">IF(S172=0,"",S172*(OFFSET(cod_desembolso!$A$1,Q172,23)))</f>
        <v>2805.9223082615817</v>
      </c>
      <c r="U172" s="149">
        <f>(constantes!$B$3*(1+constantes!$B$3)^(O172))/((1+constantes!$B$3)^(O172)-1)</f>
        <v>9.3678779051968114E-2</v>
      </c>
      <c r="V172" s="148">
        <f t="shared" ca="1" si="13"/>
        <v>262.85537595262508</v>
      </c>
      <c r="W172" s="148">
        <f ca="1">(IF(S172=0,"",V172/constantes!$B$3))*1</f>
        <v>3285.6921994078134</v>
      </c>
      <c r="X172" s="150">
        <f ca="1">IF(S172=0,"",PV(constantes!$B$3,O172,-V172)*constantes!$B$3)</f>
        <v>224.47378466092658</v>
      </c>
      <c r="Y172" s="85">
        <f t="shared" si="15"/>
        <v>1800</v>
      </c>
      <c r="Z172">
        <v>115</v>
      </c>
    </row>
    <row r="173" spans="1:29">
      <c r="A173" s="290">
        <v>7116</v>
      </c>
      <c r="B173" s="23" t="str">
        <f t="shared" si="12"/>
        <v>SE-Imp_1500__kV_116</v>
      </c>
      <c r="C173" s="23">
        <v>805</v>
      </c>
      <c r="D173" s="142" t="str">
        <f>VLOOKUP(C173,tab_corredor!$A$2:$B$50,2,0)</f>
        <v>SE-Imp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2700</v>
      </c>
      <c r="Q173" s="294">
        <v>1</v>
      </c>
      <c r="R173" s="23"/>
      <c r="S173" s="148">
        <f t="shared" si="14"/>
        <v>2700</v>
      </c>
      <c r="T173" s="148">
        <f ca="1">IF(S173=0,"",S173*(OFFSET(cod_desembolso!$A$1,Q173,23)))</f>
        <v>2805.9223082615817</v>
      </c>
      <c r="U173" s="149">
        <f>(constantes!$B$3*(1+constantes!$B$3)^(O173))/((1+constantes!$B$3)^(O173)-1)</f>
        <v>9.3678779051968114E-2</v>
      </c>
      <c r="V173" s="148">
        <f t="shared" ca="1" si="13"/>
        <v>262.85537595262508</v>
      </c>
      <c r="W173" s="148">
        <f ca="1">(IF(S173=0,"",V173/constantes!$B$3))*1</f>
        <v>3285.6921994078134</v>
      </c>
      <c r="X173" s="150">
        <f ca="1">IF(S173=0,"",PV(constantes!$B$3,O173,-V173)*constantes!$B$3)</f>
        <v>224.47378466092658</v>
      </c>
      <c r="Y173" s="85">
        <f t="shared" si="15"/>
        <v>1800</v>
      </c>
      <c r="Z173">
        <v>116</v>
      </c>
    </row>
    <row r="174" spans="1:29">
      <c r="A174" s="290">
        <v>7117</v>
      </c>
      <c r="B174" s="23" t="str">
        <f t="shared" si="12"/>
        <v>SE-Imp_1500__kV_117</v>
      </c>
      <c r="C174" s="23">
        <v>805</v>
      </c>
      <c r="D174" s="142" t="str">
        <f>VLOOKUP(C174,tab_corredor!$A$2:$B$50,2,0)</f>
        <v>SE-Imp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2700</v>
      </c>
      <c r="Q174" s="294">
        <v>1</v>
      </c>
      <c r="R174" s="23"/>
      <c r="S174" s="148">
        <f t="shared" si="14"/>
        <v>2700</v>
      </c>
      <c r="T174" s="148">
        <f ca="1">IF(S174=0,"",S174*(OFFSET(cod_desembolso!$A$1,Q174,23)))</f>
        <v>2805.9223082615817</v>
      </c>
      <c r="U174" s="149">
        <f>(constantes!$B$3*(1+constantes!$B$3)^(O174))/((1+constantes!$B$3)^(O174)-1)</f>
        <v>9.3678779051968114E-2</v>
      </c>
      <c r="V174" s="148">
        <f t="shared" ca="1" si="13"/>
        <v>262.85537595262508</v>
      </c>
      <c r="W174" s="148">
        <f ca="1">(IF(S174=0,"",V174/constantes!$B$3))*1</f>
        <v>3285.6921994078134</v>
      </c>
      <c r="X174" s="150">
        <f ca="1">IF(S174=0,"",PV(constantes!$B$3,O174,-V174)*constantes!$B$3)</f>
        <v>224.47378466092658</v>
      </c>
      <c r="Y174" s="85">
        <f t="shared" si="15"/>
        <v>1800</v>
      </c>
      <c r="Z174">
        <v>117</v>
      </c>
    </row>
    <row r="175" spans="1:29">
      <c r="A175" s="290">
        <v>7118</v>
      </c>
      <c r="B175" s="23" t="str">
        <f t="shared" si="12"/>
        <v>SE-Imp_1500__kV_118</v>
      </c>
      <c r="C175" s="23">
        <v>805</v>
      </c>
      <c r="D175" s="142" t="str">
        <f>VLOOKUP(C175,tab_corredor!$A$2:$B$50,2,0)</f>
        <v>SE-Imp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2700</v>
      </c>
      <c r="Q175" s="294">
        <v>1</v>
      </c>
      <c r="R175" s="23"/>
      <c r="S175" s="148">
        <f t="shared" si="14"/>
        <v>2700</v>
      </c>
      <c r="T175" s="148">
        <f ca="1">IF(S175=0,"",S175*(OFFSET(cod_desembolso!$A$1,Q175,23)))</f>
        <v>2805.9223082615817</v>
      </c>
      <c r="U175" s="149">
        <f>(constantes!$B$3*(1+constantes!$B$3)^(O175))/((1+constantes!$B$3)^(O175)-1)</f>
        <v>9.3678779051968114E-2</v>
      </c>
      <c r="V175" s="148">
        <f t="shared" ca="1" si="13"/>
        <v>262.85537595262508</v>
      </c>
      <c r="W175" s="148">
        <f ca="1">(IF(S175=0,"",V175/constantes!$B$3))*1</f>
        <v>3285.6921994078134</v>
      </c>
      <c r="X175" s="150">
        <f ca="1">IF(S175=0,"",PV(constantes!$B$3,O175,-V175)*constantes!$B$3)</f>
        <v>224.47378466092658</v>
      </c>
      <c r="Y175" s="85">
        <f t="shared" si="15"/>
        <v>1800</v>
      </c>
      <c r="Z175">
        <v>118</v>
      </c>
    </row>
    <row r="176" spans="1:29">
      <c r="A176" s="290">
        <v>7119</v>
      </c>
      <c r="B176" s="23" t="str">
        <f t="shared" si="12"/>
        <v>SE-Imp_1500__kV_119</v>
      </c>
      <c r="C176" s="23">
        <v>805</v>
      </c>
      <c r="D176" s="142" t="str">
        <f>VLOOKUP(C176,tab_corredor!$A$2:$B$50,2,0)</f>
        <v>SE-Imp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2700</v>
      </c>
      <c r="Q176" s="294">
        <v>1</v>
      </c>
      <c r="R176" s="23"/>
      <c r="S176" s="148">
        <f t="shared" si="14"/>
        <v>2700</v>
      </c>
      <c r="T176" s="148">
        <f ca="1">IF(S176=0,"",S176*(OFFSET(cod_desembolso!$A$1,Q176,23)))</f>
        <v>2805.9223082615817</v>
      </c>
      <c r="U176" s="149">
        <f>(constantes!$B$3*(1+constantes!$B$3)^(O176))/((1+constantes!$B$3)^(O176)-1)</f>
        <v>9.3678779051968114E-2</v>
      </c>
      <c r="V176" s="148">
        <f t="shared" ca="1" si="13"/>
        <v>262.85537595262508</v>
      </c>
      <c r="W176" s="148">
        <f ca="1">(IF(S176=0,"",V176/constantes!$B$3))*1</f>
        <v>3285.6921994078134</v>
      </c>
      <c r="X176" s="150">
        <f ca="1">IF(S176=0,"",PV(constantes!$B$3,O176,-V176)*constantes!$B$3)</f>
        <v>224.47378466092658</v>
      </c>
      <c r="Y176" s="85">
        <f t="shared" si="15"/>
        <v>1800</v>
      </c>
      <c r="Z176">
        <v>119</v>
      </c>
    </row>
    <row r="177" spans="1:26">
      <c r="A177" s="290">
        <v>7120</v>
      </c>
      <c r="B177" s="23" t="str">
        <f t="shared" si="12"/>
        <v>SE-Imp_1500__kV_120</v>
      </c>
      <c r="C177" s="23">
        <v>805</v>
      </c>
      <c r="D177" s="142" t="str">
        <f>VLOOKUP(C177,tab_corredor!$A$2:$B$50,2,0)</f>
        <v>SE-Imp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2700</v>
      </c>
      <c r="Q177" s="294">
        <v>1</v>
      </c>
      <c r="R177" s="23"/>
      <c r="S177" s="148">
        <f t="shared" si="14"/>
        <v>2700</v>
      </c>
      <c r="T177" s="148">
        <f ca="1">IF(S177=0,"",S177*(OFFSET(cod_desembolso!$A$1,Q177,23)))</f>
        <v>2805.9223082615817</v>
      </c>
      <c r="U177" s="149">
        <f>(constantes!$B$3*(1+constantes!$B$3)^(O177))/((1+constantes!$B$3)^(O177)-1)</f>
        <v>9.3678779051968114E-2</v>
      </c>
      <c r="V177" s="148">
        <f t="shared" ca="1" si="13"/>
        <v>262.85537595262508</v>
      </c>
      <c r="W177" s="148">
        <f ca="1">(IF(S177=0,"",V177/constantes!$B$3))*1</f>
        <v>3285.6921994078134</v>
      </c>
      <c r="X177" s="150">
        <f ca="1">IF(S177=0,"",PV(constantes!$B$3,O177,-V177)*constantes!$B$3)</f>
        <v>224.47378466092658</v>
      </c>
      <c r="Y177" s="85">
        <f t="shared" si="15"/>
        <v>1800</v>
      </c>
      <c r="Z177">
        <v>120</v>
      </c>
    </row>
    <row r="178" spans="1:26">
      <c r="A178" s="290">
        <v>7121</v>
      </c>
      <c r="B178" s="23" t="str">
        <f t="shared" si="12"/>
        <v>SE-Imp_1500__kV_121</v>
      </c>
      <c r="C178" s="23">
        <v>805</v>
      </c>
      <c r="D178" s="142" t="str">
        <f>VLOOKUP(C178,tab_corredor!$A$2:$B$50,2,0)</f>
        <v>SE-Imp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2700</v>
      </c>
      <c r="Q178" s="294">
        <v>1</v>
      </c>
      <c r="R178" s="23"/>
      <c r="S178" s="148">
        <f t="shared" si="14"/>
        <v>2700</v>
      </c>
      <c r="T178" s="148">
        <f ca="1">IF(S178=0,"",S178*(OFFSET(cod_desembolso!$A$1,Q178,23)))</f>
        <v>2805.9223082615817</v>
      </c>
      <c r="U178" s="149">
        <f>(constantes!$B$3*(1+constantes!$B$3)^(O178))/((1+constantes!$B$3)^(O178)-1)</f>
        <v>9.3678779051968114E-2</v>
      </c>
      <c r="V178" s="148">
        <f t="shared" ca="1" si="13"/>
        <v>262.85537595262508</v>
      </c>
      <c r="W178" s="148">
        <f ca="1">(IF(S178=0,"",V178/constantes!$B$3))*1</f>
        <v>3285.6921994078134</v>
      </c>
      <c r="X178" s="150">
        <f ca="1">IF(S178=0,"",PV(constantes!$B$3,O178,-V178)*constantes!$B$3)</f>
        <v>224.47378466092658</v>
      </c>
      <c r="Y178" s="85">
        <f t="shared" si="15"/>
        <v>1800</v>
      </c>
      <c r="Z178">
        <v>121</v>
      </c>
    </row>
    <row r="179" spans="1:26">
      <c r="A179" s="290">
        <v>7122</v>
      </c>
      <c r="B179" s="23" t="str">
        <f t="shared" si="12"/>
        <v>SE-Imp_1500__kV_122</v>
      </c>
      <c r="C179" s="23">
        <v>805</v>
      </c>
      <c r="D179" s="142" t="str">
        <f>VLOOKUP(C179,tab_corredor!$A$2:$B$50,2,0)</f>
        <v>SE-Imp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2700</v>
      </c>
      <c r="Q179" s="294">
        <v>1</v>
      </c>
      <c r="R179" s="23"/>
      <c r="S179" s="148">
        <f t="shared" si="14"/>
        <v>2700</v>
      </c>
      <c r="T179" s="148">
        <f ca="1">IF(S179=0,"",S179*(OFFSET(cod_desembolso!$A$1,Q179,23)))</f>
        <v>2805.9223082615817</v>
      </c>
      <c r="U179" s="149">
        <f>(constantes!$B$3*(1+constantes!$B$3)^(O179))/((1+constantes!$B$3)^(O179)-1)</f>
        <v>9.3678779051968114E-2</v>
      </c>
      <c r="V179" s="148">
        <f t="shared" ca="1" si="13"/>
        <v>262.85537595262508</v>
      </c>
      <c r="W179" s="148">
        <f ca="1">(IF(S179=0,"",V179/constantes!$B$3))*1</f>
        <v>3285.6921994078134</v>
      </c>
      <c r="X179" s="150">
        <f ca="1">IF(S179=0,"",PV(constantes!$B$3,O179,-V179)*constantes!$B$3)</f>
        <v>224.47378466092658</v>
      </c>
      <c r="Y179" s="85">
        <f t="shared" si="15"/>
        <v>1800</v>
      </c>
      <c r="Z179">
        <v>122</v>
      </c>
    </row>
    <row r="180" spans="1:26">
      <c r="A180" s="290">
        <v>7123</v>
      </c>
      <c r="B180" s="23" t="str">
        <f t="shared" si="12"/>
        <v>SE-Imp_1500__kV_123</v>
      </c>
      <c r="C180" s="23">
        <v>805</v>
      </c>
      <c r="D180" s="142" t="str">
        <f>VLOOKUP(C180,tab_corredor!$A$2:$B$50,2,0)</f>
        <v>SE-Imp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2700</v>
      </c>
      <c r="Q180" s="294">
        <v>1</v>
      </c>
      <c r="R180" s="23"/>
      <c r="S180" s="148">
        <f t="shared" si="14"/>
        <v>2700</v>
      </c>
      <c r="T180" s="148">
        <f ca="1">IF(S180=0,"",S180*(OFFSET(cod_desembolso!$A$1,Q180,23)))</f>
        <v>2805.9223082615817</v>
      </c>
      <c r="U180" s="149">
        <f>(constantes!$B$3*(1+constantes!$B$3)^(O180))/((1+constantes!$B$3)^(O180)-1)</f>
        <v>9.3678779051968114E-2</v>
      </c>
      <c r="V180" s="148">
        <f t="shared" ca="1" si="13"/>
        <v>262.85537595262508</v>
      </c>
      <c r="W180" s="148">
        <f ca="1">(IF(S180=0,"",V180/constantes!$B$3))*1</f>
        <v>3285.6921994078134</v>
      </c>
      <c r="X180" s="150">
        <f ca="1">IF(S180=0,"",PV(constantes!$B$3,O180,-V180)*constantes!$B$3)</f>
        <v>224.47378466092658</v>
      </c>
      <c r="Y180" s="85">
        <f t="shared" si="15"/>
        <v>1800</v>
      </c>
      <c r="Z180">
        <v>123</v>
      </c>
    </row>
    <row r="181" spans="1:26">
      <c r="A181" s="290">
        <v>7124</v>
      </c>
      <c r="B181" s="23" t="str">
        <f t="shared" si="12"/>
        <v>SE-Imp_1500__kV_124</v>
      </c>
      <c r="C181" s="23">
        <v>805</v>
      </c>
      <c r="D181" s="142" t="str">
        <f>VLOOKUP(C181,tab_corredor!$A$2:$B$50,2,0)</f>
        <v>SE-Imp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2700</v>
      </c>
      <c r="Q181" s="294">
        <v>1</v>
      </c>
      <c r="R181" s="23"/>
      <c r="S181" s="148">
        <f t="shared" si="14"/>
        <v>2700</v>
      </c>
      <c r="T181" s="148">
        <f ca="1">IF(S181=0,"",S181*(OFFSET(cod_desembolso!$A$1,Q181,23)))</f>
        <v>2805.9223082615817</v>
      </c>
      <c r="U181" s="149">
        <f>(constantes!$B$3*(1+constantes!$B$3)^(O181))/((1+constantes!$B$3)^(O181)-1)</f>
        <v>9.3678779051968114E-2</v>
      </c>
      <c r="V181" s="148">
        <f t="shared" ca="1" si="13"/>
        <v>262.85537595262508</v>
      </c>
      <c r="W181" s="148">
        <f ca="1">(IF(S181=0,"",V181/constantes!$B$3))*1</f>
        <v>3285.6921994078134</v>
      </c>
      <c r="X181" s="150">
        <f ca="1">IF(S181=0,"",PV(constantes!$B$3,O181,-V181)*constantes!$B$3)</f>
        <v>224.47378466092658</v>
      </c>
      <c r="Y181" s="85">
        <f t="shared" si="15"/>
        <v>1800</v>
      </c>
      <c r="Z181">
        <v>124</v>
      </c>
    </row>
    <row r="182" spans="1:26">
      <c r="A182" s="290">
        <v>7125</v>
      </c>
      <c r="B182" s="23" t="str">
        <f t="shared" si="12"/>
        <v>SE-Imp_1500__kV_125</v>
      </c>
      <c r="C182" s="23">
        <v>805</v>
      </c>
      <c r="D182" s="142" t="str">
        <f>VLOOKUP(C182,tab_corredor!$A$2:$B$50,2,0)</f>
        <v>SE-Imp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2700</v>
      </c>
      <c r="Q182" s="294">
        <v>1</v>
      </c>
      <c r="R182" s="23"/>
      <c r="S182" s="148">
        <f t="shared" si="14"/>
        <v>2700</v>
      </c>
      <c r="T182" s="148">
        <f ca="1">IF(S182=0,"",S182*(OFFSET(cod_desembolso!$A$1,Q182,23)))</f>
        <v>2805.9223082615817</v>
      </c>
      <c r="U182" s="149">
        <f>(constantes!$B$3*(1+constantes!$B$3)^(O182))/((1+constantes!$B$3)^(O182)-1)</f>
        <v>9.3678779051968114E-2</v>
      </c>
      <c r="V182" s="148">
        <f t="shared" ca="1" si="13"/>
        <v>262.85537595262508</v>
      </c>
      <c r="W182" s="148">
        <f ca="1">(IF(S182=0,"",V182/constantes!$B$3))*1</f>
        <v>3285.6921994078134</v>
      </c>
      <c r="X182" s="150">
        <f ca="1">IF(S182=0,"",PV(constantes!$B$3,O182,-V182)*constantes!$B$3)</f>
        <v>224.47378466092658</v>
      </c>
      <c r="Y182" s="85">
        <f t="shared" si="15"/>
        <v>1800</v>
      </c>
      <c r="Z182">
        <v>125</v>
      </c>
    </row>
    <row r="183" spans="1:26">
      <c r="A183" s="290">
        <v>7126</v>
      </c>
      <c r="B183" s="23" t="str">
        <f t="shared" si="12"/>
        <v>SE-Imp_1500__kV_126</v>
      </c>
      <c r="C183" s="23">
        <v>805</v>
      </c>
      <c r="D183" s="142" t="str">
        <f>VLOOKUP(C183,tab_corredor!$A$2:$B$50,2,0)</f>
        <v>SE-Imp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2700</v>
      </c>
      <c r="Q183" s="294">
        <v>1</v>
      </c>
      <c r="R183" s="23"/>
      <c r="S183" s="148">
        <f t="shared" si="14"/>
        <v>2700</v>
      </c>
      <c r="T183" s="148">
        <f ca="1">IF(S183=0,"",S183*(OFFSET(cod_desembolso!$A$1,Q183,23)))</f>
        <v>2805.9223082615817</v>
      </c>
      <c r="U183" s="149">
        <f>(constantes!$B$3*(1+constantes!$B$3)^(O183))/((1+constantes!$B$3)^(O183)-1)</f>
        <v>9.3678779051968114E-2</v>
      </c>
      <c r="V183" s="148">
        <f t="shared" ca="1" si="13"/>
        <v>262.85537595262508</v>
      </c>
      <c r="W183" s="148">
        <f ca="1">(IF(S183=0,"",V183/constantes!$B$3))*1</f>
        <v>3285.6921994078134</v>
      </c>
      <c r="X183" s="150">
        <f ca="1">IF(S183=0,"",PV(constantes!$B$3,O183,-V183)*constantes!$B$3)</f>
        <v>224.47378466092658</v>
      </c>
      <c r="Y183" s="85">
        <f t="shared" si="15"/>
        <v>1800</v>
      </c>
      <c r="Z183">
        <v>126</v>
      </c>
    </row>
    <row r="184" spans="1:26">
      <c r="A184" s="290">
        <v>7127</v>
      </c>
      <c r="B184" s="23" t="str">
        <f t="shared" si="12"/>
        <v>SE-Imp_1500__kV_127</v>
      </c>
      <c r="C184" s="23">
        <v>805</v>
      </c>
      <c r="D184" s="142" t="str">
        <f>VLOOKUP(C184,tab_corredor!$A$2:$B$50,2,0)</f>
        <v>SE-Imp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2700</v>
      </c>
      <c r="Q184" s="294">
        <v>1</v>
      </c>
      <c r="R184" s="23"/>
      <c r="S184" s="148">
        <f t="shared" si="14"/>
        <v>2700</v>
      </c>
      <c r="T184" s="148">
        <f ca="1">IF(S184=0,"",S184*(OFFSET(cod_desembolso!$A$1,Q184,23)))</f>
        <v>2805.9223082615817</v>
      </c>
      <c r="U184" s="149">
        <f>(constantes!$B$3*(1+constantes!$B$3)^(O184))/((1+constantes!$B$3)^(O184)-1)</f>
        <v>9.3678779051968114E-2</v>
      </c>
      <c r="V184" s="148">
        <f t="shared" ca="1" si="13"/>
        <v>262.85537595262508</v>
      </c>
      <c r="W184" s="148">
        <f ca="1">(IF(S184=0,"",V184/constantes!$B$3))*1</f>
        <v>3285.6921994078134</v>
      </c>
      <c r="X184" s="150">
        <f ca="1">IF(S184=0,"",PV(constantes!$B$3,O184,-V184)*constantes!$B$3)</f>
        <v>224.47378466092658</v>
      </c>
      <c r="Y184" s="85">
        <f t="shared" si="15"/>
        <v>1800</v>
      </c>
      <c r="Z184">
        <v>127</v>
      </c>
    </row>
    <row r="185" spans="1:26">
      <c r="A185" s="290">
        <v>7128</v>
      </c>
      <c r="B185" s="23" t="str">
        <f t="shared" si="12"/>
        <v>SE-Imp_1500__kV_128</v>
      </c>
      <c r="C185" s="23">
        <v>805</v>
      </c>
      <c r="D185" s="142" t="str">
        <f>VLOOKUP(C185,tab_corredor!$A$2:$B$50,2,0)</f>
        <v>SE-Imp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2700</v>
      </c>
      <c r="Q185" s="294">
        <v>1</v>
      </c>
      <c r="R185" s="23"/>
      <c r="S185" s="148">
        <f t="shared" si="14"/>
        <v>2700</v>
      </c>
      <c r="T185" s="148">
        <f ca="1">IF(S185=0,"",S185*(OFFSET(cod_desembolso!$A$1,Q185,23)))</f>
        <v>2805.9223082615817</v>
      </c>
      <c r="U185" s="149">
        <f>(constantes!$B$3*(1+constantes!$B$3)^(O185))/((1+constantes!$B$3)^(O185)-1)</f>
        <v>9.3678779051968114E-2</v>
      </c>
      <c r="V185" s="148">
        <f t="shared" ca="1" si="13"/>
        <v>262.85537595262508</v>
      </c>
      <c r="W185" s="148">
        <f ca="1">(IF(S185=0,"",V185/constantes!$B$3))*1</f>
        <v>3285.6921994078134</v>
      </c>
      <c r="X185" s="150">
        <f ca="1">IF(S185=0,"",PV(constantes!$B$3,O185,-V185)*constantes!$B$3)</f>
        <v>224.47378466092658</v>
      </c>
      <c r="Y185" s="85">
        <f t="shared" si="15"/>
        <v>1800</v>
      </c>
      <c r="Z185">
        <v>128</v>
      </c>
    </row>
    <row r="186" spans="1:26">
      <c r="A186" s="290">
        <v>7129</v>
      </c>
      <c r="B186" s="23" t="str">
        <f t="shared" si="12"/>
        <v>SE-Imp_1500__kV_129</v>
      </c>
      <c r="C186" s="23">
        <v>805</v>
      </c>
      <c r="D186" s="142" t="str">
        <f>VLOOKUP(C186,tab_corredor!$A$2:$B$50,2,0)</f>
        <v>SE-Imp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2700</v>
      </c>
      <c r="Q186" s="294">
        <v>1</v>
      </c>
      <c r="R186" s="23"/>
      <c r="S186" s="148">
        <f t="shared" si="14"/>
        <v>2700</v>
      </c>
      <c r="T186" s="148">
        <f ca="1">IF(S186=0,"",S186*(OFFSET(cod_desembolso!$A$1,Q186,23)))</f>
        <v>2805.9223082615817</v>
      </c>
      <c r="U186" s="149">
        <f>(constantes!$B$3*(1+constantes!$B$3)^(O186))/((1+constantes!$B$3)^(O186)-1)</f>
        <v>9.3678779051968114E-2</v>
      </c>
      <c r="V186" s="148">
        <f t="shared" ca="1" si="13"/>
        <v>262.85537595262508</v>
      </c>
      <c r="W186" s="148">
        <f ca="1">(IF(S186=0,"",V186/constantes!$B$3))*1</f>
        <v>3285.6921994078134</v>
      </c>
      <c r="X186" s="150">
        <f ca="1">IF(S186=0,"",PV(constantes!$B$3,O186,-V186)*constantes!$B$3)</f>
        <v>224.47378466092658</v>
      </c>
      <c r="Y186" s="85">
        <f t="shared" si="15"/>
        <v>1800</v>
      </c>
      <c r="Z186">
        <v>129</v>
      </c>
    </row>
    <row r="187" spans="1:26">
      <c r="A187" s="290">
        <v>7130</v>
      </c>
      <c r="B187" s="23" t="str">
        <f t="shared" si="12"/>
        <v>SE-Imp_1500__kV_130</v>
      </c>
      <c r="C187" s="23">
        <v>805</v>
      </c>
      <c r="D187" s="142" t="str">
        <f>VLOOKUP(C187,tab_corredor!$A$2:$B$50,2,0)</f>
        <v>SE-Imp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2700</v>
      </c>
      <c r="Q187" s="294">
        <v>1</v>
      </c>
      <c r="R187" s="23"/>
      <c r="S187" s="148">
        <f t="shared" si="14"/>
        <v>2700</v>
      </c>
      <c r="T187" s="148">
        <f ca="1">IF(S187=0,"",S187*(OFFSET(cod_desembolso!$A$1,Q187,23)))</f>
        <v>2805.9223082615817</v>
      </c>
      <c r="U187" s="149">
        <f>(constantes!$B$3*(1+constantes!$B$3)^(O187))/((1+constantes!$B$3)^(O187)-1)</f>
        <v>9.3678779051968114E-2</v>
      </c>
      <c r="V187" s="148">
        <f t="shared" ca="1" si="13"/>
        <v>262.85537595262508</v>
      </c>
      <c r="W187" s="148">
        <f ca="1">(IF(S187=0,"",V187/constantes!$B$3))*1</f>
        <v>3285.6921994078134</v>
      </c>
      <c r="X187" s="150">
        <f ca="1">IF(S187=0,"",PV(constantes!$B$3,O187,-V187)*constantes!$B$3)</f>
        <v>224.47378466092658</v>
      </c>
      <c r="Y187" s="85">
        <f t="shared" si="15"/>
        <v>1800</v>
      </c>
      <c r="Z187">
        <v>130</v>
      </c>
    </row>
    <row r="188" spans="1:26">
      <c r="A188" s="290">
        <v>7131</v>
      </c>
      <c r="B188" s="23" t="str">
        <f t="shared" si="12"/>
        <v>SE-Imp_1500__kV_131</v>
      </c>
      <c r="C188" s="23">
        <v>805</v>
      </c>
      <c r="D188" s="142" t="str">
        <f>VLOOKUP(C188,tab_corredor!$A$2:$B$50,2,0)</f>
        <v>SE-Imp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2700</v>
      </c>
      <c r="Q188" s="294">
        <v>1</v>
      </c>
      <c r="R188" s="23"/>
      <c r="S188" s="148">
        <f t="shared" si="14"/>
        <v>2700</v>
      </c>
      <c r="T188" s="148">
        <f ca="1">IF(S188=0,"",S188*(OFFSET(cod_desembolso!$A$1,Q188,23)))</f>
        <v>2805.9223082615817</v>
      </c>
      <c r="U188" s="149">
        <f>(constantes!$B$3*(1+constantes!$B$3)^(O188))/((1+constantes!$B$3)^(O188)-1)</f>
        <v>9.3678779051968114E-2</v>
      </c>
      <c r="V188" s="148">
        <f t="shared" ca="1" si="13"/>
        <v>262.85537595262508</v>
      </c>
      <c r="W188" s="148">
        <f ca="1">(IF(S188=0,"",V188/constantes!$B$3))*1</f>
        <v>3285.6921994078134</v>
      </c>
      <c r="X188" s="150">
        <f ca="1">IF(S188=0,"",PV(constantes!$B$3,O188,-V188)*constantes!$B$3)</f>
        <v>224.47378466092658</v>
      </c>
      <c r="Y188" s="85">
        <f t="shared" si="15"/>
        <v>1800</v>
      </c>
      <c r="Z188">
        <v>131</v>
      </c>
    </row>
    <row r="189" spans="1:26">
      <c r="A189" s="290">
        <v>7132</v>
      </c>
      <c r="B189" s="23" t="str">
        <f t="shared" si="12"/>
        <v>SE-Imp_1500__kV_132</v>
      </c>
      <c r="C189" s="23">
        <v>805</v>
      </c>
      <c r="D189" s="142" t="str">
        <f>VLOOKUP(C189,tab_corredor!$A$2:$B$50,2,0)</f>
        <v>SE-Imp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2700</v>
      </c>
      <c r="Q189" s="294">
        <v>1</v>
      </c>
      <c r="R189" s="23"/>
      <c r="S189" s="148">
        <f t="shared" si="14"/>
        <v>2700</v>
      </c>
      <c r="T189" s="148">
        <f ca="1">IF(S189=0,"",S189*(OFFSET(cod_desembolso!$A$1,Q189,23)))</f>
        <v>2805.9223082615817</v>
      </c>
      <c r="U189" s="149">
        <f>(constantes!$B$3*(1+constantes!$B$3)^(O189))/((1+constantes!$B$3)^(O189)-1)</f>
        <v>9.3678779051968114E-2</v>
      </c>
      <c r="V189" s="148">
        <f t="shared" ca="1" si="13"/>
        <v>262.85537595262508</v>
      </c>
      <c r="W189" s="148">
        <f ca="1">(IF(S189=0,"",V189/constantes!$B$3))*1</f>
        <v>3285.6921994078134</v>
      </c>
      <c r="X189" s="150">
        <f ca="1">IF(S189=0,"",PV(constantes!$B$3,O189,-V189)*constantes!$B$3)</f>
        <v>224.47378466092658</v>
      </c>
      <c r="Y189" s="85">
        <f t="shared" si="15"/>
        <v>1800</v>
      </c>
      <c r="Z189">
        <v>132</v>
      </c>
    </row>
    <row r="190" spans="1:26">
      <c r="A190" s="290">
        <v>7133</v>
      </c>
      <c r="B190" s="23" t="str">
        <f t="shared" si="12"/>
        <v>SE-Imp_1500__kV_133</v>
      </c>
      <c r="C190" s="23">
        <v>805</v>
      </c>
      <c r="D190" s="142" t="str">
        <f>VLOOKUP(C190,tab_corredor!$A$2:$B$50,2,0)</f>
        <v>SE-Imp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2700</v>
      </c>
      <c r="Q190" s="294">
        <v>1</v>
      </c>
      <c r="R190" s="23"/>
      <c r="S190" s="148">
        <f t="shared" si="14"/>
        <v>2700</v>
      </c>
      <c r="T190" s="148">
        <f ca="1">IF(S190=0,"",S190*(OFFSET(cod_desembolso!$A$1,Q190,23)))</f>
        <v>2805.9223082615817</v>
      </c>
      <c r="U190" s="149">
        <f>(constantes!$B$3*(1+constantes!$B$3)^(O190))/((1+constantes!$B$3)^(O190)-1)</f>
        <v>9.3678779051968114E-2</v>
      </c>
      <c r="V190" s="148">
        <f t="shared" ca="1" si="13"/>
        <v>262.85537595262508</v>
      </c>
      <c r="W190" s="148">
        <f ca="1">(IF(S190=0,"",V190/constantes!$B$3))*1</f>
        <v>3285.6921994078134</v>
      </c>
      <c r="X190" s="150">
        <f ca="1">IF(S190=0,"",PV(constantes!$B$3,O190,-V190)*constantes!$B$3)</f>
        <v>224.47378466092658</v>
      </c>
      <c r="Y190" s="85">
        <f t="shared" si="15"/>
        <v>1800</v>
      </c>
      <c r="Z190">
        <v>133</v>
      </c>
    </row>
    <row r="191" spans="1:26">
      <c r="A191" s="290">
        <v>7298</v>
      </c>
      <c r="B191" s="23" t="str">
        <f t="shared" si="12"/>
        <v>SE-Imp_1500__kV_298</v>
      </c>
      <c r="C191" s="23">
        <v>805</v>
      </c>
      <c r="D191" s="142" t="str">
        <f>VLOOKUP(C191,tab_corredor!$A$2:$B$50,2,0)</f>
        <v>SE-Imp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4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3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298</v>
      </c>
    </row>
    <row r="192" spans="1:26">
      <c r="A192" s="290">
        <v>7299</v>
      </c>
      <c r="B192" s="23" t="str">
        <f t="shared" si="12"/>
        <v>SE-Imp_1500__kV_299</v>
      </c>
      <c r="C192" s="23">
        <v>805</v>
      </c>
      <c r="D192" s="142" t="str">
        <f>VLOOKUP(C192,tab_corredor!$A$2:$B$50,2,0)</f>
        <v>SE-Imp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4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3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299</v>
      </c>
    </row>
    <row r="193" spans="1:29">
      <c r="A193" s="290">
        <v>7300</v>
      </c>
      <c r="B193" s="23" t="str">
        <f t="shared" si="12"/>
        <v>SE-Imp_1500__kV_300</v>
      </c>
      <c r="C193" s="23">
        <v>805</v>
      </c>
      <c r="D193" s="142" t="str">
        <f>VLOOKUP(C193,tab_corredor!$A$2:$B$50,2,0)</f>
        <v>SE-Imp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4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3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300</v>
      </c>
    </row>
    <row r="194" spans="1:29">
      <c r="A194" s="290">
        <v>7301</v>
      </c>
      <c r="B194" s="23" t="str">
        <f t="shared" ref="B194:B257" si="16">D194&amp;"_"&amp;E194&amp;"_"&amp;F194&amp;IF(F194="DC","","kV")&amp;"_"&amp;Z194</f>
        <v>SE-Imp_1500__kV_301</v>
      </c>
      <c r="C194" s="23">
        <v>805</v>
      </c>
      <c r="D194" s="142" t="str">
        <f>VLOOKUP(C194,tab_corredor!$A$2:$B$50,2,0)</f>
        <v>SE-Imp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4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ref="V194:V257" ca="1" si="17">IF(S194=0,"",T194*U194)</f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301</v>
      </c>
    </row>
    <row r="195" spans="1:29">
      <c r="A195" s="290">
        <v>7302</v>
      </c>
      <c r="B195" s="23" t="str">
        <f t="shared" si="16"/>
        <v>SE-Imp_1500__kV_302</v>
      </c>
      <c r="C195" s="23">
        <v>805</v>
      </c>
      <c r="D195" s="142" t="str">
        <f>VLOOKUP(C195,tab_corredor!$A$2:$B$50,2,0)</f>
        <v>SE-Imp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4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7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302</v>
      </c>
    </row>
    <row r="196" spans="1:29">
      <c r="A196" s="290">
        <v>7303</v>
      </c>
      <c r="B196" s="23" t="str">
        <f t="shared" si="16"/>
        <v>SE-Imp_1500__kV_303</v>
      </c>
      <c r="C196" s="23">
        <v>805</v>
      </c>
      <c r="D196" s="142" t="str">
        <f>VLOOKUP(C196,tab_corredor!$A$2:$B$50,2,0)</f>
        <v>SE-Imp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4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7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303</v>
      </c>
    </row>
    <row r="197" spans="1:29">
      <c r="A197" s="290">
        <v>7304</v>
      </c>
      <c r="B197" s="23" t="str">
        <f t="shared" si="16"/>
        <v>SE-Imp_1500__kV_304</v>
      </c>
      <c r="C197" s="23">
        <v>805</v>
      </c>
      <c r="D197" s="142" t="str">
        <f>VLOOKUP(C197,tab_corredor!$A$2:$B$50,2,0)</f>
        <v>SE-Imp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4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7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304</v>
      </c>
    </row>
    <row r="198" spans="1:29">
      <c r="A198" s="290">
        <v>7305</v>
      </c>
      <c r="B198" s="23" t="str">
        <f t="shared" si="16"/>
        <v>SE-Imp_1500__kV_305</v>
      </c>
      <c r="C198" s="23">
        <v>805</v>
      </c>
      <c r="D198" s="142" t="str">
        <f>VLOOKUP(C198,tab_corredor!$A$2:$B$50,2,0)</f>
        <v>SE-Imp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4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7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305</v>
      </c>
    </row>
    <row r="199" spans="1:29">
      <c r="A199" s="290">
        <v>7306</v>
      </c>
      <c r="B199" s="23" t="str">
        <f t="shared" si="16"/>
        <v>SE-Imp_1500__kV_306</v>
      </c>
      <c r="C199" s="23">
        <v>805</v>
      </c>
      <c r="D199" s="142" t="str">
        <f>VLOOKUP(C199,tab_corredor!$A$2:$B$50,2,0)</f>
        <v>SE-Imp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4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7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306</v>
      </c>
    </row>
    <row r="200" spans="1:29">
      <c r="A200" s="290">
        <v>7307</v>
      </c>
      <c r="B200" s="23" t="str">
        <f t="shared" si="16"/>
        <v>SE-Imp_1500__kV_307</v>
      </c>
      <c r="C200" s="23">
        <v>805</v>
      </c>
      <c r="D200" s="142" t="str">
        <f>VLOOKUP(C200,tab_corredor!$A$2:$B$50,2,0)</f>
        <v>SE-Imp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4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7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307</v>
      </c>
    </row>
    <row r="201" spans="1:29">
      <c r="A201" s="290">
        <v>7308</v>
      </c>
      <c r="B201" s="23" t="str">
        <f t="shared" si="16"/>
        <v>SE-Imp_1500__kV_308</v>
      </c>
      <c r="C201" s="23">
        <v>805</v>
      </c>
      <c r="D201" s="142" t="str">
        <f>VLOOKUP(C201,tab_corredor!$A$2:$B$50,2,0)</f>
        <v>SE-Imp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4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7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308</v>
      </c>
    </row>
    <row r="202" spans="1:29">
      <c r="A202" s="290">
        <v>7309</v>
      </c>
      <c r="B202" s="23" t="str">
        <f t="shared" si="16"/>
        <v>SE-Imp_1500__kV_309</v>
      </c>
      <c r="C202" s="23">
        <v>805</v>
      </c>
      <c r="D202" s="142" t="str">
        <f>VLOOKUP(C202,tab_corredor!$A$2:$B$50,2,0)</f>
        <v>SE-Imp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4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7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309</v>
      </c>
    </row>
    <row r="203" spans="1:29">
      <c r="A203" s="290">
        <v>7310</v>
      </c>
      <c r="B203" s="23" t="str">
        <f t="shared" si="16"/>
        <v>SE-Imp_1500__kV_310</v>
      </c>
      <c r="C203" s="23">
        <v>805</v>
      </c>
      <c r="D203" s="142" t="str">
        <f>VLOOKUP(C203,tab_corredor!$A$2:$B$50,2,0)</f>
        <v>SE-Imp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4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7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310</v>
      </c>
    </row>
    <row r="204" spans="1:29">
      <c r="A204" s="290">
        <v>7311</v>
      </c>
      <c r="B204" s="23" t="str">
        <f t="shared" si="16"/>
        <v>SE-Imp_1500__kV_311</v>
      </c>
      <c r="C204" s="23">
        <v>805</v>
      </c>
      <c r="D204" s="142" t="str">
        <f>VLOOKUP(C204,tab_corredor!$A$2:$B$50,2,0)</f>
        <v>SE-Imp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4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7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311</v>
      </c>
    </row>
    <row r="205" spans="1:29">
      <c r="A205" s="290">
        <v>7312</v>
      </c>
      <c r="B205" s="23" t="str">
        <f t="shared" si="16"/>
        <v>SE-Imp_1500__kV_312</v>
      </c>
      <c r="C205" s="23">
        <v>805</v>
      </c>
      <c r="D205" s="142" t="str">
        <f>VLOOKUP(C205,tab_corredor!$A$2:$B$50,2,0)</f>
        <v>SE-Imp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4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7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312</v>
      </c>
    </row>
    <row r="206" spans="1:29" s="396" customFormat="1">
      <c r="A206" s="290">
        <v>7313</v>
      </c>
      <c r="B206" s="23" t="str">
        <f t="shared" si="16"/>
        <v>SE-Imp_1500__kV_313</v>
      </c>
      <c r="C206" s="23">
        <v>805</v>
      </c>
      <c r="D206" s="142" t="str">
        <f>VLOOKUP(C206,tab_corredor!$A$2:$B$50,2,0)</f>
        <v>SE-Imp</v>
      </c>
      <c r="E206" s="23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290">
        <v>1</v>
      </c>
      <c r="L206" s="291" t="s">
        <v>2672</v>
      </c>
      <c r="M206" s="23">
        <v>2015</v>
      </c>
      <c r="N206" s="23">
        <v>2100</v>
      </c>
      <c r="O206" s="292">
        <v>25</v>
      </c>
      <c r="P206" s="293">
        <v>2700</v>
      </c>
      <c r="Q206" s="294">
        <v>1</v>
      </c>
      <c r="R206" s="23"/>
      <c r="S206" s="148">
        <f t="shared" si="14"/>
        <v>2700</v>
      </c>
      <c r="T206" s="148">
        <f ca="1">IF(S206=0,"",S206*(OFFSET(cod_desembolso!$A$1,Q206,23)))</f>
        <v>2805.9223082615817</v>
      </c>
      <c r="U206" s="149">
        <f>(constantes!$B$3*(1+constantes!$B$3)^(O206))/((1+constantes!$B$3)^(O206)-1)</f>
        <v>9.3678779051968114E-2</v>
      </c>
      <c r="V206" s="148">
        <f t="shared" ca="1" si="17"/>
        <v>262.85537595262508</v>
      </c>
      <c r="W206" s="148">
        <f ca="1">(IF(S206=0,"",V206/constantes!$B$3))*1</f>
        <v>3285.6921994078134</v>
      </c>
      <c r="X206" s="150">
        <f ca="1">IF(S206=0,"",PV(constantes!$B$3,O206,-V206)*constantes!$B$3)</f>
        <v>224.47378466092658</v>
      </c>
      <c r="Y206" s="85">
        <f t="shared" si="15"/>
        <v>1800</v>
      </c>
      <c r="Z206">
        <v>313</v>
      </c>
      <c r="AA206"/>
      <c r="AB206"/>
      <c r="AC206"/>
    </row>
    <row r="207" spans="1:29" s="396" customFormat="1">
      <c r="A207" s="290">
        <v>7314</v>
      </c>
      <c r="B207" s="23" t="str">
        <f t="shared" si="16"/>
        <v>SE-Imp_1500__kV_314</v>
      </c>
      <c r="C207" s="23">
        <v>805</v>
      </c>
      <c r="D207" s="142" t="str">
        <f>VLOOKUP(C207,tab_corredor!$A$2:$B$50,2,0)</f>
        <v>SE-Imp</v>
      </c>
      <c r="E207" s="23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290">
        <v>1</v>
      </c>
      <c r="L207" s="291" t="s">
        <v>2672</v>
      </c>
      <c r="M207" s="23">
        <v>2015</v>
      </c>
      <c r="N207" s="23">
        <v>2100</v>
      </c>
      <c r="O207" s="292">
        <v>25</v>
      </c>
      <c r="P207" s="293">
        <v>2700</v>
      </c>
      <c r="Q207" s="294">
        <v>1</v>
      </c>
      <c r="R207" s="23"/>
      <c r="S207" s="148">
        <f t="shared" si="14"/>
        <v>2700</v>
      </c>
      <c r="T207" s="148">
        <f ca="1">IF(S207=0,"",S207*(OFFSET(cod_desembolso!$A$1,Q207,23)))</f>
        <v>2805.9223082615817</v>
      </c>
      <c r="U207" s="149">
        <f>(constantes!$B$3*(1+constantes!$B$3)^(O207))/((1+constantes!$B$3)^(O207)-1)</f>
        <v>9.3678779051968114E-2</v>
      </c>
      <c r="V207" s="148">
        <f t="shared" ca="1" si="17"/>
        <v>262.85537595262508</v>
      </c>
      <c r="W207" s="148">
        <f ca="1">(IF(S207=0,"",V207/constantes!$B$3))*1</f>
        <v>3285.6921994078134</v>
      </c>
      <c r="X207" s="150">
        <f ca="1">IF(S207=0,"",PV(constantes!$B$3,O207,-V207)*constantes!$B$3)</f>
        <v>224.47378466092658</v>
      </c>
      <c r="Y207" s="85">
        <f t="shared" si="15"/>
        <v>1800</v>
      </c>
      <c r="Z207">
        <v>314</v>
      </c>
      <c r="AA207"/>
      <c r="AB207"/>
      <c r="AC207"/>
    </row>
    <row r="208" spans="1:29" s="396" customFormat="1">
      <c r="A208" s="290">
        <v>7315</v>
      </c>
      <c r="B208" s="23" t="str">
        <f t="shared" si="16"/>
        <v>SE-Imp_1500__kV_315</v>
      </c>
      <c r="C208" s="23">
        <v>805</v>
      </c>
      <c r="D208" s="142" t="str">
        <f>VLOOKUP(C208,tab_corredor!$A$2:$B$50,2,0)</f>
        <v>SE-Imp</v>
      </c>
      <c r="E208" s="23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290">
        <v>1</v>
      </c>
      <c r="L208" s="291" t="s">
        <v>2672</v>
      </c>
      <c r="M208" s="23">
        <v>2015</v>
      </c>
      <c r="N208" s="23">
        <v>2100</v>
      </c>
      <c r="O208" s="292">
        <v>25</v>
      </c>
      <c r="P208" s="293">
        <v>2700</v>
      </c>
      <c r="Q208" s="294">
        <v>1</v>
      </c>
      <c r="R208" s="23"/>
      <c r="S208" s="148">
        <f t="shared" si="14"/>
        <v>2700</v>
      </c>
      <c r="T208" s="148">
        <f ca="1">IF(S208=0,"",S208*(OFFSET(cod_desembolso!$A$1,Q208,23)))</f>
        <v>2805.9223082615817</v>
      </c>
      <c r="U208" s="149">
        <f>(constantes!$B$3*(1+constantes!$B$3)^(O208))/((1+constantes!$B$3)^(O208)-1)</f>
        <v>9.3678779051968114E-2</v>
      </c>
      <c r="V208" s="148">
        <f t="shared" ca="1" si="17"/>
        <v>262.85537595262508</v>
      </c>
      <c r="W208" s="148">
        <f ca="1">(IF(S208=0,"",V208/constantes!$B$3))*1</f>
        <v>3285.6921994078134</v>
      </c>
      <c r="X208" s="150">
        <f ca="1">IF(S208=0,"",PV(constantes!$B$3,O208,-V208)*constantes!$B$3)</f>
        <v>224.47378466092658</v>
      </c>
      <c r="Y208" s="85">
        <f t="shared" si="15"/>
        <v>1800</v>
      </c>
      <c r="Z208">
        <v>315</v>
      </c>
      <c r="AA208"/>
      <c r="AB208"/>
      <c r="AC208"/>
    </row>
    <row r="209" spans="1:29" s="396" customFormat="1">
      <c r="A209" s="290">
        <v>7316</v>
      </c>
      <c r="B209" s="23" t="str">
        <f t="shared" si="16"/>
        <v>SE-Imp_1500__kV_316</v>
      </c>
      <c r="C209" s="23">
        <v>805</v>
      </c>
      <c r="D209" s="142" t="str">
        <f>VLOOKUP(C209,tab_corredor!$A$2:$B$50,2,0)</f>
        <v>SE-Imp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290">
        <v>1</v>
      </c>
      <c r="L209" s="291" t="s">
        <v>2672</v>
      </c>
      <c r="M209" s="23">
        <v>2015</v>
      </c>
      <c r="N209" s="23">
        <v>2100</v>
      </c>
      <c r="O209" s="292">
        <v>25</v>
      </c>
      <c r="P209" s="293">
        <v>2700</v>
      </c>
      <c r="Q209" s="294">
        <v>1</v>
      </c>
      <c r="R209" s="23"/>
      <c r="S209" s="148">
        <f t="shared" ref="S209:S272" si="18">P209+R209</f>
        <v>2700</v>
      </c>
      <c r="T209" s="148">
        <f ca="1">IF(S209=0,"",S209*(OFFSET(cod_desembolso!$A$1,Q209,23)))</f>
        <v>2805.9223082615817</v>
      </c>
      <c r="U209" s="149">
        <f>(constantes!$B$3*(1+constantes!$B$3)^(O209))/((1+constantes!$B$3)^(O209)-1)</f>
        <v>9.3678779051968114E-2</v>
      </c>
      <c r="V209" s="148">
        <f t="shared" ca="1" si="17"/>
        <v>262.85537595262508</v>
      </c>
      <c r="W209" s="148">
        <f ca="1">(IF(S209=0,"",V209/constantes!$B$3))*1</f>
        <v>3285.6921994078134</v>
      </c>
      <c r="X209" s="150">
        <f ca="1">IF(S209=0,"",PV(constantes!$B$3,O209,-V209)*constantes!$B$3)</f>
        <v>224.47378466092658</v>
      </c>
      <c r="Y209" s="85">
        <f t="shared" ref="Y209:Y272" si="19">S209/E209*1000</f>
        <v>1800</v>
      </c>
      <c r="Z209">
        <v>316</v>
      </c>
      <c r="AA209"/>
      <c r="AB209"/>
      <c r="AC209"/>
    </row>
    <row r="210" spans="1:29" s="396" customFormat="1">
      <c r="A210" s="290">
        <v>7317</v>
      </c>
      <c r="B210" s="23" t="str">
        <f t="shared" si="16"/>
        <v>SE-Imp_1500__kV_317</v>
      </c>
      <c r="C210" s="23">
        <v>805</v>
      </c>
      <c r="D210" s="142" t="str">
        <f>VLOOKUP(C210,tab_corredor!$A$2:$B$50,2,0)</f>
        <v>SE-Imp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290">
        <v>1</v>
      </c>
      <c r="L210" s="291" t="s">
        <v>2672</v>
      </c>
      <c r="M210" s="23">
        <v>2015</v>
      </c>
      <c r="N210" s="23">
        <v>2100</v>
      </c>
      <c r="O210" s="292">
        <v>25</v>
      </c>
      <c r="P210" s="293">
        <v>2700</v>
      </c>
      <c r="Q210" s="294">
        <v>1</v>
      </c>
      <c r="R210" s="23"/>
      <c r="S210" s="148">
        <f t="shared" si="18"/>
        <v>2700</v>
      </c>
      <c r="T210" s="148">
        <f ca="1">IF(S210=0,"",S210*(OFFSET(cod_desembolso!$A$1,Q210,23)))</f>
        <v>2805.9223082615817</v>
      </c>
      <c r="U210" s="149">
        <f>(constantes!$B$3*(1+constantes!$B$3)^(O210))/((1+constantes!$B$3)^(O210)-1)</f>
        <v>9.3678779051968114E-2</v>
      </c>
      <c r="V210" s="148">
        <f t="shared" ca="1" si="17"/>
        <v>262.85537595262508</v>
      </c>
      <c r="W210" s="148">
        <f ca="1">(IF(S210=0,"",V210/constantes!$B$3))*1</f>
        <v>3285.6921994078134</v>
      </c>
      <c r="X210" s="150">
        <f ca="1">IF(S210=0,"",PV(constantes!$B$3,O210,-V210)*constantes!$B$3)</f>
        <v>224.47378466092658</v>
      </c>
      <c r="Y210" s="85">
        <f t="shared" si="19"/>
        <v>1800</v>
      </c>
      <c r="Z210">
        <v>317</v>
      </c>
      <c r="AA210"/>
      <c r="AB210"/>
      <c r="AC210"/>
    </row>
    <row r="211" spans="1:29" s="396" customFormat="1">
      <c r="A211" s="290">
        <v>7318</v>
      </c>
      <c r="B211" s="23" t="str">
        <f t="shared" si="16"/>
        <v>SE-Imp_1500__kV_318</v>
      </c>
      <c r="C211" s="23">
        <v>805</v>
      </c>
      <c r="D211" s="142" t="str">
        <f>VLOOKUP(C211,tab_corredor!$A$2:$B$50,2,0)</f>
        <v>SE-Imp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290">
        <v>1</v>
      </c>
      <c r="L211" s="291" t="s">
        <v>2672</v>
      </c>
      <c r="M211" s="23">
        <v>2015</v>
      </c>
      <c r="N211" s="23">
        <v>2100</v>
      </c>
      <c r="O211" s="292">
        <v>25</v>
      </c>
      <c r="P211" s="293">
        <v>2700</v>
      </c>
      <c r="Q211" s="294">
        <v>1</v>
      </c>
      <c r="R211" s="23"/>
      <c r="S211" s="148">
        <f t="shared" si="18"/>
        <v>2700</v>
      </c>
      <c r="T211" s="148">
        <f ca="1">IF(S211=0,"",S211*(OFFSET(cod_desembolso!$A$1,Q211,23)))</f>
        <v>2805.9223082615817</v>
      </c>
      <c r="U211" s="149">
        <f>(constantes!$B$3*(1+constantes!$B$3)^(O211))/((1+constantes!$B$3)^(O211)-1)</f>
        <v>9.3678779051968114E-2</v>
      </c>
      <c r="V211" s="148">
        <f t="shared" ca="1" si="17"/>
        <v>262.85537595262508</v>
      </c>
      <c r="W211" s="148">
        <f ca="1">(IF(S211=0,"",V211/constantes!$B$3))*1</f>
        <v>3285.6921994078134</v>
      </c>
      <c r="X211" s="150">
        <f ca="1">IF(S211=0,"",PV(constantes!$B$3,O211,-V211)*constantes!$B$3)</f>
        <v>224.47378466092658</v>
      </c>
      <c r="Y211" s="85">
        <f t="shared" si="19"/>
        <v>1800</v>
      </c>
      <c r="Z211">
        <v>318</v>
      </c>
      <c r="AA211"/>
      <c r="AB211"/>
      <c r="AC211"/>
    </row>
    <row r="212" spans="1:29" s="421" customFormat="1">
      <c r="A212" s="290">
        <v>7319</v>
      </c>
      <c r="B212" s="23" t="str">
        <f t="shared" si="16"/>
        <v>SE-Imp_1500__kV_319</v>
      </c>
      <c r="C212" s="23">
        <v>805</v>
      </c>
      <c r="D212" s="142" t="str">
        <f>VLOOKUP(C212,tab_corredor!$A$2:$B$50,2,0)</f>
        <v>SE-Imp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290">
        <v>1</v>
      </c>
      <c r="L212" s="291" t="s">
        <v>2672</v>
      </c>
      <c r="M212" s="23">
        <v>2015</v>
      </c>
      <c r="N212" s="23">
        <v>2100</v>
      </c>
      <c r="O212" s="292">
        <v>25</v>
      </c>
      <c r="P212" s="293">
        <v>2700</v>
      </c>
      <c r="Q212" s="294">
        <v>1</v>
      </c>
      <c r="R212" s="23"/>
      <c r="S212" s="148">
        <f t="shared" si="18"/>
        <v>2700</v>
      </c>
      <c r="T212" s="148">
        <f ca="1">IF(S212=0,"",S212*(OFFSET(cod_desembolso!$A$1,Q212,23)))</f>
        <v>2805.9223082615817</v>
      </c>
      <c r="U212" s="149">
        <f>(constantes!$B$3*(1+constantes!$B$3)^(O212))/((1+constantes!$B$3)^(O212)-1)</f>
        <v>9.3678779051968114E-2</v>
      </c>
      <c r="V212" s="148">
        <f t="shared" ca="1" si="17"/>
        <v>262.85537595262508</v>
      </c>
      <c r="W212" s="148">
        <f ca="1">(IF(S212=0,"",V212/constantes!$B$3))*1</f>
        <v>3285.6921994078134</v>
      </c>
      <c r="X212" s="150">
        <f ca="1">IF(S212=0,"",PV(constantes!$B$3,O212,-V212)*constantes!$B$3)</f>
        <v>224.47378466092658</v>
      </c>
      <c r="Y212" s="85">
        <f t="shared" si="19"/>
        <v>1800</v>
      </c>
      <c r="Z212">
        <v>319</v>
      </c>
      <c r="AA212"/>
      <c r="AB212"/>
      <c r="AC212"/>
    </row>
    <row r="213" spans="1:29" s="396" customFormat="1">
      <c r="A213" s="290">
        <v>7320</v>
      </c>
      <c r="B213" s="23" t="str">
        <f t="shared" si="16"/>
        <v>SE-Imp_1500__kV_320</v>
      </c>
      <c r="C213" s="23">
        <v>805</v>
      </c>
      <c r="D213" s="142" t="str">
        <f>VLOOKUP(C213,tab_corredor!$A$2:$B$50,2,0)</f>
        <v>SE-Imp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290">
        <v>1</v>
      </c>
      <c r="L213" s="291" t="s">
        <v>2672</v>
      </c>
      <c r="M213" s="23">
        <v>2015</v>
      </c>
      <c r="N213" s="23">
        <v>2100</v>
      </c>
      <c r="O213" s="292">
        <v>25</v>
      </c>
      <c r="P213" s="293">
        <v>2700</v>
      </c>
      <c r="Q213" s="294">
        <v>1</v>
      </c>
      <c r="R213" s="23"/>
      <c r="S213" s="148">
        <f t="shared" si="18"/>
        <v>2700</v>
      </c>
      <c r="T213" s="148">
        <f ca="1">IF(S213=0,"",S213*(OFFSET(cod_desembolso!$A$1,Q213,23)))</f>
        <v>2805.9223082615817</v>
      </c>
      <c r="U213" s="149">
        <f>(constantes!$B$3*(1+constantes!$B$3)^(O213))/((1+constantes!$B$3)^(O213)-1)</f>
        <v>9.3678779051968114E-2</v>
      </c>
      <c r="V213" s="148">
        <f t="shared" ca="1" si="17"/>
        <v>262.85537595262508</v>
      </c>
      <c r="W213" s="148">
        <f ca="1">(IF(S213=0,"",V213/constantes!$B$3))*1</f>
        <v>3285.6921994078134</v>
      </c>
      <c r="X213" s="150">
        <f ca="1">IF(S213=0,"",PV(constantes!$B$3,O213,-V213)*constantes!$B$3)</f>
        <v>224.47378466092658</v>
      </c>
      <c r="Y213" s="85">
        <f t="shared" si="19"/>
        <v>1800</v>
      </c>
      <c r="Z213">
        <v>320</v>
      </c>
      <c r="AA213"/>
      <c r="AB213"/>
      <c r="AC213"/>
    </row>
    <row r="214" spans="1:29" s="396" customFormat="1">
      <c r="A214" s="290">
        <v>7321</v>
      </c>
      <c r="B214" s="23" t="str">
        <f t="shared" si="16"/>
        <v>SE-Imp_1500__kV_321</v>
      </c>
      <c r="C214" s="23">
        <v>805</v>
      </c>
      <c r="D214" s="142" t="str">
        <f>VLOOKUP(C214,tab_corredor!$A$2:$B$50,2,0)</f>
        <v>SE-Imp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290">
        <v>1</v>
      </c>
      <c r="L214" s="291" t="s">
        <v>2672</v>
      </c>
      <c r="M214" s="23">
        <v>2015</v>
      </c>
      <c r="N214" s="23">
        <v>2100</v>
      </c>
      <c r="O214" s="292">
        <v>25</v>
      </c>
      <c r="P214" s="293">
        <v>2700</v>
      </c>
      <c r="Q214" s="294">
        <v>1</v>
      </c>
      <c r="R214" s="23"/>
      <c r="S214" s="148">
        <f t="shared" si="18"/>
        <v>2700</v>
      </c>
      <c r="T214" s="148">
        <f ca="1">IF(S214=0,"",S214*(OFFSET(cod_desembolso!$A$1,Q214,23)))</f>
        <v>2805.9223082615817</v>
      </c>
      <c r="U214" s="149">
        <f>(constantes!$B$3*(1+constantes!$B$3)^(O214))/((1+constantes!$B$3)^(O214)-1)</f>
        <v>9.3678779051968114E-2</v>
      </c>
      <c r="V214" s="148">
        <f t="shared" ca="1" si="17"/>
        <v>262.85537595262508</v>
      </c>
      <c r="W214" s="148">
        <f ca="1">(IF(S214=0,"",V214/constantes!$B$3))*1</f>
        <v>3285.6921994078134</v>
      </c>
      <c r="X214" s="150">
        <f ca="1">IF(S214=0,"",PV(constantes!$B$3,O214,-V214)*constantes!$B$3)</f>
        <v>224.47378466092658</v>
      </c>
      <c r="Y214" s="85">
        <f t="shared" si="19"/>
        <v>1800</v>
      </c>
      <c r="Z214">
        <v>321</v>
      </c>
      <c r="AA214"/>
      <c r="AB214"/>
      <c r="AC214"/>
    </row>
    <row r="215" spans="1:29" s="396" customFormat="1">
      <c r="A215" s="290">
        <v>7322</v>
      </c>
      <c r="B215" s="23" t="str">
        <f t="shared" si="16"/>
        <v>SE-Imp_1500__kV_322</v>
      </c>
      <c r="C215" s="23">
        <v>805</v>
      </c>
      <c r="D215" s="142" t="str">
        <f>VLOOKUP(C215,tab_corredor!$A$2:$B$50,2,0)</f>
        <v>SE-Imp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290">
        <v>1</v>
      </c>
      <c r="L215" s="291" t="s">
        <v>2672</v>
      </c>
      <c r="M215" s="23">
        <v>2015</v>
      </c>
      <c r="N215" s="23">
        <v>2100</v>
      </c>
      <c r="O215" s="292">
        <v>25</v>
      </c>
      <c r="P215" s="293">
        <v>2700</v>
      </c>
      <c r="Q215" s="294">
        <v>1</v>
      </c>
      <c r="R215" s="23"/>
      <c r="S215" s="148">
        <f t="shared" si="18"/>
        <v>2700</v>
      </c>
      <c r="T215" s="148">
        <f ca="1">IF(S215=0,"",S215*(OFFSET(cod_desembolso!$A$1,Q215,23)))</f>
        <v>2805.9223082615817</v>
      </c>
      <c r="U215" s="149">
        <f>(constantes!$B$3*(1+constantes!$B$3)^(O215))/((1+constantes!$B$3)^(O215)-1)</f>
        <v>9.3678779051968114E-2</v>
      </c>
      <c r="V215" s="148">
        <f t="shared" ca="1" si="17"/>
        <v>262.85537595262508</v>
      </c>
      <c r="W215" s="148">
        <f ca="1">(IF(S215=0,"",V215/constantes!$B$3))*1</f>
        <v>3285.6921994078134</v>
      </c>
      <c r="X215" s="150">
        <f ca="1">IF(S215=0,"",PV(constantes!$B$3,O215,-V215)*constantes!$B$3)</f>
        <v>224.47378466092658</v>
      </c>
      <c r="Y215" s="85">
        <f t="shared" si="19"/>
        <v>1800</v>
      </c>
      <c r="Z215">
        <v>322</v>
      </c>
      <c r="AA215"/>
      <c r="AB215"/>
      <c r="AC215"/>
    </row>
    <row r="216" spans="1:29" s="396" customFormat="1">
      <c r="A216" s="290">
        <v>7323</v>
      </c>
      <c r="B216" s="23" t="str">
        <f t="shared" si="16"/>
        <v>SE-Imp_1500__kV_323</v>
      </c>
      <c r="C216" s="23">
        <v>805</v>
      </c>
      <c r="D216" s="142" t="str">
        <f>VLOOKUP(C216,tab_corredor!$A$2:$B$50,2,0)</f>
        <v>SE-Imp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290">
        <v>1</v>
      </c>
      <c r="L216" s="291" t="s">
        <v>2672</v>
      </c>
      <c r="M216" s="23">
        <v>2015</v>
      </c>
      <c r="N216" s="23">
        <v>2100</v>
      </c>
      <c r="O216" s="292">
        <v>25</v>
      </c>
      <c r="P216" s="293">
        <v>2700</v>
      </c>
      <c r="Q216" s="294">
        <v>1</v>
      </c>
      <c r="R216" s="23"/>
      <c r="S216" s="148">
        <f t="shared" si="18"/>
        <v>2700</v>
      </c>
      <c r="T216" s="148">
        <f ca="1">IF(S216=0,"",S216*(OFFSET(cod_desembolso!$A$1,Q216,23)))</f>
        <v>2805.9223082615817</v>
      </c>
      <c r="U216" s="149">
        <f>(constantes!$B$3*(1+constantes!$B$3)^(O216))/((1+constantes!$B$3)^(O216)-1)</f>
        <v>9.3678779051968114E-2</v>
      </c>
      <c r="V216" s="148">
        <f t="shared" ca="1" si="17"/>
        <v>262.85537595262508</v>
      </c>
      <c r="W216" s="148">
        <f ca="1">(IF(S216=0,"",V216/constantes!$B$3))*1</f>
        <v>3285.6921994078134</v>
      </c>
      <c r="X216" s="150">
        <f ca="1">IF(S216=0,"",PV(constantes!$B$3,O216,-V216)*constantes!$B$3)</f>
        <v>224.47378466092658</v>
      </c>
      <c r="Y216" s="85">
        <f t="shared" si="19"/>
        <v>1800</v>
      </c>
      <c r="Z216">
        <v>323</v>
      </c>
      <c r="AA216"/>
      <c r="AB216"/>
      <c r="AC216"/>
    </row>
    <row r="217" spans="1:29" s="396" customFormat="1">
      <c r="A217" s="290">
        <v>7324</v>
      </c>
      <c r="B217" s="23" t="str">
        <f t="shared" si="16"/>
        <v>SE-Imp_1500__kV_324</v>
      </c>
      <c r="C217" s="23">
        <v>805</v>
      </c>
      <c r="D217" s="142" t="str">
        <f>VLOOKUP(C217,tab_corredor!$A$2:$B$50,2,0)</f>
        <v>SE-Imp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290">
        <v>1</v>
      </c>
      <c r="L217" s="291" t="s">
        <v>2672</v>
      </c>
      <c r="M217" s="23">
        <v>2015</v>
      </c>
      <c r="N217" s="23">
        <v>2100</v>
      </c>
      <c r="O217" s="292">
        <v>25</v>
      </c>
      <c r="P217" s="293">
        <v>2700</v>
      </c>
      <c r="Q217" s="294">
        <v>1</v>
      </c>
      <c r="R217" s="23"/>
      <c r="S217" s="148">
        <f t="shared" si="18"/>
        <v>2700</v>
      </c>
      <c r="T217" s="148">
        <f ca="1">IF(S217=0,"",S217*(OFFSET(cod_desembolso!$A$1,Q217,23)))</f>
        <v>2805.9223082615817</v>
      </c>
      <c r="U217" s="149">
        <f>(constantes!$B$3*(1+constantes!$B$3)^(O217))/((1+constantes!$B$3)^(O217)-1)</f>
        <v>9.3678779051968114E-2</v>
      </c>
      <c r="V217" s="148">
        <f t="shared" ca="1" si="17"/>
        <v>262.85537595262508</v>
      </c>
      <c r="W217" s="148">
        <f ca="1">(IF(S217=0,"",V217/constantes!$B$3))*1</f>
        <v>3285.6921994078134</v>
      </c>
      <c r="X217" s="150">
        <f ca="1">IF(S217=0,"",PV(constantes!$B$3,O217,-V217)*constantes!$B$3)</f>
        <v>224.47378466092658</v>
      </c>
      <c r="Y217" s="85">
        <f t="shared" si="19"/>
        <v>1800</v>
      </c>
      <c r="Z217">
        <v>324</v>
      </c>
      <c r="AA217"/>
      <c r="AB217"/>
      <c r="AC217"/>
    </row>
    <row r="218" spans="1:29">
      <c r="A218" s="290">
        <v>7325</v>
      </c>
      <c r="B218" s="23" t="str">
        <f t="shared" si="16"/>
        <v>SE-Imp_1500__kV_325</v>
      </c>
      <c r="C218" s="23">
        <v>805</v>
      </c>
      <c r="D218" s="142" t="str">
        <f>VLOOKUP(C218,tab_corredor!$A$2:$B$50,2,0)</f>
        <v>SE-Imp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148">
        <f t="shared" si="18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7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9"/>
        <v>1800</v>
      </c>
      <c r="Z218">
        <v>325</v>
      </c>
    </row>
    <row r="219" spans="1:29">
      <c r="A219" s="290">
        <v>7326</v>
      </c>
      <c r="B219" s="23" t="str">
        <f t="shared" si="16"/>
        <v>SE-Imp_1500__kV_326</v>
      </c>
      <c r="C219" s="23">
        <v>805</v>
      </c>
      <c r="D219" s="142" t="str">
        <f>VLOOKUP(C219,tab_corredor!$A$2:$B$50,2,0)</f>
        <v>SE-Imp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si="18"/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7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9"/>
        <v>1800</v>
      </c>
      <c r="Z219">
        <v>326</v>
      </c>
    </row>
    <row r="220" spans="1:29">
      <c r="A220" s="290">
        <v>7327</v>
      </c>
      <c r="B220" s="23" t="str">
        <f t="shared" si="16"/>
        <v>SE-Imp_1500__kV_327</v>
      </c>
      <c r="C220" s="23">
        <v>805</v>
      </c>
      <c r="D220" s="142" t="str">
        <f>VLOOKUP(C220,tab_corredor!$A$2:$B$50,2,0)</f>
        <v>SE-Imp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8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7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9"/>
        <v>1800</v>
      </c>
      <c r="Z220">
        <v>327</v>
      </c>
    </row>
    <row r="221" spans="1:29">
      <c r="A221" s="290">
        <v>7100</v>
      </c>
      <c r="B221" s="23" t="str">
        <f t="shared" si="16"/>
        <v>SE-NE_1500__kV_100</v>
      </c>
      <c r="C221" s="23">
        <v>802</v>
      </c>
      <c r="D221" s="142" t="str">
        <f>VLOOKUP(C221,tab_corredor!$A$2:$B$50,2,0)</f>
        <v>SE-NE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2100</v>
      </c>
      <c r="Q221" s="294">
        <v>1</v>
      </c>
      <c r="R221" s="23"/>
      <c r="S221" s="148">
        <f t="shared" si="18"/>
        <v>2100</v>
      </c>
      <c r="T221" s="148">
        <f ca="1">IF(S221=0,"",S221*(OFFSET(cod_desembolso!$A$1,Q221,23)))</f>
        <v>2182.3840175367854</v>
      </c>
      <c r="U221" s="149">
        <f>(constantes!$B$3*(1+constantes!$B$3)^(O221))/((1+constantes!$B$3)^(O221)-1)</f>
        <v>9.3678779051968114E-2</v>
      </c>
      <c r="V221" s="148">
        <f t="shared" ca="1" si="17"/>
        <v>204.44307018537503</v>
      </c>
      <c r="W221" s="148">
        <f ca="1">(IF(S221=0,"",V221/constantes!$B$3))*1</f>
        <v>2555.538377317188</v>
      </c>
      <c r="X221" s="150">
        <f ca="1">IF(S221=0,"",PV(constantes!$B$3,O221,-V221)*constantes!$B$3)</f>
        <v>174.59072140294285</v>
      </c>
      <c r="Y221" s="85">
        <f t="shared" si="19"/>
        <v>1400</v>
      </c>
      <c r="Z221">
        <v>100</v>
      </c>
    </row>
    <row r="222" spans="1:29">
      <c r="A222" s="290">
        <v>7101</v>
      </c>
      <c r="B222" s="23" t="str">
        <f t="shared" si="16"/>
        <v>SE-NE_1500__kV_101</v>
      </c>
      <c r="C222" s="23">
        <v>802</v>
      </c>
      <c r="D222" s="142" t="str">
        <f>VLOOKUP(C222,tab_corredor!$A$2:$B$50,2,0)</f>
        <v>SE-NE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2100</v>
      </c>
      <c r="Q222" s="294">
        <v>1</v>
      </c>
      <c r="R222" s="23"/>
      <c r="S222" s="148">
        <f t="shared" si="18"/>
        <v>2100</v>
      </c>
      <c r="T222" s="148">
        <f ca="1">IF(S222=0,"",S222*(OFFSET(cod_desembolso!$A$1,Q222,23)))</f>
        <v>2182.3840175367854</v>
      </c>
      <c r="U222" s="149">
        <f>(constantes!$B$3*(1+constantes!$B$3)^(O222))/((1+constantes!$B$3)^(O222)-1)</f>
        <v>9.3678779051968114E-2</v>
      </c>
      <c r="V222" s="148">
        <f t="shared" ca="1" si="17"/>
        <v>204.44307018537503</v>
      </c>
      <c r="W222" s="148">
        <f ca="1">(IF(S222=0,"",V222/constantes!$B$3))*1</f>
        <v>2555.538377317188</v>
      </c>
      <c r="X222" s="150">
        <f ca="1">IF(S222=0,"",PV(constantes!$B$3,O222,-V222)*constantes!$B$3)</f>
        <v>174.59072140294285</v>
      </c>
      <c r="Y222" s="85">
        <f t="shared" si="19"/>
        <v>1400</v>
      </c>
      <c r="Z222">
        <v>101</v>
      </c>
    </row>
    <row r="223" spans="1:29">
      <c r="A223" s="290">
        <v>7102</v>
      </c>
      <c r="B223" s="23" t="str">
        <f t="shared" si="16"/>
        <v>SE-NE_1500__kV_102</v>
      </c>
      <c r="C223" s="23">
        <v>802</v>
      </c>
      <c r="D223" s="142" t="str">
        <f>VLOOKUP(C223,tab_corredor!$A$2:$B$50,2,0)</f>
        <v>SE-NE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2100</v>
      </c>
      <c r="Q223" s="294">
        <v>1</v>
      </c>
      <c r="R223" s="23"/>
      <c r="S223" s="148">
        <f t="shared" si="18"/>
        <v>2100</v>
      </c>
      <c r="T223" s="148">
        <f ca="1">IF(S223=0,"",S223*(OFFSET(cod_desembolso!$A$1,Q223,23)))</f>
        <v>2182.3840175367854</v>
      </c>
      <c r="U223" s="149">
        <f>(constantes!$B$3*(1+constantes!$B$3)^(O223))/((1+constantes!$B$3)^(O223)-1)</f>
        <v>9.3678779051968114E-2</v>
      </c>
      <c r="V223" s="148">
        <f t="shared" ca="1" si="17"/>
        <v>204.44307018537503</v>
      </c>
      <c r="W223" s="148">
        <f ca="1">(IF(S223=0,"",V223/constantes!$B$3))*1</f>
        <v>2555.538377317188</v>
      </c>
      <c r="X223" s="150">
        <f ca="1">IF(S223=0,"",PV(constantes!$B$3,O223,-V223)*constantes!$B$3)</f>
        <v>174.59072140294285</v>
      </c>
      <c r="Y223" s="85">
        <f t="shared" si="19"/>
        <v>1400</v>
      </c>
      <c r="Z223">
        <v>102</v>
      </c>
    </row>
    <row r="224" spans="1:29">
      <c r="A224" s="290">
        <v>7103</v>
      </c>
      <c r="B224" s="23" t="str">
        <f t="shared" si="16"/>
        <v>SE-NE_1500__kV_103</v>
      </c>
      <c r="C224" s="23">
        <v>802</v>
      </c>
      <c r="D224" s="142" t="str">
        <f>VLOOKUP(C224,tab_corredor!$A$2:$B$50,2,0)</f>
        <v>SE-NE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2100</v>
      </c>
      <c r="Q224" s="294">
        <v>1</v>
      </c>
      <c r="R224" s="23"/>
      <c r="S224" s="148">
        <f t="shared" si="18"/>
        <v>2100</v>
      </c>
      <c r="T224" s="148">
        <f ca="1">IF(S224=0,"",S224*(OFFSET(cod_desembolso!$A$1,Q224,23)))</f>
        <v>2182.3840175367854</v>
      </c>
      <c r="U224" s="149">
        <f>(constantes!$B$3*(1+constantes!$B$3)^(O224))/((1+constantes!$B$3)^(O224)-1)</f>
        <v>9.3678779051968114E-2</v>
      </c>
      <c r="V224" s="148">
        <f t="shared" ca="1" si="17"/>
        <v>204.44307018537503</v>
      </c>
      <c r="W224" s="148">
        <f ca="1">(IF(S224=0,"",V224/constantes!$B$3))*1</f>
        <v>2555.538377317188</v>
      </c>
      <c r="X224" s="150">
        <f ca="1">IF(S224=0,"",PV(constantes!$B$3,O224,-V224)*constantes!$B$3)</f>
        <v>174.59072140294285</v>
      </c>
      <c r="Y224" s="85">
        <f t="shared" si="19"/>
        <v>1400</v>
      </c>
      <c r="Z224">
        <v>103</v>
      </c>
    </row>
    <row r="225" spans="1:26">
      <c r="A225" s="290">
        <v>7104</v>
      </c>
      <c r="B225" s="23" t="str">
        <f t="shared" si="16"/>
        <v>SE-NE_1500__kV_104</v>
      </c>
      <c r="C225" s="23">
        <v>802</v>
      </c>
      <c r="D225" s="142" t="str">
        <f>VLOOKUP(C225,tab_corredor!$A$2:$B$50,2,0)</f>
        <v>SE-NE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2100</v>
      </c>
      <c r="Q225" s="294">
        <v>1</v>
      </c>
      <c r="R225" s="23"/>
      <c r="S225" s="148">
        <f t="shared" si="18"/>
        <v>2100</v>
      </c>
      <c r="T225" s="148">
        <f ca="1">IF(S225=0,"",S225*(OFFSET(cod_desembolso!$A$1,Q225,23)))</f>
        <v>2182.3840175367854</v>
      </c>
      <c r="U225" s="149">
        <f>(constantes!$B$3*(1+constantes!$B$3)^(O225))/((1+constantes!$B$3)^(O225)-1)</f>
        <v>9.3678779051968114E-2</v>
      </c>
      <c r="V225" s="148">
        <f t="shared" ca="1" si="17"/>
        <v>204.44307018537503</v>
      </c>
      <c r="W225" s="148">
        <f ca="1">(IF(S225=0,"",V225/constantes!$B$3))*1</f>
        <v>2555.538377317188</v>
      </c>
      <c r="X225" s="150">
        <f ca="1">IF(S225=0,"",PV(constantes!$B$3,O225,-V225)*constantes!$B$3)</f>
        <v>174.59072140294285</v>
      </c>
      <c r="Y225" s="85">
        <f t="shared" si="19"/>
        <v>1400</v>
      </c>
      <c r="Z225">
        <v>104</v>
      </c>
    </row>
    <row r="226" spans="1:26">
      <c r="A226" s="290">
        <v>7105</v>
      </c>
      <c r="B226" s="23" t="str">
        <f t="shared" si="16"/>
        <v>SE-NE_1500__kV_105</v>
      </c>
      <c r="C226" s="23">
        <v>802</v>
      </c>
      <c r="D226" s="142" t="str">
        <f>VLOOKUP(C226,tab_corredor!$A$2:$B$50,2,0)</f>
        <v>SE-NE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2100</v>
      </c>
      <c r="Q226" s="294">
        <v>1</v>
      </c>
      <c r="R226" s="23"/>
      <c r="S226" s="148">
        <f t="shared" si="18"/>
        <v>2100</v>
      </c>
      <c r="T226" s="148">
        <f ca="1">IF(S226=0,"",S226*(OFFSET(cod_desembolso!$A$1,Q226,23)))</f>
        <v>2182.3840175367854</v>
      </c>
      <c r="U226" s="149">
        <f>(constantes!$B$3*(1+constantes!$B$3)^(O226))/((1+constantes!$B$3)^(O226)-1)</f>
        <v>9.3678779051968114E-2</v>
      </c>
      <c r="V226" s="148">
        <f t="shared" ca="1" si="17"/>
        <v>204.44307018537503</v>
      </c>
      <c r="W226" s="148">
        <f ca="1">(IF(S226=0,"",V226/constantes!$B$3))*1</f>
        <v>2555.538377317188</v>
      </c>
      <c r="X226" s="150">
        <f ca="1">IF(S226=0,"",PV(constantes!$B$3,O226,-V226)*constantes!$B$3)</f>
        <v>174.59072140294285</v>
      </c>
      <c r="Y226" s="85">
        <f t="shared" si="19"/>
        <v>1400</v>
      </c>
      <c r="Z226">
        <v>105</v>
      </c>
    </row>
    <row r="227" spans="1:26">
      <c r="A227" s="290">
        <v>7106</v>
      </c>
      <c r="B227" s="23" t="str">
        <f t="shared" si="16"/>
        <v>SE-NE_1500__kV_106</v>
      </c>
      <c r="C227" s="23">
        <v>802</v>
      </c>
      <c r="D227" s="142" t="str">
        <f>VLOOKUP(C227,tab_corredor!$A$2:$B$50,2,0)</f>
        <v>SE-NE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2100</v>
      </c>
      <c r="Q227" s="294">
        <v>1</v>
      </c>
      <c r="R227" s="23"/>
      <c r="S227" s="148">
        <f t="shared" si="18"/>
        <v>2100</v>
      </c>
      <c r="T227" s="148">
        <f ca="1">IF(S227=0,"",S227*(OFFSET(cod_desembolso!$A$1,Q227,23)))</f>
        <v>2182.3840175367854</v>
      </c>
      <c r="U227" s="149">
        <f>(constantes!$B$3*(1+constantes!$B$3)^(O227))/((1+constantes!$B$3)^(O227)-1)</f>
        <v>9.3678779051968114E-2</v>
      </c>
      <c r="V227" s="148">
        <f t="shared" ca="1" si="17"/>
        <v>204.44307018537503</v>
      </c>
      <c r="W227" s="148">
        <f ca="1">(IF(S227=0,"",V227/constantes!$B$3))*1</f>
        <v>2555.538377317188</v>
      </c>
      <c r="X227" s="150">
        <f ca="1">IF(S227=0,"",PV(constantes!$B$3,O227,-V227)*constantes!$B$3)</f>
        <v>174.59072140294285</v>
      </c>
      <c r="Y227" s="85">
        <f t="shared" si="19"/>
        <v>1400</v>
      </c>
      <c r="Z227">
        <v>106</v>
      </c>
    </row>
    <row r="228" spans="1:26">
      <c r="A228" s="290">
        <v>7107</v>
      </c>
      <c r="B228" s="23" t="str">
        <f t="shared" si="16"/>
        <v>SE-NE_1500__kV_107</v>
      </c>
      <c r="C228" s="23">
        <v>802</v>
      </c>
      <c r="D228" s="142" t="str">
        <f>VLOOKUP(C228,tab_corredor!$A$2:$B$50,2,0)</f>
        <v>SE-NE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2100</v>
      </c>
      <c r="Q228" s="294">
        <v>1</v>
      </c>
      <c r="R228" s="23"/>
      <c r="S228" s="148">
        <f t="shared" si="18"/>
        <v>2100</v>
      </c>
      <c r="T228" s="148">
        <f ca="1">IF(S228=0,"",S228*(OFFSET(cod_desembolso!$A$1,Q228,23)))</f>
        <v>2182.3840175367854</v>
      </c>
      <c r="U228" s="149">
        <f>(constantes!$B$3*(1+constantes!$B$3)^(O228))/((1+constantes!$B$3)^(O228)-1)</f>
        <v>9.3678779051968114E-2</v>
      </c>
      <c r="V228" s="148">
        <f t="shared" ca="1" si="17"/>
        <v>204.44307018537503</v>
      </c>
      <c r="W228" s="148">
        <f ca="1">(IF(S228=0,"",V228/constantes!$B$3))*1</f>
        <v>2555.538377317188</v>
      </c>
      <c r="X228" s="150">
        <f ca="1">IF(S228=0,"",PV(constantes!$B$3,O228,-V228)*constantes!$B$3)</f>
        <v>174.59072140294285</v>
      </c>
      <c r="Y228" s="85">
        <f t="shared" si="19"/>
        <v>1400</v>
      </c>
      <c r="Z228">
        <v>107</v>
      </c>
    </row>
    <row r="229" spans="1:26">
      <c r="A229" s="290">
        <v>7108</v>
      </c>
      <c r="B229" s="23" t="str">
        <f t="shared" si="16"/>
        <v>SE-NE_1500__kV_108</v>
      </c>
      <c r="C229" s="23">
        <v>802</v>
      </c>
      <c r="D229" s="142" t="str">
        <f>VLOOKUP(C229,tab_corredor!$A$2:$B$50,2,0)</f>
        <v>SE-NE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2100</v>
      </c>
      <c r="Q229" s="294">
        <v>1</v>
      </c>
      <c r="R229" s="23"/>
      <c r="S229" s="148">
        <f t="shared" si="18"/>
        <v>2100</v>
      </c>
      <c r="T229" s="148">
        <f ca="1">IF(S229=0,"",S229*(OFFSET(cod_desembolso!$A$1,Q229,23)))</f>
        <v>2182.3840175367854</v>
      </c>
      <c r="U229" s="149">
        <f>(constantes!$B$3*(1+constantes!$B$3)^(O229))/((1+constantes!$B$3)^(O229)-1)</f>
        <v>9.3678779051968114E-2</v>
      </c>
      <c r="V229" s="148">
        <f t="shared" ca="1" si="17"/>
        <v>204.44307018537503</v>
      </c>
      <c r="W229" s="148">
        <f ca="1">(IF(S229=0,"",V229/constantes!$B$3))*1</f>
        <v>2555.538377317188</v>
      </c>
      <c r="X229" s="150">
        <f ca="1">IF(S229=0,"",PV(constantes!$B$3,O229,-V229)*constantes!$B$3)</f>
        <v>174.59072140294285</v>
      </c>
      <c r="Y229" s="85">
        <f t="shared" si="19"/>
        <v>1400</v>
      </c>
      <c r="Z229">
        <v>108</v>
      </c>
    </row>
    <row r="230" spans="1:26">
      <c r="A230" s="290">
        <v>7109</v>
      </c>
      <c r="B230" s="23" t="str">
        <f t="shared" si="16"/>
        <v>SE-NE_1500__kV_109</v>
      </c>
      <c r="C230" s="23">
        <v>802</v>
      </c>
      <c r="D230" s="142" t="str">
        <f>VLOOKUP(C230,tab_corredor!$A$2:$B$50,2,0)</f>
        <v>SE-NE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2100</v>
      </c>
      <c r="Q230" s="294">
        <v>1</v>
      </c>
      <c r="R230" s="23"/>
      <c r="S230" s="148">
        <f t="shared" si="18"/>
        <v>2100</v>
      </c>
      <c r="T230" s="148">
        <f ca="1">IF(S230=0,"",S230*(OFFSET(cod_desembolso!$A$1,Q230,23)))</f>
        <v>2182.3840175367854</v>
      </c>
      <c r="U230" s="149">
        <f>(constantes!$B$3*(1+constantes!$B$3)^(O230))/((1+constantes!$B$3)^(O230)-1)</f>
        <v>9.3678779051968114E-2</v>
      </c>
      <c r="V230" s="148">
        <f t="shared" ca="1" si="17"/>
        <v>204.44307018537503</v>
      </c>
      <c r="W230" s="148">
        <f ca="1">(IF(S230=0,"",V230/constantes!$B$3))*1</f>
        <v>2555.538377317188</v>
      </c>
      <c r="X230" s="150">
        <f ca="1">IF(S230=0,"",PV(constantes!$B$3,O230,-V230)*constantes!$B$3)</f>
        <v>174.59072140294285</v>
      </c>
      <c r="Y230" s="85">
        <f t="shared" si="19"/>
        <v>1400</v>
      </c>
      <c r="Z230">
        <v>109</v>
      </c>
    </row>
    <row r="231" spans="1:26">
      <c r="A231" s="290">
        <v>7110</v>
      </c>
      <c r="B231" s="23" t="str">
        <f t="shared" si="16"/>
        <v>SE-NE_1500__kV_110</v>
      </c>
      <c r="C231" s="23">
        <v>802</v>
      </c>
      <c r="D231" s="142" t="str">
        <f>VLOOKUP(C231,tab_corredor!$A$2:$B$50,2,0)</f>
        <v>SE-NE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2100</v>
      </c>
      <c r="Q231" s="294">
        <v>1</v>
      </c>
      <c r="R231" s="23"/>
      <c r="S231" s="148">
        <f t="shared" si="18"/>
        <v>2100</v>
      </c>
      <c r="T231" s="148">
        <f ca="1">IF(S231=0,"",S231*(OFFSET(cod_desembolso!$A$1,Q231,23)))</f>
        <v>2182.3840175367854</v>
      </c>
      <c r="U231" s="149">
        <f>(constantes!$B$3*(1+constantes!$B$3)^(O231))/((1+constantes!$B$3)^(O231)-1)</f>
        <v>9.3678779051968114E-2</v>
      </c>
      <c r="V231" s="148">
        <f t="shared" ca="1" si="17"/>
        <v>204.44307018537503</v>
      </c>
      <c r="W231" s="148">
        <f ca="1">(IF(S231=0,"",V231/constantes!$B$3))*1</f>
        <v>2555.538377317188</v>
      </c>
      <c r="X231" s="150">
        <f ca="1">IF(S231=0,"",PV(constantes!$B$3,O231,-V231)*constantes!$B$3)</f>
        <v>174.59072140294285</v>
      </c>
      <c r="Y231" s="85">
        <f t="shared" si="19"/>
        <v>1400</v>
      </c>
      <c r="Z231">
        <v>110</v>
      </c>
    </row>
    <row r="232" spans="1:26">
      <c r="A232" s="290">
        <v>7111</v>
      </c>
      <c r="B232" s="23" t="str">
        <f t="shared" si="16"/>
        <v>SE-NE_1500__kV_111</v>
      </c>
      <c r="C232" s="23">
        <v>802</v>
      </c>
      <c r="D232" s="142" t="str">
        <f>VLOOKUP(C232,tab_corredor!$A$2:$B$50,2,0)</f>
        <v>SE-NE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2100</v>
      </c>
      <c r="Q232" s="294">
        <v>1</v>
      </c>
      <c r="R232" s="23"/>
      <c r="S232" s="148">
        <f t="shared" si="18"/>
        <v>2100</v>
      </c>
      <c r="T232" s="148">
        <f ca="1">IF(S232=0,"",S232*(OFFSET(cod_desembolso!$A$1,Q232,23)))</f>
        <v>2182.3840175367854</v>
      </c>
      <c r="U232" s="149">
        <f>(constantes!$B$3*(1+constantes!$B$3)^(O232))/((1+constantes!$B$3)^(O232)-1)</f>
        <v>9.3678779051968114E-2</v>
      </c>
      <c r="V232" s="148">
        <f t="shared" ca="1" si="17"/>
        <v>204.44307018537503</v>
      </c>
      <c r="W232" s="148">
        <f ca="1">(IF(S232=0,"",V232/constantes!$B$3))*1</f>
        <v>2555.538377317188</v>
      </c>
      <c r="X232" s="150">
        <f ca="1">IF(S232=0,"",PV(constantes!$B$3,O232,-V232)*constantes!$B$3)</f>
        <v>174.59072140294285</v>
      </c>
      <c r="Y232" s="85">
        <f t="shared" si="19"/>
        <v>1400</v>
      </c>
      <c r="Z232">
        <v>111</v>
      </c>
    </row>
    <row r="233" spans="1:26">
      <c r="A233" s="290">
        <v>7013</v>
      </c>
      <c r="B233" s="23" t="str">
        <f t="shared" si="16"/>
        <v>SE-NE_1500__kV_13</v>
      </c>
      <c r="C233" s="23">
        <v>802</v>
      </c>
      <c r="D233" s="142" t="str">
        <f>VLOOKUP(C233,tab_corredor!$A$2:$B$50,2,0)</f>
        <v>SE-NE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2100</v>
      </c>
      <c r="Q233" s="294">
        <v>1</v>
      </c>
      <c r="R233" s="23"/>
      <c r="S233" s="148">
        <f t="shared" si="18"/>
        <v>2100</v>
      </c>
      <c r="T233" s="148">
        <f ca="1">IF(S233=0,"",S233*(OFFSET(cod_desembolso!$A$1,Q233,23)))</f>
        <v>2182.3840175367854</v>
      </c>
      <c r="U233" s="149">
        <f>(constantes!$B$3*(1+constantes!$B$3)^(O233))/((1+constantes!$B$3)^(O233)-1)</f>
        <v>9.3678779051968114E-2</v>
      </c>
      <c r="V233" s="148">
        <f t="shared" ca="1" si="17"/>
        <v>204.44307018537503</v>
      </c>
      <c r="W233" s="148">
        <f ca="1">(IF(S233=0,"",V233/constantes!$B$3))*1</f>
        <v>2555.538377317188</v>
      </c>
      <c r="X233" s="150">
        <f ca="1">IF(S233=0,"",PV(constantes!$B$3,O233,-V233)*constantes!$B$3)</f>
        <v>174.59072140294285</v>
      </c>
      <c r="Y233" s="85">
        <f t="shared" si="19"/>
        <v>1400</v>
      </c>
      <c r="Z233">
        <v>13</v>
      </c>
    </row>
    <row r="234" spans="1:26">
      <c r="A234" s="290">
        <v>7014</v>
      </c>
      <c r="B234" s="23" t="str">
        <f t="shared" si="16"/>
        <v>SE-NE_1500__kV_14</v>
      </c>
      <c r="C234" s="23">
        <v>802</v>
      </c>
      <c r="D234" s="142" t="str">
        <f>VLOOKUP(C234,tab_corredor!$A$2:$B$50,2,0)</f>
        <v>SE-NE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2100</v>
      </c>
      <c r="Q234" s="294">
        <v>1</v>
      </c>
      <c r="R234" s="23"/>
      <c r="S234" s="148">
        <f t="shared" si="18"/>
        <v>2100</v>
      </c>
      <c r="T234" s="148">
        <f ca="1">IF(S234=0,"",S234*(OFFSET(cod_desembolso!$A$1,Q234,23)))</f>
        <v>2182.3840175367854</v>
      </c>
      <c r="U234" s="149">
        <f>(constantes!$B$3*(1+constantes!$B$3)^(O234))/((1+constantes!$B$3)^(O234)-1)</f>
        <v>9.3678779051968114E-2</v>
      </c>
      <c r="V234" s="148">
        <f t="shared" ca="1" si="17"/>
        <v>204.44307018537503</v>
      </c>
      <c r="W234" s="148">
        <f ca="1">(IF(S234=0,"",V234/constantes!$B$3))*1</f>
        <v>2555.538377317188</v>
      </c>
      <c r="X234" s="150">
        <f ca="1">IF(S234=0,"",PV(constantes!$B$3,O234,-V234)*constantes!$B$3)</f>
        <v>174.59072140294285</v>
      </c>
      <c r="Y234" s="85">
        <f t="shared" si="19"/>
        <v>1400</v>
      </c>
      <c r="Z234">
        <v>14</v>
      </c>
    </row>
    <row r="235" spans="1:26">
      <c r="A235" s="290">
        <v>7015</v>
      </c>
      <c r="B235" s="23" t="str">
        <f t="shared" si="16"/>
        <v>SE-NE_1500__kV_15</v>
      </c>
      <c r="C235" s="23">
        <v>802</v>
      </c>
      <c r="D235" s="142" t="str">
        <f>VLOOKUP(C235,tab_corredor!$A$2:$B$50,2,0)</f>
        <v>SE-NE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2100</v>
      </c>
      <c r="Q235" s="294">
        <v>1</v>
      </c>
      <c r="R235" s="23"/>
      <c r="S235" s="148">
        <f t="shared" si="18"/>
        <v>2100</v>
      </c>
      <c r="T235" s="148">
        <f ca="1">IF(S235=0,"",S235*(OFFSET(cod_desembolso!$A$1,Q235,23)))</f>
        <v>2182.3840175367854</v>
      </c>
      <c r="U235" s="149">
        <f>(constantes!$B$3*(1+constantes!$B$3)^(O235))/((1+constantes!$B$3)^(O235)-1)</f>
        <v>9.3678779051968114E-2</v>
      </c>
      <c r="V235" s="148">
        <f t="shared" ca="1" si="17"/>
        <v>204.44307018537503</v>
      </c>
      <c r="W235" s="148">
        <f ca="1">(IF(S235=0,"",V235/constantes!$B$3))*1</f>
        <v>2555.538377317188</v>
      </c>
      <c r="X235" s="150">
        <f ca="1">IF(S235=0,"",PV(constantes!$B$3,O235,-V235)*constantes!$B$3)</f>
        <v>174.59072140294285</v>
      </c>
      <c r="Y235" s="85">
        <f t="shared" si="19"/>
        <v>1400</v>
      </c>
      <c r="Z235">
        <v>15</v>
      </c>
    </row>
    <row r="236" spans="1:26">
      <c r="A236" s="290">
        <v>7016</v>
      </c>
      <c r="B236" s="23" t="str">
        <f t="shared" si="16"/>
        <v>SE-NE_1500__kV_16</v>
      </c>
      <c r="C236" s="23">
        <v>802</v>
      </c>
      <c r="D236" s="142" t="str">
        <f>VLOOKUP(C236,tab_corredor!$A$2:$B$50,2,0)</f>
        <v>SE-NE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2100</v>
      </c>
      <c r="Q236" s="294">
        <v>1</v>
      </c>
      <c r="R236" s="23"/>
      <c r="S236" s="148">
        <f t="shared" si="18"/>
        <v>2100</v>
      </c>
      <c r="T236" s="148">
        <f ca="1">IF(S236=0,"",S236*(OFFSET(cod_desembolso!$A$1,Q236,23)))</f>
        <v>2182.3840175367854</v>
      </c>
      <c r="U236" s="149">
        <f>(constantes!$B$3*(1+constantes!$B$3)^(O236))/((1+constantes!$B$3)^(O236)-1)</f>
        <v>9.3678779051968114E-2</v>
      </c>
      <c r="V236" s="148">
        <f t="shared" ca="1" si="17"/>
        <v>204.44307018537503</v>
      </c>
      <c r="W236" s="148">
        <f ca="1">(IF(S236=0,"",V236/constantes!$B$3))*1</f>
        <v>2555.538377317188</v>
      </c>
      <c r="X236" s="150">
        <f ca="1">IF(S236=0,"",PV(constantes!$B$3,O236,-V236)*constantes!$B$3)</f>
        <v>174.59072140294285</v>
      </c>
      <c r="Y236" s="85">
        <f t="shared" si="19"/>
        <v>1400</v>
      </c>
      <c r="Z236">
        <v>16</v>
      </c>
    </row>
    <row r="237" spans="1:26">
      <c r="A237" s="290">
        <v>7017</v>
      </c>
      <c r="B237" s="23" t="str">
        <f t="shared" si="16"/>
        <v>SE-NE_1500__kV_17</v>
      </c>
      <c r="C237" s="23">
        <v>802</v>
      </c>
      <c r="D237" s="142" t="str">
        <f>VLOOKUP(C237,tab_corredor!$A$2:$B$50,2,0)</f>
        <v>SE-NE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2100</v>
      </c>
      <c r="Q237" s="294">
        <v>1</v>
      </c>
      <c r="R237" s="23"/>
      <c r="S237" s="148">
        <f t="shared" si="18"/>
        <v>2100</v>
      </c>
      <c r="T237" s="148">
        <f ca="1">IF(S237=0,"",S237*(OFFSET(cod_desembolso!$A$1,Q237,23)))</f>
        <v>2182.3840175367854</v>
      </c>
      <c r="U237" s="149">
        <f>(constantes!$B$3*(1+constantes!$B$3)^(O237))/((1+constantes!$B$3)^(O237)-1)</f>
        <v>9.3678779051968114E-2</v>
      </c>
      <c r="V237" s="148">
        <f t="shared" ca="1" si="17"/>
        <v>204.44307018537503</v>
      </c>
      <c r="W237" s="148">
        <f ca="1">(IF(S237=0,"",V237/constantes!$B$3))*1</f>
        <v>2555.538377317188</v>
      </c>
      <c r="X237" s="150">
        <f ca="1">IF(S237=0,"",PV(constantes!$B$3,O237,-V237)*constantes!$B$3)</f>
        <v>174.59072140294285</v>
      </c>
      <c r="Y237" s="85">
        <f t="shared" si="19"/>
        <v>1400</v>
      </c>
      <c r="Z237">
        <v>17</v>
      </c>
    </row>
    <row r="238" spans="1:26">
      <c r="A238" s="290">
        <v>7018</v>
      </c>
      <c r="B238" s="23" t="str">
        <f t="shared" si="16"/>
        <v>SE-NE_1500__kV_18</v>
      </c>
      <c r="C238" s="23">
        <v>802</v>
      </c>
      <c r="D238" s="142" t="str">
        <f>VLOOKUP(C238,tab_corredor!$A$2:$B$50,2,0)</f>
        <v>SE-NE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2100</v>
      </c>
      <c r="Q238" s="294">
        <v>1</v>
      </c>
      <c r="R238" s="23"/>
      <c r="S238" s="148">
        <f t="shared" si="18"/>
        <v>2100</v>
      </c>
      <c r="T238" s="148">
        <f ca="1">IF(S238=0,"",S238*(OFFSET(cod_desembolso!$A$1,Q238,23)))</f>
        <v>2182.3840175367854</v>
      </c>
      <c r="U238" s="149">
        <f>(constantes!$B$3*(1+constantes!$B$3)^(O238))/((1+constantes!$B$3)^(O238)-1)</f>
        <v>9.3678779051968114E-2</v>
      </c>
      <c r="V238" s="148">
        <f t="shared" ca="1" si="17"/>
        <v>204.44307018537503</v>
      </c>
      <c r="W238" s="148">
        <f ca="1">(IF(S238=0,"",V238/constantes!$B$3))*1</f>
        <v>2555.538377317188</v>
      </c>
      <c r="X238" s="150">
        <f ca="1">IF(S238=0,"",PV(constantes!$B$3,O238,-V238)*constantes!$B$3)</f>
        <v>174.59072140294285</v>
      </c>
      <c r="Y238" s="85">
        <f t="shared" si="19"/>
        <v>1400</v>
      </c>
      <c r="Z238">
        <v>18</v>
      </c>
    </row>
    <row r="239" spans="1:26">
      <c r="A239" s="290">
        <v>7019</v>
      </c>
      <c r="B239" s="23" t="str">
        <f t="shared" si="16"/>
        <v>SE-NE_1500__kV_19</v>
      </c>
      <c r="C239" s="23">
        <v>802</v>
      </c>
      <c r="D239" s="142" t="str">
        <f>VLOOKUP(C239,tab_corredor!$A$2:$B$50,2,0)</f>
        <v>SE-NE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2100</v>
      </c>
      <c r="Q239" s="294">
        <v>1</v>
      </c>
      <c r="R239" s="23"/>
      <c r="S239" s="148">
        <f t="shared" si="18"/>
        <v>2100</v>
      </c>
      <c r="T239" s="148">
        <f ca="1">IF(S239=0,"",S239*(OFFSET(cod_desembolso!$A$1,Q239,23)))</f>
        <v>2182.3840175367854</v>
      </c>
      <c r="U239" s="149">
        <f>(constantes!$B$3*(1+constantes!$B$3)^(O239))/((1+constantes!$B$3)^(O239)-1)</f>
        <v>9.3678779051968114E-2</v>
      </c>
      <c r="V239" s="148">
        <f t="shared" ca="1" si="17"/>
        <v>204.44307018537503</v>
      </c>
      <c r="W239" s="148">
        <f ca="1">(IF(S239=0,"",V239/constantes!$B$3))*1</f>
        <v>2555.538377317188</v>
      </c>
      <c r="X239" s="150">
        <f ca="1">IF(S239=0,"",PV(constantes!$B$3,O239,-V239)*constantes!$B$3)</f>
        <v>174.59072140294285</v>
      </c>
      <c r="Y239" s="85">
        <f t="shared" si="19"/>
        <v>1400</v>
      </c>
      <c r="Z239">
        <v>19</v>
      </c>
    </row>
    <row r="240" spans="1:26">
      <c r="A240" s="290">
        <v>7020</v>
      </c>
      <c r="B240" s="23" t="str">
        <f t="shared" si="16"/>
        <v>SE-NE_1500__kV_20</v>
      </c>
      <c r="C240" s="23">
        <v>802</v>
      </c>
      <c r="D240" s="142" t="str">
        <f>VLOOKUP(C240,tab_corredor!$A$2:$B$50,2,0)</f>
        <v>SE-NE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2100</v>
      </c>
      <c r="Q240" s="294">
        <v>1</v>
      </c>
      <c r="R240" s="23"/>
      <c r="S240" s="148">
        <f t="shared" si="18"/>
        <v>2100</v>
      </c>
      <c r="T240" s="148">
        <f ca="1">IF(S240=0,"",S240*(OFFSET(cod_desembolso!$A$1,Q240,23)))</f>
        <v>2182.3840175367854</v>
      </c>
      <c r="U240" s="149">
        <f>(constantes!$B$3*(1+constantes!$B$3)^(O240))/((1+constantes!$B$3)^(O240)-1)</f>
        <v>9.3678779051968114E-2</v>
      </c>
      <c r="V240" s="148">
        <f t="shared" ca="1" si="17"/>
        <v>204.44307018537503</v>
      </c>
      <c r="W240" s="148">
        <f ca="1">(IF(S240=0,"",V240/constantes!$B$3))*1</f>
        <v>2555.538377317188</v>
      </c>
      <c r="X240" s="150">
        <f ca="1">IF(S240=0,"",PV(constantes!$B$3,O240,-V240)*constantes!$B$3)</f>
        <v>174.59072140294285</v>
      </c>
      <c r="Y240" s="85">
        <f t="shared" si="19"/>
        <v>1400</v>
      </c>
      <c r="Z240">
        <v>20</v>
      </c>
    </row>
    <row r="241" spans="1:26">
      <c r="A241" s="290">
        <v>7021</v>
      </c>
      <c r="B241" s="23" t="str">
        <f t="shared" si="16"/>
        <v>SE-NE_1500__kV_21</v>
      </c>
      <c r="C241" s="23">
        <v>802</v>
      </c>
      <c r="D241" s="142" t="str">
        <f>VLOOKUP(C241,tab_corredor!$A$2:$B$50,2,0)</f>
        <v>SE-NE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2100</v>
      </c>
      <c r="Q241" s="294">
        <v>1</v>
      </c>
      <c r="R241" s="23"/>
      <c r="S241" s="148">
        <f t="shared" si="18"/>
        <v>2100</v>
      </c>
      <c r="T241" s="148">
        <f ca="1">IF(S241=0,"",S241*(OFFSET(cod_desembolso!$A$1,Q241,23)))</f>
        <v>2182.3840175367854</v>
      </c>
      <c r="U241" s="149">
        <f>(constantes!$B$3*(1+constantes!$B$3)^(O241))/((1+constantes!$B$3)^(O241)-1)</f>
        <v>9.3678779051968114E-2</v>
      </c>
      <c r="V241" s="148">
        <f t="shared" ca="1" si="17"/>
        <v>204.44307018537503</v>
      </c>
      <c r="W241" s="148">
        <f ca="1">(IF(S241=0,"",V241/constantes!$B$3))*1</f>
        <v>2555.538377317188</v>
      </c>
      <c r="X241" s="150">
        <f ca="1">IF(S241=0,"",PV(constantes!$B$3,O241,-V241)*constantes!$B$3)</f>
        <v>174.59072140294285</v>
      </c>
      <c r="Y241" s="85">
        <f t="shared" si="19"/>
        <v>1400</v>
      </c>
      <c r="Z241">
        <v>21</v>
      </c>
    </row>
    <row r="242" spans="1:26">
      <c r="A242" s="290">
        <v>7022</v>
      </c>
      <c r="B242" s="23" t="str">
        <f t="shared" si="16"/>
        <v>SE-NE_1500__kV_22</v>
      </c>
      <c r="C242" s="23">
        <v>802</v>
      </c>
      <c r="D242" s="142" t="str">
        <f>VLOOKUP(C242,tab_corredor!$A$2:$B$50,2,0)</f>
        <v>SE-NE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2100</v>
      </c>
      <c r="Q242" s="294">
        <v>1</v>
      </c>
      <c r="R242" s="23"/>
      <c r="S242" s="148">
        <f t="shared" si="18"/>
        <v>2100</v>
      </c>
      <c r="T242" s="148">
        <f ca="1">IF(S242=0,"",S242*(OFFSET(cod_desembolso!$A$1,Q242,23)))</f>
        <v>2182.3840175367854</v>
      </c>
      <c r="U242" s="149">
        <f>(constantes!$B$3*(1+constantes!$B$3)^(O242))/((1+constantes!$B$3)^(O242)-1)</f>
        <v>9.3678779051968114E-2</v>
      </c>
      <c r="V242" s="148">
        <f t="shared" ca="1" si="17"/>
        <v>204.44307018537503</v>
      </c>
      <c r="W242" s="148">
        <f ca="1">(IF(S242=0,"",V242/constantes!$B$3))*1</f>
        <v>2555.538377317188</v>
      </c>
      <c r="X242" s="150">
        <f ca="1">IF(S242=0,"",PV(constantes!$B$3,O242,-V242)*constantes!$B$3)</f>
        <v>174.59072140294285</v>
      </c>
      <c r="Y242" s="85">
        <f t="shared" si="19"/>
        <v>1400</v>
      </c>
      <c r="Z242">
        <v>22</v>
      </c>
    </row>
    <row r="243" spans="1:26">
      <c r="A243" s="290">
        <v>7023</v>
      </c>
      <c r="B243" s="23" t="str">
        <f t="shared" si="16"/>
        <v>SE-NE_1500__kV_23</v>
      </c>
      <c r="C243" s="23">
        <v>802</v>
      </c>
      <c r="D243" s="142" t="str">
        <f>VLOOKUP(C243,tab_corredor!$A$2:$B$50,2,0)</f>
        <v>SE-NE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2100</v>
      </c>
      <c r="Q243" s="294">
        <v>1</v>
      </c>
      <c r="R243" s="23"/>
      <c r="S243" s="148">
        <f t="shared" si="18"/>
        <v>2100</v>
      </c>
      <c r="T243" s="148">
        <f ca="1">IF(S243=0,"",S243*(OFFSET(cod_desembolso!$A$1,Q243,23)))</f>
        <v>2182.3840175367854</v>
      </c>
      <c r="U243" s="149">
        <f>(constantes!$B$3*(1+constantes!$B$3)^(O243))/((1+constantes!$B$3)^(O243)-1)</f>
        <v>9.3678779051968114E-2</v>
      </c>
      <c r="V243" s="148">
        <f t="shared" ca="1" si="17"/>
        <v>204.44307018537503</v>
      </c>
      <c r="W243" s="148">
        <f ca="1">(IF(S243=0,"",V243/constantes!$B$3))*1</f>
        <v>2555.538377317188</v>
      </c>
      <c r="X243" s="150">
        <f ca="1">IF(S243=0,"",PV(constantes!$B$3,O243,-V243)*constantes!$B$3)</f>
        <v>174.59072140294285</v>
      </c>
      <c r="Y243" s="85">
        <f t="shared" si="19"/>
        <v>1400</v>
      </c>
      <c r="Z243">
        <v>23</v>
      </c>
    </row>
    <row r="244" spans="1:26">
      <c r="A244" s="290">
        <v>7024</v>
      </c>
      <c r="B244" s="23" t="str">
        <f t="shared" si="16"/>
        <v>SE-NE_1500__kV_24</v>
      </c>
      <c r="C244" s="23">
        <v>802</v>
      </c>
      <c r="D244" s="142" t="str">
        <f>VLOOKUP(C244,tab_corredor!$A$2:$B$50,2,0)</f>
        <v>SE-NE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2100</v>
      </c>
      <c r="Q244" s="294">
        <v>1</v>
      </c>
      <c r="R244" s="23"/>
      <c r="S244" s="148">
        <f t="shared" si="18"/>
        <v>2100</v>
      </c>
      <c r="T244" s="148">
        <f ca="1">IF(S244=0,"",S244*(OFFSET(cod_desembolso!$A$1,Q244,23)))</f>
        <v>2182.3840175367854</v>
      </c>
      <c r="U244" s="149">
        <f>(constantes!$B$3*(1+constantes!$B$3)^(O244))/((1+constantes!$B$3)^(O244)-1)</f>
        <v>9.3678779051968114E-2</v>
      </c>
      <c r="V244" s="148">
        <f t="shared" ca="1" si="17"/>
        <v>204.44307018537503</v>
      </c>
      <c r="W244" s="148">
        <f ca="1">(IF(S244=0,"",V244/constantes!$B$3))*1</f>
        <v>2555.538377317188</v>
      </c>
      <c r="X244" s="150">
        <f ca="1">IF(S244=0,"",PV(constantes!$B$3,O244,-V244)*constantes!$B$3)</f>
        <v>174.59072140294285</v>
      </c>
      <c r="Y244" s="85">
        <f t="shared" si="19"/>
        <v>1400</v>
      </c>
      <c r="Z244">
        <v>24</v>
      </c>
    </row>
    <row r="245" spans="1:26">
      <c r="A245" s="290">
        <v>7025</v>
      </c>
      <c r="B245" s="23" t="str">
        <f t="shared" si="16"/>
        <v>SE-NE_1500__kV_25</v>
      </c>
      <c r="C245" s="23">
        <v>802</v>
      </c>
      <c r="D245" s="142" t="str">
        <f>VLOOKUP(C245,tab_corredor!$A$2:$B$50,2,0)</f>
        <v>SE-NE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2100</v>
      </c>
      <c r="Q245" s="294">
        <v>1</v>
      </c>
      <c r="R245" s="23"/>
      <c r="S245" s="148">
        <f t="shared" si="18"/>
        <v>2100</v>
      </c>
      <c r="T245" s="148">
        <f ca="1">IF(S245=0,"",S245*(OFFSET(cod_desembolso!$A$1,Q245,23)))</f>
        <v>2182.3840175367854</v>
      </c>
      <c r="U245" s="149">
        <f>(constantes!$B$3*(1+constantes!$B$3)^(O245))/((1+constantes!$B$3)^(O245)-1)</f>
        <v>9.3678779051968114E-2</v>
      </c>
      <c r="V245" s="148">
        <f t="shared" ca="1" si="17"/>
        <v>204.44307018537503</v>
      </c>
      <c r="W245" s="148">
        <f ca="1">(IF(S245=0,"",V245/constantes!$B$3))*1</f>
        <v>2555.538377317188</v>
      </c>
      <c r="X245" s="150">
        <f ca="1">IF(S245=0,"",PV(constantes!$B$3,O245,-V245)*constantes!$B$3)</f>
        <v>174.59072140294285</v>
      </c>
      <c r="Y245" s="85">
        <f t="shared" si="19"/>
        <v>1400</v>
      </c>
      <c r="Z245">
        <v>25</v>
      </c>
    </row>
    <row r="246" spans="1:26">
      <c r="A246" s="290">
        <v>7026</v>
      </c>
      <c r="B246" s="23" t="str">
        <f t="shared" si="16"/>
        <v>SE-NE_1500__kV_26</v>
      </c>
      <c r="C246" s="23">
        <v>802</v>
      </c>
      <c r="D246" s="142" t="str">
        <f>VLOOKUP(C246,tab_corredor!$A$2:$B$50,2,0)</f>
        <v>SE-NE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2100</v>
      </c>
      <c r="Q246" s="294">
        <v>1</v>
      </c>
      <c r="R246" s="23"/>
      <c r="S246" s="148">
        <f t="shared" si="18"/>
        <v>2100</v>
      </c>
      <c r="T246" s="148">
        <f ca="1">IF(S246=0,"",S246*(OFFSET(cod_desembolso!$A$1,Q246,23)))</f>
        <v>2182.3840175367854</v>
      </c>
      <c r="U246" s="149">
        <f>(constantes!$B$3*(1+constantes!$B$3)^(O246))/((1+constantes!$B$3)^(O246)-1)</f>
        <v>9.3678779051968114E-2</v>
      </c>
      <c r="V246" s="148">
        <f t="shared" ca="1" si="17"/>
        <v>204.44307018537503</v>
      </c>
      <c r="W246" s="148">
        <f ca="1">(IF(S246=0,"",V246/constantes!$B$3))*1</f>
        <v>2555.538377317188</v>
      </c>
      <c r="X246" s="150">
        <f ca="1">IF(S246=0,"",PV(constantes!$B$3,O246,-V246)*constantes!$B$3)</f>
        <v>174.59072140294285</v>
      </c>
      <c r="Y246" s="85">
        <f t="shared" si="19"/>
        <v>1400</v>
      </c>
      <c r="Z246">
        <v>26</v>
      </c>
    </row>
    <row r="247" spans="1:26">
      <c r="A247" s="290">
        <v>7027</v>
      </c>
      <c r="B247" s="23" t="str">
        <f t="shared" si="16"/>
        <v>SE-NE_1500__kV_27</v>
      </c>
      <c r="C247" s="23">
        <v>802</v>
      </c>
      <c r="D247" s="142" t="str">
        <f>VLOOKUP(C247,tab_corredor!$A$2:$B$50,2,0)</f>
        <v>SE-NE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2100</v>
      </c>
      <c r="Q247" s="294">
        <v>1</v>
      </c>
      <c r="R247" s="23"/>
      <c r="S247" s="148">
        <f t="shared" si="18"/>
        <v>2100</v>
      </c>
      <c r="T247" s="148">
        <f ca="1">IF(S247=0,"",S247*(OFFSET(cod_desembolso!$A$1,Q247,23)))</f>
        <v>2182.3840175367854</v>
      </c>
      <c r="U247" s="149">
        <f>(constantes!$B$3*(1+constantes!$B$3)^(O247))/((1+constantes!$B$3)^(O247)-1)</f>
        <v>9.3678779051968114E-2</v>
      </c>
      <c r="V247" s="148">
        <f t="shared" ca="1" si="17"/>
        <v>204.44307018537503</v>
      </c>
      <c r="W247" s="148">
        <f ca="1">(IF(S247=0,"",V247/constantes!$B$3))*1</f>
        <v>2555.538377317188</v>
      </c>
      <c r="X247" s="150">
        <f ca="1">IF(S247=0,"",PV(constantes!$B$3,O247,-V247)*constantes!$B$3)</f>
        <v>174.59072140294285</v>
      </c>
      <c r="Y247" s="85">
        <f t="shared" si="19"/>
        <v>1400</v>
      </c>
      <c r="Z247">
        <v>27</v>
      </c>
    </row>
    <row r="248" spans="1:26">
      <c r="A248" s="290">
        <v>7028</v>
      </c>
      <c r="B248" s="23" t="str">
        <f t="shared" si="16"/>
        <v>SE-NE_1500__kV_28</v>
      </c>
      <c r="C248" s="23">
        <v>802</v>
      </c>
      <c r="D248" s="142" t="str">
        <f>VLOOKUP(C248,tab_corredor!$A$2:$B$50,2,0)</f>
        <v>SE-NE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2100</v>
      </c>
      <c r="Q248" s="294">
        <v>1</v>
      </c>
      <c r="R248" s="23"/>
      <c r="S248" s="148">
        <f t="shared" si="18"/>
        <v>2100</v>
      </c>
      <c r="T248" s="148">
        <f ca="1">IF(S248=0,"",S248*(OFFSET(cod_desembolso!$A$1,Q248,23)))</f>
        <v>2182.3840175367854</v>
      </c>
      <c r="U248" s="149">
        <f>(constantes!$B$3*(1+constantes!$B$3)^(O248))/((1+constantes!$B$3)^(O248)-1)</f>
        <v>9.3678779051968114E-2</v>
      </c>
      <c r="V248" s="148">
        <f t="shared" ca="1" si="17"/>
        <v>204.44307018537503</v>
      </c>
      <c r="W248" s="148">
        <f ca="1">(IF(S248=0,"",V248/constantes!$B$3))*1</f>
        <v>2555.538377317188</v>
      </c>
      <c r="X248" s="150">
        <f ca="1">IF(S248=0,"",PV(constantes!$B$3,O248,-V248)*constantes!$B$3)</f>
        <v>174.59072140294285</v>
      </c>
      <c r="Y248" s="85">
        <f t="shared" si="19"/>
        <v>1400</v>
      </c>
      <c r="Z248">
        <v>28</v>
      </c>
    </row>
    <row r="249" spans="1:26">
      <c r="A249" s="290">
        <v>7029</v>
      </c>
      <c r="B249" s="23" t="str">
        <f t="shared" si="16"/>
        <v>SE-NE_1500__kV_29</v>
      </c>
      <c r="C249" s="23">
        <v>802</v>
      </c>
      <c r="D249" s="142" t="str">
        <f>VLOOKUP(C249,tab_corredor!$A$2:$B$50,2,0)</f>
        <v>SE-NE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2100</v>
      </c>
      <c r="Q249" s="294">
        <v>1</v>
      </c>
      <c r="R249" s="23"/>
      <c r="S249" s="148">
        <f t="shared" si="18"/>
        <v>2100</v>
      </c>
      <c r="T249" s="148">
        <f ca="1">IF(S249=0,"",S249*(OFFSET(cod_desembolso!$A$1,Q249,23)))</f>
        <v>2182.3840175367854</v>
      </c>
      <c r="U249" s="149">
        <f>(constantes!$B$3*(1+constantes!$B$3)^(O249))/((1+constantes!$B$3)^(O249)-1)</f>
        <v>9.3678779051968114E-2</v>
      </c>
      <c r="V249" s="148">
        <f t="shared" ca="1" si="17"/>
        <v>204.44307018537503</v>
      </c>
      <c r="W249" s="148">
        <f ca="1">(IF(S249=0,"",V249/constantes!$B$3))*1</f>
        <v>2555.538377317188</v>
      </c>
      <c r="X249" s="150">
        <f ca="1">IF(S249=0,"",PV(constantes!$B$3,O249,-V249)*constantes!$B$3)</f>
        <v>174.59072140294285</v>
      </c>
      <c r="Y249" s="85">
        <f t="shared" si="19"/>
        <v>1400</v>
      </c>
      <c r="Z249">
        <v>29</v>
      </c>
    </row>
    <row r="250" spans="1:26">
      <c r="A250" s="290">
        <v>7030</v>
      </c>
      <c r="B250" s="23" t="str">
        <f t="shared" si="16"/>
        <v>SE-NE_1500__kV_30</v>
      </c>
      <c r="C250" s="23">
        <v>802</v>
      </c>
      <c r="D250" s="142" t="str">
        <f>VLOOKUP(C250,tab_corredor!$A$2:$B$50,2,0)</f>
        <v>SE-NE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2100</v>
      </c>
      <c r="Q250" s="294">
        <v>1</v>
      </c>
      <c r="R250" s="23"/>
      <c r="S250" s="148">
        <f t="shared" si="18"/>
        <v>2100</v>
      </c>
      <c r="T250" s="148">
        <f ca="1">IF(S250=0,"",S250*(OFFSET(cod_desembolso!$A$1,Q250,23)))</f>
        <v>2182.3840175367854</v>
      </c>
      <c r="U250" s="149">
        <f>(constantes!$B$3*(1+constantes!$B$3)^(O250))/((1+constantes!$B$3)^(O250)-1)</f>
        <v>9.3678779051968114E-2</v>
      </c>
      <c r="V250" s="148">
        <f t="shared" ca="1" si="17"/>
        <v>204.44307018537503</v>
      </c>
      <c r="W250" s="148">
        <f ca="1">(IF(S250=0,"",V250/constantes!$B$3))*1</f>
        <v>2555.538377317188</v>
      </c>
      <c r="X250" s="150">
        <f ca="1">IF(S250=0,"",PV(constantes!$B$3,O250,-V250)*constantes!$B$3)</f>
        <v>174.59072140294285</v>
      </c>
      <c r="Y250" s="85">
        <f t="shared" si="19"/>
        <v>1400</v>
      </c>
      <c r="Z250">
        <v>30</v>
      </c>
    </row>
    <row r="251" spans="1:26">
      <c r="A251" s="290">
        <v>7031</v>
      </c>
      <c r="B251" s="23" t="str">
        <f t="shared" si="16"/>
        <v>SE-NE_1500__kV_31</v>
      </c>
      <c r="C251" s="23">
        <v>802</v>
      </c>
      <c r="D251" s="142" t="str">
        <f>VLOOKUP(C251,tab_corredor!$A$2:$B$50,2,0)</f>
        <v>SE-NE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2100</v>
      </c>
      <c r="Q251" s="294">
        <v>1</v>
      </c>
      <c r="R251" s="23"/>
      <c r="S251" s="148">
        <f t="shared" si="18"/>
        <v>2100</v>
      </c>
      <c r="T251" s="148">
        <f ca="1">IF(S251=0,"",S251*(OFFSET(cod_desembolso!$A$1,Q251,23)))</f>
        <v>2182.3840175367854</v>
      </c>
      <c r="U251" s="149">
        <f>(constantes!$B$3*(1+constantes!$B$3)^(O251))/((1+constantes!$B$3)^(O251)-1)</f>
        <v>9.3678779051968114E-2</v>
      </c>
      <c r="V251" s="148">
        <f t="shared" ca="1" si="17"/>
        <v>204.44307018537503</v>
      </c>
      <c r="W251" s="148">
        <f ca="1">(IF(S251=0,"",V251/constantes!$B$3))*1</f>
        <v>2555.538377317188</v>
      </c>
      <c r="X251" s="150">
        <f ca="1">IF(S251=0,"",PV(constantes!$B$3,O251,-V251)*constantes!$B$3)</f>
        <v>174.59072140294285</v>
      </c>
      <c r="Y251" s="85">
        <f t="shared" si="19"/>
        <v>1400</v>
      </c>
      <c r="Z251">
        <v>31</v>
      </c>
    </row>
    <row r="252" spans="1:26">
      <c r="A252" s="290">
        <v>7032</v>
      </c>
      <c r="B252" s="23" t="str">
        <f t="shared" si="16"/>
        <v>SE-NE_1500__kV_32</v>
      </c>
      <c r="C252" s="23">
        <v>802</v>
      </c>
      <c r="D252" s="142" t="str">
        <f>VLOOKUP(C252,tab_corredor!$A$2:$B$50,2,0)</f>
        <v>SE-NE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2100</v>
      </c>
      <c r="Q252" s="294">
        <v>1</v>
      </c>
      <c r="R252" s="23"/>
      <c r="S252" s="148">
        <f t="shared" si="18"/>
        <v>2100</v>
      </c>
      <c r="T252" s="148">
        <f ca="1">IF(S252=0,"",S252*(OFFSET(cod_desembolso!$A$1,Q252,23)))</f>
        <v>2182.3840175367854</v>
      </c>
      <c r="U252" s="149">
        <f>(constantes!$B$3*(1+constantes!$B$3)^(O252))/((1+constantes!$B$3)^(O252)-1)</f>
        <v>9.3678779051968114E-2</v>
      </c>
      <c r="V252" s="148">
        <f t="shared" ca="1" si="17"/>
        <v>204.44307018537503</v>
      </c>
      <c r="W252" s="148">
        <f ca="1">(IF(S252=0,"",V252/constantes!$B$3))*1</f>
        <v>2555.538377317188</v>
      </c>
      <c r="X252" s="150">
        <f ca="1">IF(S252=0,"",PV(constantes!$B$3,O252,-V252)*constantes!$B$3)</f>
        <v>174.59072140294285</v>
      </c>
      <c r="Y252" s="85">
        <f t="shared" si="19"/>
        <v>1400</v>
      </c>
      <c r="Z252">
        <v>32</v>
      </c>
    </row>
    <row r="253" spans="1:26">
      <c r="A253" s="290">
        <v>7033</v>
      </c>
      <c r="B253" s="23" t="str">
        <f t="shared" si="16"/>
        <v>SE-NE_1500__kV_33</v>
      </c>
      <c r="C253" s="23">
        <v>802</v>
      </c>
      <c r="D253" s="142" t="str">
        <f>VLOOKUP(C253,tab_corredor!$A$2:$B$50,2,0)</f>
        <v>SE-NE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2100</v>
      </c>
      <c r="Q253" s="294">
        <v>1</v>
      </c>
      <c r="R253" s="23"/>
      <c r="S253" s="148">
        <f t="shared" si="18"/>
        <v>2100</v>
      </c>
      <c r="T253" s="148">
        <f ca="1">IF(S253=0,"",S253*(OFFSET(cod_desembolso!$A$1,Q253,23)))</f>
        <v>2182.3840175367854</v>
      </c>
      <c r="U253" s="149">
        <f>(constantes!$B$3*(1+constantes!$B$3)^(O253))/((1+constantes!$B$3)^(O253)-1)</f>
        <v>9.3678779051968114E-2</v>
      </c>
      <c r="V253" s="148">
        <f t="shared" ca="1" si="17"/>
        <v>204.44307018537503</v>
      </c>
      <c r="W253" s="148">
        <f ca="1">(IF(S253=0,"",V253/constantes!$B$3))*1</f>
        <v>2555.538377317188</v>
      </c>
      <c r="X253" s="150">
        <f ca="1">IF(S253=0,"",PV(constantes!$B$3,O253,-V253)*constantes!$B$3)</f>
        <v>174.59072140294285</v>
      </c>
      <c r="Y253" s="85">
        <f t="shared" si="19"/>
        <v>1400</v>
      </c>
      <c r="Z253">
        <v>33</v>
      </c>
    </row>
    <row r="254" spans="1:26">
      <c r="A254" s="290">
        <v>7034</v>
      </c>
      <c r="B254" s="23" t="str">
        <f t="shared" si="16"/>
        <v>SE-NE_1500__kV_34</v>
      </c>
      <c r="C254" s="23">
        <v>802</v>
      </c>
      <c r="D254" s="142" t="str">
        <f>VLOOKUP(C254,tab_corredor!$A$2:$B$50,2,0)</f>
        <v>SE-NE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2100</v>
      </c>
      <c r="Q254" s="294">
        <v>1</v>
      </c>
      <c r="R254" s="23"/>
      <c r="S254" s="148">
        <f t="shared" si="18"/>
        <v>2100</v>
      </c>
      <c r="T254" s="148">
        <f ca="1">IF(S254=0,"",S254*(OFFSET(cod_desembolso!$A$1,Q254,23)))</f>
        <v>2182.3840175367854</v>
      </c>
      <c r="U254" s="149">
        <f>(constantes!$B$3*(1+constantes!$B$3)^(O254))/((1+constantes!$B$3)^(O254)-1)</f>
        <v>9.3678779051968114E-2</v>
      </c>
      <c r="V254" s="148">
        <f t="shared" ca="1" si="17"/>
        <v>204.44307018537503</v>
      </c>
      <c r="W254" s="148">
        <f ca="1">(IF(S254=0,"",V254/constantes!$B$3))*1</f>
        <v>2555.538377317188</v>
      </c>
      <c r="X254" s="150">
        <f ca="1">IF(S254=0,"",PV(constantes!$B$3,O254,-V254)*constantes!$B$3)</f>
        <v>174.59072140294285</v>
      </c>
      <c r="Y254" s="85">
        <f t="shared" si="19"/>
        <v>1400</v>
      </c>
      <c r="Z254">
        <v>34</v>
      </c>
    </row>
    <row r="255" spans="1:26">
      <c r="A255" s="290">
        <v>7035</v>
      </c>
      <c r="B255" s="23" t="str">
        <f t="shared" si="16"/>
        <v>SE-NE_1500__kV_35</v>
      </c>
      <c r="C255" s="23">
        <v>802</v>
      </c>
      <c r="D255" s="142" t="str">
        <f>VLOOKUP(C255,tab_corredor!$A$2:$B$50,2,0)</f>
        <v>SE-NE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2100</v>
      </c>
      <c r="Q255" s="294">
        <v>1</v>
      </c>
      <c r="R255" s="23"/>
      <c r="S255" s="148">
        <f t="shared" si="18"/>
        <v>2100</v>
      </c>
      <c r="T255" s="148">
        <f ca="1">IF(S255=0,"",S255*(OFFSET(cod_desembolso!$A$1,Q255,23)))</f>
        <v>2182.3840175367854</v>
      </c>
      <c r="U255" s="149">
        <f>(constantes!$B$3*(1+constantes!$B$3)^(O255))/((1+constantes!$B$3)^(O255)-1)</f>
        <v>9.3678779051968114E-2</v>
      </c>
      <c r="V255" s="148">
        <f t="shared" ca="1" si="17"/>
        <v>204.44307018537503</v>
      </c>
      <c r="W255" s="148">
        <f ca="1">(IF(S255=0,"",V255/constantes!$B$3))*1</f>
        <v>2555.538377317188</v>
      </c>
      <c r="X255" s="150">
        <f ca="1">IF(S255=0,"",PV(constantes!$B$3,O255,-V255)*constantes!$B$3)</f>
        <v>174.59072140294285</v>
      </c>
      <c r="Y255" s="85">
        <f t="shared" si="19"/>
        <v>1400</v>
      </c>
      <c r="Z255">
        <v>35</v>
      </c>
    </row>
    <row r="256" spans="1:26">
      <c r="A256" s="290">
        <v>7036</v>
      </c>
      <c r="B256" s="23" t="str">
        <f t="shared" si="16"/>
        <v>SE-NE_1500__kV_36</v>
      </c>
      <c r="C256" s="23">
        <v>802</v>
      </c>
      <c r="D256" s="142" t="str">
        <f>VLOOKUP(C256,tab_corredor!$A$2:$B$50,2,0)</f>
        <v>SE-NE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2100</v>
      </c>
      <c r="Q256" s="294">
        <v>1</v>
      </c>
      <c r="R256" s="23"/>
      <c r="S256" s="148">
        <f t="shared" si="18"/>
        <v>2100</v>
      </c>
      <c r="T256" s="148">
        <f ca="1">IF(S256=0,"",S256*(OFFSET(cod_desembolso!$A$1,Q256,23)))</f>
        <v>2182.3840175367854</v>
      </c>
      <c r="U256" s="149">
        <f>(constantes!$B$3*(1+constantes!$B$3)^(O256))/((1+constantes!$B$3)^(O256)-1)</f>
        <v>9.3678779051968114E-2</v>
      </c>
      <c r="V256" s="148">
        <f t="shared" ca="1" si="17"/>
        <v>204.44307018537503</v>
      </c>
      <c r="W256" s="148">
        <f ca="1">(IF(S256=0,"",V256/constantes!$B$3))*1</f>
        <v>2555.538377317188</v>
      </c>
      <c r="X256" s="150">
        <f ca="1">IF(S256=0,"",PV(constantes!$B$3,O256,-V256)*constantes!$B$3)</f>
        <v>174.59072140294285</v>
      </c>
      <c r="Y256" s="85">
        <f t="shared" si="19"/>
        <v>1400</v>
      </c>
      <c r="Z256">
        <v>36</v>
      </c>
    </row>
    <row r="257" spans="1:26">
      <c r="A257" s="290">
        <v>7037</v>
      </c>
      <c r="B257" s="23" t="str">
        <f t="shared" si="16"/>
        <v>SE-NE_1500__kV_37</v>
      </c>
      <c r="C257" s="23">
        <v>802</v>
      </c>
      <c r="D257" s="142" t="str">
        <f>VLOOKUP(C257,tab_corredor!$A$2:$B$50,2,0)</f>
        <v>SE-NE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2100</v>
      </c>
      <c r="Q257" s="294">
        <v>1</v>
      </c>
      <c r="R257" s="23"/>
      <c r="S257" s="148">
        <f t="shared" si="18"/>
        <v>2100</v>
      </c>
      <c r="T257" s="148">
        <f ca="1">IF(S257=0,"",S257*(OFFSET(cod_desembolso!$A$1,Q257,23)))</f>
        <v>2182.3840175367854</v>
      </c>
      <c r="U257" s="149">
        <f>(constantes!$B$3*(1+constantes!$B$3)^(O257))/((1+constantes!$B$3)^(O257)-1)</f>
        <v>9.3678779051968114E-2</v>
      </c>
      <c r="V257" s="148">
        <f t="shared" ca="1" si="17"/>
        <v>204.44307018537503</v>
      </c>
      <c r="W257" s="148">
        <f ca="1">(IF(S257=0,"",V257/constantes!$B$3))*1</f>
        <v>2555.538377317188</v>
      </c>
      <c r="X257" s="150">
        <f ca="1">IF(S257=0,"",PV(constantes!$B$3,O257,-V257)*constantes!$B$3)</f>
        <v>174.59072140294285</v>
      </c>
      <c r="Y257" s="85">
        <f t="shared" si="19"/>
        <v>1400</v>
      </c>
      <c r="Z257">
        <v>37</v>
      </c>
    </row>
    <row r="258" spans="1:26">
      <c r="A258" s="290">
        <v>7038</v>
      </c>
      <c r="B258" s="23" t="str">
        <f t="shared" ref="B258:B321" si="20">D258&amp;"_"&amp;E258&amp;"_"&amp;F258&amp;IF(F258="DC","","kV")&amp;"_"&amp;Z258</f>
        <v>SE-NE_1500__kV_38</v>
      </c>
      <c r="C258" s="23">
        <v>802</v>
      </c>
      <c r="D258" s="142" t="str">
        <f>VLOOKUP(C258,tab_corredor!$A$2:$B$50,2,0)</f>
        <v>SE-NE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2100</v>
      </c>
      <c r="Q258" s="294">
        <v>1</v>
      </c>
      <c r="R258" s="23"/>
      <c r="S258" s="148">
        <f t="shared" si="18"/>
        <v>2100</v>
      </c>
      <c r="T258" s="148">
        <f ca="1">IF(S258=0,"",S258*(OFFSET(cod_desembolso!$A$1,Q258,23)))</f>
        <v>2182.3840175367854</v>
      </c>
      <c r="U258" s="149">
        <f>(constantes!$B$3*(1+constantes!$B$3)^(O258))/((1+constantes!$B$3)^(O258)-1)</f>
        <v>9.3678779051968114E-2</v>
      </c>
      <c r="V258" s="148">
        <f t="shared" ref="V258:V321" ca="1" si="21">IF(S258=0,"",T258*U258)</f>
        <v>204.44307018537503</v>
      </c>
      <c r="W258" s="148">
        <f ca="1">(IF(S258=0,"",V258/constantes!$B$3))*1</f>
        <v>2555.538377317188</v>
      </c>
      <c r="X258" s="150">
        <f ca="1">IF(S258=0,"",PV(constantes!$B$3,O258,-V258)*constantes!$B$3)</f>
        <v>174.59072140294285</v>
      </c>
      <c r="Y258" s="85">
        <f t="shared" si="19"/>
        <v>1400</v>
      </c>
      <c r="Z258">
        <v>38</v>
      </c>
    </row>
    <row r="259" spans="1:26">
      <c r="A259" s="290">
        <v>7039</v>
      </c>
      <c r="B259" s="23" t="str">
        <f t="shared" si="20"/>
        <v>SE-NE_1500__kV_39</v>
      </c>
      <c r="C259" s="23">
        <v>802</v>
      </c>
      <c r="D259" s="142" t="str">
        <f>VLOOKUP(C259,tab_corredor!$A$2:$B$50,2,0)</f>
        <v>SE-NE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2100</v>
      </c>
      <c r="Q259" s="294">
        <v>1</v>
      </c>
      <c r="R259" s="23"/>
      <c r="S259" s="148">
        <f t="shared" si="18"/>
        <v>2100</v>
      </c>
      <c r="T259" s="148">
        <f ca="1">IF(S259=0,"",S259*(OFFSET(cod_desembolso!$A$1,Q259,23)))</f>
        <v>2182.3840175367854</v>
      </c>
      <c r="U259" s="149">
        <f>(constantes!$B$3*(1+constantes!$B$3)^(O259))/((1+constantes!$B$3)^(O259)-1)</f>
        <v>9.3678779051968114E-2</v>
      </c>
      <c r="V259" s="148">
        <f t="shared" ca="1" si="21"/>
        <v>204.44307018537503</v>
      </c>
      <c r="W259" s="148">
        <f ca="1">(IF(S259=0,"",V259/constantes!$B$3))*1</f>
        <v>2555.538377317188</v>
      </c>
      <c r="X259" s="150">
        <f ca="1">IF(S259=0,"",PV(constantes!$B$3,O259,-V259)*constantes!$B$3)</f>
        <v>174.59072140294285</v>
      </c>
      <c r="Y259" s="85">
        <f t="shared" si="19"/>
        <v>1400</v>
      </c>
      <c r="Z259">
        <v>39</v>
      </c>
    </row>
    <row r="260" spans="1:26">
      <c r="A260" s="290">
        <v>7040</v>
      </c>
      <c r="B260" s="23" t="str">
        <f t="shared" si="20"/>
        <v>SE-NE_1500__kV_40</v>
      </c>
      <c r="C260" s="23">
        <v>802</v>
      </c>
      <c r="D260" s="142" t="str">
        <f>VLOOKUP(C260,tab_corredor!$A$2:$B$50,2,0)</f>
        <v>SE-NE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2100</v>
      </c>
      <c r="Q260" s="294">
        <v>1</v>
      </c>
      <c r="R260" s="23"/>
      <c r="S260" s="148">
        <f t="shared" si="18"/>
        <v>2100</v>
      </c>
      <c r="T260" s="148">
        <f ca="1">IF(S260=0,"",S260*(OFFSET(cod_desembolso!$A$1,Q260,23)))</f>
        <v>2182.3840175367854</v>
      </c>
      <c r="U260" s="149">
        <f>(constantes!$B$3*(1+constantes!$B$3)^(O260))/((1+constantes!$B$3)^(O260)-1)</f>
        <v>9.3678779051968114E-2</v>
      </c>
      <c r="V260" s="148">
        <f t="shared" ca="1" si="21"/>
        <v>204.44307018537503</v>
      </c>
      <c r="W260" s="148">
        <f ca="1">(IF(S260=0,"",V260/constantes!$B$3))*1</f>
        <v>2555.538377317188</v>
      </c>
      <c r="X260" s="150">
        <f ca="1">IF(S260=0,"",PV(constantes!$B$3,O260,-V260)*constantes!$B$3)</f>
        <v>174.59072140294285</v>
      </c>
      <c r="Y260" s="85">
        <f t="shared" si="19"/>
        <v>1400</v>
      </c>
      <c r="Z260">
        <v>40</v>
      </c>
    </row>
    <row r="261" spans="1:26">
      <c r="A261" s="290">
        <v>7041</v>
      </c>
      <c r="B261" s="23" t="str">
        <f t="shared" si="20"/>
        <v>SE-NE_1500__kV_41</v>
      </c>
      <c r="C261" s="23">
        <v>802</v>
      </c>
      <c r="D261" s="142" t="str">
        <f>VLOOKUP(C261,tab_corredor!$A$2:$B$50,2,0)</f>
        <v>SE-NE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2100</v>
      </c>
      <c r="Q261" s="294">
        <v>1</v>
      </c>
      <c r="R261" s="23"/>
      <c r="S261" s="148">
        <f t="shared" si="18"/>
        <v>2100</v>
      </c>
      <c r="T261" s="148">
        <f ca="1">IF(S261=0,"",S261*(OFFSET(cod_desembolso!$A$1,Q261,23)))</f>
        <v>2182.3840175367854</v>
      </c>
      <c r="U261" s="149">
        <f>(constantes!$B$3*(1+constantes!$B$3)^(O261))/((1+constantes!$B$3)^(O261)-1)</f>
        <v>9.3678779051968114E-2</v>
      </c>
      <c r="V261" s="148">
        <f t="shared" ca="1" si="21"/>
        <v>204.44307018537503</v>
      </c>
      <c r="W261" s="148">
        <f ca="1">(IF(S261=0,"",V261/constantes!$B$3))*1</f>
        <v>2555.538377317188</v>
      </c>
      <c r="X261" s="150">
        <f ca="1">IF(S261=0,"",PV(constantes!$B$3,O261,-V261)*constantes!$B$3)</f>
        <v>174.59072140294285</v>
      </c>
      <c r="Y261" s="85">
        <f t="shared" si="19"/>
        <v>1400</v>
      </c>
      <c r="Z261">
        <v>41</v>
      </c>
    </row>
    <row r="262" spans="1:26">
      <c r="A262" s="290">
        <v>7042</v>
      </c>
      <c r="B262" s="23" t="str">
        <f t="shared" si="20"/>
        <v>SE-NE_1500__kV_42</v>
      </c>
      <c r="C262" s="23">
        <v>802</v>
      </c>
      <c r="D262" s="142" t="str">
        <f>VLOOKUP(C262,tab_corredor!$A$2:$B$50,2,0)</f>
        <v>SE-NE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2100</v>
      </c>
      <c r="Q262" s="294">
        <v>1</v>
      </c>
      <c r="R262" s="23"/>
      <c r="S262" s="148">
        <f t="shared" si="18"/>
        <v>2100</v>
      </c>
      <c r="T262" s="148">
        <f ca="1">IF(S262=0,"",S262*(OFFSET(cod_desembolso!$A$1,Q262,23)))</f>
        <v>2182.3840175367854</v>
      </c>
      <c r="U262" s="149">
        <f>(constantes!$B$3*(1+constantes!$B$3)^(O262))/((1+constantes!$B$3)^(O262)-1)</f>
        <v>9.3678779051968114E-2</v>
      </c>
      <c r="V262" s="148">
        <f t="shared" ca="1" si="21"/>
        <v>204.44307018537503</v>
      </c>
      <c r="W262" s="148">
        <f ca="1">(IF(S262=0,"",V262/constantes!$B$3))*1</f>
        <v>2555.538377317188</v>
      </c>
      <c r="X262" s="150">
        <f ca="1">IF(S262=0,"",PV(constantes!$B$3,O262,-V262)*constantes!$B$3)</f>
        <v>174.59072140294285</v>
      </c>
      <c r="Y262" s="85">
        <f t="shared" si="19"/>
        <v>1400</v>
      </c>
      <c r="Z262">
        <v>42</v>
      </c>
    </row>
    <row r="263" spans="1:26">
      <c r="A263" s="290">
        <v>7043</v>
      </c>
      <c r="B263" s="23" t="str">
        <f t="shared" si="20"/>
        <v>SE-NE_1500__kV_43</v>
      </c>
      <c r="C263" s="23">
        <v>802</v>
      </c>
      <c r="D263" s="142" t="str">
        <f>VLOOKUP(C263,tab_corredor!$A$2:$B$50,2,0)</f>
        <v>SE-NE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2100</v>
      </c>
      <c r="Q263" s="294">
        <v>1</v>
      </c>
      <c r="R263" s="23"/>
      <c r="S263" s="148">
        <f t="shared" si="18"/>
        <v>2100</v>
      </c>
      <c r="T263" s="148">
        <f ca="1">IF(S263=0,"",S263*(OFFSET(cod_desembolso!$A$1,Q263,23)))</f>
        <v>2182.3840175367854</v>
      </c>
      <c r="U263" s="149">
        <f>(constantes!$B$3*(1+constantes!$B$3)^(O263))/((1+constantes!$B$3)^(O263)-1)</f>
        <v>9.3678779051968114E-2</v>
      </c>
      <c r="V263" s="148">
        <f t="shared" ca="1" si="21"/>
        <v>204.44307018537503</v>
      </c>
      <c r="W263" s="148">
        <f ca="1">(IF(S263=0,"",V263/constantes!$B$3))*1</f>
        <v>2555.538377317188</v>
      </c>
      <c r="X263" s="150">
        <f ca="1">IF(S263=0,"",PV(constantes!$B$3,O263,-V263)*constantes!$B$3)</f>
        <v>174.59072140294285</v>
      </c>
      <c r="Y263" s="85">
        <f t="shared" si="19"/>
        <v>1400</v>
      </c>
      <c r="Z263">
        <v>43</v>
      </c>
    </row>
    <row r="264" spans="1:26">
      <c r="A264" s="290">
        <v>7044</v>
      </c>
      <c r="B264" s="23" t="str">
        <f t="shared" si="20"/>
        <v>SE-NE_1500__kV_44</v>
      </c>
      <c r="C264" s="23">
        <v>802</v>
      </c>
      <c r="D264" s="142" t="str">
        <f>VLOOKUP(C264,tab_corredor!$A$2:$B$50,2,0)</f>
        <v>SE-NE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2100</v>
      </c>
      <c r="Q264" s="294">
        <v>1</v>
      </c>
      <c r="R264" s="23"/>
      <c r="S264" s="148">
        <f t="shared" si="18"/>
        <v>2100</v>
      </c>
      <c r="T264" s="148">
        <f ca="1">IF(S264=0,"",S264*(OFFSET(cod_desembolso!$A$1,Q264,23)))</f>
        <v>2182.3840175367854</v>
      </c>
      <c r="U264" s="149">
        <f>(constantes!$B$3*(1+constantes!$B$3)^(O264))/((1+constantes!$B$3)^(O264)-1)</f>
        <v>9.3678779051968114E-2</v>
      </c>
      <c r="V264" s="148">
        <f t="shared" ca="1" si="21"/>
        <v>204.44307018537503</v>
      </c>
      <c r="W264" s="148">
        <f ca="1">(IF(S264=0,"",V264/constantes!$B$3))*1</f>
        <v>2555.538377317188</v>
      </c>
      <c r="X264" s="150">
        <f ca="1">IF(S264=0,"",PV(constantes!$B$3,O264,-V264)*constantes!$B$3)</f>
        <v>174.59072140294285</v>
      </c>
      <c r="Y264" s="85">
        <f t="shared" si="19"/>
        <v>1400</v>
      </c>
      <c r="Z264">
        <v>44</v>
      </c>
    </row>
    <row r="265" spans="1:26">
      <c r="A265" s="290">
        <v>7045</v>
      </c>
      <c r="B265" s="23" t="str">
        <f t="shared" si="20"/>
        <v>SE-NE_1500__kV_45</v>
      </c>
      <c r="C265" s="23">
        <v>802</v>
      </c>
      <c r="D265" s="142" t="str">
        <f>VLOOKUP(C265,tab_corredor!$A$2:$B$50,2,0)</f>
        <v>SE-NE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2100</v>
      </c>
      <c r="Q265" s="294">
        <v>1</v>
      </c>
      <c r="R265" s="23"/>
      <c r="S265" s="148">
        <f t="shared" si="18"/>
        <v>2100</v>
      </c>
      <c r="T265" s="148">
        <f ca="1">IF(S265=0,"",S265*(OFFSET(cod_desembolso!$A$1,Q265,23)))</f>
        <v>2182.3840175367854</v>
      </c>
      <c r="U265" s="149">
        <f>(constantes!$B$3*(1+constantes!$B$3)^(O265))/((1+constantes!$B$3)^(O265)-1)</f>
        <v>9.3678779051968114E-2</v>
      </c>
      <c r="V265" s="148">
        <f t="shared" ca="1" si="21"/>
        <v>204.44307018537503</v>
      </c>
      <c r="W265" s="148">
        <f ca="1">(IF(S265=0,"",V265/constantes!$B$3))*1</f>
        <v>2555.538377317188</v>
      </c>
      <c r="X265" s="150">
        <f ca="1">IF(S265=0,"",PV(constantes!$B$3,O265,-V265)*constantes!$B$3)</f>
        <v>174.59072140294285</v>
      </c>
      <c r="Y265" s="85">
        <f t="shared" si="19"/>
        <v>1400</v>
      </c>
      <c r="Z265">
        <v>45</v>
      </c>
    </row>
    <row r="266" spans="1:26">
      <c r="A266" s="290">
        <v>7046</v>
      </c>
      <c r="B266" s="23" t="str">
        <f t="shared" si="20"/>
        <v>SE-NE_1500__kV_46</v>
      </c>
      <c r="C266" s="23">
        <v>802</v>
      </c>
      <c r="D266" s="142" t="str">
        <f>VLOOKUP(C266,tab_corredor!$A$2:$B$50,2,0)</f>
        <v>SE-NE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2100</v>
      </c>
      <c r="Q266" s="294">
        <v>1</v>
      </c>
      <c r="R266" s="23"/>
      <c r="S266" s="148">
        <f t="shared" si="18"/>
        <v>2100</v>
      </c>
      <c r="T266" s="148">
        <f ca="1">IF(S266=0,"",S266*(OFFSET(cod_desembolso!$A$1,Q266,23)))</f>
        <v>2182.3840175367854</v>
      </c>
      <c r="U266" s="149">
        <f>(constantes!$B$3*(1+constantes!$B$3)^(O266))/((1+constantes!$B$3)^(O266)-1)</f>
        <v>9.3678779051968114E-2</v>
      </c>
      <c r="V266" s="148">
        <f t="shared" ca="1" si="21"/>
        <v>204.44307018537503</v>
      </c>
      <c r="W266" s="148">
        <f ca="1">(IF(S266=0,"",V266/constantes!$B$3))*1</f>
        <v>2555.538377317188</v>
      </c>
      <c r="X266" s="150">
        <f ca="1">IF(S266=0,"",PV(constantes!$B$3,O266,-V266)*constantes!$B$3)</f>
        <v>174.59072140294285</v>
      </c>
      <c r="Y266" s="85">
        <f t="shared" si="19"/>
        <v>1400</v>
      </c>
      <c r="Z266">
        <v>46</v>
      </c>
    </row>
    <row r="267" spans="1:26">
      <c r="A267" s="290">
        <v>7047</v>
      </c>
      <c r="B267" s="23" t="str">
        <f t="shared" si="20"/>
        <v>SE-NE_1500__kV_47</v>
      </c>
      <c r="C267" s="23">
        <v>802</v>
      </c>
      <c r="D267" s="142" t="str">
        <f>VLOOKUP(C267,tab_corredor!$A$2:$B$50,2,0)</f>
        <v>SE-NE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2100</v>
      </c>
      <c r="Q267" s="294">
        <v>1</v>
      </c>
      <c r="R267" s="23"/>
      <c r="S267" s="148">
        <f t="shared" si="18"/>
        <v>2100</v>
      </c>
      <c r="T267" s="148">
        <f ca="1">IF(S267=0,"",S267*(OFFSET(cod_desembolso!$A$1,Q267,23)))</f>
        <v>2182.3840175367854</v>
      </c>
      <c r="U267" s="149">
        <f>(constantes!$B$3*(1+constantes!$B$3)^(O267))/((1+constantes!$B$3)^(O267)-1)</f>
        <v>9.3678779051968114E-2</v>
      </c>
      <c r="V267" s="148">
        <f t="shared" ca="1" si="21"/>
        <v>204.44307018537503</v>
      </c>
      <c r="W267" s="148">
        <f ca="1">(IF(S267=0,"",V267/constantes!$B$3))*1</f>
        <v>2555.538377317188</v>
      </c>
      <c r="X267" s="150">
        <f ca="1">IF(S267=0,"",PV(constantes!$B$3,O267,-V267)*constantes!$B$3)</f>
        <v>174.59072140294285</v>
      </c>
      <c r="Y267" s="85">
        <f t="shared" si="19"/>
        <v>1400</v>
      </c>
      <c r="Z267">
        <v>47</v>
      </c>
    </row>
    <row r="268" spans="1:26">
      <c r="A268" s="290">
        <v>7048</v>
      </c>
      <c r="B268" s="23" t="str">
        <f t="shared" si="20"/>
        <v>SE-NE_1500__kV_48</v>
      </c>
      <c r="C268" s="23">
        <v>802</v>
      </c>
      <c r="D268" s="142" t="str">
        <f>VLOOKUP(C268,tab_corredor!$A$2:$B$50,2,0)</f>
        <v>SE-NE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2100</v>
      </c>
      <c r="Q268" s="294">
        <v>1</v>
      </c>
      <c r="R268" s="23"/>
      <c r="S268" s="148">
        <f t="shared" si="18"/>
        <v>2100</v>
      </c>
      <c r="T268" s="148">
        <f ca="1">IF(S268=0,"",S268*(OFFSET(cod_desembolso!$A$1,Q268,23)))</f>
        <v>2182.3840175367854</v>
      </c>
      <c r="U268" s="149">
        <f>(constantes!$B$3*(1+constantes!$B$3)^(O268))/((1+constantes!$B$3)^(O268)-1)</f>
        <v>9.3678779051968114E-2</v>
      </c>
      <c r="V268" s="148">
        <f t="shared" ca="1" si="21"/>
        <v>204.44307018537503</v>
      </c>
      <c r="W268" s="148">
        <f ca="1">(IF(S268=0,"",V268/constantes!$B$3))*1</f>
        <v>2555.538377317188</v>
      </c>
      <c r="X268" s="150">
        <f ca="1">IF(S268=0,"",PV(constantes!$B$3,O268,-V268)*constantes!$B$3)</f>
        <v>174.59072140294285</v>
      </c>
      <c r="Y268" s="85">
        <f t="shared" si="19"/>
        <v>1400</v>
      </c>
      <c r="Z268">
        <v>48</v>
      </c>
    </row>
    <row r="269" spans="1:26">
      <c r="A269" s="290">
        <v>7049</v>
      </c>
      <c r="B269" s="23" t="str">
        <f t="shared" si="20"/>
        <v>SE-NE_1500__kV_49</v>
      </c>
      <c r="C269" s="23">
        <v>802</v>
      </c>
      <c r="D269" s="142" t="str">
        <f>VLOOKUP(C269,tab_corredor!$A$2:$B$50,2,0)</f>
        <v>SE-NE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si="18"/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ca="1" si="21"/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si="19"/>
        <v>1400</v>
      </c>
      <c r="Z269">
        <v>49</v>
      </c>
    </row>
    <row r="270" spans="1:26">
      <c r="A270" s="290">
        <v>7050</v>
      </c>
      <c r="B270" s="23" t="str">
        <f t="shared" si="20"/>
        <v>SE-NE_1500__kV_50</v>
      </c>
      <c r="C270" s="23">
        <v>802</v>
      </c>
      <c r="D270" s="142" t="str">
        <f>VLOOKUP(C270,tab_corredor!$A$2:$B$50,2,0)</f>
        <v>SE-NE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18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21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19"/>
        <v>1400</v>
      </c>
      <c r="Z270">
        <v>50</v>
      </c>
    </row>
    <row r="271" spans="1:26">
      <c r="A271" s="290">
        <v>7051</v>
      </c>
      <c r="B271" s="23" t="str">
        <f t="shared" si="20"/>
        <v>SE-NE_1500__kV_51</v>
      </c>
      <c r="C271" s="23">
        <v>802</v>
      </c>
      <c r="D271" s="142" t="str">
        <f>VLOOKUP(C271,tab_corredor!$A$2:$B$50,2,0)</f>
        <v>SE-NE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18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21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19"/>
        <v>1400</v>
      </c>
      <c r="Z271">
        <v>51</v>
      </c>
    </row>
    <row r="272" spans="1:26">
      <c r="A272" s="290">
        <v>7052</v>
      </c>
      <c r="B272" s="23" t="str">
        <f t="shared" si="20"/>
        <v>SE-NE_1500__kV_52</v>
      </c>
      <c r="C272" s="23">
        <v>802</v>
      </c>
      <c r="D272" s="142" t="str">
        <f>VLOOKUP(C272,tab_corredor!$A$2:$B$50,2,0)</f>
        <v>SE-NE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18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21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19"/>
        <v>1400</v>
      </c>
      <c r="Z272">
        <v>52</v>
      </c>
    </row>
    <row r="273" spans="1:26">
      <c r="A273" s="290">
        <v>7053</v>
      </c>
      <c r="B273" s="23" t="str">
        <f t="shared" si="20"/>
        <v>SE-NE_1500__kV_53</v>
      </c>
      <c r="C273" s="23">
        <v>802</v>
      </c>
      <c r="D273" s="142" t="str">
        <f>VLOOKUP(C273,tab_corredor!$A$2:$B$50,2,0)</f>
        <v>SE-NE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ref="S273:S336" si="22">P273+R273</f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21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ref="Y273:Y336" si="23">S273/E273*1000</f>
        <v>1400</v>
      </c>
      <c r="Z273">
        <v>53</v>
      </c>
    </row>
    <row r="274" spans="1:26">
      <c r="A274" s="290">
        <v>7054</v>
      </c>
      <c r="B274" s="23" t="str">
        <f t="shared" si="20"/>
        <v>SE-NE_1500__kV_54</v>
      </c>
      <c r="C274" s="23">
        <v>802</v>
      </c>
      <c r="D274" s="142" t="str">
        <f>VLOOKUP(C274,tab_corredor!$A$2:$B$50,2,0)</f>
        <v>SE-NE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2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21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23"/>
        <v>1400</v>
      </c>
      <c r="Z274">
        <v>54</v>
      </c>
    </row>
    <row r="275" spans="1:26">
      <c r="A275" s="290">
        <v>7055</v>
      </c>
      <c r="B275" s="23" t="str">
        <f t="shared" si="20"/>
        <v>SE-NE_1500__kV_55</v>
      </c>
      <c r="C275" s="23">
        <v>802</v>
      </c>
      <c r="D275" s="142" t="str">
        <f>VLOOKUP(C275,tab_corredor!$A$2:$B$50,2,0)</f>
        <v>SE-NE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2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21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23"/>
        <v>1400</v>
      </c>
      <c r="Z275">
        <v>55</v>
      </c>
    </row>
    <row r="276" spans="1:26">
      <c r="A276" s="290">
        <v>7056</v>
      </c>
      <c r="B276" s="23" t="str">
        <f t="shared" si="20"/>
        <v>SE-NE_1500__kV_56</v>
      </c>
      <c r="C276" s="23">
        <v>802</v>
      </c>
      <c r="D276" s="142" t="str">
        <f>VLOOKUP(C276,tab_corredor!$A$2:$B$50,2,0)</f>
        <v>SE-NE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2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21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23"/>
        <v>1400</v>
      </c>
      <c r="Z276">
        <v>56</v>
      </c>
    </row>
    <row r="277" spans="1:26">
      <c r="A277" s="290">
        <v>7057</v>
      </c>
      <c r="B277" s="23" t="str">
        <f t="shared" si="20"/>
        <v>SE-NE_1500__kV_57</v>
      </c>
      <c r="C277" s="23">
        <v>802</v>
      </c>
      <c r="D277" s="142" t="str">
        <f>VLOOKUP(C277,tab_corredor!$A$2:$B$50,2,0)</f>
        <v>SE-NE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2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21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23"/>
        <v>1400</v>
      </c>
      <c r="Z277">
        <v>57</v>
      </c>
    </row>
    <row r="278" spans="1:26">
      <c r="A278" s="290">
        <v>7058</v>
      </c>
      <c r="B278" s="23" t="str">
        <f t="shared" si="20"/>
        <v>SE-NE_1500__kV_58</v>
      </c>
      <c r="C278" s="23">
        <v>802</v>
      </c>
      <c r="D278" s="142" t="str">
        <f>VLOOKUP(C278,tab_corredor!$A$2:$B$50,2,0)</f>
        <v>SE-NE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2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21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23"/>
        <v>1400</v>
      </c>
      <c r="Z278">
        <v>58</v>
      </c>
    </row>
    <row r="279" spans="1:26">
      <c r="A279" s="290">
        <v>7059</v>
      </c>
      <c r="B279" s="23" t="str">
        <f t="shared" si="20"/>
        <v>SE-NE_1500__kV_59</v>
      </c>
      <c r="C279" s="23">
        <v>802</v>
      </c>
      <c r="D279" s="142" t="str">
        <f>VLOOKUP(C279,tab_corredor!$A$2:$B$50,2,0)</f>
        <v>SE-NE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2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21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23"/>
        <v>1400</v>
      </c>
      <c r="Z279">
        <v>59</v>
      </c>
    </row>
    <row r="280" spans="1:26">
      <c r="A280" s="290">
        <v>7060</v>
      </c>
      <c r="B280" s="23" t="str">
        <f t="shared" si="20"/>
        <v>SE-NE_1500__kV_60</v>
      </c>
      <c r="C280" s="23">
        <v>802</v>
      </c>
      <c r="D280" s="142" t="str">
        <f>VLOOKUP(C280,tab_corredor!$A$2:$B$50,2,0)</f>
        <v>SE-NE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2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21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23"/>
        <v>1400</v>
      </c>
      <c r="Z280">
        <v>60</v>
      </c>
    </row>
    <row r="281" spans="1:26">
      <c r="A281" s="290">
        <v>7061</v>
      </c>
      <c r="B281" s="23" t="str">
        <f t="shared" si="20"/>
        <v>SE-NE_1500__kV_61</v>
      </c>
      <c r="C281" s="23">
        <v>802</v>
      </c>
      <c r="D281" s="142" t="str">
        <f>VLOOKUP(C281,tab_corredor!$A$2:$B$50,2,0)</f>
        <v>SE-NE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2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21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23"/>
        <v>1400</v>
      </c>
      <c r="Z281">
        <v>61</v>
      </c>
    </row>
    <row r="282" spans="1:26">
      <c r="A282" s="290">
        <v>7062</v>
      </c>
      <c r="B282" s="23" t="str">
        <f t="shared" si="20"/>
        <v>SE-NE_1500__kV_62</v>
      </c>
      <c r="C282" s="23">
        <v>802</v>
      </c>
      <c r="D282" s="142" t="str">
        <f>VLOOKUP(C282,tab_corredor!$A$2:$B$50,2,0)</f>
        <v>SE-NE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2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21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23"/>
        <v>1400</v>
      </c>
      <c r="Z282">
        <v>62</v>
      </c>
    </row>
    <row r="283" spans="1:26">
      <c r="A283" s="290">
        <v>7063</v>
      </c>
      <c r="B283" s="23" t="str">
        <f t="shared" si="20"/>
        <v>SE-NE_1500__kV_63</v>
      </c>
      <c r="C283" s="23">
        <v>802</v>
      </c>
      <c r="D283" s="142" t="str">
        <f>VLOOKUP(C283,tab_corredor!$A$2:$B$50,2,0)</f>
        <v>SE-NE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2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21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23"/>
        <v>1400</v>
      </c>
      <c r="Z283">
        <v>63</v>
      </c>
    </row>
    <row r="284" spans="1:26">
      <c r="A284" s="290">
        <v>7064</v>
      </c>
      <c r="B284" s="23" t="str">
        <f t="shared" si="20"/>
        <v>SE-NE_1500__kV_64</v>
      </c>
      <c r="C284" s="23">
        <v>802</v>
      </c>
      <c r="D284" s="142" t="str">
        <f>VLOOKUP(C284,tab_corredor!$A$2:$B$50,2,0)</f>
        <v>SE-NE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2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21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23"/>
        <v>1400</v>
      </c>
      <c r="Z284">
        <v>64</v>
      </c>
    </row>
    <row r="285" spans="1:26">
      <c r="A285" s="290">
        <v>7065</v>
      </c>
      <c r="B285" s="23" t="str">
        <f t="shared" si="20"/>
        <v>SE-NE_1500__kV_65</v>
      </c>
      <c r="C285" s="23">
        <v>802</v>
      </c>
      <c r="D285" s="142" t="str">
        <f>VLOOKUP(C285,tab_corredor!$A$2:$B$50,2,0)</f>
        <v>SE-NE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2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21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23"/>
        <v>1400</v>
      </c>
      <c r="Z285">
        <v>65</v>
      </c>
    </row>
    <row r="286" spans="1:26">
      <c r="A286" s="290">
        <v>7066</v>
      </c>
      <c r="B286" s="23" t="str">
        <f t="shared" si="20"/>
        <v>SE-NE_1500__kV_66</v>
      </c>
      <c r="C286" s="23">
        <v>802</v>
      </c>
      <c r="D286" s="142" t="str">
        <f>VLOOKUP(C286,tab_corredor!$A$2:$B$50,2,0)</f>
        <v>SE-NE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2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21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23"/>
        <v>1400</v>
      </c>
      <c r="Z286">
        <v>66</v>
      </c>
    </row>
    <row r="287" spans="1:26">
      <c r="A287" s="290">
        <v>7067</v>
      </c>
      <c r="B287" s="23" t="str">
        <f t="shared" si="20"/>
        <v>SE-NE_1500__kV_67</v>
      </c>
      <c r="C287" s="23">
        <v>802</v>
      </c>
      <c r="D287" s="142" t="str">
        <f>VLOOKUP(C287,tab_corredor!$A$2:$B$50,2,0)</f>
        <v>SE-NE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2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21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23"/>
        <v>1400</v>
      </c>
      <c r="Z287">
        <v>67</v>
      </c>
    </row>
    <row r="288" spans="1:26">
      <c r="A288" s="290">
        <v>7068</v>
      </c>
      <c r="B288" s="23" t="str">
        <f t="shared" si="20"/>
        <v>SE-NE_1500__kV_68</v>
      </c>
      <c r="C288" s="23">
        <v>802</v>
      </c>
      <c r="D288" s="142" t="str">
        <f>VLOOKUP(C288,tab_corredor!$A$2:$B$50,2,0)</f>
        <v>SE-NE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2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21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23"/>
        <v>1400</v>
      </c>
      <c r="Z288">
        <v>68</v>
      </c>
    </row>
    <row r="289" spans="1:26">
      <c r="A289" s="290">
        <v>7069</v>
      </c>
      <c r="B289" s="23" t="str">
        <f t="shared" si="20"/>
        <v>SE-NE_1500__kV_69</v>
      </c>
      <c r="C289" s="23">
        <v>802</v>
      </c>
      <c r="D289" s="142" t="str">
        <f>VLOOKUP(C289,tab_corredor!$A$2:$B$50,2,0)</f>
        <v>SE-NE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2100</v>
      </c>
      <c r="Q289" s="294">
        <v>1</v>
      </c>
      <c r="R289" s="23"/>
      <c r="S289" s="148">
        <f t="shared" si="22"/>
        <v>2100</v>
      </c>
      <c r="T289" s="148">
        <f ca="1">IF(S289=0,"",S289*(OFFSET(cod_desembolso!$A$1,Q289,23)))</f>
        <v>2182.3840175367854</v>
      </c>
      <c r="U289" s="149">
        <f>(constantes!$B$3*(1+constantes!$B$3)^(O289))/((1+constantes!$B$3)^(O289)-1)</f>
        <v>9.3678779051968114E-2</v>
      </c>
      <c r="V289" s="148">
        <f t="shared" ca="1" si="21"/>
        <v>204.44307018537503</v>
      </c>
      <c r="W289" s="148">
        <f ca="1">(IF(S289=0,"",V289/constantes!$B$3))*1</f>
        <v>2555.538377317188</v>
      </c>
      <c r="X289" s="150">
        <f ca="1">IF(S289=0,"",PV(constantes!$B$3,O289,-V289)*constantes!$B$3)</f>
        <v>174.59072140294285</v>
      </c>
      <c r="Y289" s="85">
        <f t="shared" si="23"/>
        <v>1400</v>
      </c>
      <c r="Z289">
        <v>69</v>
      </c>
    </row>
    <row r="290" spans="1:26">
      <c r="A290" s="290">
        <v>7070</v>
      </c>
      <c r="B290" s="23" t="str">
        <f t="shared" si="20"/>
        <v>SE-NE_1500__kV_70</v>
      </c>
      <c r="C290" s="23">
        <v>802</v>
      </c>
      <c r="D290" s="142" t="str">
        <f>VLOOKUP(C290,tab_corredor!$A$2:$B$50,2,0)</f>
        <v>SE-NE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2100</v>
      </c>
      <c r="Q290" s="294">
        <v>1</v>
      </c>
      <c r="R290" s="23"/>
      <c r="S290" s="148">
        <f t="shared" si="22"/>
        <v>2100</v>
      </c>
      <c r="T290" s="148">
        <f ca="1">IF(S290=0,"",S290*(OFFSET(cod_desembolso!$A$1,Q290,23)))</f>
        <v>2182.3840175367854</v>
      </c>
      <c r="U290" s="149">
        <f>(constantes!$B$3*(1+constantes!$B$3)^(O290))/((1+constantes!$B$3)^(O290)-1)</f>
        <v>9.3678779051968114E-2</v>
      </c>
      <c r="V290" s="148">
        <f t="shared" ca="1" si="21"/>
        <v>204.44307018537503</v>
      </c>
      <c r="W290" s="148">
        <f ca="1">(IF(S290=0,"",V290/constantes!$B$3))*1</f>
        <v>2555.538377317188</v>
      </c>
      <c r="X290" s="150">
        <f ca="1">IF(S290=0,"",PV(constantes!$B$3,O290,-V290)*constantes!$B$3)</f>
        <v>174.59072140294285</v>
      </c>
      <c r="Y290" s="85">
        <f t="shared" si="23"/>
        <v>1400</v>
      </c>
      <c r="Z290">
        <v>70</v>
      </c>
    </row>
    <row r="291" spans="1:26">
      <c r="A291" s="290">
        <v>7071</v>
      </c>
      <c r="B291" s="23" t="str">
        <f t="shared" si="20"/>
        <v>SE-NE_1500__kV_71</v>
      </c>
      <c r="C291" s="23">
        <v>802</v>
      </c>
      <c r="D291" s="142" t="str">
        <f>VLOOKUP(C291,tab_corredor!$A$2:$B$50,2,0)</f>
        <v>SE-NE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2100</v>
      </c>
      <c r="Q291" s="294">
        <v>1</v>
      </c>
      <c r="R291" s="23"/>
      <c r="S291" s="148">
        <f t="shared" si="22"/>
        <v>2100</v>
      </c>
      <c r="T291" s="148">
        <f ca="1">IF(S291=0,"",S291*(OFFSET(cod_desembolso!$A$1,Q291,23)))</f>
        <v>2182.3840175367854</v>
      </c>
      <c r="U291" s="149">
        <f>(constantes!$B$3*(1+constantes!$B$3)^(O291))/((1+constantes!$B$3)^(O291)-1)</f>
        <v>9.3678779051968114E-2</v>
      </c>
      <c r="V291" s="148">
        <f t="shared" ca="1" si="21"/>
        <v>204.44307018537503</v>
      </c>
      <c r="W291" s="148">
        <f ca="1">(IF(S291=0,"",V291/constantes!$B$3))*1</f>
        <v>2555.538377317188</v>
      </c>
      <c r="X291" s="150">
        <f ca="1">IF(S291=0,"",PV(constantes!$B$3,O291,-V291)*constantes!$B$3)</f>
        <v>174.59072140294285</v>
      </c>
      <c r="Y291" s="85">
        <f t="shared" si="23"/>
        <v>1400</v>
      </c>
      <c r="Z291">
        <v>71</v>
      </c>
    </row>
    <row r="292" spans="1:26">
      <c r="A292" s="290">
        <v>7072</v>
      </c>
      <c r="B292" s="23" t="str">
        <f t="shared" si="20"/>
        <v>SE-NE_1500__kV_72</v>
      </c>
      <c r="C292" s="23">
        <v>802</v>
      </c>
      <c r="D292" s="142" t="str">
        <f>VLOOKUP(C292,tab_corredor!$A$2:$B$50,2,0)</f>
        <v>SE-NE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2100</v>
      </c>
      <c r="Q292" s="294">
        <v>1</v>
      </c>
      <c r="R292" s="23"/>
      <c r="S292" s="148">
        <f t="shared" si="22"/>
        <v>2100</v>
      </c>
      <c r="T292" s="148">
        <f ca="1">IF(S292=0,"",S292*(OFFSET(cod_desembolso!$A$1,Q292,23)))</f>
        <v>2182.3840175367854</v>
      </c>
      <c r="U292" s="149">
        <f>(constantes!$B$3*(1+constantes!$B$3)^(O292))/((1+constantes!$B$3)^(O292)-1)</f>
        <v>9.3678779051968114E-2</v>
      </c>
      <c r="V292" s="148">
        <f t="shared" ca="1" si="21"/>
        <v>204.44307018537503</v>
      </c>
      <c r="W292" s="148">
        <f ca="1">(IF(S292=0,"",V292/constantes!$B$3))*1</f>
        <v>2555.538377317188</v>
      </c>
      <c r="X292" s="150">
        <f ca="1">IF(S292=0,"",PV(constantes!$B$3,O292,-V292)*constantes!$B$3)</f>
        <v>174.59072140294285</v>
      </c>
      <c r="Y292" s="85">
        <f t="shared" si="23"/>
        <v>1400</v>
      </c>
      <c r="Z292">
        <v>72</v>
      </c>
    </row>
    <row r="293" spans="1:26">
      <c r="A293" s="290">
        <v>7073</v>
      </c>
      <c r="B293" s="23" t="str">
        <f t="shared" si="20"/>
        <v>SE-NE_1500__kV_73</v>
      </c>
      <c r="C293" s="23">
        <v>802</v>
      </c>
      <c r="D293" s="142" t="str">
        <f>VLOOKUP(C293,tab_corredor!$A$2:$B$50,2,0)</f>
        <v>SE-NE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2100</v>
      </c>
      <c r="Q293" s="294">
        <v>1</v>
      </c>
      <c r="R293" s="23"/>
      <c r="S293" s="148">
        <f t="shared" si="22"/>
        <v>2100</v>
      </c>
      <c r="T293" s="148">
        <f ca="1">IF(S293=0,"",S293*(OFFSET(cod_desembolso!$A$1,Q293,23)))</f>
        <v>2182.3840175367854</v>
      </c>
      <c r="U293" s="149">
        <f>(constantes!$B$3*(1+constantes!$B$3)^(O293))/((1+constantes!$B$3)^(O293)-1)</f>
        <v>9.3678779051968114E-2</v>
      </c>
      <c r="V293" s="148">
        <f t="shared" ca="1" si="21"/>
        <v>204.44307018537503</v>
      </c>
      <c r="W293" s="148">
        <f ca="1">(IF(S293=0,"",V293/constantes!$B$3))*1</f>
        <v>2555.538377317188</v>
      </c>
      <c r="X293" s="150">
        <f ca="1">IF(S293=0,"",PV(constantes!$B$3,O293,-V293)*constantes!$B$3)</f>
        <v>174.59072140294285</v>
      </c>
      <c r="Y293" s="85">
        <f t="shared" si="23"/>
        <v>1400</v>
      </c>
      <c r="Z293">
        <v>73</v>
      </c>
    </row>
    <row r="294" spans="1:26">
      <c r="A294" s="290">
        <v>7074</v>
      </c>
      <c r="B294" s="23" t="str">
        <f t="shared" si="20"/>
        <v>SE-NE_1500__kV_74</v>
      </c>
      <c r="C294" s="23">
        <v>802</v>
      </c>
      <c r="D294" s="142" t="str">
        <f>VLOOKUP(C294,tab_corredor!$A$2:$B$50,2,0)</f>
        <v>SE-NE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2100</v>
      </c>
      <c r="Q294" s="294">
        <v>1</v>
      </c>
      <c r="R294" s="23"/>
      <c r="S294" s="148">
        <f t="shared" si="22"/>
        <v>2100</v>
      </c>
      <c r="T294" s="148">
        <f ca="1">IF(S294=0,"",S294*(OFFSET(cod_desembolso!$A$1,Q294,23)))</f>
        <v>2182.3840175367854</v>
      </c>
      <c r="U294" s="149">
        <f>(constantes!$B$3*(1+constantes!$B$3)^(O294))/((1+constantes!$B$3)^(O294)-1)</f>
        <v>9.3678779051968114E-2</v>
      </c>
      <c r="V294" s="148">
        <f t="shared" ca="1" si="21"/>
        <v>204.44307018537503</v>
      </c>
      <c r="W294" s="148">
        <f ca="1">(IF(S294=0,"",V294/constantes!$B$3))*1</f>
        <v>2555.538377317188</v>
      </c>
      <c r="X294" s="150">
        <f ca="1">IF(S294=0,"",PV(constantes!$B$3,O294,-V294)*constantes!$B$3)</f>
        <v>174.59072140294285</v>
      </c>
      <c r="Y294" s="85">
        <f t="shared" si="23"/>
        <v>1400</v>
      </c>
      <c r="Z294">
        <v>74</v>
      </c>
    </row>
    <row r="295" spans="1:26">
      <c r="A295" s="290">
        <v>7075</v>
      </c>
      <c r="B295" s="23" t="str">
        <f t="shared" si="20"/>
        <v>SE-NE_1500__kV_75</v>
      </c>
      <c r="C295" s="23">
        <v>802</v>
      </c>
      <c r="D295" s="142" t="str">
        <f>VLOOKUP(C295,tab_corredor!$A$2:$B$50,2,0)</f>
        <v>SE-NE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2100</v>
      </c>
      <c r="Q295" s="294">
        <v>1</v>
      </c>
      <c r="R295" s="23"/>
      <c r="S295" s="148">
        <f t="shared" si="22"/>
        <v>2100</v>
      </c>
      <c r="T295" s="148">
        <f ca="1">IF(S295=0,"",S295*(OFFSET(cod_desembolso!$A$1,Q295,23)))</f>
        <v>2182.3840175367854</v>
      </c>
      <c r="U295" s="149">
        <f>(constantes!$B$3*(1+constantes!$B$3)^(O295))/((1+constantes!$B$3)^(O295)-1)</f>
        <v>9.3678779051968114E-2</v>
      </c>
      <c r="V295" s="148">
        <f t="shared" ca="1" si="21"/>
        <v>204.44307018537503</v>
      </c>
      <c r="W295" s="148">
        <f ca="1">(IF(S295=0,"",V295/constantes!$B$3))*1</f>
        <v>2555.538377317188</v>
      </c>
      <c r="X295" s="150">
        <f ca="1">IF(S295=0,"",PV(constantes!$B$3,O295,-V295)*constantes!$B$3)</f>
        <v>174.59072140294285</v>
      </c>
      <c r="Y295" s="85">
        <f t="shared" si="23"/>
        <v>1400</v>
      </c>
      <c r="Z295">
        <v>75</v>
      </c>
    </row>
    <row r="296" spans="1:26">
      <c r="A296" s="290">
        <v>7076</v>
      </c>
      <c r="B296" s="23" t="str">
        <f t="shared" si="20"/>
        <v>SE-NE_1500__kV_76</v>
      </c>
      <c r="C296" s="23">
        <v>802</v>
      </c>
      <c r="D296" s="142" t="str">
        <f>VLOOKUP(C296,tab_corredor!$A$2:$B$50,2,0)</f>
        <v>SE-NE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2100</v>
      </c>
      <c r="Q296" s="294">
        <v>1</v>
      </c>
      <c r="R296" s="23"/>
      <c r="S296" s="148">
        <f t="shared" si="22"/>
        <v>2100</v>
      </c>
      <c r="T296" s="148">
        <f ca="1">IF(S296=0,"",S296*(OFFSET(cod_desembolso!$A$1,Q296,23)))</f>
        <v>2182.3840175367854</v>
      </c>
      <c r="U296" s="149">
        <f>(constantes!$B$3*(1+constantes!$B$3)^(O296))/((1+constantes!$B$3)^(O296)-1)</f>
        <v>9.3678779051968114E-2</v>
      </c>
      <c r="V296" s="148">
        <f t="shared" ca="1" si="21"/>
        <v>204.44307018537503</v>
      </c>
      <c r="W296" s="148">
        <f ca="1">(IF(S296=0,"",V296/constantes!$B$3))*1</f>
        <v>2555.538377317188</v>
      </c>
      <c r="X296" s="150">
        <f ca="1">IF(S296=0,"",PV(constantes!$B$3,O296,-V296)*constantes!$B$3)</f>
        <v>174.59072140294285</v>
      </c>
      <c r="Y296" s="85">
        <f t="shared" si="23"/>
        <v>1400</v>
      </c>
      <c r="Z296">
        <v>76</v>
      </c>
    </row>
    <row r="297" spans="1:26">
      <c r="A297" s="290">
        <v>7077</v>
      </c>
      <c r="B297" s="23" t="str">
        <f t="shared" si="20"/>
        <v>SE-NE_1500__kV_77</v>
      </c>
      <c r="C297" s="23">
        <v>802</v>
      </c>
      <c r="D297" s="142" t="str">
        <f>VLOOKUP(C297,tab_corredor!$A$2:$B$50,2,0)</f>
        <v>SE-NE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2100</v>
      </c>
      <c r="Q297" s="294">
        <v>1</v>
      </c>
      <c r="R297" s="23"/>
      <c r="S297" s="148">
        <f t="shared" si="22"/>
        <v>2100</v>
      </c>
      <c r="T297" s="148">
        <f ca="1">IF(S297=0,"",S297*(OFFSET(cod_desembolso!$A$1,Q297,23)))</f>
        <v>2182.3840175367854</v>
      </c>
      <c r="U297" s="149">
        <f>(constantes!$B$3*(1+constantes!$B$3)^(O297))/((1+constantes!$B$3)^(O297)-1)</f>
        <v>9.3678779051968114E-2</v>
      </c>
      <c r="V297" s="148">
        <f t="shared" ca="1" si="21"/>
        <v>204.44307018537503</v>
      </c>
      <c r="W297" s="148">
        <f ca="1">(IF(S297=0,"",V297/constantes!$B$3))*1</f>
        <v>2555.538377317188</v>
      </c>
      <c r="X297" s="150">
        <f ca="1">IF(S297=0,"",PV(constantes!$B$3,O297,-V297)*constantes!$B$3)</f>
        <v>174.59072140294285</v>
      </c>
      <c r="Y297" s="85">
        <f t="shared" si="23"/>
        <v>1400</v>
      </c>
      <c r="Z297">
        <v>77</v>
      </c>
    </row>
    <row r="298" spans="1:26">
      <c r="A298" s="290">
        <v>7078</v>
      </c>
      <c r="B298" s="23" t="str">
        <f t="shared" si="20"/>
        <v>SE-NE_1500__kV_78</v>
      </c>
      <c r="C298" s="23">
        <v>802</v>
      </c>
      <c r="D298" s="142" t="str">
        <f>VLOOKUP(C298,tab_corredor!$A$2:$B$50,2,0)</f>
        <v>SE-NE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2100</v>
      </c>
      <c r="Q298" s="294">
        <v>1</v>
      </c>
      <c r="R298" s="23"/>
      <c r="S298" s="148">
        <f t="shared" si="22"/>
        <v>2100</v>
      </c>
      <c r="T298" s="148">
        <f ca="1">IF(S298=0,"",S298*(OFFSET(cod_desembolso!$A$1,Q298,23)))</f>
        <v>2182.3840175367854</v>
      </c>
      <c r="U298" s="149">
        <f>(constantes!$B$3*(1+constantes!$B$3)^(O298))/((1+constantes!$B$3)^(O298)-1)</f>
        <v>9.3678779051968114E-2</v>
      </c>
      <c r="V298" s="148">
        <f t="shared" ca="1" si="21"/>
        <v>204.44307018537503</v>
      </c>
      <c r="W298" s="148">
        <f ca="1">(IF(S298=0,"",V298/constantes!$B$3))*1</f>
        <v>2555.538377317188</v>
      </c>
      <c r="X298" s="150">
        <f ca="1">IF(S298=0,"",PV(constantes!$B$3,O298,-V298)*constantes!$B$3)</f>
        <v>174.59072140294285</v>
      </c>
      <c r="Y298" s="85">
        <f t="shared" si="23"/>
        <v>1400</v>
      </c>
      <c r="Z298">
        <v>78</v>
      </c>
    </row>
    <row r="299" spans="1:26">
      <c r="A299" s="290">
        <v>7079</v>
      </c>
      <c r="B299" s="23" t="str">
        <f t="shared" si="20"/>
        <v>SE-NE_1500__kV_79</v>
      </c>
      <c r="C299" s="23">
        <v>802</v>
      </c>
      <c r="D299" s="142" t="str">
        <f>VLOOKUP(C299,tab_corredor!$A$2:$B$50,2,0)</f>
        <v>SE-NE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2100</v>
      </c>
      <c r="Q299" s="294">
        <v>1</v>
      </c>
      <c r="R299" s="23"/>
      <c r="S299" s="148">
        <f t="shared" si="22"/>
        <v>2100</v>
      </c>
      <c r="T299" s="148">
        <f ca="1">IF(S299=0,"",S299*(OFFSET(cod_desembolso!$A$1,Q299,23)))</f>
        <v>2182.3840175367854</v>
      </c>
      <c r="U299" s="149">
        <f>(constantes!$B$3*(1+constantes!$B$3)^(O299))/((1+constantes!$B$3)^(O299)-1)</f>
        <v>9.3678779051968114E-2</v>
      </c>
      <c r="V299" s="148">
        <f t="shared" ca="1" si="21"/>
        <v>204.44307018537503</v>
      </c>
      <c r="W299" s="148">
        <f ca="1">(IF(S299=0,"",V299/constantes!$B$3))*1</f>
        <v>2555.538377317188</v>
      </c>
      <c r="X299" s="150">
        <f ca="1">IF(S299=0,"",PV(constantes!$B$3,O299,-V299)*constantes!$B$3)</f>
        <v>174.59072140294285</v>
      </c>
      <c r="Y299" s="85">
        <f t="shared" si="23"/>
        <v>1400</v>
      </c>
      <c r="Z299">
        <v>79</v>
      </c>
    </row>
    <row r="300" spans="1:26">
      <c r="A300" s="290">
        <v>7080</v>
      </c>
      <c r="B300" s="23" t="str">
        <f t="shared" si="20"/>
        <v>SE-NE_1500__kV_80</v>
      </c>
      <c r="C300" s="23">
        <v>802</v>
      </c>
      <c r="D300" s="142" t="str">
        <f>VLOOKUP(C300,tab_corredor!$A$2:$B$50,2,0)</f>
        <v>SE-NE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2100</v>
      </c>
      <c r="Q300" s="294">
        <v>1</v>
      </c>
      <c r="R300" s="23"/>
      <c r="S300" s="148">
        <f t="shared" si="22"/>
        <v>2100</v>
      </c>
      <c r="T300" s="148">
        <f ca="1">IF(S300=0,"",S300*(OFFSET(cod_desembolso!$A$1,Q300,23)))</f>
        <v>2182.3840175367854</v>
      </c>
      <c r="U300" s="149">
        <f>(constantes!$B$3*(1+constantes!$B$3)^(O300))/((1+constantes!$B$3)^(O300)-1)</f>
        <v>9.3678779051968114E-2</v>
      </c>
      <c r="V300" s="148">
        <f t="shared" ca="1" si="21"/>
        <v>204.44307018537503</v>
      </c>
      <c r="W300" s="148">
        <f ca="1">(IF(S300=0,"",V300/constantes!$B$3))*1</f>
        <v>2555.538377317188</v>
      </c>
      <c r="X300" s="150">
        <f ca="1">IF(S300=0,"",PV(constantes!$B$3,O300,-V300)*constantes!$B$3)</f>
        <v>174.59072140294285</v>
      </c>
      <c r="Y300" s="85">
        <f t="shared" si="23"/>
        <v>1400</v>
      </c>
      <c r="Z300">
        <v>80</v>
      </c>
    </row>
    <row r="301" spans="1:26">
      <c r="A301" s="290">
        <v>7081</v>
      </c>
      <c r="B301" s="23" t="str">
        <f t="shared" si="20"/>
        <v>SE-NE_1500__kV_81</v>
      </c>
      <c r="C301" s="23">
        <v>802</v>
      </c>
      <c r="D301" s="142" t="str">
        <f>VLOOKUP(C301,tab_corredor!$A$2:$B$50,2,0)</f>
        <v>SE-NE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2100</v>
      </c>
      <c r="Q301" s="294">
        <v>1</v>
      </c>
      <c r="R301" s="23"/>
      <c r="S301" s="148">
        <f t="shared" si="22"/>
        <v>2100</v>
      </c>
      <c r="T301" s="148">
        <f ca="1">IF(S301=0,"",S301*(OFFSET(cod_desembolso!$A$1,Q301,23)))</f>
        <v>2182.3840175367854</v>
      </c>
      <c r="U301" s="149">
        <f>(constantes!$B$3*(1+constantes!$B$3)^(O301))/((1+constantes!$B$3)^(O301)-1)</f>
        <v>9.3678779051968114E-2</v>
      </c>
      <c r="V301" s="148">
        <f t="shared" ca="1" si="21"/>
        <v>204.44307018537503</v>
      </c>
      <c r="W301" s="148">
        <f ca="1">(IF(S301=0,"",V301/constantes!$B$3))*1</f>
        <v>2555.538377317188</v>
      </c>
      <c r="X301" s="150">
        <f ca="1">IF(S301=0,"",PV(constantes!$B$3,O301,-V301)*constantes!$B$3)</f>
        <v>174.59072140294285</v>
      </c>
      <c r="Y301" s="85">
        <f t="shared" si="23"/>
        <v>1400</v>
      </c>
      <c r="Z301">
        <v>81</v>
      </c>
    </row>
    <row r="302" spans="1:26">
      <c r="A302" s="290">
        <v>7082</v>
      </c>
      <c r="B302" s="23" t="str">
        <f t="shared" si="20"/>
        <v>SE-NE_1500__kV_82</v>
      </c>
      <c r="C302" s="23">
        <v>802</v>
      </c>
      <c r="D302" s="142" t="str">
        <f>VLOOKUP(C302,tab_corredor!$A$2:$B$50,2,0)</f>
        <v>SE-NE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2100</v>
      </c>
      <c r="Q302" s="294">
        <v>1</v>
      </c>
      <c r="R302" s="23"/>
      <c r="S302" s="148">
        <f t="shared" si="22"/>
        <v>2100</v>
      </c>
      <c r="T302" s="148">
        <f ca="1">IF(S302=0,"",S302*(OFFSET(cod_desembolso!$A$1,Q302,23)))</f>
        <v>2182.3840175367854</v>
      </c>
      <c r="U302" s="149">
        <f>(constantes!$B$3*(1+constantes!$B$3)^(O302))/((1+constantes!$B$3)^(O302)-1)</f>
        <v>9.3678779051968114E-2</v>
      </c>
      <c r="V302" s="148">
        <f t="shared" ca="1" si="21"/>
        <v>204.44307018537503</v>
      </c>
      <c r="W302" s="148">
        <f ca="1">(IF(S302=0,"",V302/constantes!$B$3))*1</f>
        <v>2555.538377317188</v>
      </c>
      <c r="X302" s="150">
        <f ca="1">IF(S302=0,"",PV(constantes!$B$3,O302,-V302)*constantes!$B$3)</f>
        <v>174.59072140294285</v>
      </c>
      <c r="Y302" s="85">
        <f t="shared" si="23"/>
        <v>1400</v>
      </c>
      <c r="Z302">
        <v>82</v>
      </c>
    </row>
    <row r="303" spans="1:26">
      <c r="A303" s="290">
        <v>7083</v>
      </c>
      <c r="B303" s="23" t="str">
        <f t="shared" si="20"/>
        <v>SE-NE_1500__kV_83</v>
      </c>
      <c r="C303" s="23">
        <v>802</v>
      </c>
      <c r="D303" s="142" t="str">
        <f>VLOOKUP(C303,tab_corredor!$A$2:$B$50,2,0)</f>
        <v>SE-NE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2100</v>
      </c>
      <c r="Q303" s="294">
        <v>1</v>
      </c>
      <c r="R303" s="23"/>
      <c r="S303" s="148">
        <f t="shared" si="22"/>
        <v>2100</v>
      </c>
      <c r="T303" s="148">
        <f ca="1">IF(S303=0,"",S303*(OFFSET(cod_desembolso!$A$1,Q303,23)))</f>
        <v>2182.3840175367854</v>
      </c>
      <c r="U303" s="149">
        <f>(constantes!$B$3*(1+constantes!$B$3)^(O303))/((1+constantes!$B$3)^(O303)-1)</f>
        <v>9.3678779051968114E-2</v>
      </c>
      <c r="V303" s="148">
        <f t="shared" ca="1" si="21"/>
        <v>204.44307018537503</v>
      </c>
      <c r="W303" s="148">
        <f ca="1">(IF(S303=0,"",V303/constantes!$B$3))*1</f>
        <v>2555.538377317188</v>
      </c>
      <c r="X303" s="150">
        <f ca="1">IF(S303=0,"",PV(constantes!$B$3,O303,-V303)*constantes!$B$3)</f>
        <v>174.59072140294285</v>
      </c>
      <c r="Y303" s="85">
        <f t="shared" si="23"/>
        <v>1400</v>
      </c>
      <c r="Z303">
        <v>83</v>
      </c>
    </row>
    <row r="304" spans="1:26">
      <c r="A304" s="290">
        <v>7084</v>
      </c>
      <c r="B304" s="23" t="str">
        <f t="shared" si="20"/>
        <v>SE-NE_1500__kV_84</v>
      </c>
      <c r="C304" s="23">
        <v>802</v>
      </c>
      <c r="D304" s="142" t="str">
        <f>VLOOKUP(C304,tab_corredor!$A$2:$B$50,2,0)</f>
        <v>SE-NE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2100</v>
      </c>
      <c r="Q304" s="294">
        <v>1</v>
      </c>
      <c r="R304" s="23"/>
      <c r="S304" s="148">
        <f t="shared" si="22"/>
        <v>2100</v>
      </c>
      <c r="T304" s="148">
        <f ca="1">IF(S304=0,"",S304*(OFFSET(cod_desembolso!$A$1,Q304,23)))</f>
        <v>2182.3840175367854</v>
      </c>
      <c r="U304" s="149">
        <f>(constantes!$B$3*(1+constantes!$B$3)^(O304))/((1+constantes!$B$3)^(O304)-1)</f>
        <v>9.3678779051968114E-2</v>
      </c>
      <c r="V304" s="148">
        <f t="shared" ca="1" si="21"/>
        <v>204.44307018537503</v>
      </c>
      <c r="W304" s="148">
        <f ca="1">(IF(S304=0,"",V304/constantes!$B$3))*1</f>
        <v>2555.538377317188</v>
      </c>
      <c r="X304" s="150">
        <f ca="1">IF(S304=0,"",PV(constantes!$B$3,O304,-V304)*constantes!$B$3)</f>
        <v>174.59072140294285</v>
      </c>
      <c r="Y304" s="85">
        <f t="shared" si="23"/>
        <v>1400</v>
      </c>
      <c r="Z304">
        <v>84</v>
      </c>
    </row>
    <row r="305" spans="1:26">
      <c r="A305" s="290">
        <v>7085</v>
      </c>
      <c r="B305" s="23" t="str">
        <f t="shared" si="20"/>
        <v>SE-NE_1500__kV_85</v>
      </c>
      <c r="C305" s="23">
        <v>802</v>
      </c>
      <c r="D305" s="142" t="str">
        <f>VLOOKUP(C305,tab_corredor!$A$2:$B$50,2,0)</f>
        <v>SE-NE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2100</v>
      </c>
      <c r="Q305" s="294">
        <v>1</v>
      </c>
      <c r="R305" s="23"/>
      <c r="S305" s="148">
        <f t="shared" si="22"/>
        <v>2100</v>
      </c>
      <c r="T305" s="148">
        <f ca="1">IF(S305=0,"",S305*(OFFSET(cod_desembolso!$A$1,Q305,23)))</f>
        <v>2182.3840175367854</v>
      </c>
      <c r="U305" s="149">
        <f>(constantes!$B$3*(1+constantes!$B$3)^(O305))/((1+constantes!$B$3)^(O305)-1)</f>
        <v>9.3678779051968114E-2</v>
      </c>
      <c r="V305" s="148">
        <f t="shared" ca="1" si="21"/>
        <v>204.44307018537503</v>
      </c>
      <c r="W305" s="148">
        <f ca="1">(IF(S305=0,"",V305/constantes!$B$3))*1</f>
        <v>2555.538377317188</v>
      </c>
      <c r="X305" s="150">
        <f ca="1">IF(S305=0,"",PV(constantes!$B$3,O305,-V305)*constantes!$B$3)</f>
        <v>174.59072140294285</v>
      </c>
      <c r="Y305" s="85">
        <f t="shared" si="23"/>
        <v>1400</v>
      </c>
      <c r="Z305">
        <v>85</v>
      </c>
    </row>
    <row r="306" spans="1:26">
      <c r="A306" s="290">
        <v>7086</v>
      </c>
      <c r="B306" s="23" t="str">
        <f t="shared" si="20"/>
        <v>SE-NE_1500__kV_86</v>
      </c>
      <c r="C306" s="23">
        <v>802</v>
      </c>
      <c r="D306" s="142" t="str">
        <f>VLOOKUP(C306,tab_corredor!$A$2:$B$50,2,0)</f>
        <v>SE-NE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2100</v>
      </c>
      <c r="Q306" s="294">
        <v>1</v>
      </c>
      <c r="R306" s="23"/>
      <c r="S306" s="148">
        <f t="shared" si="22"/>
        <v>2100</v>
      </c>
      <c r="T306" s="148">
        <f ca="1">IF(S306=0,"",S306*(OFFSET(cod_desembolso!$A$1,Q306,23)))</f>
        <v>2182.3840175367854</v>
      </c>
      <c r="U306" s="149">
        <f>(constantes!$B$3*(1+constantes!$B$3)^(O306))/((1+constantes!$B$3)^(O306)-1)</f>
        <v>9.3678779051968114E-2</v>
      </c>
      <c r="V306" s="148">
        <f t="shared" ca="1" si="21"/>
        <v>204.44307018537503</v>
      </c>
      <c r="W306" s="148">
        <f ca="1">(IF(S306=0,"",V306/constantes!$B$3))*1</f>
        <v>2555.538377317188</v>
      </c>
      <c r="X306" s="150">
        <f ca="1">IF(S306=0,"",PV(constantes!$B$3,O306,-V306)*constantes!$B$3)</f>
        <v>174.59072140294285</v>
      </c>
      <c r="Y306" s="85">
        <f t="shared" si="23"/>
        <v>1400</v>
      </c>
      <c r="Z306">
        <v>86</v>
      </c>
    </row>
    <row r="307" spans="1:26">
      <c r="A307" s="290">
        <v>7087</v>
      </c>
      <c r="B307" s="23" t="str">
        <f t="shared" si="20"/>
        <v>SE-NE_1500__kV_87</v>
      </c>
      <c r="C307" s="23">
        <v>802</v>
      </c>
      <c r="D307" s="142" t="str">
        <f>VLOOKUP(C307,tab_corredor!$A$2:$B$50,2,0)</f>
        <v>SE-NE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2100</v>
      </c>
      <c r="Q307" s="294">
        <v>1</v>
      </c>
      <c r="R307" s="23"/>
      <c r="S307" s="148">
        <f t="shared" si="22"/>
        <v>2100</v>
      </c>
      <c r="T307" s="148">
        <f ca="1">IF(S307=0,"",S307*(OFFSET(cod_desembolso!$A$1,Q307,23)))</f>
        <v>2182.3840175367854</v>
      </c>
      <c r="U307" s="149">
        <f>(constantes!$B$3*(1+constantes!$B$3)^(O307))/((1+constantes!$B$3)^(O307)-1)</f>
        <v>9.3678779051968114E-2</v>
      </c>
      <c r="V307" s="148">
        <f t="shared" ca="1" si="21"/>
        <v>204.44307018537503</v>
      </c>
      <c r="W307" s="148">
        <f ca="1">(IF(S307=0,"",V307/constantes!$B$3))*1</f>
        <v>2555.538377317188</v>
      </c>
      <c r="X307" s="150">
        <f ca="1">IF(S307=0,"",PV(constantes!$B$3,O307,-V307)*constantes!$B$3)</f>
        <v>174.59072140294285</v>
      </c>
      <c r="Y307" s="85">
        <f t="shared" si="23"/>
        <v>1400</v>
      </c>
      <c r="Z307">
        <v>87</v>
      </c>
    </row>
    <row r="308" spans="1:26">
      <c r="A308" s="290">
        <v>7088</v>
      </c>
      <c r="B308" s="23" t="str">
        <f t="shared" si="20"/>
        <v>SE-NE_1500__kV_88</v>
      </c>
      <c r="C308" s="23">
        <v>802</v>
      </c>
      <c r="D308" s="142" t="str">
        <f>VLOOKUP(C308,tab_corredor!$A$2:$B$50,2,0)</f>
        <v>SE-NE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2100</v>
      </c>
      <c r="Q308" s="294">
        <v>1</v>
      </c>
      <c r="R308" s="23"/>
      <c r="S308" s="148">
        <f t="shared" si="22"/>
        <v>2100</v>
      </c>
      <c r="T308" s="148">
        <f ca="1">IF(S308=0,"",S308*(OFFSET(cod_desembolso!$A$1,Q308,23)))</f>
        <v>2182.3840175367854</v>
      </c>
      <c r="U308" s="149">
        <f>(constantes!$B$3*(1+constantes!$B$3)^(O308))/((1+constantes!$B$3)^(O308)-1)</f>
        <v>9.3678779051968114E-2</v>
      </c>
      <c r="V308" s="148">
        <f t="shared" ca="1" si="21"/>
        <v>204.44307018537503</v>
      </c>
      <c r="W308" s="148">
        <f ca="1">(IF(S308=0,"",V308/constantes!$B$3))*1</f>
        <v>2555.538377317188</v>
      </c>
      <c r="X308" s="150">
        <f ca="1">IF(S308=0,"",PV(constantes!$B$3,O308,-V308)*constantes!$B$3)</f>
        <v>174.59072140294285</v>
      </c>
      <c r="Y308" s="85">
        <f t="shared" si="23"/>
        <v>1400</v>
      </c>
      <c r="Z308">
        <v>88</v>
      </c>
    </row>
    <row r="309" spans="1:26">
      <c r="A309" s="290">
        <v>7089</v>
      </c>
      <c r="B309" s="23" t="str">
        <f t="shared" si="20"/>
        <v>SE-NE_1500__kV_89</v>
      </c>
      <c r="C309" s="23">
        <v>802</v>
      </c>
      <c r="D309" s="142" t="str">
        <f>VLOOKUP(C309,tab_corredor!$A$2:$B$50,2,0)</f>
        <v>SE-NE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2100</v>
      </c>
      <c r="Q309" s="294">
        <v>1</v>
      </c>
      <c r="R309" s="23"/>
      <c r="S309" s="148">
        <f t="shared" si="22"/>
        <v>2100</v>
      </c>
      <c r="T309" s="148">
        <f ca="1">IF(S309=0,"",S309*(OFFSET(cod_desembolso!$A$1,Q309,23)))</f>
        <v>2182.3840175367854</v>
      </c>
      <c r="U309" s="149">
        <f>(constantes!$B$3*(1+constantes!$B$3)^(O309))/((1+constantes!$B$3)^(O309)-1)</f>
        <v>9.3678779051968114E-2</v>
      </c>
      <c r="V309" s="148">
        <f t="shared" ca="1" si="21"/>
        <v>204.44307018537503</v>
      </c>
      <c r="W309" s="148">
        <f ca="1">(IF(S309=0,"",V309/constantes!$B$3))*1</f>
        <v>2555.538377317188</v>
      </c>
      <c r="X309" s="150">
        <f ca="1">IF(S309=0,"",PV(constantes!$B$3,O309,-V309)*constantes!$B$3)</f>
        <v>174.59072140294285</v>
      </c>
      <c r="Y309" s="85">
        <f t="shared" si="23"/>
        <v>1400</v>
      </c>
      <c r="Z309">
        <v>89</v>
      </c>
    </row>
    <row r="310" spans="1:26">
      <c r="A310" s="290">
        <v>7090</v>
      </c>
      <c r="B310" s="23" t="str">
        <f t="shared" si="20"/>
        <v>SE-NE_1500__kV_90</v>
      </c>
      <c r="C310" s="23">
        <v>802</v>
      </c>
      <c r="D310" s="142" t="str">
        <f>VLOOKUP(C310,tab_corredor!$A$2:$B$50,2,0)</f>
        <v>SE-NE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2100</v>
      </c>
      <c r="Q310" s="294">
        <v>1</v>
      </c>
      <c r="R310" s="23"/>
      <c r="S310" s="148">
        <f t="shared" si="22"/>
        <v>2100</v>
      </c>
      <c r="T310" s="148">
        <f ca="1">IF(S310=0,"",S310*(OFFSET(cod_desembolso!$A$1,Q310,23)))</f>
        <v>2182.3840175367854</v>
      </c>
      <c r="U310" s="149">
        <f>(constantes!$B$3*(1+constantes!$B$3)^(O310))/((1+constantes!$B$3)^(O310)-1)</f>
        <v>9.3678779051968114E-2</v>
      </c>
      <c r="V310" s="148">
        <f t="shared" ca="1" si="21"/>
        <v>204.44307018537503</v>
      </c>
      <c r="W310" s="148">
        <f ca="1">(IF(S310=0,"",V310/constantes!$B$3))*1</f>
        <v>2555.538377317188</v>
      </c>
      <c r="X310" s="150">
        <f ca="1">IF(S310=0,"",PV(constantes!$B$3,O310,-V310)*constantes!$B$3)</f>
        <v>174.59072140294285</v>
      </c>
      <c r="Y310" s="85">
        <f t="shared" si="23"/>
        <v>1400</v>
      </c>
      <c r="Z310">
        <v>90</v>
      </c>
    </row>
    <row r="311" spans="1:26">
      <c r="A311" s="290">
        <v>7091</v>
      </c>
      <c r="B311" s="23" t="str">
        <f t="shared" si="20"/>
        <v>SE-NE_1500__kV_91</v>
      </c>
      <c r="C311" s="23">
        <v>802</v>
      </c>
      <c r="D311" s="142" t="str">
        <f>VLOOKUP(C311,tab_corredor!$A$2:$B$50,2,0)</f>
        <v>SE-NE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2100</v>
      </c>
      <c r="Q311" s="294">
        <v>1</v>
      </c>
      <c r="R311" s="23"/>
      <c r="S311" s="148">
        <f t="shared" si="22"/>
        <v>2100</v>
      </c>
      <c r="T311" s="148">
        <f ca="1">IF(S311=0,"",S311*(OFFSET(cod_desembolso!$A$1,Q311,23)))</f>
        <v>2182.3840175367854</v>
      </c>
      <c r="U311" s="149">
        <f>(constantes!$B$3*(1+constantes!$B$3)^(O311))/((1+constantes!$B$3)^(O311)-1)</f>
        <v>9.3678779051968114E-2</v>
      </c>
      <c r="V311" s="148">
        <f t="shared" ca="1" si="21"/>
        <v>204.44307018537503</v>
      </c>
      <c r="W311" s="148">
        <f ca="1">(IF(S311=0,"",V311/constantes!$B$3))*1</f>
        <v>2555.538377317188</v>
      </c>
      <c r="X311" s="150">
        <f ca="1">IF(S311=0,"",PV(constantes!$B$3,O311,-V311)*constantes!$B$3)</f>
        <v>174.59072140294285</v>
      </c>
      <c r="Y311" s="85">
        <f t="shared" si="23"/>
        <v>1400</v>
      </c>
      <c r="Z311">
        <v>91</v>
      </c>
    </row>
    <row r="312" spans="1:26">
      <c r="A312" s="290">
        <v>7092</v>
      </c>
      <c r="B312" s="23" t="str">
        <f t="shared" si="20"/>
        <v>SE-NE_1500__kV_92</v>
      </c>
      <c r="C312" s="23">
        <v>802</v>
      </c>
      <c r="D312" s="142" t="str">
        <f>VLOOKUP(C312,tab_corredor!$A$2:$B$50,2,0)</f>
        <v>SE-NE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2100</v>
      </c>
      <c r="Q312" s="294">
        <v>1</v>
      </c>
      <c r="R312" s="23"/>
      <c r="S312" s="148">
        <f t="shared" si="22"/>
        <v>2100</v>
      </c>
      <c r="T312" s="148">
        <f ca="1">IF(S312=0,"",S312*(OFFSET(cod_desembolso!$A$1,Q312,23)))</f>
        <v>2182.3840175367854</v>
      </c>
      <c r="U312" s="149">
        <f>(constantes!$B$3*(1+constantes!$B$3)^(O312))/((1+constantes!$B$3)^(O312)-1)</f>
        <v>9.3678779051968114E-2</v>
      </c>
      <c r="V312" s="148">
        <f t="shared" ca="1" si="21"/>
        <v>204.44307018537503</v>
      </c>
      <c r="W312" s="148">
        <f ca="1">(IF(S312=0,"",V312/constantes!$B$3))*1</f>
        <v>2555.538377317188</v>
      </c>
      <c r="X312" s="150">
        <f ca="1">IF(S312=0,"",PV(constantes!$B$3,O312,-V312)*constantes!$B$3)</f>
        <v>174.59072140294285</v>
      </c>
      <c r="Y312" s="85">
        <f t="shared" si="23"/>
        <v>1400</v>
      </c>
      <c r="Z312">
        <v>92</v>
      </c>
    </row>
    <row r="313" spans="1:26">
      <c r="A313" s="290">
        <v>7093</v>
      </c>
      <c r="B313" s="23" t="str">
        <f t="shared" si="20"/>
        <v>SE-NE_1500__kV_93</v>
      </c>
      <c r="C313" s="23">
        <v>802</v>
      </c>
      <c r="D313" s="142" t="str">
        <f>VLOOKUP(C313,tab_corredor!$A$2:$B$50,2,0)</f>
        <v>SE-NE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2100</v>
      </c>
      <c r="Q313" s="294">
        <v>1</v>
      </c>
      <c r="R313" s="23"/>
      <c r="S313" s="148">
        <f t="shared" si="22"/>
        <v>2100</v>
      </c>
      <c r="T313" s="148">
        <f ca="1">IF(S313=0,"",S313*(OFFSET(cod_desembolso!$A$1,Q313,23)))</f>
        <v>2182.3840175367854</v>
      </c>
      <c r="U313" s="149">
        <f>(constantes!$B$3*(1+constantes!$B$3)^(O313))/((1+constantes!$B$3)^(O313)-1)</f>
        <v>9.3678779051968114E-2</v>
      </c>
      <c r="V313" s="148">
        <f t="shared" ca="1" si="21"/>
        <v>204.44307018537503</v>
      </c>
      <c r="W313" s="148">
        <f ca="1">(IF(S313=0,"",V313/constantes!$B$3))*1</f>
        <v>2555.538377317188</v>
      </c>
      <c r="X313" s="150">
        <f ca="1">IF(S313=0,"",PV(constantes!$B$3,O313,-V313)*constantes!$B$3)</f>
        <v>174.59072140294285</v>
      </c>
      <c r="Y313" s="85">
        <f t="shared" si="23"/>
        <v>1400</v>
      </c>
      <c r="Z313">
        <v>93</v>
      </c>
    </row>
    <row r="314" spans="1:26">
      <c r="A314" s="290">
        <v>7094</v>
      </c>
      <c r="B314" s="23" t="str">
        <f t="shared" si="20"/>
        <v>SE-NE_1500__kV_94</v>
      </c>
      <c r="C314" s="23">
        <v>802</v>
      </c>
      <c r="D314" s="142" t="str">
        <f>VLOOKUP(C314,tab_corredor!$A$2:$B$50,2,0)</f>
        <v>SE-NE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2100</v>
      </c>
      <c r="Q314" s="294">
        <v>1</v>
      </c>
      <c r="R314" s="23"/>
      <c r="S314" s="148">
        <f t="shared" si="22"/>
        <v>2100</v>
      </c>
      <c r="T314" s="148">
        <f ca="1">IF(S314=0,"",S314*(OFFSET(cod_desembolso!$A$1,Q314,23)))</f>
        <v>2182.3840175367854</v>
      </c>
      <c r="U314" s="149">
        <f>(constantes!$B$3*(1+constantes!$B$3)^(O314))/((1+constantes!$B$3)^(O314)-1)</f>
        <v>9.3678779051968114E-2</v>
      </c>
      <c r="V314" s="148">
        <f t="shared" ca="1" si="21"/>
        <v>204.44307018537503</v>
      </c>
      <c r="W314" s="148">
        <f ca="1">(IF(S314=0,"",V314/constantes!$B$3))*1</f>
        <v>2555.538377317188</v>
      </c>
      <c r="X314" s="150">
        <f ca="1">IF(S314=0,"",PV(constantes!$B$3,O314,-V314)*constantes!$B$3)</f>
        <v>174.59072140294285</v>
      </c>
      <c r="Y314" s="85">
        <f t="shared" si="23"/>
        <v>1400</v>
      </c>
      <c r="Z314">
        <v>94</v>
      </c>
    </row>
    <row r="315" spans="1:26">
      <c r="A315" s="290">
        <v>7095</v>
      </c>
      <c r="B315" s="23" t="str">
        <f t="shared" si="20"/>
        <v>SE-NE_1500__kV_95</v>
      </c>
      <c r="C315" s="23">
        <v>802</v>
      </c>
      <c r="D315" s="142" t="str">
        <f>VLOOKUP(C315,tab_corredor!$A$2:$B$50,2,0)</f>
        <v>SE-NE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2100</v>
      </c>
      <c r="Q315" s="294">
        <v>1</v>
      </c>
      <c r="R315" s="23"/>
      <c r="S315" s="148">
        <f t="shared" si="22"/>
        <v>2100</v>
      </c>
      <c r="T315" s="148">
        <f ca="1">IF(S315=0,"",S315*(OFFSET(cod_desembolso!$A$1,Q315,23)))</f>
        <v>2182.3840175367854</v>
      </c>
      <c r="U315" s="149">
        <f>(constantes!$B$3*(1+constantes!$B$3)^(O315))/((1+constantes!$B$3)^(O315)-1)</f>
        <v>9.3678779051968114E-2</v>
      </c>
      <c r="V315" s="148">
        <f t="shared" ca="1" si="21"/>
        <v>204.44307018537503</v>
      </c>
      <c r="W315" s="148">
        <f ca="1">(IF(S315=0,"",V315/constantes!$B$3))*1</f>
        <v>2555.538377317188</v>
      </c>
      <c r="X315" s="150">
        <f ca="1">IF(S315=0,"",PV(constantes!$B$3,O315,-V315)*constantes!$B$3)</f>
        <v>174.59072140294285</v>
      </c>
      <c r="Y315" s="85">
        <f t="shared" si="23"/>
        <v>1400</v>
      </c>
      <c r="Z315">
        <v>95</v>
      </c>
    </row>
    <row r="316" spans="1:26">
      <c r="A316" s="290">
        <v>7096</v>
      </c>
      <c r="B316" s="23" t="str">
        <f t="shared" si="20"/>
        <v>SE-NE_1500__kV_96</v>
      </c>
      <c r="C316" s="23">
        <v>802</v>
      </c>
      <c r="D316" s="142" t="str">
        <f>VLOOKUP(C316,tab_corredor!$A$2:$B$50,2,0)</f>
        <v>SE-NE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2100</v>
      </c>
      <c r="Q316" s="294">
        <v>1</v>
      </c>
      <c r="R316" s="23"/>
      <c r="S316" s="148">
        <f t="shared" si="22"/>
        <v>2100</v>
      </c>
      <c r="T316" s="148">
        <f ca="1">IF(S316=0,"",S316*(OFFSET(cod_desembolso!$A$1,Q316,23)))</f>
        <v>2182.3840175367854</v>
      </c>
      <c r="U316" s="149">
        <f>(constantes!$B$3*(1+constantes!$B$3)^(O316))/((1+constantes!$B$3)^(O316)-1)</f>
        <v>9.3678779051968114E-2</v>
      </c>
      <c r="V316" s="148">
        <f t="shared" ca="1" si="21"/>
        <v>204.44307018537503</v>
      </c>
      <c r="W316" s="148">
        <f ca="1">(IF(S316=0,"",V316/constantes!$B$3))*1</f>
        <v>2555.538377317188</v>
      </c>
      <c r="X316" s="150">
        <f ca="1">IF(S316=0,"",PV(constantes!$B$3,O316,-V316)*constantes!$B$3)</f>
        <v>174.59072140294285</v>
      </c>
      <c r="Y316" s="85">
        <f t="shared" si="23"/>
        <v>1400</v>
      </c>
      <c r="Z316">
        <v>96</v>
      </c>
    </row>
    <row r="317" spans="1:26">
      <c r="A317" s="290">
        <v>7097</v>
      </c>
      <c r="B317" s="23" t="str">
        <f t="shared" si="20"/>
        <v>SE-NE_1500__kV_97</v>
      </c>
      <c r="C317" s="23">
        <v>802</v>
      </c>
      <c r="D317" s="142" t="str">
        <f>VLOOKUP(C317,tab_corredor!$A$2:$B$50,2,0)</f>
        <v>SE-NE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2100</v>
      </c>
      <c r="Q317" s="294">
        <v>1</v>
      </c>
      <c r="R317" s="23"/>
      <c r="S317" s="148">
        <f t="shared" si="22"/>
        <v>2100</v>
      </c>
      <c r="T317" s="148">
        <f ca="1">IF(S317=0,"",S317*(OFFSET(cod_desembolso!$A$1,Q317,23)))</f>
        <v>2182.3840175367854</v>
      </c>
      <c r="U317" s="149">
        <f>(constantes!$B$3*(1+constantes!$B$3)^(O317))/((1+constantes!$B$3)^(O317)-1)</f>
        <v>9.3678779051968114E-2</v>
      </c>
      <c r="V317" s="148">
        <f t="shared" ca="1" si="21"/>
        <v>204.44307018537503</v>
      </c>
      <c r="W317" s="148">
        <f ca="1">(IF(S317=0,"",V317/constantes!$B$3))*1</f>
        <v>2555.538377317188</v>
      </c>
      <c r="X317" s="150">
        <f ca="1">IF(S317=0,"",PV(constantes!$B$3,O317,-V317)*constantes!$B$3)</f>
        <v>174.59072140294285</v>
      </c>
      <c r="Y317" s="85">
        <f t="shared" si="23"/>
        <v>1400</v>
      </c>
      <c r="Z317">
        <v>97</v>
      </c>
    </row>
    <row r="318" spans="1:26">
      <c r="A318" s="290">
        <v>7098</v>
      </c>
      <c r="B318" s="23" t="str">
        <f t="shared" si="20"/>
        <v>SE-NE_1500__kV_98</v>
      </c>
      <c r="C318" s="23">
        <v>802</v>
      </c>
      <c r="D318" s="142" t="str">
        <f>VLOOKUP(C318,tab_corredor!$A$2:$B$50,2,0)</f>
        <v>SE-NE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2100</v>
      </c>
      <c r="Q318" s="294">
        <v>1</v>
      </c>
      <c r="R318" s="23"/>
      <c r="S318" s="148">
        <f t="shared" si="22"/>
        <v>2100</v>
      </c>
      <c r="T318" s="148">
        <f ca="1">IF(S318=0,"",S318*(OFFSET(cod_desembolso!$A$1,Q318,23)))</f>
        <v>2182.3840175367854</v>
      </c>
      <c r="U318" s="149">
        <f>(constantes!$B$3*(1+constantes!$B$3)^(O318))/((1+constantes!$B$3)^(O318)-1)</f>
        <v>9.3678779051968114E-2</v>
      </c>
      <c r="V318" s="148">
        <f t="shared" ca="1" si="21"/>
        <v>204.44307018537503</v>
      </c>
      <c r="W318" s="148">
        <f ca="1">(IF(S318=0,"",V318/constantes!$B$3))*1</f>
        <v>2555.538377317188</v>
      </c>
      <c r="X318" s="150">
        <f ca="1">IF(S318=0,"",PV(constantes!$B$3,O318,-V318)*constantes!$B$3)</f>
        <v>174.59072140294285</v>
      </c>
      <c r="Y318" s="85">
        <f t="shared" si="23"/>
        <v>1400</v>
      </c>
      <c r="Z318">
        <v>98</v>
      </c>
    </row>
    <row r="319" spans="1:26">
      <c r="A319" s="290">
        <v>7099</v>
      </c>
      <c r="B319" s="23" t="str">
        <f t="shared" si="20"/>
        <v>SE-NE_1500__kV_99</v>
      </c>
      <c r="C319" s="23">
        <v>802</v>
      </c>
      <c r="D319" s="142" t="str">
        <f>VLOOKUP(C319,tab_corredor!$A$2:$B$50,2,0)</f>
        <v>SE-NE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2100</v>
      </c>
      <c r="Q319" s="294">
        <v>1</v>
      </c>
      <c r="R319" s="23"/>
      <c r="S319" s="148">
        <f t="shared" si="22"/>
        <v>2100</v>
      </c>
      <c r="T319" s="148">
        <f ca="1">IF(S319=0,"",S319*(OFFSET(cod_desembolso!$A$1,Q319,23)))</f>
        <v>2182.3840175367854</v>
      </c>
      <c r="U319" s="149">
        <f>(constantes!$B$3*(1+constantes!$B$3)^(O319))/((1+constantes!$B$3)^(O319)-1)</f>
        <v>9.3678779051968114E-2</v>
      </c>
      <c r="V319" s="148">
        <f t="shared" ca="1" si="21"/>
        <v>204.44307018537503</v>
      </c>
      <c r="W319" s="148">
        <f ca="1">(IF(S319=0,"",V319/constantes!$B$3))*1</f>
        <v>2555.538377317188</v>
      </c>
      <c r="X319" s="150">
        <f ca="1">IF(S319=0,"",PV(constantes!$B$3,O319,-V319)*constantes!$B$3)</f>
        <v>174.59072140294285</v>
      </c>
      <c r="Y319" s="85">
        <f t="shared" si="23"/>
        <v>1400</v>
      </c>
      <c r="Z319">
        <v>99</v>
      </c>
    </row>
    <row r="320" spans="1:26">
      <c r="A320" s="290">
        <v>7001</v>
      </c>
      <c r="B320" s="23" t="str">
        <f t="shared" si="20"/>
        <v>SE-Sul_1500__kV_1</v>
      </c>
      <c r="C320" s="23">
        <v>801</v>
      </c>
      <c r="D320" s="142" t="str">
        <f>VLOOKUP(C320,tab_corredor!$A$2:$B$50,2,0)</f>
        <v>SE-Sul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1200</v>
      </c>
      <c r="Q320" s="294">
        <v>1</v>
      </c>
      <c r="R320" s="23"/>
      <c r="S320" s="148">
        <f t="shared" si="22"/>
        <v>1200</v>
      </c>
      <c r="T320" s="148">
        <f ca="1">IF(S320=0,"",S320*(OFFSET(cod_desembolso!$A$1,Q320,23)))</f>
        <v>1247.0765814495917</v>
      </c>
      <c r="U320" s="149">
        <f>(constantes!$B$3*(1+constantes!$B$3)^(O320))/((1+constantes!$B$3)^(O320)-1)</f>
        <v>9.3678779051968114E-2</v>
      </c>
      <c r="V320" s="148">
        <f t="shared" ca="1" si="21"/>
        <v>116.82461153450002</v>
      </c>
      <c r="W320" s="148">
        <f ca="1">(IF(S320=0,"",V320/constantes!$B$3))*1</f>
        <v>1460.3076441812502</v>
      </c>
      <c r="X320" s="150">
        <f ca="1">IF(S320=0,"",PV(constantes!$B$3,O320,-V320)*constantes!$B$3)</f>
        <v>99.766126515967343</v>
      </c>
      <c r="Y320" s="85">
        <f t="shared" si="23"/>
        <v>800</v>
      </c>
      <c r="Z320">
        <v>1</v>
      </c>
    </row>
    <row r="321" spans="1:26">
      <c r="A321" s="290">
        <v>7010</v>
      </c>
      <c r="B321" s="23" t="str">
        <f t="shared" si="20"/>
        <v>SE-Sul_1500__kV_10</v>
      </c>
      <c r="C321" s="23">
        <v>801</v>
      </c>
      <c r="D321" s="142" t="str">
        <f>VLOOKUP(C321,tab_corredor!$A$2:$B$50,2,0)</f>
        <v>SE-Sul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1200</v>
      </c>
      <c r="Q321" s="294">
        <v>1</v>
      </c>
      <c r="R321" s="23"/>
      <c r="S321" s="148">
        <f t="shared" si="22"/>
        <v>1200</v>
      </c>
      <c r="T321" s="148">
        <f ca="1">IF(S321=0,"",S321*(OFFSET(cod_desembolso!$A$1,Q321,23)))</f>
        <v>1247.0765814495917</v>
      </c>
      <c r="U321" s="149">
        <f>(constantes!$B$3*(1+constantes!$B$3)^(O321))/((1+constantes!$B$3)^(O321)-1)</f>
        <v>9.3678779051968114E-2</v>
      </c>
      <c r="V321" s="148">
        <f t="shared" ca="1" si="21"/>
        <v>116.82461153450002</v>
      </c>
      <c r="W321" s="148">
        <f ca="1">(IF(S321=0,"",V321/constantes!$B$3))*1</f>
        <v>1460.3076441812502</v>
      </c>
      <c r="X321" s="150">
        <f ca="1">IF(S321=0,"",PV(constantes!$B$3,O321,-V321)*constantes!$B$3)</f>
        <v>99.766126515967343</v>
      </c>
      <c r="Y321" s="85">
        <f t="shared" si="23"/>
        <v>800</v>
      </c>
      <c r="Z321">
        <v>10</v>
      </c>
    </row>
    <row r="322" spans="1:26">
      <c r="A322" s="290">
        <v>7011</v>
      </c>
      <c r="B322" s="23" t="str">
        <f t="shared" ref="B322:B382" si="24">D322&amp;"_"&amp;E322&amp;"_"&amp;F322&amp;IF(F322="DC","","kV")&amp;"_"&amp;Z322</f>
        <v>SE-Sul_1500__kV_11</v>
      </c>
      <c r="C322" s="23">
        <v>801</v>
      </c>
      <c r="D322" s="142" t="str">
        <f>VLOOKUP(C322,tab_corredor!$A$2:$B$50,2,0)</f>
        <v>SE-Sul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1200</v>
      </c>
      <c r="Q322" s="294">
        <v>1</v>
      </c>
      <c r="R322" s="23"/>
      <c r="S322" s="148">
        <f t="shared" si="22"/>
        <v>1200</v>
      </c>
      <c r="T322" s="148">
        <f ca="1">IF(S322=0,"",S322*(OFFSET(cod_desembolso!$A$1,Q322,23)))</f>
        <v>1247.0765814495917</v>
      </c>
      <c r="U322" s="149">
        <f>(constantes!$B$3*(1+constantes!$B$3)^(O322))/((1+constantes!$B$3)^(O322)-1)</f>
        <v>9.3678779051968114E-2</v>
      </c>
      <c r="V322" s="148">
        <f t="shared" ref="V322:V382" ca="1" si="25">IF(S322=0,"",T322*U322)</f>
        <v>116.82461153450002</v>
      </c>
      <c r="W322" s="148">
        <f ca="1">(IF(S322=0,"",V322/constantes!$B$3))*1</f>
        <v>1460.3076441812502</v>
      </c>
      <c r="X322" s="150">
        <f ca="1">IF(S322=0,"",PV(constantes!$B$3,O322,-V322)*constantes!$B$3)</f>
        <v>99.766126515967343</v>
      </c>
      <c r="Y322" s="85">
        <f t="shared" si="23"/>
        <v>800</v>
      </c>
      <c r="Z322">
        <v>11</v>
      </c>
    </row>
    <row r="323" spans="1:26">
      <c r="A323" s="290">
        <v>7012</v>
      </c>
      <c r="B323" s="23" t="str">
        <f t="shared" si="24"/>
        <v>SE-Sul_1500__kV_12</v>
      </c>
      <c r="C323" s="23">
        <v>801</v>
      </c>
      <c r="D323" s="142" t="str">
        <f>VLOOKUP(C323,tab_corredor!$A$2:$B$50,2,0)</f>
        <v>SE-Sul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1200</v>
      </c>
      <c r="Q323" s="294">
        <v>1</v>
      </c>
      <c r="R323" s="23"/>
      <c r="S323" s="148">
        <f t="shared" si="22"/>
        <v>1200</v>
      </c>
      <c r="T323" s="148">
        <f ca="1">IF(S323=0,"",S323*(OFFSET(cod_desembolso!$A$1,Q323,23)))</f>
        <v>1247.0765814495917</v>
      </c>
      <c r="U323" s="149">
        <f>(constantes!$B$3*(1+constantes!$B$3)^(O323))/((1+constantes!$B$3)^(O323)-1)</f>
        <v>9.3678779051968114E-2</v>
      </c>
      <c r="V323" s="148">
        <f t="shared" ca="1" si="25"/>
        <v>116.82461153450002</v>
      </c>
      <c r="W323" s="148">
        <f ca="1">(IF(S323=0,"",V323/constantes!$B$3))*1</f>
        <v>1460.3076441812502</v>
      </c>
      <c r="X323" s="150">
        <f ca="1">IF(S323=0,"",PV(constantes!$B$3,O323,-V323)*constantes!$B$3)</f>
        <v>99.766126515967343</v>
      </c>
      <c r="Y323" s="85">
        <f t="shared" si="23"/>
        <v>800</v>
      </c>
      <c r="Z323">
        <v>12</v>
      </c>
    </row>
    <row r="324" spans="1:26">
      <c r="A324" s="290">
        <v>7002</v>
      </c>
      <c r="B324" s="23" t="str">
        <f t="shared" si="24"/>
        <v>SE-Sul_1500__kV_2</v>
      </c>
      <c r="C324" s="23">
        <v>801</v>
      </c>
      <c r="D324" s="142" t="str">
        <f>VLOOKUP(C324,tab_corredor!$A$2:$B$50,2,0)</f>
        <v>SE-Sul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1200</v>
      </c>
      <c r="Q324" s="294">
        <v>1</v>
      </c>
      <c r="R324" s="23"/>
      <c r="S324" s="148">
        <f t="shared" si="22"/>
        <v>1200</v>
      </c>
      <c r="T324" s="148">
        <f ca="1">IF(S324=0,"",S324*(OFFSET(cod_desembolso!$A$1,Q324,23)))</f>
        <v>1247.0765814495917</v>
      </c>
      <c r="U324" s="149">
        <f>(constantes!$B$3*(1+constantes!$B$3)^(O324))/((1+constantes!$B$3)^(O324)-1)</f>
        <v>9.3678779051968114E-2</v>
      </c>
      <c r="V324" s="148">
        <f t="shared" ca="1" si="25"/>
        <v>116.82461153450002</v>
      </c>
      <c r="W324" s="148">
        <f ca="1">(IF(S324=0,"",V324/constantes!$B$3))*1</f>
        <v>1460.3076441812502</v>
      </c>
      <c r="X324" s="150">
        <f ca="1">IF(S324=0,"",PV(constantes!$B$3,O324,-V324)*constantes!$B$3)</f>
        <v>99.766126515967343</v>
      </c>
      <c r="Y324" s="85">
        <f t="shared" si="23"/>
        <v>800</v>
      </c>
      <c r="Z324">
        <v>2</v>
      </c>
    </row>
    <row r="325" spans="1:26">
      <c r="A325" s="290">
        <v>7265</v>
      </c>
      <c r="B325" s="23" t="str">
        <f t="shared" si="24"/>
        <v>SE-Sul_1500__kV_265</v>
      </c>
      <c r="C325" s="23">
        <v>801</v>
      </c>
      <c r="D325" s="142" t="str">
        <f>VLOOKUP(C325,tab_corredor!$A$2:$B$50,2,0)</f>
        <v>SE-Sul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1200</v>
      </c>
      <c r="Q325" s="294">
        <v>1</v>
      </c>
      <c r="R325" s="23"/>
      <c r="S325" s="148">
        <f t="shared" si="22"/>
        <v>1200</v>
      </c>
      <c r="T325" s="148">
        <f ca="1">IF(S325=0,"",S325*(OFFSET(cod_desembolso!$A$1,Q325,23)))</f>
        <v>1247.0765814495917</v>
      </c>
      <c r="U325" s="149">
        <f>(constantes!$B$3*(1+constantes!$B$3)^(O325))/((1+constantes!$B$3)^(O325)-1)</f>
        <v>9.3678779051968114E-2</v>
      </c>
      <c r="V325" s="148">
        <f t="shared" ca="1" si="25"/>
        <v>116.82461153450002</v>
      </c>
      <c r="W325" s="148">
        <f ca="1">(IF(S325=0,"",V325/constantes!$B$3))*1</f>
        <v>1460.3076441812502</v>
      </c>
      <c r="X325" s="150">
        <f ca="1">IF(S325=0,"",PV(constantes!$B$3,O325,-V325)*constantes!$B$3)</f>
        <v>99.766126515967343</v>
      </c>
      <c r="Y325" s="85">
        <f t="shared" si="23"/>
        <v>800</v>
      </c>
      <c r="Z325">
        <v>265</v>
      </c>
    </row>
    <row r="326" spans="1:26">
      <c r="A326" s="290">
        <v>7266</v>
      </c>
      <c r="B326" s="23" t="str">
        <f t="shared" si="24"/>
        <v>SE-Sul_1500__kV_266</v>
      </c>
      <c r="C326" s="23">
        <v>801</v>
      </c>
      <c r="D326" s="142" t="str">
        <f>VLOOKUP(C326,tab_corredor!$A$2:$B$50,2,0)</f>
        <v>SE-Sul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1200</v>
      </c>
      <c r="Q326" s="294">
        <v>1</v>
      </c>
      <c r="R326" s="23"/>
      <c r="S326" s="148">
        <f t="shared" si="22"/>
        <v>1200</v>
      </c>
      <c r="T326" s="148">
        <f ca="1">IF(S326=0,"",S326*(OFFSET(cod_desembolso!$A$1,Q326,23)))</f>
        <v>1247.0765814495917</v>
      </c>
      <c r="U326" s="149">
        <f>(constantes!$B$3*(1+constantes!$B$3)^(O326))/((1+constantes!$B$3)^(O326)-1)</f>
        <v>9.3678779051968114E-2</v>
      </c>
      <c r="V326" s="148">
        <f t="shared" ca="1" si="25"/>
        <v>116.82461153450002</v>
      </c>
      <c r="W326" s="148">
        <f ca="1">(IF(S326=0,"",V326/constantes!$B$3))*1</f>
        <v>1460.3076441812502</v>
      </c>
      <c r="X326" s="150">
        <f ca="1">IF(S326=0,"",PV(constantes!$B$3,O326,-V326)*constantes!$B$3)</f>
        <v>99.766126515967343</v>
      </c>
      <c r="Y326" s="85">
        <f t="shared" si="23"/>
        <v>800</v>
      </c>
      <c r="Z326">
        <v>266</v>
      </c>
    </row>
    <row r="327" spans="1:26">
      <c r="A327" s="290">
        <v>7267</v>
      </c>
      <c r="B327" s="23" t="str">
        <f t="shared" si="24"/>
        <v>SE-Sul_1500__kV_267</v>
      </c>
      <c r="C327" s="23">
        <v>801</v>
      </c>
      <c r="D327" s="142" t="str">
        <f>VLOOKUP(C327,tab_corredor!$A$2:$B$50,2,0)</f>
        <v>SE-Sul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1200</v>
      </c>
      <c r="Q327" s="294">
        <v>1</v>
      </c>
      <c r="R327" s="23"/>
      <c r="S327" s="148">
        <f t="shared" si="22"/>
        <v>1200</v>
      </c>
      <c r="T327" s="148">
        <f ca="1">IF(S327=0,"",S327*(OFFSET(cod_desembolso!$A$1,Q327,23)))</f>
        <v>1247.0765814495917</v>
      </c>
      <c r="U327" s="149">
        <f>(constantes!$B$3*(1+constantes!$B$3)^(O327))/((1+constantes!$B$3)^(O327)-1)</f>
        <v>9.3678779051968114E-2</v>
      </c>
      <c r="V327" s="148">
        <f t="shared" ca="1" si="25"/>
        <v>116.82461153450002</v>
      </c>
      <c r="W327" s="148">
        <f ca="1">(IF(S327=0,"",V327/constantes!$B$3))*1</f>
        <v>1460.3076441812502</v>
      </c>
      <c r="X327" s="150">
        <f ca="1">IF(S327=0,"",PV(constantes!$B$3,O327,-V327)*constantes!$B$3)</f>
        <v>99.766126515967343</v>
      </c>
      <c r="Y327" s="85">
        <f t="shared" si="23"/>
        <v>800</v>
      </c>
      <c r="Z327">
        <v>267</v>
      </c>
    </row>
    <row r="328" spans="1:26">
      <c r="A328" s="290">
        <v>7268</v>
      </c>
      <c r="B328" s="23" t="str">
        <f t="shared" si="24"/>
        <v>SE-Sul_1500__kV_268</v>
      </c>
      <c r="C328" s="23">
        <v>801</v>
      </c>
      <c r="D328" s="142" t="str">
        <f>VLOOKUP(C328,tab_corredor!$A$2:$B$50,2,0)</f>
        <v>SE-Sul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1200</v>
      </c>
      <c r="Q328" s="294">
        <v>1</v>
      </c>
      <c r="R328" s="23"/>
      <c r="S328" s="148">
        <f t="shared" si="22"/>
        <v>1200</v>
      </c>
      <c r="T328" s="148">
        <f ca="1">IF(S328=0,"",S328*(OFFSET(cod_desembolso!$A$1,Q328,23)))</f>
        <v>1247.0765814495917</v>
      </c>
      <c r="U328" s="149">
        <f>(constantes!$B$3*(1+constantes!$B$3)^(O328))/((1+constantes!$B$3)^(O328)-1)</f>
        <v>9.3678779051968114E-2</v>
      </c>
      <c r="V328" s="148">
        <f t="shared" ca="1" si="25"/>
        <v>116.82461153450002</v>
      </c>
      <c r="W328" s="148">
        <f ca="1">(IF(S328=0,"",V328/constantes!$B$3))*1</f>
        <v>1460.3076441812502</v>
      </c>
      <c r="X328" s="150">
        <f ca="1">IF(S328=0,"",PV(constantes!$B$3,O328,-V328)*constantes!$B$3)</f>
        <v>99.766126515967343</v>
      </c>
      <c r="Y328" s="85">
        <f t="shared" si="23"/>
        <v>800</v>
      </c>
      <c r="Z328">
        <v>268</v>
      </c>
    </row>
    <row r="329" spans="1:26">
      <c r="A329" s="290">
        <v>7269</v>
      </c>
      <c r="B329" s="23" t="str">
        <f t="shared" si="24"/>
        <v>SE-Sul_1500__kV_269</v>
      </c>
      <c r="C329" s="23">
        <v>801</v>
      </c>
      <c r="D329" s="142" t="str">
        <f>VLOOKUP(C329,tab_corredor!$A$2:$B$50,2,0)</f>
        <v>SE-Sul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1200</v>
      </c>
      <c r="Q329" s="294">
        <v>1</v>
      </c>
      <c r="R329" s="23"/>
      <c r="S329" s="148">
        <f t="shared" si="22"/>
        <v>1200</v>
      </c>
      <c r="T329" s="148">
        <f ca="1">IF(S329=0,"",S329*(OFFSET(cod_desembolso!$A$1,Q329,23)))</f>
        <v>1247.0765814495917</v>
      </c>
      <c r="U329" s="149">
        <f>(constantes!$B$3*(1+constantes!$B$3)^(O329))/((1+constantes!$B$3)^(O329)-1)</f>
        <v>9.3678779051968114E-2</v>
      </c>
      <c r="V329" s="148">
        <f t="shared" ca="1" si="25"/>
        <v>116.82461153450002</v>
      </c>
      <c r="W329" s="148">
        <f ca="1">(IF(S329=0,"",V329/constantes!$B$3))*1</f>
        <v>1460.3076441812502</v>
      </c>
      <c r="X329" s="150">
        <f ca="1">IF(S329=0,"",PV(constantes!$B$3,O329,-V329)*constantes!$B$3)</f>
        <v>99.766126515967343</v>
      </c>
      <c r="Y329" s="85">
        <f t="shared" si="23"/>
        <v>800</v>
      </c>
      <c r="Z329">
        <v>269</v>
      </c>
    </row>
    <row r="330" spans="1:26">
      <c r="A330" s="290">
        <v>7270</v>
      </c>
      <c r="B330" s="23" t="str">
        <f t="shared" si="24"/>
        <v>SE-Sul_1500__kV_270</v>
      </c>
      <c r="C330" s="23">
        <v>801</v>
      </c>
      <c r="D330" s="142" t="str">
        <f>VLOOKUP(C330,tab_corredor!$A$2:$B$50,2,0)</f>
        <v>SE-Sul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1200</v>
      </c>
      <c r="Q330" s="294">
        <v>1</v>
      </c>
      <c r="R330" s="23"/>
      <c r="S330" s="148">
        <f t="shared" si="22"/>
        <v>1200</v>
      </c>
      <c r="T330" s="148">
        <f ca="1">IF(S330=0,"",S330*(OFFSET(cod_desembolso!$A$1,Q330,23)))</f>
        <v>1247.0765814495917</v>
      </c>
      <c r="U330" s="149">
        <f>(constantes!$B$3*(1+constantes!$B$3)^(O330))/((1+constantes!$B$3)^(O330)-1)</f>
        <v>9.3678779051968114E-2</v>
      </c>
      <c r="V330" s="148">
        <f t="shared" ca="1" si="25"/>
        <v>116.82461153450002</v>
      </c>
      <c r="W330" s="148">
        <f ca="1">(IF(S330=0,"",V330/constantes!$B$3))*1</f>
        <v>1460.3076441812502</v>
      </c>
      <c r="X330" s="150">
        <f ca="1">IF(S330=0,"",PV(constantes!$B$3,O330,-V330)*constantes!$B$3)</f>
        <v>99.766126515967343</v>
      </c>
      <c r="Y330" s="85">
        <f t="shared" si="23"/>
        <v>800</v>
      </c>
      <c r="Z330">
        <v>270</v>
      </c>
    </row>
    <row r="331" spans="1:26">
      <c r="A331" s="290">
        <v>7271</v>
      </c>
      <c r="B331" s="23" t="str">
        <f t="shared" si="24"/>
        <v>SE-Sul_1500__kV_271</v>
      </c>
      <c r="C331" s="23">
        <v>801</v>
      </c>
      <c r="D331" s="142" t="str">
        <f>VLOOKUP(C331,tab_corredor!$A$2:$B$50,2,0)</f>
        <v>SE-Sul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1200</v>
      </c>
      <c r="Q331" s="294">
        <v>1</v>
      </c>
      <c r="R331" s="23"/>
      <c r="S331" s="148">
        <f t="shared" si="22"/>
        <v>1200</v>
      </c>
      <c r="T331" s="148">
        <f ca="1">IF(S331=0,"",S331*(OFFSET(cod_desembolso!$A$1,Q331,23)))</f>
        <v>1247.0765814495917</v>
      </c>
      <c r="U331" s="149">
        <f>(constantes!$B$3*(1+constantes!$B$3)^(O331))/((1+constantes!$B$3)^(O331)-1)</f>
        <v>9.3678779051968114E-2</v>
      </c>
      <c r="V331" s="148">
        <f t="shared" ca="1" si="25"/>
        <v>116.82461153450002</v>
      </c>
      <c r="W331" s="148">
        <f ca="1">(IF(S331=0,"",V331/constantes!$B$3))*1</f>
        <v>1460.3076441812502</v>
      </c>
      <c r="X331" s="150">
        <f ca="1">IF(S331=0,"",PV(constantes!$B$3,O331,-V331)*constantes!$B$3)</f>
        <v>99.766126515967343</v>
      </c>
      <c r="Y331" s="85">
        <f t="shared" si="23"/>
        <v>800</v>
      </c>
      <c r="Z331">
        <v>271</v>
      </c>
    </row>
    <row r="332" spans="1:26">
      <c r="A332" s="290">
        <v>7272</v>
      </c>
      <c r="B332" s="23" t="str">
        <f t="shared" si="24"/>
        <v>SE-Sul_1500__kV_272</v>
      </c>
      <c r="C332" s="23">
        <v>801</v>
      </c>
      <c r="D332" s="142" t="str">
        <f>VLOOKUP(C332,tab_corredor!$A$2:$B$50,2,0)</f>
        <v>SE-Sul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1200</v>
      </c>
      <c r="Q332" s="294">
        <v>1</v>
      </c>
      <c r="R332" s="23"/>
      <c r="S332" s="148">
        <f t="shared" si="22"/>
        <v>1200</v>
      </c>
      <c r="T332" s="148">
        <f ca="1">IF(S332=0,"",S332*(OFFSET(cod_desembolso!$A$1,Q332,23)))</f>
        <v>1247.0765814495917</v>
      </c>
      <c r="U332" s="149">
        <f>(constantes!$B$3*(1+constantes!$B$3)^(O332))/((1+constantes!$B$3)^(O332)-1)</f>
        <v>9.3678779051968114E-2</v>
      </c>
      <c r="V332" s="148">
        <f t="shared" ca="1" si="25"/>
        <v>116.82461153450002</v>
      </c>
      <c r="W332" s="148">
        <f ca="1">(IF(S332=0,"",V332/constantes!$B$3))*1</f>
        <v>1460.3076441812502</v>
      </c>
      <c r="X332" s="150">
        <f ca="1">IF(S332=0,"",PV(constantes!$B$3,O332,-V332)*constantes!$B$3)</f>
        <v>99.766126515967343</v>
      </c>
      <c r="Y332" s="85">
        <f t="shared" si="23"/>
        <v>800</v>
      </c>
      <c r="Z332">
        <v>272</v>
      </c>
    </row>
    <row r="333" spans="1:26">
      <c r="A333" s="290">
        <v>7273</v>
      </c>
      <c r="B333" s="23" t="str">
        <f t="shared" si="24"/>
        <v>SE-Sul_1500__kV_273</v>
      </c>
      <c r="C333" s="23">
        <v>801</v>
      </c>
      <c r="D333" s="142" t="str">
        <f>VLOOKUP(C333,tab_corredor!$A$2:$B$50,2,0)</f>
        <v>SE-Sul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1200</v>
      </c>
      <c r="Q333" s="294">
        <v>1</v>
      </c>
      <c r="R333" s="23"/>
      <c r="S333" s="148">
        <f t="shared" si="22"/>
        <v>1200</v>
      </c>
      <c r="T333" s="148">
        <f ca="1">IF(S333=0,"",S333*(OFFSET(cod_desembolso!$A$1,Q333,23)))</f>
        <v>1247.0765814495917</v>
      </c>
      <c r="U333" s="149">
        <f>(constantes!$B$3*(1+constantes!$B$3)^(O333))/((1+constantes!$B$3)^(O333)-1)</f>
        <v>9.3678779051968114E-2</v>
      </c>
      <c r="V333" s="148">
        <f t="shared" ca="1" si="25"/>
        <v>116.82461153450002</v>
      </c>
      <c r="W333" s="148">
        <f ca="1">(IF(S333=0,"",V333/constantes!$B$3))*1</f>
        <v>1460.3076441812502</v>
      </c>
      <c r="X333" s="150">
        <f ca="1">IF(S333=0,"",PV(constantes!$B$3,O333,-V333)*constantes!$B$3)</f>
        <v>99.766126515967343</v>
      </c>
      <c r="Y333" s="85">
        <f t="shared" si="23"/>
        <v>800</v>
      </c>
      <c r="Z333">
        <v>273</v>
      </c>
    </row>
    <row r="334" spans="1:26">
      <c r="A334" s="290">
        <v>7274</v>
      </c>
      <c r="B334" s="23" t="str">
        <f t="shared" si="24"/>
        <v>SE-Sul_1500__kV_274</v>
      </c>
      <c r="C334" s="23">
        <v>801</v>
      </c>
      <c r="D334" s="142" t="str">
        <f>VLOOKUP(C334,tab_corredor!$A$2:$B$50,2,0)</f>
        <v>SE-Sul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1200</v>
      </c>
      <c r="Q334" s="294">
        <v>1</v>
      </c>
      <c r="R334" s="23"/>
      <c r="S334" s="148">
        <f t="shared" si="22"/>
        <v>1200</v>
      </c>
      <c r="T334" s="148">
        <f ca="1">IF(S334=0,"",S334*(OFFSET(cod_desembolso!$A$1,Q334,23)))</f>
        <v>1247.0765814495917</v>
      </c>
      <c r="U334" s="149">
        <f>(constantes!$B$3*(1+constantes!$B$3)^(O334))/((1+constantes!$B$3)^(O334)-1)</f>
        <v>9.3678779051968114E-2</v>
      </c>
      <c r="V334" s="148">
        <f t="shared" ca="1" si="25"/>
        <v>116.82461153450002</v>
      </c>
      <c r="W334" s="148">
        <f ca="1">(IF(S334=0,"",V334/constantes!$B$3))*1</f>
        <v>1460.3076441812502</v>
      </c>
      <c r="X334" s="150">
        <f ca="1">IF(S334=0,"",PV(constantes!$B$3,O334,-V334)*constantes!$B$3)</f>
        <v>99.766126515967343</v>
      </c>
      <c r="Y334" s="85">
        <f t="shared" si="23"/>
        <v>800</v>
      </c>
      <c r="Z334">
        <v>274</v>
      </c>
    </row>
    <row r="335" spans="1:26">
      <c r="A335" s="290">
        <v>7275</v>
      </c>
      <c r="B335" s="23" t="str">
        <f t="shared" si="24"/>
        <v>SE-Sul_1500__kV_275</v>
      </c>
      <c r="C335" s="23">
        <v>801</v>
      </c>
      <c r="D335" s="142" t="str">
        <f>VLOOKUP(C335,tab_corredor!$A$2:$B$50,2,0)</f>
        <v>SE-Sul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1200</v>
      </c>
      <c r="Q335" s="294">
        <v>1</v>
      </c>
      <c r="R335" s="23"/>
      <c r="S335" s="148">
        <f t="shared" si="22"/>
        <v>1200</v>
      </c>
      <c r="T335" s="148">
        <f ca="1">IF(S335=0,"",S335*(OFFSET(cod_desembolso!$A$1,Q335,23)))</f>
        <v>1247.0765814495917</v>
      </c>
      <c r="U335" s="149">
        <f>(constantes!$B$3*(1+constantes!$B$3)^(O335))/((1+constantes!$B$3)^(O335)-1)</f>
        <v>9.3678779051968114E-2</v>
      </c>
      <c r="V335" s="148">
        <f t="shared" ca="1" si="25"/>
        <v>116.82461153450002</v>
      </c>
      <c r="W335" s="148">
        <f ca="1">(IF(S335=0,"",V335/constantes!$B$3))*1</f>
        <v>1460.3076441812502</v>
      </c>
      <c r="X335" s="150">
        <f ca="1">IF(S335=0,"",PV(constantes!$B$3,O335,-V335)*constantes!$B$3)</f>
        <v>99.766126515967343</v>
      </c>
      <c r="Y335" s="85">
        <f t="shared" si="23"/>
        <v>800</v>
      </c>
      <c r="Z335">
        <v>275</v>
      </c>
    </row>
    <row r="336" spans="1:26">
      <c r="A336" s="290">
        <v>7276</v>
      </c>
      <c r="B336" s="23" t="str">
        <f t="shared" si="24"/>
        <v>SE-Sul_1500__kV_276</v>
      </c>
      <c r="C336" s="23">
        <v>801</v>
      </c>
      <c r="D336" s="142" t="str">
        <f>VLOOKUP(C336,tab_corredor!$A$2:$B$50,2,0)</f>
        <v>SE-Sul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1200</v>
      </c>
      <c r="Q336" s="294">
        <v>1</v>
      </c>
      <c r="R336" s="23"/>
      <c r="S336" s="148">
        <f t="shared" si="22"/>
        <v>1200</v>
      </c>
      <c r="T336" s="148">
        <f ca="1">IF(S336=0,"",S336*(OFFSET(cod_desembolso!$A$1,Q336,23)))</f>
        <v>1247.0765814495917</v>
      </c>
      <c r="U336" s="149">
        <f>(constantes!$B$3*(1+constantes!$B$3)^(O336))/((1+constantes!$B$3)^(O336)-1)</f>
        <v>9.3678779051968114E-2</v>
      </c>
      <c r="V336" s="148">
        <f t="shared" ca="1" si="25"/>
        <v>116.82461153450002</v>
      </c>
      <c r="W336" s="148">
        <f ca="1">(IF(S336=0,"",V336/constantes!$B$3))*1</f>
        <v>1460.3076441812502</v>
      </c>
      <c r="X336" s="150">
        <f ca="1">IF(S336=0,"",PV(constantes!$B$3,O336,-V336)*constantes!$B$3)</f>
        <v>99.766126515967343</v>
      </c>
      <c r="Y336" s="85">
        <f t="shared" si="23"/>
        <v>800</v>
      </c>
      <c r="Z336">
        <v>276</v>
      </c>
    </row>
    <row r="337" spans="1:26">
      <c r="A337" s="290">
        <v>7277</v>
      </c>
      <c r="B337" s="23" t="str">
        <f t="shared" si="24"/>
        <v>SE-Sul_1500__kV_277</v>
      </c>
      <c r="C337" s="23">
        <v>801</v>
      </c>
      <c r="D337" s="142" t="str">
        <f>VLOOKUP(C337,tab_corredor!$A$2:$B$50,2,0)</f>
        <v>SE-Sul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1200</v>
      </c>
      <c r="Q337" s="294">
        <v>1</v>
      </c>
      <c r="R337" s="23"/>
      <c r="S337" s="148">
        <f t="shared" ref="S337:S382" si="26">P337+R337</f>
        <v>1200</v>
      </c>
      <c r="T337" s="148">
        <f ca="1">IF(S337=0,"",S337*(OFFSET(cod_desembolso!$A$1,Q337,23)))</f>
        <v>1247.0765814495917</v>
      </c>
      <c r="U337" s="149">
        <f>(constantes!$B$3*(1+constantes!$B$3)^(O337))/((1+constantes!$B$3)^(O337)-1)</f>
        <v>9.3678779051968114E-2</v>
      </c>
      <c r="V337" s="148">
        <f t="shared" ca="1" si="25"/>
        <v>116.82461153450002</v>
      </c>
      <c r="W337" s="148">
        <f ca="1">(IF(S337=0,"",V337/constantes!$B$3))*1</f>
        <v>1460.3076441812502</v>
      </c>
      <c r="X337" s="150">
        <f ca="1">IF(S337=0,"",PV(constantes!$B$3,O337,-V337)*constantes!$B$3)</f>
        <v>99.766126515967343</v>
      </c>
      <c r="Y337" s="85">
        <f t="shared" ref="Y337:Y382" si="27">S337/E337*1000</f>
        <v>800</v>
      </c>
      <c r="Z337">
        <v>277</v>
      </c>
    </row>
    <row r="338" spans="1:26">
      <c r="A338" s="290">
        <v>7003</v>
      </c>
      <c r="B338" s="23" t="str">
        <f t="shared" si="24"/>
        <v>SE-Sul_1500__kV_3</v>
      </c>
      <c r="C338" s="23">
        <v>801</v>
      </c>
      <c r="D338" s="142" t="str">
        <f>VLOOKUP(C338,tab_corredor!$A$2:$B$50,2,0)</f>
        <v>SE-Sul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1200</v>
      </c>
      <c r="Q338" s="294">
        <v>1</v>
      </c>
      <c r="R338" s="23"/>
      <c r="S338" s="148">
        <f t="shared" si="26"/>
        <v>1200</v>
      </c>
      <c r="T338" s="148">
        <f ca="1">IF(S338=0,"",S338*(OFFSET(cod_desembolso!$A$1,Q338,23)))</f>
        <v>1247.0765814495917</v>
      </c>
      <c r="U338" s="149">
        <f>(constantes!$B$3*(1+constantes!$B$3)^(O338))/((1+constantes!$B$3)^(O338)-1)</f>
        <v>9.3678779051968114E-2</v>
      </c>
      <c r="V338" s="148">
        <f t="shared" ca="1" si="25"/>
        <v>116.82461153450002</v>
      </c>
      <c r="W338" s="148">
        <f ca="1">(IF(S338=0,"",V338/constantes!$B$3))*1</f>
        <v>1460.3076441812502</v>
      </c>
      <c r="X338" s="150">
        <f ca="1">IF(S338=0,"",PV(constantes!$B$3,O338,-V338)*constantes!$B$3)</f>
        <v>99.766126515967343</v>
      </c>
      <c r="Y338" s="85">
        <f t="shared" si="27"/>
        <v>800</v>
      </c>
      <c r="Z338">
        <v>3</v>
      </c>
    </row>
    <row r="339" spans="1:26">
      <c r="A339" s="290">
        <v>7004</v>
      </c>
      <c r="B339" s="23" t="str">
        <f t="shared" si="24"/>
        <v>SE-Sul_1500__kV_4</v>
      </c>
      <c r="C339" s="23">
        <v>801</v>
      </c>
      <c r="D339" s="142" t="str">
        <f>VLOOKUP(C339,tab_corredor!$A$2:$B$50,2,0)</f>
        <v>SE-Sul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1200</v>
      </c>
      <c r="Q339" s="294">
        <v>1</v>
      </c>
      <c r="R339" s="23"/>
      <c r="S339" s="148">
        <f t="shared" si="26"/>
        <v>1200</v>
      </c>
      <c r="T339" s="148">
        <f ca="1">IF(S339=0,"",S339*(OFFSET(cod_desembolso!$A$1,Q339,23)))</f>
        <v>1247.0765814495917</v>
      </c>
      <c r="U339" s="149">
        <f>(constantes!$B$3*(1+constantes!$B$3)^(O339))/((1+constantes!$B$3)^(O339)-1)</f>
        <v>9.3678779051968114E-2</v>
      </c>
      <c r="V339" s="148">
        <f t="shared" ca="1" si="25"/>
        <v>116.82461153450002</v>
      </c>
      <c r="W339" s="148">
        <f ca="1">(IF(S339=0,"",V339/constantes!$B$3))*1</f>
        <v>1460.3076441812502</v>
      </c>
      <c r="X339" s="150">
        <f ca="1">IF(S339=0,"",PV(constantes!$B$3,O339,-V339)*constantes!$B$3)</f>
        <v>99.766126515967343</v>
      </c>
      <c r="Y339" s="85">
        <f t="shared" si="27"/>
        <v>800</v>
      </c>
      <c r="Z339">
        <v>4</v>
      </c>
    </row>
    <row r="340" spans="1:26">
      <c r="A340" s="290">
        <v>7005</v>
      </c>
      <c r="B340" s="23" t="str">
        <f t="shared" si="24"/>
        <v>SE-Sul_1500__kV_5</v>
      </c>
      <c r="C340" s="23">
        <v>801</v>
      </c>
      <c r="D340" s="142" t="str">
        <f>VLOOKUP(C340,tab_corredor!$A$2:$B$50,2,0)</f>
        <v>SE-Sul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1200</v>
      </c>
      <c r="Q340" s="294">
        <v>1</v>
      </c>
      <c r="R340" s="23"/>
      <c r="S340" s="148">
        <f t="shared" si="26"/>
        <v>1200</v>
      </c>
      <c r="T340" s="148">
        <f ca="1">IF(S340=0,"",S340*(OFFSET(cod_desembolso!$A$1,Q340,23)))</f>
        <v>1247.0765814495917</v>
      </c>
      <c r="U340" s="149">
        <f>(constantes!$B$3*(1+constantes!$B$3)^(O340))/((1+constantes!$B$3)^(O340)-1)</f>
        <v>9.3678779051968114E-2</v>
      </c>
      <c r="V340" s="148">
        <f t="shared" ca="1" si="25"/>
        <v>116.82461153450002</v>
      </c>
      <c r="W340" s="148">
        <f ca="1">(IF(S340=0,"",V340/constantes!$B$3))*1</f>
        <v>1460.3076441812502</v>
      </c>
      <c r="X340" s="150">
        <f ca="1">IF(S340=0,"",PV(constantes!$B$3,O340,-V340)*constantes!$B$3)</f>
        <v>99.766126515967343</v>
      </c>
      <c r="Y340" s="85">
        <f t="shared" si="27"/>
        <v>800</v>
      </c>
      <c r="Z340">
        <v>5</v>
      </c>
    </row>
    <row r="341" spans="1:26">
      <c r="A341" s="290">
        <v>7006</v>
      </c>
      <c r="B341" s="23" t="str">
        <f t="shared" si="24"/>
        <v>SE-Sul_1500__kV_6</v>
      </c>
      <c r="C341" s="23">
        <v>801</v>
      </c>
      <c r="D341" s="142" t="str">
        <f>VLOOKUP(C341,tab_corredor!$A$2:$B$50,2,0)</f>
        <v>SE-Sul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1200</v>
      </c>
      <c r="Q341" s="294">
        <v>1</v>
      </c>
      <c r="R341" s="23"/>
      <c r="S341" s="148">
        <f t="shared" si="26"/>
        <v>1200</v>
      </c>
      <c r="T341" s="148">
        <f ca="1">IF(S341=0,"",S341*(OFFSET(cod_desembolso!$A$1,Q341,23)))</f>
        <v>1247.0765814495917</v>
      </c>
      <c r="U341" s="149">
        <f>(constantes!$B$3*(1+constantes!$B$3)^(O341))/((1+constantes!$B$3)^(O341)-1)</f>
        <v>9.3678779051968114E-2</v>
      </c>
      <c r="V341" s="148">
        <f t="shared" ca="1" si="25"/>
        <v>116.82461153450002</v>
      </c>
      <c r="W341" s="148">
        <f ca="1">(IF(S341=0,"",V341/constantes!$B$3))*1</f>
        <v>1460.3076441812502</v>
      </c>
      <c r="X341" s="150">
        <f ca="1">IF(S341=0,"",PV(constantes!$B$3,O341,-V341)*constantes!$B$3)</f>
        <v>99.766126515967343</v>
      </c>
      <c r="Y341" s="85">
        <f t="shared" si="27"/>
        <v>800</v>
      </c>
      <c r="Z341">
        <v>6</v>
      </c>
    </row>
    <row r="342" spans="1:26">
      <c r="A342" s="290">
        <v>7007</v>
      </c>
      <c r="B342" s="23" t="str">
        <f t="shared" si="24"/>
        <v>SE-Sul_1500__kV_7</v>
      </c>
      <c r="C342" s="23">
        <v>801</v>
      </c>
      <c r="D342" s="142" t="str">
        <f>VLOOKUP(C342,tab_corredor!$A$2:$B$50,2,0)</f>
        <v>SE-Sul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1200</v>
      </c>
      <c r="Q342" s="294">
        <v>1</v>
      </c>
      <c r="R342" s="23"/>
      <c r="S342" s="148">
        <f t="shared" si="26"/>
        <v>1200</v>
      </c>
      <c r="T342" s="148">
        <f ca="1">IF(S342=0,"",S342*(OFFSET(cod_desembolso!$A$1,Q342,23)))</f>
        <v>1247.0765814495917</v>
      </c>
      <c r="U342" s="149">
        <f>(constantes!$B$3*(1+constantes!$B$3)^(O342))/((1+constantes!$B$3)^(O342)-1)</f>
        <v>9.3678779051968114E-2</v>
      </c>
      <c r="V342" s="148">
        <f t="shared" ca="1" si="25"/>
        <v>116.82461153450002</v>
      </c>
      <c r="W342" s="148">
        <f ca="1">(IF(S342=0,"",V342/constantes!$B$3))*1</f>
        <v>1460.3076441812502</v>
      </c>
      <c r="X342" s="150">
        <f ca="1">IF(S342=0,"",PV(constantes!$B$3,O342,-V342)*constantes!$B$3)</f>
        <v>99.766126515967343</v>
      </c>
      <c r="Y342" s="85">
        <f t="shared" si="27"/>
        <v>800</v>
      </c>
      <c r="Z342">
        <v>7</v>
      </c>
    </row>
    <row r="343" spans="1:26">
      <c r="A343" s="290">
        <v>7008</v>
      </c>
      <c r="B343" s="23" t="str">
        <f t="shared" si="24"/>
        <v>SE-Sul_1500__kV_8</v>
      </c>
      <c r="C343" s="23">
        <v>801</v>
      </c>
      <c r="D343" s="142" t="str">
        <f>VLOOKUP(C343,tab_corredor!$A$2:$B$50,2,0)</f>
        <v>SE-Sul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1200</v>
      </c>
      <c r="Q343" s="294">
        <v>1</v>
      </c>
      <c r="R343" s="23"/>
      <c r="S343" s="148">
        <f t="shared" si="26"/>
        <v>1200</v>
      </c>
      <c r="T343" s="148">
        <f ca="1">IF(S343=0,"",S343*(OFFSET(cod_desembolso!$A$1,Q343,23)))</f>
        <v>1247.0765814495917</v>
      </c>
      <c r="U343" s="149">
        <f>(constantes!$B$3*(1+constantes!$B$3)^(O343))/((1+constantes!$B$3)^(O343)-1)</f>
        <v>9.3678779051968114E-2</v>
      </c>
      <c r="V343" s="148">
        <f t="shared" ca="1" si="25"/>
        <v>116.82461153450002</v>
      </c>
      <c r="W343" s="148">
        <f ca="1">(IF(S343=0,"",V343/constantes!$B$3))*1</f>
        <v>1460.3076441812502</v>
      </c>
      <c r="X343" s="150">
        <f ca="1">IF(S343=0,"",PV(constantes!$B$3,O343,-V343)*constantes!$B$3)</f>
        <v>99.766126515967343</v>
      </c>
      <c r="Y343" s="85">
        <f t="shared" si="27"/>
        <v>800</v>
      </c>
      <c r="Z343">
        <v>8</v>
      </c>
    </row>
    <row r="344" spans="1:26">
      <c r="A344" s="290">
        <v>7009</v>
      </c>
      <c r="B344" s="23" t="str">
        <f t="shared" si="24"/>
        <v>SE-Sul_1500__kV_9</v>
      </c>
      <c r="C344" s="23">
        <v>801</v>
      </c>
      <c r="D344" s="142" t="str">
        <f>VLOOKUP(C344,tab_corredor!$A$2:$B$50,2,0)</f>
        <v>SE-Sul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1200</v>
      </c>
      <c r="Q344" s="294">
        <v>1</v>
      </c>
      <c r="R344" s="23"/>
      <c r="S344" s="148">
        <f t="shared" si="26"/>
        <v>1200</v>
      </c>
      <c r="T344" s="148">
        <f ca="1">IF(S344=0,"",S344*(OFFSET(cod_desembolso!$A$1,Q344,23)))</f>
        <v>1247.0765814495917</v>
      </c>
      <c r="U344" s="149">
        <f>(constantes!$B$3*(1+constantes!$B$3)^(O344))/((1+constantes!$B$3)^(O344)-1)</f>
        <v>9.3678779051968114E-2</v>
      </c>
      <c r="V344" s="148">
        <f t="shared" ca="1" si="25"/>
        <v>116.82461153450002</v>
      </c>
      <c r="W344" s="148">
        <f ca="1">(IF(S344=0,"",V344/constantes!$B$3))*1</f>
        <v>1460.3076441812502</v>
      </c>
      <c r="X344" s="150">
        <f ca="1">IF(S344=0,"",PV(constantes!$B$3,O344,-V344)*constantes!$B$3)</f>
        <v>99.766126515967343</v>
      </c>
      <c r="Y344" s="85">
        <f t="shared" si="27"/>
        <v>800</v>
      </c>
      <c r="Z344">
        <v>9</v>
      </c>
    </row>
    <row r="345" spans="1:26">
      <c r="A345" s="290">
        <v>7227</v>
      </c>
      <c r="B345" s="23" t="str">
        <f t="shared" si="24"/>
        <v>Tap-N_1500__kV_227</v>
      </c>
      <c r="C345" s="23">
        <v>814</v>
      </c>
      <c r="D345" s="142" t="str">
        <f>VLOOKUP(C345,tab_corredor!$A$2:$B$50,2,0)</f>
        <v>Tap-N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409">
        <f t="shared" si="26"/>
        <v>2700</v>
      </c>
      <c r="T345" s="148">
        <f ca="1">IF(S345=0,"",S345*(OFFSET(cod_desembolso!$A$1,Q345,23)))</f>
        <v>2805.9223082615817</v>
      </c>
      <c r="U345" s="149">
        <f>(constantes!$B$3*(1+constantes!$B$3)^(O345))/((1+constantes!$B$3)^(O345)-1)</f>
        <v>9.3678779051968114E-2</v>
      </c>
      <c r="V345" s="148">
        <f t="shared" ca="1" si="25"/>
        <v>262.85537595262508</v>
      </c>
      <c r="W345" s="148">
        <f ca="1">(IF(S345=0,"",V345/constantes!$B$3))*1</f>
        <v>3285.6921994078134</v>
      </c>
      <c r="X345" s="150">
        <f ca="1">IF(S345=0,"",PV(constantes!$B$3,O345,-V345)*constantes!$B$3)</f>
        <v>224.47378466092658</v>
      </c>
      <c r="Y345" s="85">
        <f t="shared" si="27"/>
        <v>1800</v>
      </c>
      <c r="Z345">
        <v>227</v>
      </c>
    </row>
    <row r="346" spans="1:26">
      <c r="A346" s="290">
        <v>7228</v>
      </c>
      <c r="B346" s="23" t="str">
        <f t="shared" si="24"/>
        <v>Tap-N_1500__kV_228</v>
      </c>
      <c r="C346" s="23">
        <v>814</v>
      </c>
      <c r="D346" s="142" t="str">
        <f>VLOOKUP(C346,tab_corredor!$A$2:$B$50,2,0)</f>
        <v>Tap-N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26"/>
        <v>2700</v>
      </c>
      <c r="T346" s="148">
        <f ca="1">IF(S346=0,"",S346*(OFFSET(cod_desembolso!$A$1,Q346,23)))</f>
        <v>2805.9223082615817</v>
      </c>
      <c r="U346" s="149">
        <f>(constantes!$B$3*(1+constantes!$B$3)^(O346))/((1+constantes!$B$3)^(O346)-1)</f>
        <v>9.3678779051968114E-2</v>
      </c>
      <c r="V346" s="148">
        <f t="shared" ca="1" si="25"/>
        <v>262.85537595262508</v>
      </c>
      <c r="W346" s="148">
        <f ca="1">(IF(S346=0,"",V346/constantes!$B$3))*1</f>
        <v>3285.6921994078134</v>
      </c>
      <c r="X346" s="150">
        <f ca="1">IF(S346=0,"",PV(constantes!$B$3,O346,-V346)*constantes!$B$3)</f>
        <v>224.47378466092658</v>
      </c>
      <c r="Y346" s="85">
        <f t="shared" si="27"/>
        <v>1800</v>
      </c>
      <c r="Z346">
        <v>228</v>
      </c>
    </row>
    <row r="347" spans="1:26">
      <c r="A347" s="290">
        <v>7229</v>
      </c>
      <c r="B347" s="23" t="str">
        <f t="shared" si="24"/>
        <v>Tap-N_1500__kV_229</v>
      </c>
      <c r="C347" s="23">
        <v>814</v>
      </c>
      <c r="D347" s="142" t="str">
        <f>VLOOKUP(C347,tab_corredor!$A$2:$B$50,2,0)</f>
        <v>Tap-N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26"/>
        <v>2700</v>
      </c>
      <c r="T347" s="148">
        <f ca="1">IF(S347=0,"",S347*(OFFSET(cod_desembolso!$A$1,Q347,23)))</f>
        <v>2805.9223082615817</v>
      </c>
      <c r="U347" s="149">
        <f>(constantes!$B$3*(1+constantes!$B$3)^(O347))/((1+constantes!$B$3)^(O347)-1)</f>
        <v>9.3678779051968114E-2</v>
      </c>
      <c r="V347" s="148">
        <f t="shared" ca="1" si="25"/>
        <v>262.85537595262508</v>
      </c>
      <c r="W347" s="148">
        <f ca="1">(IF(S347=0,"",V347/constantes!$B$3))*1</f>
        <v>3285.6921994078134</v>
      </c>
      <c r="X347" s="150">
        <f ca="1">IF(S347=0,"",PV(constantes!$B$3,O347,-V347)*constantes!$B$3)</f>
        <v>224.47378466092658</v>
      </c>
      <c r="Y347" s="85">
        <f t="shared" si="27"/>
        <v>1800</v>
      </c>
      <c r="Z347">
        <v>229</v>
      </c>
    </row>
    <row r="348" spans="1:26">
      <c r="A348" s="290">
        <v>7230</v>
      </c>
      <c r="B348" s="23" t="str">
        <f t="shared" si="24"/>
        <v>Tap-N_1500__kV_230</v>
      </c>
      <c r="C348" s="23">
        <v>814</v>
      </c>
      <c r="D348" s="142" t="str">
        <f>VLOOKUP(C348,tab_corredor!$A$2:$B$50,2,0)</f>
        <v>Tap-N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26"/>
        <v>2700</v>
      </c>
      <c r="T348" s="148">
        <f ca="1">IF(S348=0,"",S348*(OFFSET(cod_desembolso!$A$1,Q348,23)))</f>
        <v>2805.9223082615817</v>
      </c>
      <c r="U348" s="149">
        <f>(constantes!$B$3*(1+constantes!$B$3)^(O348))/((1+constantes!$B$3)^(O348)-1)</f>
        <v>9.3678779051968114E-2</v>
      </c>
      <c r="V348" s="148">
        <f t="shared" ca="1" si="25"/>
        <v>262.85537595262508</v>
      </c>
      <c r="W348" s="148">
        <f ca="1">(IF(S348=0,"",V348/constantes!$B$3))*1</f>
        <v>3285.6921994078134</v>
      </c>
      <c r="X348" s="150">
        <f ca="1">IF(S348=0,"",PV(constantes!$B$3,O348,-V348)*constantes!$B$3)</f>
        <v>224.47378466092658</v>
      </c>
      <c r="Y348" s="85">
        <f t="shared" si="27"/>
        <v>1800</v>
      </c>
      <c r="Z348">
        <v>230</v>
      </c>
    </row>
    <row r="349" spans="1:26">
      <c r="A349" s="290">
        <v>7231</v>
      </c>
      <c r="B349" s="23" t="str">
        <f t="shared" si="24"/>
        <v>Tap-N_1500__kV_231</v>
      </c>
      <c r="C349" s="23">
        <v>814</v>
      </c>
      <c r="D349" s="142" t="str">
        <f>VLOOKUP(C349,tab_corredor!$A$2:$B$50,2,0)</f>
        <v>Tap-N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26"/>
        <v>2700</v>
      </c>
      <c r="T349" s="148">
        <f ca="1">IF(S349=0,"",S349*(OFFSET(cod_desembolso!$A$1,Q349,23)))</f>
        <v>2805.9223082615817</v>
      </c>
      <c r="U349" s="149">
        <f>(constantes!$B$3*(1+constantes!$B$3)^(O349))/((1+constantes!$B$3)^(O349)-1)</f>
        <v>9.3678779051968114E-2</v>
      </c>
      <c r="V349" s="148">
        <f t="shared" ca="1" si="25"/>
        <v>262.85537595262508</v>
      </c>
      <c r="W349" s="148">
        <f ca="1">(IF(S349=0,"",V349/constantes!$B$3))*1</f>
        <v>3285.6921994078134</v>
      </c>
      <c r="X349" s="150">
        <f ca="1">IF(S349=0,"",PV(constantes!$B$3,O349,-V349)*constantes!$B$3)</f>
        <v>224.47378466092658</v>
      </c>
      <c r="Y349" s="85">
        <f t="shared" si="27"/>
        <v>1800</v>
      </c>
      <c r="Z349">
        <v>231</v>
      </c>
    </row>
    <row r="350" spans="1:26">
      <c r="A350" s="290">
        <v>7232</v>
      </c>
      <c r="B350" s="23" t="str">
        <f t="shared" si="24"/>
        <v>Tap-N_1500__kV_232</v>
      </c>
      <c r="C350" s="23">
        <v>814</v>
      </c>
      <c r="D350" s="142" t="str">
        <f>VLOOKUP(C350,tab_corredor!$A$2:$B$50,2,0)</f>
        <v>Tap-N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26"/>
        <v>2700</v>
      </c>
      <c r="T350" s="148">
        <f ca="1">IF(S350=0,"",S350*(OFFSET(cod_desembolso!$A$1,Q350,23)))</f>
        <v>2805.9223082615817</v>
      </c>
      <c r="U350" s="149">
        <f>(constantes!$B$3*(1+constantes!$B$3)^(O350))/((1+constantes!$B$3)^(O350)-1)</f>
        <v>9.3678779051968114E-2</v>
      </c>
      <c r="V350" s="148">
        <f t="shared" ca="1" si="25"/>
        <v>262.85537595262508</v>
      </c>
      <c r="W350" s="148">
        <f ca="1">(IF(S350=0,"",V350/constantes!$B$3))*1</f>
        <v>3285.6921994078134</v>
      </c>
      <c r="X350" s="150">
        <f ca="1">IF(S350=0,"",PV(constantes!$B$3,O350,-V350)*constantes!$B$3)</f>
        <v>224.47378466092658</v>
      </c>
      <c r="Y350" s="85">
        <f t="shared" si="27"/>
        <v>1800</v>
      </c>
      <c r="Z350">
        <v>232</v>
      </c>
    </row>
    <row r="351" spans="1:26">
      <c r="A351" s="290">
        <v>7233</v>
      </c>
      <c r="B351" s="23" t="str">
        <f t="shared" si="24"/>
        <v>Tap-N_1500__kV_233</v>
      </c>
      <c r="C351" s="23">
        <v>814</v>
      </c>
      <c r="D351" s="142" t="str">
        <f>VLOOKUP(C351,tab_corredor!$A$2:$B$50,2,0)</f>
        <v>Tap-N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si="26"/>
        <v>2700</v>
      </c>
      <c r="T351" s="148">
        <f ca="1">IF(S351=0,"",S351*(OFFSET(cod_desembolso!$A$1,Q351,23)))</f>
        <v>2805.9223082615817</v>
      </c>
      <c r="U351" s="149">
        <f>(constantes!$B$3*(1+constantes!$B$3)^(O351))/((1+constantes!$B$3)^(O351)-1)</f>
        <v>9.3678779051968114E-2</v>
      </c>
      <c r="V351" s="148">
        <f t="shared" ca="1" si="25"/>
        <v>262.85537595262508</v>
      </c>
      <c r="W351" s="148">
        <f ca="1">(IF(S351=0,"",V351/constantes!$B$3))*1</f>
        <v>3285.6921994078134</v>
      </c>
      <c r="X351" s="150">
        <f ca="1">IF(S351=0,"",PV(constantes!$B$3,O351,-V351)*constantes!$B$3)</f>
        <v>224.47378466092658</v>
      </c>
      <c r="Y351" s="85">
        <f t="shared" si="27"/>
        <v>1800</v>
      </c>
      <c r="Z351">
        <v>233</v>
      </c>
    </row>
    <row r="352" spans="1:26">
      <c r="A352" s="290">
        <v>7234</v>
      </c>
      <c r="B352" s="23" t="str">
        <f t="shared" si="24"/>
        <v>Tap-N_1500__kV_234</v>
      </c>
      <c r="C352" s="23">
        <v>814</v>
      </c>
      <c r="D352" s="142" t="str">
        <f>VLOOKUP(C352,tab_corredor!$A$2:$B$50,2,0)</f>
        <v>Tap-N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26"/>
        <v>2700</v>
      </c>
      <c r="T352" s="148">
        <f ca="1">IF(S352=0,"",S352*(OFFSET(cod_desembolso!$A$1,Q352,23)))</f>
        <v>2805.9223082615817</v>
      </c>
      <c r="U352" s="149">
        <f>(constantes!$B$3*(1+constantes!$B$3)^(O352))/((1+constantes!$B$3)^(O352)-1)</f>
        <v>9.3678779051968114E-2</v>
      </c>
      <c r="V352" s="148">
        <f t="shared" ca="1" si="25"/>
        <v>262.85537595262508</v>
      </c>
      <c r="W352" s="148">
        <f ca="1">(IF(S352=0,"",V352/constantes!$B$3))*1</f>
        <v>3285.6921994078134</v>
      </c>
      <c r="X352" s="150">
        <f ca="1">IF(S352=0,"",PV(constantes!$B$3,O352,-V352)*constantes!$B$3)</f>
        <v>224.47378466092658</v>
      </c>
      <c r="Y352" s="85">
        <f t="shared" si="27"/>
        <v>1800</v>
      </c>
      <c r="Z352">
        <v>234</v>
      </c>
    </row>
    <row r="353" spans="1:26">
      <c r="A353" s="290">
        <v>7235</v>
      </c>
      <c r="B353" s="23" t="str">
        <f t="shared" si="24"/>
        <v>Tap-N_1500__kV_235</v>
      </c>
      <c r="C353" s="23">
        <v>814</v>
      </c>
      <c r="D353" s="142" t="str">
        <f>VLOOKUP(C353,tab_corredor!$A$2:$B$50,2,0)</f>
        <v>Tap-N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26"/>
        <v>2700</v>
      </c>
      <c r="T353" s="148">
        <f ca="1">IF(S353=0,"",S353*(OFFSET(cod_desembolso!$A$1,Q353,23)))</f>
        <v>2805.9223082615817</v>
      </c>
      <c r="U353" s="149">
        <f>(constantes!$B$3*(1+constantes!$B$3)^(O353))/((1+constantes!$B$3)^(O353)-1)</f>
        <v>9.3678779051968114E-2</v>
      </c>
      <c r="V353" s="148">
        <f t="shared" ca="1" si="25"/>
        <v>262.85537595262508</v>
      </c>
      <c r="W353" s="148">
        <f ca="1">(IF(S353=0,"",V353/constantes!$B$3))*1</f>
        <v>3285.6921994078134</v>
      </c>
      <c r="X353" s="150">
        <f ca="1">IF(S353=0,"",PV(constantes!$B$3,O353,-V353)*constantes!$B$3)</f>
        <v>224.47378466092658</v>
      </c>
      <c r="Y353" s="85">
        <f t="shared" si="27"/>
        <v>1800</v>
      </c>
      <c r="Z353">
        <v>235</v>
      </c>
    </row>
    <row r="354" spans="1:26">
      <c r="A354" s="290">
        <v>7236</v>
      </c>
      <c r="B354" s="23" t="str">
        <f t="shared" si="24"/>
        <v>Tap-N_1500__kV_236</v>
      </c>
      <c r="C354" s="23">
        <v>814</v>
      </c>
      <c r="D354" s="142" t="str">
        <f>VLOOKUP(C354,tab_corredor!$A$2:$B$50,2,0)</f>
        <v>Tap-N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26"/>
        <v>2700</v>
      </c>
      <c r="T354" s="148">
        <f ca="1">IF(S354=0,"",S354*(OFFSET(cod_desembolso!$A$1,Q354,23)))</f>
        <v>2805.9223082615817</v>
      </c>
      <c r="U354" s="149">
        <f>(constantes!$B$3*(1+constantes!$B$3)^(O354))/((1+constantes!$B$3)^(O354)-1)</f>
        <v>9.3678779051968114E-2</v>
      </c>
      <c r="V354" s="148">
        <f t="shared" ca="1" si="25"/>
        <v>262.85537595262508</v>
      </c>
      <c r="W354" s="148">
        <f ca="1">(IF(S354=0,"",V354/constantes!$B$3))*1</f>
        <v>3285.6921994078134</v>
      </c>
      <c r="X354" s="150">
        <f ca="1">IF(S354=0,"",PV(constantes!$B$3,O354,-V354)*constantes!$B$3)</f>
        <v>224.47378466092658</v>
      </c>
      <c r="Y354" s="85">
        <f t="shared" si="27"/>
        <v>1800</v>
      </c>
      <c r="Z354">
        <v>236</v>
      </c>
    </row>
    <row r="355" spans="1:26">
      <c r="A355" s="290">
        <v>7237</v>
      </c>
      <c r="B355" s="23" t="str">
        <f t="shared" si="24"/>
        <v>Tap-N_1500__kV_237</v>
      </c>
      <c r="C355" s="23">
        <v>814</v>
      </c>
      <c r="D355" s="142" t="str">
        <f>VLOOKUP(C355,tab_corredor!$A$2:$B$50,2,0)</f>
        <v>Tap-N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26"/>
        <v>2700</v>
      </c>
      <c r="T355" s="148">
        <f ca="1">IF(S355=0,"",S355*(OFFSET(cod_desembolso!$A$1,Q355,23)))</f>
        <v>2805.9223082615817</v>
      </c>
      <c r="U355" s="149">
        <f>(constantes!$B$3*(1+constantes!$B$3)^(O355))/((1+constantes!$B$3)^(O355)-1)</f>
        <v>9.3678779051968114E-2</v>
      </c>
      <c r="V355" s="148">
        <f t="shared" ca="1" si="25"/>
        <v>262.85537595262508</v>
      </c>
      <c r="W355" s="148">
        <f ca="1">(IF(S355=0,"",V355/constantes!$B$3))*1</f>
        <v>3285.6921994078134</v>
      </c>
      <c r="X355" s="150">
        <f ca="1">IF(S355=0,"",PV(constantes!$B$3,O355,-V355)*constantes!$B$3)</f>
        <v>224.47378466092658</v>
      </c>
      <c r="Y355" s="85">
        <f t="shared" si="27"/>
        <v>1800</v>
      </c>
      <c r="Z355">
        <v>237</v>
      </c>
    </row>
    <row r="356" spans="1:26">
      <c r="A356" s="290">
        <v>7238</v>
      </c>
      <c r="B356" s="23" t="str">
        <f t="shared" si="24"/>
        <v>Tap-N_1500__kV_238</v>
      </c>
      <c r="C356" s="23">
        <v>814</v>
      </c>
      <c r="D356" s="142" t="str">
        <f>VLOOKUP(C356,tab_corredor!$A$2:$B$50,2,0)</f>
        <v>Tap-N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26"/>
        <v>2700</v>
      </c>
      <c r="T356" s="148">
        <f ca="1">IF(S356=0,"",S356*(OFFSET(cod_desembolso!$A$1,Q356,23)))</f>
        <v>2805.9223082615817</v>
      </c>
      <c r="U356" s="149">
        <f>(constantes!$B$3*(1+constantes!$B$3)^(O356))/((1+constantes!$B$3)^(O356)-1)</f>
        <v>9.3678779051968114E-2</v>
      </c>
      <c r="V356" s="148">
        <f t="shared" ca="1" si="25"/>
        <v>262.85537595262508</v>
      </c>
      <c r="W356" s="148">
        <f ca="1">(IF(S356=0,"",V356/constantes!$B$3))*1</f>
        <v>3285.6921994078134</v>
      </c>
      <c r="X356" s="150">
        <f ca="1">IF(S356=0,"",PV(constantes!$B$3,O356,-V356)*constantes!$B$3)</f>
        <v>224.47378466092658</v>
      </c>
      <c r="Y356" s="85">
        <f t="shared" si="27"/>
        <v>1800</v>
      </c>
      <c r="Z356">
        <v>238</v>
      </c>
    </row>
    <row r="357" spans="1:26">
      <c r="A357" s="290">
        <v>7239</v>
      </c>
      <c r="B357" s="23" t="str">
        <f t="shared" si="24"/>
        <v>Tap-SE/CO_1500__kV_239</v>
      </c>
      <c r="C357" s="23">
        <v>815</v>
      </c>
      <c r="D357" s="142" t="str">
        <f>VLOOKUP(C357,tab_corredor!$A$2:$B$50,2,0)</f>
        <v>Tap-SE/CO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26"/>
        <v>2700</v>
      </c>
      <c r="T357" s="148">
        <f ca="1">IF(S357=0,"",S357*(OFFSET(cod_desembolso!$A$1,Q357,23)))</f>
        <v>2805.9223082615817</v>
      </c>
      <c r="U357" s="149">
        <f>(constantes!$B$3*(1+constantes!$B$3)^(O357))/((1+constantes!$B$3)^(O357)-1)</f>
        <v>9.3678779051968114E-2</v>
      </c>
      <c r="V357" s="148">
        <f t="shared" ca="1" si="25"/>
        <v>262.85537595262508</v>
      </c>
      <c r="W357" s="148">
        <f ca="1">(IF(S357=0,"",V357/constantes!$B$3))*1</f>
        <v>3285.6921994078134</v>
      </c>
      <c r="X357" s="150">
        <f ca="1">IF(S357=0,"",PV(constantes!$B$3,O357,-V357)*constantes!$B$3)</f>
        <v>224.47378466092658</v>
      </c>
      <c r="Y357" s="85">
        <f t="shared" si="27"/>
        <v>1800</v>
      </c>
      <c r="Z357">
        <v>239</v>
      </c>
    </row>
    <row r="358" spans="1:26">
      <c r="A358" s="290">
        <v>7240</v>
      </c>
      <c r="B358" s="23" t="str">
        <f t="shared" si="24"/>
        <v>Tap-SE/CO_1500__kV_240</v>
      </c>
      <c r="C358" s="23">
        <v>815</v>
      </c>
      <c r="D358" s="142" t="str">
        <f>VLOOKUP(C358,tab_corredor!$A$2:$B$50,2,0)</f>
        <v>Tap-SE/CO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26"/>
        <v>2700</v>
      </c>
      <c r="T358" s="148">
        <f ca="1">IF(S358=0,"",S358*(OFFSET(cod_desembolso!$A$1,Q358,23)))</f>
        <v>2805.9223082615817</v>
      </c>
      <c r="U358" s="149">
        <f>(constantes!$B$3*(1+constantes!$B$3)^(O358))/((1+constantes!$B$3)^(O358)-1)</f>
        <v>9.3678779051968114E-2</v>
      </c>
      <c r="V358" s="148">
        <f t="shared" ca="1" si="25"/>
        <v>262.85537595262508</v>
      </c>
      <c r="W358" s="148">
        <f ca="1">(IF(S358=0,"",V358/constantes!$B$3))*1</f>
        <v>3285.6921994078134</v>
      </c>
      <c r="X358" s="150">
        <f ca="1">IF(S358=0,"",PV(constantes!$B$3,O358,-V358)*constantes!$B$3)</f>
        <v>224.47378466092658</v>
      </c>
      <c r="Y358" s="85">
        <f t="shared" si="27"/>
        <v>1800</v>
      </c>
      <c r="Z358">
        <v>240</v>
      </c>
    </row>
    <row r="359" spans="1:26">
      <c r="A359" s="290">
        <v>7241</v>
      </c>
      <c r="B359" s="23" t="str">
        <f t="shared" si="24"/>
        <v>Tap-SE/CO_1500__kV_241</v>
      </c>
      <c r="C359" s="23">
        <v>815</v>
      </c>
      <c r="D359" s="142" t="str">
        <f>VLOOKUP(C359,tab_corredor!$A$2:$B$50,2,0)</f>
        <v>Tap-SE/CO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26"/>
        <v>2700</v>
      </c>
      <c r="T359" s="148">
        <f ca="1">IF(S359=0,"",S359*(OFFSET(cod_desembolso!$A$1,Q359,23)))</f>
        <v>2805.9223082615817</v>
      </c>
      <c r="U359" s="149">
        <f>(constantes!$B$3*(1+constantes!$B$3)^(O359))/((1+constantes!$B$3)^(O359)-1)</f>
        <v>9.3678779051968114E-2</v>
      </c>
      <c r="V359" s="148">
        <f t="shared" ca="1" si="25"/>
        <v>262.85537595262508</v>
      </c>
      <c r="W359" s="148">
        <f ca="1">(IF(S359=0,"",V359/constantes!$B$3))*1</f>
        <v>3285.6921994078134</v>
      </c>
      <c r="X359" s="150">
        <f ca="1">IF(S359=0,"",PV(constantes!$B$3,O359,-V359)*constantes!$B$3)</f>
        <v>224.47378466092658</v>
      </c>
      <c r="Y359" s="85">
        <f t="shared" si="27"/>
        <v>1800</v>
      </c>
      <c r="Z359">
        <v>241</v>
      </c>
    </row>
    <row r="360" spans="1:26">
      <c r="A360" s="290">
        <v>7242</v>
      </c>
      <c r="B360" s="23" t="str">
        <f t="shared" si="24"/>
        <v>Tap-SE/CO_1500__kV_242</v>
      </c>
      <c r="C360" s="23">
        <v>815</v>
      </c>
      <c r="D360" s="142" t="str">
        <f>VLOOKUP(C360,tab_corredor!$A$2:$B$50,2,0)</f>
        <v>Tap-SE/CO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26"/>
        <v>2700</v>
      </c>
      <c r="T360" s="148">
        <f ca="1">IF(S360=0,"",S360*(OFFSET(cod_desembolso!$A$1,Q360,23)))</f>
        <v>2805.9223082615817</v>
      </c>
      <c r="U360" s="149">
        <f>(constantes!$B$3*(1+constantes!$B$3)^(O360))/((1+constantes!$B$3)^(O360)-1)</f>
        <v>9.3678779051968114E-2</v>
      </c>
      <c r="V360" s="148">
        <f t="shared" ca="1" si="25"/>
        <v>262.85537595262508</v>
      </c>
      <c r="W360" s="148">
        <f ca="1">(IF(S360=0,"",V360/constantes!$B$3))*1</f>
        <v>3285.6921994078134</v>
      </c>
      <c r="X360" s="150">
        <f ca="1">IF(S360=0,"",PV(constantes!$B$3,O360,-V360)*constantes!$B$3)</f>
        <v>224.47378466092658</v>
      </c>
      <c r="Y360" s="85">
        <f t="shared" si="27"/>
        <v>1800</v>
      </c>
      <c r="Z360">
        <v>242</v>
      </c>
    </row>
    <row r="361" spans="1:26">
      <c r="A361" s="290">
        <v>7243</v>
      </c>
      <c r="B361" s="23" t="str">
        <f t="shared" si="24"/>
        <v>Tap-SE/CO_1500__kV_243</v>
      </c>
      <c r="C361" s="23">
        <v>815</v>
      </c>
      <c r="D361" s="142" t="str">
        <f>VLOOKUP(C361,tab_corredor!$A$2:$B$50,2,0)</f>
        <v>Tap-SE/CO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26"/>
        <v>2700</v>
      </c>
      <c r="T361" s="148">
        <f ca="1">IF(S361=0,"",S361*(OFFSET(cod_desembolso!$A$1,Q361,23)))</f>
        <v>2805.9223082615817</v>
      </c>
      <c r="U361" s="149">
        <f>(constantes!$B$3*(1+constantes!$B$3)^(O361))/((1+constantes!$B$3)^(O361)-1)</f>
        <v>9.3678779051968114E-2</v>
      </c>
      <c r="V361" s="148">
        <f t="shared" ca="1" si="25"/>
        <v>262.85537595262508</v>
      </c>
      <c r="W361" s="148">
        <f ca="1">(IF(S361=0,"",V361/constantes!$B$3))*1</f>
        <v>3285.6921994078134</v>
      </c>
      <c r="X361" s="150">
        <f ca="1">IF(S361=0,"",PV(constantes!$B$3,O361,-V361)*constantes!$B$3)</f>
        <v>224.47378466092658</v>
      </c>
      <c r="Y361" s="85">
        <f t="shared" si="27"/>
        <v>1800</v>
      </c>
      <c r="Z361">
        <v>243</v>
      </c>
    </row>
    <row r="362" spans="1:26">
      <c r="A362" s="290">
        <v>7244</v>
      </c>
      <c r="B362" s="23" t="str">
        <f t="shared" si="24"/>
        <v>Tap-SE/CO_1500__kV_244</v>
      </c>
      <c r="C362" s="23">
        <v>815</v>
      </c>
      <c r="D362" s="142" t="str">
        <f>VLOOKUP(C362,tab_corredor!$A$2:$B$50,2,0)</f>
        <v>Tap-SE/CO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26"/>
        <v>2700</v>
      </c>
      <c r="T362" s="148">
        <f ca="1">IF(S362=0,"",S362*(OFFSET(cod_desembolso!$A$1,Q362,23)))</f>
        <v>2805.9223082615817</v>
      </c>
      <c r="U362" s="149">
        <f>(constantes!$B$3*(1+constantes!$B$3)^(O362))/((1+constantes!$B$3)^(O362)-1)</f>
        <v>9.3678779051968114E-2</v>
      </c>
      <c r="V362" s="148">
        <f t="shared" ca="1" si="25"/>
        <v>262.85537595262508</v>
      </c>
      <c r="W362" s="148">
        <f ca="1">(IF(S362=0,"",V362/constantes!$B$3))*1</f>
        <v>3285.6921994078134</v>
      </c>
      <c r="X362" s="150">
        <f ca="1">IF(S362=0,"",PV(constantes!$B$3,O362,-V362)*constantes!$B$3)</f>
        <v>224.47378466092658</v>
      </c>
      <c r="Y362" s="85">
        <f t="shared" si="27"/>
        <v>1800</v>
      </c>
      <c r="Z362">
        <v>244</v>
      </c>
    </row>
    <row r="363" spans="1:26">
      <c r="A363" s="290">
        <v>7245</v>
      </c>
      <c r="B363" s="23" t="str">
        <f t="shared" si="24"/>
        <v>Tap-SE/CO_1500__kV_245</v>
      </c>
      <c r="C363" s="23">
        <v>815</v>
      </c>
      <c r="D363" s="142" t="str">
        <f>VLOOKUP(C363,tab_corredor!$A$2:$B$50,2,0)</f>
        <v>Tap-SE/CO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26"/>
        <v>2700</v>
      </c>
      <c r="T363" s="148">
        <f ca="1">IF(S363=0,"",S363*(OFFSET(cod_desembolso!$A$1,Q363,23)))</f>
        <v>2805.9223082615817</v>
      </c>
      <c r="U363" s="149">
        <f>(constantes!$B$3*(1+constantes!$B$3)^(O363))/((1+constantes!$B$3)^(O363)-1)</f>
        <v>9.3678779051968114E-2</v>
      </c>
      <c r="V363" s="148">
        <f t="shared" ca="1" si="25"/>
        <v>262.85537595262508</v>
      </c>
      <c r="W363" s="148">
        <f ca="1">(IF(S363=0,"",V363/constantes!$B$3))*1</f>
        <v>3285.6921994078134</v>
      </c>
      <c r="X363" s="150">
        <f ca="1">IF(S363=0,"",PV(constantes!$B$3,O363,-V363)*constantes!$B$3)</f>
        <v>224.47378466092658</v>
      </c>
      <c r="Y363" s="85">
        <f t="shared" si="27"/>
        <v>1800</v>
      </c>
      <c r="Z363">
        <v>245</v>
      </c>
    </row>
    <row r="364" spans="1:26">
      <c r="A364" s="290">
        <v>7246</v>
      </c>
      <c r="B364" s="23" t="str">
        <f t="shared" si="24"/>
        <v>Tap-SE/CO_1500__kV_246</v>
      </c>
      <c r="C364" s="23">
        <v>815</v>
      </c>
      <c r="D364" s="142" t="str">
        <f>VLOOKUP(C364,tab_corredor!$A$2:$B$50,2,0)</f>
        <v>Tap-SE/CO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26"/>
        <v>2700</v>
      </c>
      <c r="T364" s="148">
        <f ca="1">IF(S364=0,"",S364*(OFFSET(cod_desembolso!$A$1,Q364,23)))</f>
        <v>2805.9223082615817</v>
      </c>
      <c r="U364" s="149">
        <f>(constantes!$B$3*(1+constantes!$B$3)^(O364))/((1+constantes!$B$3)^(O364)-1)</f>
        <v>9.3678779051968114E-2</v>
      </c>
      <c r="V364" s="148">
        <f t="shared" ca="1" si="25"/>
        <v>262.85537595262508</v>
      </c>
      <c r="W364" s="148">
        <f ca="1">(IF(S364=0,"",V364/constantes!$B$3))*1</f>
        <v>3285.6921994078134</v>
      </c>
      <c r="X364" s="150">
        <f ca="1">IF(S364=0,"",PV(constantes!$B$3,O364,-V364)*constantes!$B$3)</f>
        <v>224.47378466092658</v>
      </c>
      <c r="Y364" s="85">
        <f t="shared" si="27"/>
        <v>1800</v>
      </c>
      <c r="Z364">
        <v>246</v>
      </c>
    </row>
    <row r="365" spans="1:26">
      <c r="A365" s="290">
        <v>7247</v>
      </c>
      <c r="B365" s="23" t="str">
        <f t="shared" si="24"/>
        <v>Tap-SE/CO_1500__kV_247</v>
      </c>
      <c r="C365" s="23">
        <v>815</v>
      </c>
      <c r="D365" s="142" t="str">
        <f>VLOOKUP(C365,tab_corredor!$A$2:$B$50,2,0)</f>
        <v>Tap-SE/CO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26"/>
        <v>2700</v>
      </c>
      <c r="T365" s="148">
        <f ca="1">IF(S365=0,"",S365*(OFFSET(cod_desembolso!$A$1,Q365,23)))</f>
        <v>2805.9223082615817</v>
      </c>
      <c r="U365" s="149">
        <f>(constantes!$B$3*(1+constantes!$B$3)^(O365))/((1+constantes!$B$3)^(O365)-1)</f>
        <v>9.3678779051968114E-2</v>
      </c>
      <c r="V365" s="148">
        <f t="shared" ca="1" si="25"/>
        <v>262.85537595262508</v>
      </c>
      <c r="W365" s="148">
        <f ca="1">(IF(S365=0,"",V365/constantes!$B$3))*1</f>
        <v>3285.6921994078134</v>
      </c>
      <c r="X365" s="150">
        <f ca="1">IF(S365=0,"",PV(constantes!$B$3,O365,-V365)*constantes!$B$3)</f>
        <v>224.47378466092658</v>
      </c>
      <c r="Y365" s="85">
        <f t="shared" si="27"/>
        <v>1800</v>
      </c>
      <c r="Z365">
        <v>247</v>
      </c>
    </row>
    <row r="366" spans="1:26">
      <c r="A366" s="290">
        <v>7248</v>
      </c>
      <c r="B366" s="23" t="str">
        <f t="shared" si="24"/>
        <v>Tap-SE/CO_1500__kV_248</v>
      </c>
      <c r="C366" s="23">
        <v>815</v>
      </c>
      <c r="D366" s="142" t="str">
        <f>VLOOKUP(C366,tab_corredor!$A$2:$B$50,2,0)</f>
        <v>Tap-SE/CO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26"/>
        <v>2700</v>
      </c>
      <c r="T366" s="148">
        <f ca="1">IF(S366=0,"",S366*(OFFSET(cod_desembolso!$A$1,Q366,23)))</f>
        <v>2805.9223082615817</v>
      </c>
      <c r="U366" s="149">
        <f>(constantes!$B$3*(1+constantes!$B$3)^(O366))/((1+constantes!$B$3)^(O366)-1)</f>
        <v>9.3678779051968114E-2</v>
      </c>
      <c r="V366" s="148">
        <f t="shared" ca="1" si="25"/>
        <v>262.85537595262508</v>
      </c>
      <c r="W366" s="148">
        <f ca="1">(IF(S366=0,"",V366/constantes!$B$3))*1</f>
        <v>3285.6921994078134</v>
      </c>
      <c r="X366" s="150">
        <f ca="1">IF(S366=0,"",PV(constantes!$B$3,O366,-V366)*constantes!$B$3)</f>
        <v>224.47378466092658</v>
      </c>
      <c r="Y366" s="85">
        <f t="shared" si="27"/>
        <v>1800</v>
      </c>
      <c r="Z366">
        <v>248</v>
      </c>
    </row>
    <row r="367" spans="1:26">
      <c r="A367" s="290">
        <v>7249</v>
      </c>
      <c r="B367" s="23" t="str">
        <f t="shared" si="24"/>
        <v>Tap-SE/CO_1500__kV_249</v>
      </c>
      <c r="C367" s="23">
        <v>815</v>
      </c>
      <c r="D367" s="142" t="str">
        <f>VLOOKUP(C367,tab_corredor!$A$2:$B$50,2,0)</f>
        <v>Tap-SE/CO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26"/>
        <v>2700</v>
      </c>
      <c r="T367" s="148">
        <f ca="1">IF(S367=0,"",S367*(OFFSET(cod_desembolso!$A$1,Q367,23)))</f>
        <v>2805.9223082615817</v>
      </c>
      <c r="U367" s="149">
        <f>(constantes!$B$3*(1+constantes!$B$3)^(O367))/((1+constantes!$B$3)^(O367)-1)</f>
        <v>9.3678779051968114E-2</v>
      </c>
      <c r="V367" s="148">
        <f t="shared" ca="1" si="25"/>
        <v>262.85537595262508</v>
      </c>
      <c r="W367" s="148">
        <f ca="1">(IF(S367=0,"",V367/constantes!$B$3))*1</f>
        <v>3285.6921994078134</v>
      </c>
      <c r="X367" s="150">
        <f ca="1">IF(S367=0,"",PV(constantes!$B$3,O367,-V367)*constantes!$B$3)</f>
        <v>224.47378466092658</v>
      </c>
      <c r="Y367" s="85">
        <f t="shared" si="27"/>
        <v>1800</v>
      </c>
      <c r="Z367">
        <v>249</v>
      </c>
    </row>
    <row r="368" spans="1:26">
      <c r="A368" s="290">
        <v>7250</v>
      </c>
      <c r="B368" s="23" t="str">
        <f t="shared" si="24"/>
        <v>TelesP-SE_1500__kV_250</v>
      </c>
      <c r="C368" s="23">
        <v>816</v>
      </c>
      <c r="D368" s="142" t="str">
        <f>VLOOKUP(C368,tab_corredor!$A$2:$B$50,2,0)</f>
        <v>TelesP-SE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26"/>
        <v>2700</v>
      </c>
      <c r="T368" s="148">
        <f ca="1">IF(S368=0,"",S368*(OFFSET(cod_desembolso!$A$1,Q368,23)))</f>
        <v>2805.9223082615817</v>
      </c>
      <c r="U368" s="149">
        <f>(constantes!$B$3*(1+constantes!$B$3)^(O368))/((1+constantes!$B$3)^(O368)-1)</f>
        <v>9.3678779051968114E-2</v>
      </c>
      <c r="V368" s="148">
        <f t="shared" ca="1" si="25"/>
        <v>262.85537595262508</v>
      </c>
      <c r="W368" s="148">
        <f ca="1">(IF(S368=0,"",V368/constantes!$B$3))*1</f>
        <v>3285.6921994078134</v>
      </c>
      <c r="X368" s="150">
        <f ca="1">IF(S368=0,"",PV(constantes!$B$3,O368,-V368)*constantes!$B$3)</f>
        <v>224.47378466092658</v>
      </c>
      <c r="Y368" s="85">
        <f t="shared" si="27"/>
        <v>1800</v>
      </c>
      <c r="Z368">
        <v>250</v>
      </c>
    </row>
    <row r="369" spans="1:26">
      <c r="A369" s="290">
        <v>7251</v>
      </c>
      <c r="B369" s="23" t="str">
        <f t="shared" si="24"/>
        <v>TelesP-SE_1500__kV_251</v>
      </c>
      <c r="C369" s="23">
        <v>816</v>
      </c>
      <c r="D369" s="142" t="str">
        <f>VLOOKUP(C369,tab_corredor!$A$2:$B$50,2,0)</f>
        <v>TelesP-SE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26"/>
        <v>2700</v>
      </c>
      <c r="T369" s="148">
        <f ca="1">IF(S369=0,"",S369*(OFFSET(cod_desembolso!$A$1,Q369,23)))</f>
        <v>2805.9223082615817</v>
      </c>
      <c r="U369" s="149">
        <f>(constantes!$B$3*(1+constantes!$B$3)^(O369))/((1+constantes!$B$3)^(O369)-1)</f>
        <v>9.3678779051968114E-2</v>
      </c>
      <c r="V369" s="148">
        <f t="shared" ca="1" si="25"/>
        <v>262.85537595262508</v>
      </c>
      <c r="W369" s="148">
        <f ca="1">(IF(S369=0,"",V369/constantes!$B$3))*1</f>
        <v>3285.6921994078134</v>
      </c>
      <c r="X369" s="150">
        <f ca="1">IF(S369=0,"",PV(constantes!$B$3,O369,-V369)*constantes!$B$3)</f>
        <v>224.47378466092658</v>
      </c>
      <c r="Y369" s="85">
        <f t="shared" si="27"/>
        <v>1800</v>
      </c>
      <c r="Z369">
        <v>251</v>
      </c>
    </row>
    <row r="370" spans="1:26">
      <c r="A370" s="290">
        <v>7252</v>
      </c>
      <c r="B370" s="23" t="str">
        <f t="shared" si="24"/>
        <v>TelesP-SE_1500__kV_252</v>
      </c>
      <c r="C370" s="23">
        <v>816</v>
      </c>
      <c r="D370" s="142" t="str">
        <f>VLOOKUP(C370,tab_corredor!$A$2:$B$50,2,0)</f>
        <v>TelesP-SE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26"/>
        <v>2700</v>
      </c>
      <c r="T370" s="148">
        <f ca="1">IF(S370=0,"",S370*(OFFSET(cod_desembolso!$A$1,Q370,23)))</f>
        <v>2805.9223082615817</v>
      </c>
      <c r="U370" s="149">
        <f>(constantes!$B$3*(1+constantes!$B$3)^(O370))/((1+constantes!$B$3)^(O370)-1)</f>
        <v>9.3678779051968114E-2</v>
      </c>
      <c r="V370" s="148">
        <f t="shared" ca="1" si="25"/>
        <v>262.85537595262508</v>
      </c>
      <c r="W370" s="148">
        <f ca="1">(IF(S370=0,"",V370/constantes!$B$3))*1</f>
        <v>3285.6921994078134</v>
      </c>
      <c r="X370" s="150">
        <f ca="1">IF(S370=0,"",PV(constantes!$B$3,O370,-V370)*constantes!$B$3)</f>
        <v>224.47378466092658</v>
      </c>
      <c r="Y370" s="85">
        <f t="shared" si="27"/>
        <v>1800</v>
      </c>
      <c r="Z370">
        <v>252</v>
      </c>
    </row>
    <row r="371" spans="1:26">
      <c r="A371" s="290">
        <v>7253</v>
      </c>
      <c r="B371" s="23" t="str">
        <f t="shared" si="24"/>
        <v>TelesP-SE_1500__kV_253</v>
      </c>
      <c r="C371" s="23">
        <v>816</v>
      </c>
      <c r="D371" s="142" t="str">
        <f>VLOOKUP(C371,tab_corredor!$A$2:$B$50,2,0)</f>
        <v>TelesP-SE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26"/>
        <v>2700</v>
      </c>
      <c r="T371" s="148">
        <f ca="1">IF(S371=0,"",S371*(OFFSET(cod_desembolso!$A$1,Q371,23)))</f>
        <v>2805.9223082615817</v>
      </c>
      <c r="U371" s="149">
        <f>(constantes!$B$3*(1+constantes!$B$3)^(O371))/((1+constantes!$B$3)^(O371)-1)</f>
        <v>9.3678779051968114E-2</v>
      </c>
      <c r="V371" s="148">
        <f t="shared" ca="1" si="25"/>
        <v>262.85537595262508</v>
      </c>
      <c r="W371" s="148">
        <f ca="1">(IF(S371=0,"",V371/constantes!$B$3))*1</f>
        <v>3285.6921994078134</v>
      </c>
      <c r="X371" s="150">
        <f ca="1">IF(S371=0,"",PV(constantes!$B$3,O371,-V371)*constantes!$B$3)</f>
        <v>224.47378466092658</v>
      </c>
      <c r="Y371" s="85">
        <f t="shared" si="27"/>
        <v>1800</v>
      </c>
      <c r="Z371">
        <v>253</v>
      </c>
    </row>
    <row r="372" spans="1:26">
      <c r="A372" s="290">
        <v>7254</v>
      </c>
      <c r="B372" s="23" t="str">
        <f t="shared" si="24"/>
        <v>TelesP-SE_1500__kV_254</v>
      </c>
      <c r="C372" s="23">
        <v>816</v>
      </c>
      <c r="D372" s="142" t="str">
        <f>VLOOKUP(C372,tab_corredor!$A$2:$B$50,2,0)</f>
        <v>TelesP-SE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26"/>
        <v>2700</v>
      </c>
      <c r="T372" s="148">
        <f ca="1">IF(S372=0,"",S372*(OFFSET(cod_desembolso!$A$1,Q372,23)))</f>
        <v>2805.9223082615817</v>
      </c>
      <c r="U372" s="149">
        <f>(constantes!$B$3*(1+constantes!$B$3)^(O372))/((1+constantes!$B$3)^(O372)-1)</f>
        <v>9.3678779051968114E-2</v>
      </c>
      <c r="V372" s="148">
        <f t="shared" ca="1" si="25"/>
        <v>262.85537595262508</v>
      </c>
      <c r="W372" s="148">
        <f ca="1">(IF(S372=0,"",V372/constantes!$B$3))*1</f>
        <v>3285.6921994078134</v>
      </c>
      <c r="X372" s="150">
        <f ca="1">IF(S372=0,"",PV(constantes!$B$3,O372,-V372)*constantes!$B$3)</f>
        <v>224.47378466092658</v>
      </c>
      <c r="Y372" s="85">
        <f t="shared" si="27"/>
        <v>1800</v>
      </c>
      <c r="Z372">
        <v>254</v>
      </c>
    </row>
    <row r="373" spans="1:26">
      <c r="A373" s="290">
        <v>7255</v>
      </c>
      <c r="B373" s="23" t="str">
        <f t="shared" si="24"/>
        <v>TelesP-SE_1500__kV_255</v>
      </c>
      <c r="C373" s="23">
        <v>816</v>
      </c>
      <c r="D373" s="142" t="str">
        <f>VLOOKUP(C373,tab_corredor!$A$2:$B$50,2,0)</f>
        <v>TelesP-SE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26"/>
        <v>2700</v>
      </c>
      <c r="T373" s="148">
        <f ca="1">IF(S373=0,"",S373*(OFFSET(cod_desembolso!$A$1,Q373,23)))</f>
        <v>2805.9223082615817</v>
      </c>
      <c r="U373" s="149">
        <f>(constantes!$B$3*(1+constantes!$B$3)^(O373))/((1+constantes!$B$3)^(O373)-1)</f>
        <v>9.3678779051968114E-2</v>
      </c>
      <c r="V373" s="148">
        <f t="shared" ca="1" si="25"/>
        <v>262.85537595262508</v>
      </c>
      <c r="W373" s="148">
        <f ca="1">(IF(S373=0,"",V373/constantes!$B$3))*1</f>
        <v>3285.6921994078134</v>
      </c>
      <c r="X373" s="150">
        <f ca="1">IF(S373=0,"",PV(constantes!$B$3,O373,-V373)*constantes!$B$3)</f>
        <v>224.47378466092658</v>
      </c>
      <c r="Y373" s="85">
        <f t="shared" si="27"/>
        <v>1800</v>
      </c>
      <c r="Z373">
        <v>255</v>
      </c>
    </row>
    <row r="374" spans="1:26">
      <c r="A374" s="290">
        <v>7256</v>
      </c>
      <c r="B374" s="23" t="str">
        <f t="shared" si="24"/>
        <v>TelesP-SE_1500__kV_256</v>
      </c>
      <c r="C374" s="23">
        <v>816</v>
      </c>
      <c r="D374" s="142" t="str">
        <f>VLOOKUP(C374,tab_corredor!$A$2:$B$50,2,0)</f>
        <v>TelesP-SE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26"/>
        <v>2700</v>
      </c>
      <c r="T374" s="148">
        <f ca="1">IF(S374=0,"",S374*(OFFSET(cod_desembolso!$A$1,Q374,23)))</f>
        <v>2805.9223082615817</v>
      </c>
      <c r="U374" s="149">
        <f>(constantes!$B$3*(1+constantes!$B$3)^(O374))/((1+constantes!$B$3)^(O374)-1)</f>
        <v>9.3678779051968114E-2</v>
      </c>
      <c r="V374" s="148">
        <f t="shared" ca="1" si="25"/>
        <v>262.85537595262508</v>
      </c>
      <c r="W374" s="148">
        <f ca="1">(IF(S374=0,"",V374/constantes!$B$3))*1</f>
        <v>3285.6921994078134</v>
      </c>
      <c r="X374" s="150">
        <f ca="1">IF(S374=0,"",PV(constantes!$B$3,O374,-V374)*constantes!$B$3)</f>
        <v>224.47378466092658</v>
      </c>
      <c r="Y374" s="85">
        <f t="shared" si="27"/>
        <v>1800</v>
      </c>
      <c r="Z374">
        <v>256</v>
      </c>
    </row>
    <row r="375" spans="1:26">
      <c r="A375" s="290">
        <v>7257</v>
      </c>
      <c r="B375" s="23" t="str">
        <f t="shared" si="24"/>
        <v>TelesP-SE_1500__kV_257</v>
      </c>
      <c r="C375" s="23">
        <v>816</v>
      </c>
      <c r="D375" s="142" t="str">
        <f>VLOOKUP(C375,tab_corredor!$A$2:$B$50,2,0)</f>
        <v>TelesP-SE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26"/>
        <v>2700</v>
      </c>
      <c r="T375" s="148">
        <f ca="1">IF(S375=0,"",S375*(OFFSET(cod_desembolso!$A$1,Q375,23)))</f>
        <v>2805.9223082615817</v>
      </c>
      <c r="U375" s="149">
        <f>(constantes!$B$3*(1+constantes!$B$3)^(O375))/((1+constantes!$B$3)^(O375)-1)</f>
        <v>9.3678779051968114E-2</v>
      </c>
      <c r="V375" s="148">
        <f t="shared" ca="1" si="25"/>
        <v>262.85537595262508</v>
      </c>
      <c r="W375" s="148">
        <f ca="1">(IF(S375=0,"",V375/constantes!$B$3))*1</f>
        <v>3285.6921994078134</v>
      </c>
      <c r="X375" s="150">
        <f ca="1">IF(S375=0,"",PV(constantes!$B$3,O375,-V375)*constantes!$B$3)</f>
        <v>224.47378466092658</v>
      </c>
      <c r="Y375" s="85">
        <f t="shared" si="27"/>
        <v>1800</v>
      </c>
      <c r="Z375">
        <v>257</v>
      </c>
    </row>
    <row r="376" spans="1:26">
      <c r="A376" s="290">
        <v>7258</v>
      </c>
      <c r="B376" s="23" t="str">
        <f t="shared" si="24"/>
        <v>TelesP-SE_1500__kV_258</v>
      </c>
      <c r="C376" s="23">
        <v>816</v>
      </c>
      <c r="D376" s="142" t="str">
        <f>VLOOKUP(C376,tab_corredor!$A$2:$B$50,2,0)</f>
        <v>TelesP-SE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26"/>
        <v>2700</v>
      </c>
      <c r="T376" s="148">
        <f ca="1">IF(S376=0,"",S376*(OFFSET(cod_desembolso!$A$1,Q376,23)))</f>
        <v>2805.9223082615817</v>
      </c>
      <c r="U376" s="149">
        <f>(constantes!$B$3*(1+constantes!$B$3)^(O376))/((1+constantes!$B$3)^(O376)-1)</f>
        <v>9.3678779051968114E-2</v>
      </c>
      <c r="V376" s="148">
        <f t="shared" ca="1" si="25"/>
        <v>262.85537595262508</v>
      </c>
      <c r="W376" s="148">
        <f ca="1">(IF(S376=0,"",V376/constantes!$B$3))*1</f>
        <v>3285.6921994078134</v>
      </c>
      <c r="X376" s="150">
        <f ca="1">IF(S376=0,"",PV(constantes!$B$3,O376,-V376)*constantes!$B$3)</f>
        <v>224.47378466092658</v>
      </c>
      <c r="Y376" s="85">
        <f t="shared" si="27"/>
        <v>1800</v>
      </c>
      <c r="Z376">
        <v>258</v>
      </c>
    </row>
    <row r="377" spans="1:26">
      <c r="A377" s="290">
        <v>7259</v>
      </c>
      <c r="B377" s="23" t="str">
        <f t="shared" si="24"/>
        <v>TelesP-SE_1500__kV_259</v>
      </c>
      <c r="C377" s="23">
        <v>816</v>
      </c>
      <c r="D377" s="142" t="str">
        <f>VLOOKUP(C377,tab_corredor!$A$2:$B$50,2,0)</f>
        <v>TelesP-SE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26"/>
        <v>2700</v>
      </c>
      <c r="T377" s="148">
        <f ca="1">IF(S377=0,"",S377*(OFFSET(cod_desembolso!$A$1,Q377,23)))</f>
        <v>2805.9223082615817</v>
      </c>
      <c r="U377" s="149">
        <f>(constantes!$B$3*(1+constantes!$B$3)^(O377))/((1+constantes!$B$3)^(O377)-1)</f>
        <v>9.3678779051968114E-2</v>
      </c>
      <c r="V377" s="148">
        <f t="shared" ca="1" si="25"/>
        <v>262.85537595262508</v>
      </c>
      <c r="W377" s="148">
        <f ca="1">(IF(S377=0,"",V377/constantes!$B$3))*1</f>
        <v>3285.6921994078134</v>
      </c>
      <c r="X377" s="150">
        <f ca="1">IF(S377=0,"",PV(constantes!$B$3,O377,-V377)*constantes!$B$3)</f>
        <v>224.47378466092658</v>
      </c>
      <c r="Y377" s="85">
        <f t="shared" si="27"/>
        <v>1800</v>
      </c>
      <c r="Z377">
        <v>259</v>
      </c>
    </row>
    <row r="378" spans="1:26">
      <c r="A378" s="290">
        <v>7260</v>
      </c>
      <c r="B378" s="23" t="str">
        <f t="shared" si="24"/>
        <v>TelesP-SE_1500__kV_260</v>
      </c>
      <c r="C378" s="23">
        <v>816</v>
      </c>
      <c r="D378" s="142" t="str">
        <f>VLOOKUP(C378,tab_corredor!$A$2:$B$50,2,0)</f>
        <v>TelesP-SE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26"/>
        <v>2700</v>
      </c>
      <c r="T378" s="148">
        <f ca="1">IF(S378=0,"",S378*(OFFSET(cod_desembolso!$A$1,Q378,23)))</f>
        <v>2805.9223082615817</v>
      </c>
      <c r="U378" s="149">
        <f>(constantes!$B$3*(1+constantes!$B$3)^(O378))/((1+constantes!$B$3)^(O378)-1)</f>
        <v>9.3678779051968114E-2</v>
      </c>
      <c r="V378" s="148">
        <f t="shared" ca="1" si="25"/>
        <v>262.85537595262508</v>
      </c>
      <c r="W378" s="148">
        <f ca="1">(IF(S378=0,"",V378/constantes!$B$3))*1</f>
        <v>3285.6921994078134</v>
      </c>
      <c r="X378" s="150">
        <f ca="1">IF(S378=0,"",PV(constantes!$B$3,O378,-V378)*constantes!$B$3)</f>
        <v>224.47378466092658</v>
      </c>
      <c r="Y378" s="85">
        <f t="shared" si="27"/>
        <v>1800</v>
      </c>
      <c r="Z378">
        <v>260</v>
      </c>
    </row>
    <row r="379" spans="1:26">
      <c r="A379" s="290">
        <v>7261</v>
      </c>
      <c r="B379" s="23" t="str">
        <f t="shared" si="24"/>
        <v>TelesP-SE_1500__kV_261</v>
      </c>
      <c r="C379" s="23">
        <v>816</v>
      </c>
      <c r="D379" s="142" t="str">
        <f>VLOOKUP(C379,tab_corredor!$A$2:$B$50,2,0)</f>
        <v>TelesP-SE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26"/>
        <v>2700</v>
      </c>
      <c r="T379" s="148">
        <f ca="1">IF(S379=0,"",S379*(OFFSET(cod_desembolso!$A$1,Q379,23)))</f>
        <v>2805.9223082615817</v>
      </c>
      <c r="U379" s="149">
        <f>(constantes!$B$3*(1+constantes!$B$3)^(O379))/((1+constantes!$B$3)^(O379)-1)</f>
        <v>9.3678779051968114E-2</v>
      </c>
      <c r="V379" s="148">
        <f t="shared" ca="1" si="25"/>
        <v>262.85537595262508</v>
      </c>
      <c r="W379" s="148">
        <f ca="1">(IF(S379=0,"",V379/constantes!$B$3))*1</f>
        <v>3285.6921994078134</v>
      </c>
      <c r="X379" s="150">
        <f ca="1">IF(S379=0,"",PV(constantes!$B$3,O379,-V379)*constantes!$B$3)</f>
        <v>224.47378466092658</v>
      </c>
      <c r="Y379" s="85">
        <f t="shared" si="27"/>
        <v>1800</v>
      </c>
      <c r="Z379">
        <v>261</v>
      </c>
    </row>
    <row r="380" spans="1:26">
      <c r="A380" s="290">
        <v>7262</v>
      </c>
      <c r="B380" s="23" t="str">
        <f t="shared" si="24"/>
        <v>TelesP-SE_1500__kV_262</v>
      </c>
      <c r="C380" s="23">
        <v>816</v>
      </c>
      <c r="D380" s="142" t="str">
        <f>VLOOKUP(C380,tab_corredor!$A$2:$B$50,2,0)</f>
        <v>TelesP-SE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26"/>
        <v>2700</v>
      </c>
      <c r="T380" s="148">
        <f ca="1">IF(S380=0,"",S380*(OFFSET(cod_desembolso!$A$1,Q380,23)))</f>
        <v>2805.9223082615817</v>
      </c>
      <c r="U380" s="149">
        <f>(constantes!$B$3*(1+constantes!$B$3)^(O380))/((1+constantes!$B$3)^(O380)-1)</f>
        <v>9.3678779051968114E-2</v>
      </c>
      <c r="V380" s="148">
        <f t="shared" ca="1" si="25"/>
        <v>262.85537595262508</v>
      </c>
      <c r="W380" s="148">
        <f ca="1">(IF(S380=0,"",V380/constantes!$B$3))*1</f>
        <v>3285.6921994078134</v>
      </c>
      <c r="X380" s="150">
        <f ca="1">IF(S380=0,"",PV(constantes!$B$3,O380,-V380)*constantes!$B$3)</f>
        <v>224.47378466092658</v>
      </c>
      <c r="Y380" s="85">
        <f t="shared" si="27"/>
        <v>1800</v>
      </c>
      <c r="Z380">
        <v>262</v>
      </c>
    </row>
    <row r="381" spans="1:26">
      <c r="A381" s="290">
        <v>7263</v>
      </c>
      <c r="B381" s="23" t="str">
        <f t="shared" si="24"/>
        <v>TelesP-SE_1500__kV_263</v>
      </c>
      <c r="C381" s="23">
        <v>816</v>
      </c>
      <c r="D381" s="142" t="str">
        <f>VLOOKUP(C381,tab_corredor!$A$2:$B$50,2,0)</f>
        <v>TelesP-SE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26"/>
        <v>2700</v>
      </c>
      <c r="T381" s="148">
        <f ca="1">IF(S381=0,"",S381*(OFFSET(cod_desembolso!$A$1,Q381,23)))</f>
        <v>2805.9223082615817</v>
      </c>
      <c r="U381" s="149">
        <f>(constantes!$B$3*(1+constantes!$B$3)^(O381))/((1+constantes!$B$3)^(O381)-1)</f>
        <v>9.3678779051968114E-2</v>
      </c>
      <c r="V381" s="148">
        <f t="shared" ca="1" si="25"/>
        <v>262.85537595262508</v>
      </c>
      <c r="W381" s="148">
        <f ca="1">(IF(S381=0,"",V381/constantes!$B$3))*1</f>
        <v>3285.6921994078134</v>
      </c>
      <c r="X381" s="150">
        <f ca="1">IF(S381=0,"",PV(constantes!$B$3,O381,-V381)*constantes!$B$3)</f>
        <v>224.47378466092658</v>
      </c>
      <c r="Y381" s="85">
        <f t="shared" si="27"/>
        <v>1800</v>
      </c>
      <c r="Z381">
        <v>263</v>
      </c>
    </row>
    <row r="382" spans="1:26">
      <c r="A382" s="290">
        <v>7264</v>
      </c>
      <c r="B382" s="23" t="str">
        <f t="shared" si="24"/>
        <v>TelesP-SE_1500__kV_264</v>
      </c>
      <c r="C382" s="23">
        <v>816</v>
      </c>
      <c r="D382" s="142" t="str">
        <f>VLOOKUP(C382,tab_corredor!$A$2:$B$50,2,0)</f>
        <v>TelesP-SE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26"/>
        <v>2700</v>
      </c>
      <c r="T382" s="148">
        <f ca="1">IF(S382=0,"",S382*(OFFSET(cod_desembolso!$A$1,Q382,23)))</f>
        <v>2805.9223082615817</v>
      </c>
      <c r="U382" s="149">
        <f>(constantes!$B$3*(1+constantes!$B$3)^(O382))/((1+constantes!$B$3)^(O382)-1)</f>
        <v>9.3678779051968114E-2</v>
      </c>
      <c r="V382" s="148">
        <f t="shared" ca="1" si="25"/>
        <v>262.85537595262508</v>
      </c>
      <c r="W382" s="148">
        <f ca="1">(IF(S382=0,"",V382/constantes!$B$3))*1</f>
        <v>3285.6921994078134</v>
      </c>
      <c r="X382" s="150">
        <f ca="1">IF(S382=0,"",PV(constantes!$B$3,O382,-V382)*constantes!$B$3)</f>
        <v>224.47378466092658</v>
      </c>
      <c r="Y382" s="85">
        <f t="shared" si="27"/>
        <v>1800</v>
      </c>
      <c r="Z382">
        <v>264</v>
      </c>
    </row>
  </sheetData>
  <autoFilter ref="A1:AC1" xr:uid="{00000000-0009-0000-0000-000020000000}">
    <sortState xmlns:xlrd2="http://schemas.microsoft.com/office/spreadsheetml/2017/richdata2" ref="A2:AC382">
      <sortCondition ref="B1"/>
    </sortState>
  </autoFilter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5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2758</v>
      </c>
      <c r="K63" s="460" t="s">
        <v>2759</v>
      </c>
      <c r="L63" s="460"/>
    </row>
    <row r="64" spans="1:12" ht="1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I7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X20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3EA651-8BFC-4B56-9837-50D549B3C799}"/>
</file>

<file path=customXml/itemProps2.xml><?xml version="1.0" encoding="utf-8"?>
<ds:datastoreItem xmlns:ds="http://schemas.openxmlformats.org/officeDocument/2006/customXml" ds:itemID="{8C097879-5A06-40A5-9998-6471EC25DAB0}"/>
</file>

<file path=customXml/itemProps3.xml><?xml version="1.0" encoding="utf-8"?>
<ds:datastoreItem xmlns:ds="http://schemas.openxmlformats.org/officeDocument/2006/customXml" ds:itemID="{E83FD6DD-0D82-493F-9401-ACBA17ADAC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