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AFC-GerênciaContabil\002 Demonstrações Contábeis\2023\09.Set.23\1. Demonstações financeiras - Set.2023\2. Entregues\"/>
    </mc:Choice>
  </mc:AlternateContent>
  <bookViews>
    <workbookView xWindow="0" yWindow="0" windowWidth="38400" windowHeight="11580" tabRatio="891" activeTab="10"/>
  </bookViews>
  <sheets>
    <sheet name="Capa" sheetId="10" r:id="rId1"/>
    <sheet name="DRE - CF" sheetId="30" state="hidden" r:id="rId2"/>
    <sheet name="Ativo" sheetId="11" r:id="rId3"/>
    <sheet name="Passivo" sheetId="12" r:id="rId4"/>
    <sheet name="DRE" sheetId="13" r:id="rId5"/>
    <sheet name="DFC" sheetId="14" r:id="rId6"/>
    <sheet name="DRA" sheetId="15" r:id="rId7"/>
    <sheet name="DVA" sheetId="16" r:id="rId8"/>
    <sheet name="DMPL" sheetId="17" r:id="rId9"/>
    <sheet name="Sumário Notas Explic" sheetId="18" r:id="rId10"/>
    <sheet name="Notas Explicativas" sheetId="19" r:id="rId11"/>
  </sheets>
  <definedNames>
    <definedName name="_xlnm._FilterDatabase" localSheetId="10" hidden="1">'Notas Explicativas'!$A$6:$M$709</definedName>
    <definedName name="_xlnm.Print_Area" localSheetId="2">Ativo!$A$1:$J$54</definedName>
    <definedName name="_xlnm.Print_Area" localSheetId="0">Capa!$A$1:$J$63</definedName>
    <definedName name="_xlnm.Print_Area" localSheetId="5">DFC!$A$1:$F$70</definedName>
    <definedName name="_xlnm.Print_Area" localSheetId="8">DMPL!$A$1:$K$59</definedName>
    <definedName name="_xlnm.Print_Area" localSheetId="6">DRA!$A$1:$I$53</definedName>
    <definedName name="_xlnm.Print_Area" localSheetId="4">DRE!$A$1:$J$59</definedName>
    <definedName name="_xlnm.Print_Area" localSheetId="1">'DRE - CF'!$A$1:$Q$88</definedName>
    <definedName name="_xlnm.Print_Area" localSheetId="7">DVA!$A$1:$I$58</definedName>
    <definedName name="_xlnm.Print_Area" localSheetId="10">'Notas Explicativas'!$A$1:$M$716</definedName>
    <definedName name="_xlnm.Print_Area" localSheetId="3">Passivo!$A$1:$J$63</definedName>
    <definedName name="_xlnm.Print_Area" localSheetId="9">'Sumário Notas Explic'!$A$1:$J$79</definedName>
  </definedNames>
  <calcPr calcId="162913"/>
</workbook>
</file>

<file path=xl/calcChain.xml><?xml version="1.0" encoding="utf-8"?>
<calcChain xmlns="http://schemas.openxmlformats.org/spreadsheetml/2006/main">
  <c r="N58" i="30" l="1"/>
  <c r="N57" i="30"/>
  <c r="O58" i="30" l="1"/>
  <c r="O57" i="30"/>
  <c r="N43" i="30"/>
  <c r="N47" i="30"/>
  <c r="O47" i="30" s="1"/>
  <c r="N46" i="30"/>
  <c r="N41" i="30"/>
  <c r="O41" i="30" s="1"/>
  <c r="N40" i="30"/>
  <c r="O40" i="30" s="1"/>
  <c r="N39" i="30"/>
  <c r="O39" i="30" s="1"/>
  <c r="N38" i="30"/>
  <c r="O38" i="30" s="1"/>
  <c r="N37" i="30"/>
  <c r="O37" i="30" s="1"/>
  <c r="N36" i="30"/>
  <c r="N35" i="30"/>
  <c r="O35" i="30" s="1"/>
  <c r="N34" i="30"/>
  <c r="O34" i="30" s="1"/>
  <c r="N33" i="30"/>
  <c r="O33" i="30" s="1"/>
  <c r="N32" i="30"/>
  <c r="R32" i="30" s="1"/>
  <c r="N31" i="30"/>
  <c r="O31" i="30" s="1"/>
  <c r="N30" i="30"/>
  <c r="O30" i="30" s="1"/>
  <c r="N29" i="30"/>
  <c r="R29" i="30" s="1"/>
  <c r="N23" i="30"/>
  <c r="N20" i="30"/>
  <c r="N17" i="30"/>
  <c r="N16" i="30"/>
  <c r="O16" i="30" s="1"/>
  <c r="J58" i="30"/>
  <c r="K58" i="30" s="1"/>
  <c r="J57" i="30"/>
  <c r="K57" i="30" s="1"/>
  <c r="J47" i="30"/>
  <c r="K47" i="30" s="1"/>
  <c r="J46" i="30"/>
  <c r="K46" i="30" s="1"/>
  <c r="J43" i="30"/>
  <c r="K43" i="30" s="1"/>
  <c r="J41" i="30"/>
  <c r="K41" i="30" s="1"/>
  <c r="J40" i="30"/>
  <c r="K40" i="30" s="1"/>
  <c r="J39" i="30"/>
  <c r="K39" i="30" s="1"/>
  <c r="J38" i="30"/>
  <c r="K38" i="30" s="1"/>
  <c r="J37" i="30"/>
  <c r="K37" i="30" s="1"/>
  <c r="J36" i="30"/>
  <c r="K36" i="30" s="1"/>
  <c r="J35" i="30"/>
  <c r="K35" i="30" s="1"/>
  <c r="J34" i="30"/>
  <c r="K34" i="30" s="1"/>
  <c r="J33" i="30"/>
  <c r="K33" i="30" s="1"/>
  <c r="J32" i="30"/>
  <c r="K32" i="30" s="1"/>
  <c r="J31" i="30"/>
  <c r="K31" i="30" s="1"/>
  <c r="J30" i="30"/>
  <c r="J29" i="30"/>
  <c r="K29" i="30" s="1"/>
  <c r="J23" i="30"/>
  <c r="K23" i="30" s="1"/>
  <c r="J20" i="30"/>
  <c r="K20" i="30" s="1"/>
  <c r="W17" i="30"/>
  <c r="J17" i="30"/>
  <c r="K17" i="30" s="1"/>
  <c r="J16" i="30"/>
  <c r="O13" i="30"/>
  <c r="J13" i="30"/>
  <c r="K13" i="30" s="1"/>
  <c r="B4" i="30"/>
  <c r="J15" i="30" l="1"/>
  <c r="J22" i="30" s="1"/>
  <c r="J25" i="30" s="1"/>
  <c r="O36" i="30"/>
  <c r="O32" i="30"/>
  <c r="Q20" i="30"/>
  <c r="K16" i="30"/>
  <c r="K15" i="30" s="1"/>
  <c r="L47" i="30" s="1"/>
  <c r="R41" i="30"/>
  <c r="J28" i="30"/>
  <c r="Q23" i="30"/>
  <c r="Q43" i="30"/>
  <c r="Q17" i="30"/>
  <c r="O17" i="30"/>
  <c r="N45" i="30"/>
  <c r="O43" i="30"/>
  <c r="O46" i="30"/>
  <c r="O45" i="30" s="1"/>
  <c r="R46" i="30"/>
  <c r="O23" i="30"/>
  <c r="Q16" i="30"/>
  <c r="N15" i="30"/>
  <c r="K45" i="30"/>
  <c r="K19" i="30"/>
  <c r="J45" i="30"/>
  <c r="N19" i="30"/>
  <c r="O20" i="30"/>
  <c r="K30" i="30"/>
  <c r="K28" i="30" s="1"/>
  <c r="J19" i="30"/>
  <c r="O29" i="30"/>
  <c r="N28" i="30"/>
  <c r="O28" i="30" l="1"/>
  <c r="O27" i="30" s="1"/>
  <c r="Q15" i="30"/>
  <c r="J27" i="30"/>
  <c r="J49" i="30" s="1"/>
  <c r="J55" i="30" s="1"/>
  <c r="J60" i="30" s="1"/>
  <c r="Q45" i="30"/>
  <c r="L28" i="30"/>
  <c r="K27" i="30"/>
  <c r="O19" i="30"/>
  <c r="L43" i="30"/>
  <c r="L46" i="30"/>
  <c r="L16" i="30"/>
  <c r="L23" i="30"/>
  <c r="Q19" i="30"/>
  <c r="K22" i="30"/>
  <c r="L17" i="30"/>
  <c r="L45" i="30"/>
  <c r="N27" i="30"/>
  <c r="Q28" i="30"/>
  <c r="O15" i="30"/>
  <c r="P45" i="30" s="1"/>
  <c r="N22" i="30"/>
  <c r="L20" i="30"/>
  <c r="L19" i="30" s="1"/>
  <c r="Q27" i="30" l="1"/>
  <c r="P23" i="30"/>
  <c r="O22" i="30"/>
  <c r="P16" i="30"/>
  <c r="P43" i="30"/>
  <c r="P28" i="30"/>
  <c r="P17" i="30"/>
  <c r="L15" i="30"/>
  <c r="Q22" i="30"/>
  <c r="N25" i="30"/>
  <c r="K25" i="30"/>
  <c r="L22" i="30"/>
  <c r="P20" i="30"/>
  <c r="P19" i="30" s="1"/>
  <c r="L27" i="30"/>
  <c r="P15" i="30" l="1"/>
  <c r="B5" i="30"/>
  <c r="L25" i="30"/>
  <c r="K49" i="30"/>
  <c r="O25" i="30"/>
  <c r="P22" i="30"/>
  <c r="Q25" i="30"/>
  <c r="N49" i="30"/>
  <c r="P27" i="30"/>
  <c r="O49" i="30" l="1"/>
  <c r="P25" i="30"/>
  <c r="N55" i="30"/>
  <c r="Q49" i="30"/>
  <c r="K55" i="30"/>
  <c r="L49" i="30"/>
  <c r="N60" i="30" l="1"/>
  <c r="Q55" i="30"/>
  <c r="K60" i="30"/>
  <c r="L60" i="30" s="1"/>
  <c r="L55" i="30"/>
  <c r="P49" i="30"/>
  <c r="O55" i="30"/>
  <c r="Q60" i="30" l="1"/>
  <c r="P55" i="30"/>
  <c r="O60" i="30"/>
  <c r="P60" i="30" s="1"/>
</calcChain>
</file>

<file path=xl/sharedStrings.xml><?xml version="1.0" encoding="utf-8"?>
<sst xmlns="http://schemas.openxmlformats.org/spreadsheetml/2006/main" count="758" uniqueCount="580">
  <si>
    <t>NUCLEBRÁS EQUIPAMENTOS PESADOS S.A. - NUCLEP</t>
  </si>
  <si>
    <t>Total</t>
  </si>
  <si>
    <t>IMOBILIZADO</t>
  </si>
  <si>
    <t>Máquinas e Equipamentos Industriais</t>
  </si>
  <si>
    <t>Demais Equipamentos</t>
  </si>
  <si>
    <t>Tecnologia da Informação e Comunicação</t>
  </si>
  <si>
    <t>Bens Ativáveis</t>
  </si>
  <si>
    <t>Móveis e Utensílios</t>
  </si>
  <si>
    <t>INTANGÍVEL</t>
  </si>
  <si>
    <t>ATIVO</t>
  </si>
  <si>
    <t>ATIVO CIRCULANTE</t>
  </si>
  <si>
    <t>CAIXA E EQUIVALENTES DE CAIXA</t>
  </si>
  <si>
    <t>Disponível</t>
  </si>
  <si>
    <t>Estoque</t>
  </si>
  <si>
    <t>ESTOQUES</t>
  </si>
  <si>
    <t>Caução</t>
  </si>
  <si>
    <t>INVESTIMENTOS</t>
  </si>
  <si>
    <t>PASSIVO CIRCULANTE</t>
  </si>
  <si>
    <t>Fornecedores</t>
  </si>
  <si>
    <t>Obrigações tributárias</t>
  </si>
  <si>
    <t>Empréstimos - INB</t>
  </si>
  <si>
    <t>Provisões</t>
  </si>
  <si>
    <t>Ajuste de avaliação patrimonial</t>
  </si>
  <si>
    <t>Reserva de reavaliação</t>
  </si>
  <si>
    <t>Prejuízos Acumulados</t>
  </si>
  <si>
    <t>Despesas Administrativas - Pessoal</t>
  </si>
  <si>
    <t>Despesas Administrativas - Encargos</t>
  </si>
  <si>
    <t>Despesas Administrativas - Previdência Privada</t>
  </si>
  <si>
    <t>Despesas Administrativas - Indenizações e Encargos</t>
  </si>
  <si>
    <t>Despesas Administrativas - Serviços e Materiais</t>
  </si>
  <si>
    <t>Despesas Administrativas - Depreciação</t>
  </si>
  <si>
    <t>Despesas Administrativas - Amortização</t>
  </si>
  <si>
    <t>Despesa Financeira</t>
  </si>
  <si>
    <t>Recursos Orçamentários do Tesouro Nacional</t>
  </si>
  <si>
    <t>Despesas Administrativas - Impaiment</t>
  </si>
  <si>
    <t>Despesas Administrativas - Demais Despesas</t>
  </si>
  <si>
    <t>(-) Despesas Operacionais Tributárias</t>
  </si>
  <si>
    <t>(-) Custos dos Produtos Vendidos - CPV</t>
  </si>
  <si>
    <t>Despesas Administrativas - Provisões Trabalhistas</t>
  </si>
  <si>
    <t>Despesas Administrativas - Provisões Cíveis</t>
  </si>
  <si>
    <t>Receitas Industriais</t>
  </si>
  <si>
    <t>(-) Impostos Sobre Vendas de Produtos e Serviços</t>
  </si>
  <si>
    <t>Receita Financeira</t>
  </si>
  <si>
    <t>(-) Despesas Administrativas - Demais (Reversões)</t>
  </si>
  <si>
    <t xml:space="preserve"> </t>
  </si>
  <si>
    <t>BALANÇO PATRIMONIAL</t>
  </si>
  <si>
    <t>Posição em Milhares de Reais</t>
  </si>
  <si>
    <t>Contas a receber</t>
  </si>
  <si>
    <t>Impostos a recuperar</t>
  </si>
  <si>
    <t>Outros créditos</t>
  </si>
  <si>
    <t>ATIVO NÃO CIRCULANTE</t>
  </si>
  <si>
    <t>REALIZÁVEL A LONGO PRAZO</t>
  </si>
  <si>
    <t>Contas a receber de longo prazo</t>
  </si>
  <si>
    <t>Depósitos recursais</t>
  </si>
  <si>
    <t>(-) SUBVENÇÃO PARA INVESTIMENTOS</t>
  </si>
  <si>
    <t>ATIVO TOTAL</t>
  </si>
  <si>
    <t>As notas explicativas são parte integrante das demonstrações financeiras.</t>
  </si>
  <si>
    <t>PASSIVO</t>
  </si>
  <si>
    <t>Obrigações trabalhistas e sociais</t>
  </si>
  <si>
    <t>Previdência privada de curto prazo - NUCLEOS</t>
  </si>
  <si>
    <t>Obrigações com clientes</t>
  </si>
  <si>
    <t>Outras obrigações</t>
  </si>
  <si>
    <t>Receita de subvenção a realizar</t>
  </si>
  <si>
    <t>PASSIVO NÃO CIRCULANTE</t>
  </si>
  <si>
    <t>EXIGÍVEL A LONGO PRAZO</t>
  </si>
  <si>
    <t>Previdência privada de longo prazo - NUCLEOS</t>
  </si>
  <si>
    <t>24.2</t>
  </si>
  <si>
    <t>Receita de subvenção a realizar de longo prazo</t>
  </si>
  <si>
    <t>PATRIMÔNIO LÍQUIDO</t>
  </si>
  <si>
    <t>Capital social</t>
  </si>
  <si>
    <t>25.1</t>
  </si>
  <si>
    <t>Adiantamento para futuro aumento de capital</t>
  </si>
  <si>
    <t>25.2</t>
  </si>
  <si>
    <t>25.3</t>
  </si>
  <si>
    <t>Prejuízos acumulados</t>
  </si>
  <si>
    <t>PASSIVO TOTAL</t>
  </si>
  <si>
    <t>DEMONSTRAÇÃO DO RESULTADO DO EXERCÍCIO</t>
  </si>
  <si>
    <t>Nota</t>
  </si>
  <si>
    <t>AV %</t>
  </si>
  <si>
    <t>AH %</t>
  </si>
  <si>
    <t>RECEITA OPERACIONAL BRUTA</t>
  </si>
  <si>
    <t>(-) DEDUÇÕES SOBRE VENDAS</t>
  </si>
  <si>
    <t>RECEITA OPERACIONAL LÍQUIDA</t>
  </si>
  <si>
    <t>LUCRO BRUTO</t>
  </si>
  <si>
    <t>(-) DESPESAS OPERACIONAIS</t>
  </si>
  <si>
    <t>(-) Despesas Operacionais Administrativas e Comerciais</t>
  </si>
  <si>
    <t>*</t>
  </si>
  <si>
    <t>Despesas Administrativas - PCLD</t>
  </si>
  <si>
    <t>(-) Resultado Financeiro</t>
  </si>
  <si>
    <t>LUCRO OPERACIONAL</t>
  </si>
  <si>
    <t>(-) Alienação de Ativos Não Circulantes</t>
  </si>
  <si>
    <t>Outras Receitas: Venda de Ativos Não Circulantes</t>
  </si>
  <si>
    <t>(-) Outras Despesas: Baixa de Ativos Não Circulantes</t>
  </si>
  <si>
    <t>LUCRO ANTES DO IR/CSSL</t>
  </si>
  <si>
    <t>(-) IR sobre Lucro Líquido</t>
  </si>
  <si>
    <t>(-) CS sobre Lucro Líquido</t>
  </si>
  <si>
    <t>LUCRO LÍQUIDO DO EXERCÍCIO</t>
  </si>
  <si>
    <t>DEMONSTRAÇÃO DOS FLUXOS DE CAIXA</t>
  </si>
  <si>
    <t>FLUXO DE CAIXA DAS ATIVIDADES OPERACIONAIS</t>
  </si>
  <si>
    <t xml:space="preserve">     Resultado do exercício</t>
  </si>
  <si>
    <t xml:space="preserve">      Ajustes para conciliar o resultado às disponibilidades</t>
  </si>
  <si>
    <t xml:space="preserve">      geradas pelas atividades operacionais :</t>
  </si>
  <si>
    <t xml:space="preserve">                 Depreciação</t>
  </si>
  <si>
    <t xml:space="preserve">                 Amortizações</t>
  </si>
  <si>
    <t xml:space="preserve">                 Impairment</t>
  </si>
  <si>
    <t xml:space="preserve">                 Baixa/Ganho no ativo imobilizado</t>
  </si>
  <si>
    <t xml:space="preserve">                 Baixa no ativo intangível</t>
  </si>
  <si>
    <t xml:space="preserve">                 Realização das subvenções de investimentos</t>
  </si>
  <si>
    <t xml:space="preserve">    (Aumentos) Reduções do Ativo</t>
  </si>
  <si>
    <t xml:space="preserve">                 Contas a receber </t>
  </si>
  <si>
    <t xml:space="preserve">                 Outros créditos </t>
  </si>
  <si>
    <t xml:space="preserve">                 Estoques</t>
  </si>
  <si>
    <t xml:space="preserve">                 Estoques de processo - Depreciação</t>
  </si>
  <si>
    <t xml:space="preserve">                 Depósitos recursais e cauções</t>
  </si>
  <si>
    <t xml:space="preserve">                 Impostos a recuperar</t>
  </si>
  <si>
    <t xml:space="preserve">   Aumentos (Reduções) do Passivo </t>
  </si>
  <si>
    <t xml:space="preserve">                Fornecedores </t>
  </si>
  <si>
    <t xml:space="preserve">                Obrigações trabalhistas e sociais</t>
  </si>
  <si>
    <t xml:space="preserve">                Obrigações tributárias</t>
  </si>
  <si>
    <t xml:space="preserve">                Previdência privada</t>
  </si>
  <si>
    <t xml:space="preserve">                Obrigações com clientes</t>
  </si>
  <si>
    <t xml:space="preserve">                Subvenções a realizar/outras </t>
  </si>
  <si>
    <t xml:space="preserve">                Provisões</t>
  </si>
  <si>
    <t>FLUXO DE CAIXA DAS ATIVIDADES DE INVESTIMENTOS</t>
  </si>
  <si>
    <t xml:space="preserve">               Aquisição de investimento</t>
  </si>
  <si>
    <t xml:space="preserve">               Aquisição de imobilizado </t>
  </si>
  <si>
    <t xml:space="preserve">               Aquisição de intangível </t>
  </si>
  <si>
    <t>FLUXO DE CAIXA DAS ATIVIDADES DE FINANCIAMENTO</t>
  </si>
  <si>
    <t xml:space="preserve">               Subvenções para amortização de dívida - Nucleos</t>
  </si>
  <si>
    <t>FLUXO DE CAIXA GERADO (APLICADO) NO EXERCÍCIO</t>
  </si>
  <si>
    <t xml:space="preserve">   Aumento (Redução) nas Disponibilidades</t>
  </si>
  <si>
    <t xml:space="preserve">      Saldo inicial do Disponível no período</t>
  </si>
  <si>
    <t xml:space="preserve">      Saldo  final do Disponível no período</t>
  </si>
  <si>
    <t>VARIAÇÃO NO SALDO DAS DISPONIBILIDADES</t>
  </si>
  <si>
    <t>Diferença entre os Fluxos e a Variação do Disponível</t>
  </si>
  <si>
    <t>Imobilizado na DFC</t>
  </si>
  <si>
    <t>Variação do Imobilizado</t>
  </si>
  <si>
    <t>DEMONSTRAÇÃO DO RESULTADO ABRANGENTE</t>
  </si>
  <si>
    <t>LUCRO (PREJUÍZO) DO EXERCÍCIO</t>
  </si>
  <si>
    <t>Outros resultados abrangentes</t>
  </si>
  <si>
    <t xml:space="preserve">   Realização da reserva de reavaliação</t>
  </si>
  <si>
    <t>RESULTADO ABRANGENTE</t>
  </si>
  <si>
    <t>DEMONSTRAÇÃO DO VALOR ADICIONADO</t>
  </si>
  <si>
    <t>1. RECEITAS</t>
  </si>
  <si>
    <t>Receita bruta de vendas de produtos e serviços</t>
  </si>
  <si>
    <t>2. INSUMOS PRÓPRIOS E ADQUIRIDOS DE TERCEIROS</t>
  </si>
  <si>
    <t>(-) Custos dos produtos vendidos - CPV</t>
  </si>
  <si>
    <t>(-) Materiais, energia e serviços de terceiros</t>
  </si>
  <si>
    <t>3. VALOR ADICIONADO BRUTO</t>
  </si>
  <si>
    <t>4. RETENÇÕES</t>
  </si>
  <si>
    <t>(-) Depreciação dos bens móveis e imóveis</t>
  </si>
  <si>
    <t>(-) Amortização de ativos não circulantes</t>
  </si>
  <si>
    <t xml:space="preserve">(-) Redução ao valor recuperável </t>
  </si>
  <si>
    <t>5. VALOR ADICIONADO LÍQUIDO PRODUZIDO PELA ENTIDADE</t>
  </si>
  <si>
    <t>6. VALOR ADICIONADO RECEBIDO EM TRANSFERÊNCIA</t>
  </si>
  <si>
    <t>(-) Recursos orçamentários do tesouro nacional</t>
  </si>
  <si>
    <t>(+) Receita financeira</t>
  </si>
  <si>
    <t>7. VALOR ADICIONADO A TRANSFERIR</t>
  </si>
  <si>
    <t>8. DISTRIBUIÇÃO DO VALOR ADICIONADO</t>
  </si>
  <si>
    <t>Pessoal (Remuneração e encargos)</t>
  </si>
  <si>
    <t>Previdência complementar</t>
  </si>
  <si>
    <t>Provisões (trabalhistas, cíveis e tributárias)</t>
  </si>
  <si>
    <t>Governo (Federal, Estadual e Municipal)</t>
  </si>
  <si>
    <t xml:space="preserve">Juros e atualizações monetárias </t>
  </si>
  <si>
    <t>Resultado do exercício</t>
  </si>
  <si>
    <t>DEMONSTRAÇÃO DAS MUTAÇÕES DO PATRIMÔNIO LÍQUIDO</t>
  </si>
  <si>
    <t>Reserva  de reavaliação</t>
  </si>
  <si>
    <t>Saldo em 31 de Dezembro de 2021</t>
  </si>
  <si>
    <t xml:space="preserve">  Realização reserva de reavaliação</t>
  </si>
  <si>
    <t xml:space="preserve">  Resultado do exercício</t>
  </si>
  <si>
    <t>Saldo em 31 de Dezembro de 2022</t>
  </si>
  <si>
    <t xml:space="preserve">  Adiantamento para futuro aumento de capital</t>
  </si>
  <si>
    <t xml:space="preserve">  Incorporação de ativos a valor justo</t>
  </si>
  <si>
    <t xml:space="preserve">  Baixa e depreciação de ativos incorporados a valor justo</t>
  </si>
  <si>
    <t>[ NOTAS EXPLICATIVAS ]</t>
  </si>
  <si>
    <t>CONTEÚDO</t>
  </si>
  <si>
    <t>| 1_CONTEXTO OPERACIONAL ......................................................................................................................................................................</t>
  </si>
  <si>
    <t>| 2_PREPARAÇÃO E APRESENTAÇÃO DAS DEMONSTRAÇÕES FINANCEIRAS.......................................................................................................................................</t>
  </si>
  <si>
    <t>| 3_SUMÁRIO DAS PRINCIPAIS PRÁTICAS CONTÁBEIS ADOTADAS ......................................................................................................................................................................</t>
  </si>
  <si>
    <t>| 4_CAIXA E EQUIVALENTES DE CAIXA ......................................................................................................................................................................</t>
  </si>
  <si>
    <t>| 5_CONTAS A RECEBER ............................................................................................................................................................................................................</t>
  </si>
  <si>
    <t>| 6_ESTOQUES ......................................................................................................................................................................</t>
  </si>
  <si>
    <t>| 7_IMPOSTOS E CONTRIBUIÇÕES A RECUPERAR/COMPENSAR ......................................................................................................................................................................</t>
  </si>
  <si>
    <t>| 8_OUTROS CRÉDITOS ......................................................................................................................................................................</t>
  </si>
  <si>
    <t>| 9_CONTAS A RECEBER (NÃO CIRCULANTE) ......................................................................................................................................................................</t>
  </si>
  <si>
    <t>| 10_DEPÓSITO RECURSAIS ......................................................................................................................................................................</t>
  </si>
  <si>
    <t>| 11_CAUÇÕES ......................................................................................................................................................................</t>
  </si>
  <si>
    <t>| 12_INVESTIMENTOS ......................................................................................................................................................................</t>
  </si>
  <si>
    <t>| 13_IMOBILIZADO ......................................................................................................................................................................</t>
  </si>
  <si>
    <t>| 14_INTANGÍVEL ......................................................................................................................................................................</t>
  </si>
  <si>
    <t>| 15_SUBVENÇÕES PARA INVESTIMENTOS ......................................................................................................................................................................</t>
  </si>
  <si>
    <t>| 16_FORNECEDORES ......................................................................................................................................................................</t>
  </si>
  <si>
    <t>| 17_OBRIGAÇÕES TRABALHISTAS E SOCIAIS ......................................................................................................................................................................</t>
  </si>
  <si>
    <t>| 18_OBRIGAÇÕES TRIBUTÁRIAS ......................................................................................................................................................................</t>
  </si>
  <si>
    <t>| 19_OBRIGAÇÕES COM CLIENTES ......................................................................................................................................................................</t>
  </si>
  <si>
    <t>| 20_OUTRAS OBRIGAÇÕES ......................................................................................................................................................................</t>
  </si>
  <si>
    <t>| 21_RECEITA DE SUBVENÇÃO A REALIZAR ......................................................................................................................................................................</t>
  </si>
  <si>
    <t>| 22_EMPRÉSTIMOS INB ......................................................................................................................................................................</t>
  </si>
  <si>
    <t>| 23_PREVIDÊNCIA PRIVADA - NUCLEOS  ......................................................................................................................................................................</t>
  </si>
  <si>
    <t>| 24_PROVISÕES: ATIVOS E PASSIVOS CONTINGENTES ......................................................................................................................................................................</t>
  </si>
  <si>
    <t>| 25_PATRIMÔNIO LÍQUIDO ......................................................................................................................................................................</t>
  </si>
  <si>
    <t>| 26_RECEITA OPERACIONAL LÍQUIDA ......................................................................................................................................................................</t>
  </si>
  <si>
    <t>| 27_CUSTOS DOS PRODUTOS E SERVIÇOS VENDIDOS ......................................................................................................................................................................</t>
  </si>
  <si>
    <t>| 28_DESPESAS ADMINISTRATIVAS E COMERCIAIS ......................................................................................................................................................................</t>
  </si>
  <si>
    <t>| 29_RECEITAS (DESPESAS) FINANCEIRAS ......................................................................................................................................................................</t>
  </si>
  <si>
    <t>| 30_COBERTURA DE SEGUROS ......................................................................................................................................................................</t>
  </si>
  <si>
    <t>| 31_CONTRATO DE ARRENDAMENTO  ......................................................................................................................................................................</t>
  </si>
  <si>
    <t>| 32_PREJUÍZOS FISCAIS E BASES NEGATIVAS DE IMPOSTO DE RENDA E CONTRIBUIÇÃO SOCIAL ......................................................................................................................................................................</t>
  </si>
  <si>
    <t>| 33_PRINCIPAIS TRANSAÇÕES COM PARTES RELACIONADAS ......................................................................................................................................................................</t>
  </si>
  <si>
    <t>| 34_REMUNERAÇÃO DOS ADMINISTRADORES E EMPREGADOS ......................................................................................................................................................................</t>
  </si>
  <si>
    <t>| 35_CONTINUIDADE OPERACIONAL DA COMPANHIA ......................................................................................................................................................................</t>
  </si>
  <si>
    <t>NOTAS EXPLICATIVAS ÀS DEMONSTRAÇÕES FINANCEIRAS</t>
  </si>
  <si>
    <t>(Em Milhares de Reais)</t>
  </si>
  <si>
    <t>CONTEXTO OPERACIONAL</t>
  </si>
  <si>
    <t xml:space="preserve">A Nuclebrás Equipamentos Pesados S/A – NUCLEP é uma empresa pública, de capital fechado, vinculada ao Ministério de Minas e Energia (MME), com atuação na indústria de caldeiraria pesada, com tecnologia, equipamentos, pessoal qualificado e certificações adequadas para fornecer equipamentos, com alta complexidade de fabricação, sob encomenda, para os principais mercados de atuação: Energia Nuclear, Petróleo e Gás, Defesa e Outros. Sua sede está situada no Edifício Londres do Condomínio Le Monde Office, Avenida das Américas, nº 3.500 – Sala 613 do Bloco 01, Barra da Tijuca – Rio de Janeiro – RJ – Cep: 22.640-102.
</t>
  </si>
  <si>
    <t xml:space="preserve">Sob o controle acionário da União será representada, na qualidade de controladora, pela Procuradoria Geral da Fazenda Nacional do Ministério da Economia, a NUCLEP tem por objeto social projetar, desenvolver, fabricar e comercializar componentes pesados relativos a usinas nucleares, a construção naval e offshore, e a outros projetos.
</t>
  </si>
  <si>
    <t>Com origem no Decreto 76.805, de 16 de dezembro de 1975, que autorizou a sua criação, a NUCLEP nasceu voltada para a inovação e tecnologia, com a missão de ser o braço industrial do projeto de ampliação da matriz energética nacional, projetando, desenvolvendo, fabricando e comercializando “componentes pesados relativos a usinas nucleares e a outros projetos correlacionados”. Para tanto, tinha o propósito de construir os equipamentos de reposição das usinas nucleoelétricas, assim como todos os componentes necessários para as futuras plantas.</t>
  </si>
  <si>
    <t>É importante ressaltar que o setor nuclear pode ser enquadrado tanto no campo energético (no sentido de ampliação da matriz energética nacional), como também, no de defesa (soberania nacional).</t>
  </si>
  <si>
    <t>A NUCLEP possui experiência comprovada na fabricação de equipamentos e estruturas de grande porte e de alta qualidade, além das características únicas de sua capacidade instalada, que são fundamentais para a inclusão de novos produtos, com maior valor agregado, contribuindo para o desenvolvimento do País.</t>
  </si>
  <si>
    <t xml:space="preserve">É evidente que a atuação da NUCLEP nos referidos setores atende a relevante interesse público e à soberania nacional, constituindo imperativo da segurança nacional pela necessidade de participação e controle do Estado sobre atividades que envolvam segurança, defesa e soberania. </t>
  </si>
  <si>
    <t xml:space="preserve">A empresa mantém os seguintes benefícios aos seus empregados e dirigentes: Plano de assistência médico-odontológico, extensivo aos dependentes, alimentação, transporte e plano de previdência privada com coparticipação dos empregados. </t>
  </si>
  <si>
    <t>PREPARAÇÃO E APRESENTAÇÃO DAS DEMONSTRAÇÕES FINANCEIRAS</t>
  </si>
  <si>
    <t>2.1 Declaração de Conformidade</t>
  </si>
  <si>
    <t xml:space="preserve">As Demonstrações Financeiras foram preparadas e estão sendo apresentadas em conformidade às práticas contábeis adotadas no Brasil  e às normas internacionais de contabilidade (Internacional Financial Reporting Standards - IFRS) emitidas pelo International Accounting Standards Board – IASB. 
</t>
  </si>
  <si>
    <t xml:space="preserve">As práticas contábeis adotadas no Brasil compreendem a legislação societária brasileira e os pronunciamentos, interpretações e orientações emitidos pelo Comitê de Pronunciamentos Contábeis –  CPC, aprovados pelo Conselho Federal de Contabilidade – CFC e pela Comissão de Valores Mobiliários – CVM. </t>
  </si>
  <si>
    <t xml:space="preserve">A NUCLEP é uma empresa pública federal dependente da União, integrante do Balanço Geral da União (BGU), e por isso escritura suas operações no Sistema Integrado de Administração Financeira do Governo Federal (SIAFI) na modalidade total.
</t>
  </si>
  <si>
    <t>A Administração da Companhia ratifica que todas as informações relevantes das Demonstrações Financeiras estão sendo evidenciadas e que correspondem às utilizadas na sua gestão.</t>
  </si>
  <si>
    <t>2.2 Demonstração do valor adicionado - DVA</t>
  </si>
  <si>
    <t>A companhia elaborou a DVA nos termos da Deliberação CVM nº 557/08 e do Pronunciamento técnico CPC 09 – Demonstração do Valor Adicionado, a qual é apresentada como parte integrante das Demonstrações Financeiras.</t>
  </si>
  <si>
    <t>2.3 Demonstração do Resultado Abrangente – DRA</t>
  </si>
  <si>
    <t>Embora não esteja previsto na Lei 6.404/76, a companhia elabora a DRA conforme resolução CFC N.º 1.185/09; CPC 26 e CVM 676/11, sendo parte integrante das Demonstrações Financeiras.</t>
  </si>
  <si>
    <t>2.4 Uso de Estimativas e Julgamentos</t>
  </si>
  <si>
    <t>Na elaboração das Demonstrações Financeiras é necessário fazer uso de estimativas com base em premissas que alteram os valores dos ativos e passivos com reflexos nas receitas e despesas. Essas estimativas correspondem: avaliação dos ativos financeiros pelo valor justo; vida útil do ativo imobilizado; análise de risco de crédito para determinação provisão para Estimativa de Perdas em Créditos de Liquidação Duvidosa – EPCLD, assim como da avaliação dos demais riscos relacionadas a outras provisões, como contingenciais pertinentes aos processos judiciais (trabalhistas, cíveis e tributárias). Embora a administração faça uso de avaliações que são revisados periodicamente, os resultados reais poderão divergir dessas estimativas.</t>
  </si>
  <si>
    <t>a)</t>
  </si>
  <si>
    <t>A moeda funcional e a de apresentação</t>
  </si>
  <si>
    <t>A moeda funcional e a moeda de apresentação da companhia é o Real (R$). As demonstrações financeiras estão apresentadas em milhares de R$.</t>
  </si>
  <si>
    <t>b)</t>
  </si>
  <si>
    <t>Transações e saldos monetários</t>
  </si>
  <si>
    <t>As operações com moedas estrangeiras são convertidas para a moeda funcional com base nas taxas de câmbio vigentes nas datas das transações ou da avaliação, nas quais os itens são mensurados. Variações positivas e negativas cambiais decorrentes da liquidação dessas operações e da conversão pelas taxas de câmbio no final do exercício, oriundas de ativos e passivos monetários em moedas estrangeiras, são reconhecidas na demonstração do resultado.</t>
  </si>
  <si>
    <t>SUMÁRIO DAS PRINCIPAIS PRÁTICAS CONTÁBEIS ADOTADAS</t>
  </si>
  <si>
    <t>As principais práticas adotadas pela empresa estão descritas a seguir:</t>
  </si>
  <si>
    <r>
      <rPr>
        <b/>
        <sz val="12"/>
        <color rgb="FF000000"/>
        <rFont val="Times New Roman"/>
        <family val="1"/>
        <charset val="1"/>
      </rPr>
      <t>3.1</t>
    </r>
    <r>
      <rPr>
        <sz val="12"/>
        <color rgb="FF000000"/>
        <rFont val="Times New Roman"/>
        <family val="1"/>
        <charset val="1"/>
      </rPr>
      <t xml:space="preserve"> Aos instrumentos financeiros ativos e certos passivos, como empréstimos, recebíveis, investimentos mantidos até o vencimento, não se aplicam quaisquer ajustes para mensurá-los ao valor justo ou ao valor presente. Não se tem a mensuração do valor de mercado desse instrumento, dado que a intenção da entidade é ter os títulos até o vencimento.</t>
    </r>
  </si>
  <si>
    <r>
      <rPr>
        <b/>
        <sz val="12"/>
        <color rgb="FF000000"/>
        <rFont val="Times New Roman"/>
        <family val="1"/>
        <charset val="1"/>
      </rPr>
      <t xml:space="preserve">3.1.1 </t>
    </r>
    <r>
      <rPr>
        <sz val="12"/>
        <color rgb="FF000000"/>
        <rFont val="Times New Roman"/>
        <family val="1"/>
        <charset val="1"/>
      </rPr>
      <t>Caixa e equivalente de caixa compreendem os numerários em espécie e depósitos bancários disponíveis de curto prazo, com livre movimentação nas operações da empresa.</t>
    </r>
  </si>
  <si>
    <r>
      <rPr>
        <b/>
        <sz val="12"/>
        <color rgb="FF000000"/>
        <rFont val="Times New Roman"/>
        <family val="1"/>
        <charset val="1"/>
      </rPr>
      <t xml:space="preserve">3.1.2 </t>
    </r>
    <r>
      <rPr>
        <sz val="12"/>
        <color rgb="FF000000"/>
        <rFont val="Times New Roman"/>
        <family val="1"/>
        <charset val="1"/>
      </rPr>
      <t>As contas a receber estão registradas ao valor original das vendas de produtos e serviços, com perdas estimadas em créditos de liquidação duvidosa, julgados suficientes pela administração, conforme</t>
    </r>
    <r>
      <rPr>
        <sz val="12"/>
        <rFont val="Times New Roman"/>
        <family val="1"/>
        <charset val="1"/>
      </rPr>
      <t xml:space="preserve"> Nota 5</t>
    </r>
    <r>
      <rPr>
        <sz val="12"/>
        <color rgb="FF000000"/>
        <rFont val="Times New Roman"/>
        <family val="1"/>
        <charset val="1"/>
      </rPr>
      <t>.</t>
    </r>
  </si>
  <si>
    <r>
      <rPr>
        <b/>
        <sz val="12"/>
        <color rgb="FF000000"/>
        <rFont val="Times New Roman"/>
        <family val="1"/>
        <charset val="1"/>
      </rPr>
      <t xml:space="preserve">3.1.3 </t>
    </r>
    <r>
      <rPr>
        <sz val="12"/>
        <color rgb="FF000000"/>
        <rFont val="Times New Roman"/>
        <family val="1"/>
        <charset val="1"/>
      </rPr>
      <t>Ao ativo realizável a longo prazo, não se aplicam a apuração de perdas ou desvalorização.</t>
    </r>
  </si>
  <si>
    <r>
      <rPr>
        <b/>
        <sz val="12"/>
        <color rgb="FF000000"/>
        <rFont val="Times New Roman"/>
        <family val="1"/>
        <charset val="1"/>
      </rPr>
      <t xml:space="preserve">3.1.4 </t>
    </r>
    <r>
      <rPr>
        <sz val="12"/>
        <color rgb="FF000000"/>
        <rFont val="Times New Roman"/>
        <family val="1"/>
        <charset val="1"/>
      </rPr>
      <t>Outros créditos estão registrados ao valor original.</t>
    </r>
  </si>
  <si>
    <r>
      <rPr>
        <b/>
        <sz val="12"/>
        <color rgb="FF000000"/>
        <rFont val="Times New Roman"/>
        <family val="1"/>
        <charset val="1"/>
      </rPr>
      <t xml:space="preserve">3.2 </t>
    </r>
    <r>
      <rPr>
        <sz val="12"/>
        <color rgb="FF000000"/>
        <rFont val="Times New Roman"/>
        <family val="1"/>
        <charset val="1"/>
      </rPr>
      <t>Os estoques estão registrados ao valor do custo médio de aquisição e não superam o valor de mercado ou de reposição.</t>
    </r>
  </si>
  <si>
    <r>
      <rPr>
        <b/>
        <sz val="12"/>
        <color rgb="FF000000"/>
        <rFont val="Times New Roman"/>
        <family val="1"/>
        <charset val="1"/>
      </rPr>
      <t xml:space="preserve">3.3 </t>
    </r>
    <r>
      <rPr>
        <sz val="12"/>
        <color rgb="FF000000"/>
        <rFont val="Times New Roman"/>
        <family val="1"/>
        <charset val="1"/>
      </rPr>
      <t>O imobilizado está registrado ao preço de aquisição, sendo considerada a estimativa de vida útil econômica, o valor residual e a taxa de depreciação dos bens estabelecidos no CPC 27 aprovado pela deliberação CVM 583/09. A depreciação é calculada pelo método linear a taxas compatíveis com o prazo de vida útil dos bens. O valor residual e a vida útil do ativo são revisados ao final de cada exercício.</t>
    </r>
  </si>
  <si>
    <r>
      <rPr>
        <b/>
        <sz val="12"/>
        <color rgb="FF000000"/>
        <rFont val="Times New Roman"/>
        <family val="1"/>
        <charset val="1"/>
      </rPr>
      <t>3.4</t>
    </r>
    <r>
      <rPr>
        <sz val="12"/>
        <color rgb="FF000000"/>
        <rFont val="Times New Roman"/>
        <family val="1"/>
        <charset val="1"/>
      </rPr>
      <t xml:space="preserve"> As provisões trabalhistas contingenciais, são mantidas regularmente com encargos sociais e foram estimadas com base na opinião do nosso setor jurídico.</t>
    </r>
  </si>
  <si>
    <r>
      <rPr>
        <b/>
        <sz val="12"/>
        <color rgb="FF000000"/>
        <rFont val="Times New Roman"/>
        <family val="1"/>
        <charset val="1"/>
      </rPr>
      <t>3.5</t>
    </r>
    <r>
      <rPr>
        <sz val="12"/>
        <color rgb="FF000000"/>
        <rFont val="Times New Roman"/>
        <family val="1"/>
        <charset val="1"/>
      </rPr>
      <t xml:space="preserve"> Os empréstimos e financiamentos são reconhecidos quando da entrada dos recursos líquidos e são apresentados pelo custo, acrescido de atualização monetária e juros proporcionais ao período incorrido, deduzidos dos pagamentos efetuados.</t>
    </r>
  </si>
  <si>
    <r>
      <rPr>
        <b/>
        <sz val="12"/>
        <color rgb="FF000000"/>
        <rFont val="Times New Roman"/>
        <family val="1"/>
        <charset val="1"/>
      </rPr>
      <t xml:space="preserve">3.6 </t>
    </r>
    <r>
      <rPr>
        <sz val="12"/>
        <color rgb="FF000000"/>
        <rFont val="Times New Roman"/>
        <family val="1"/>
        <charset val="1"/>
      </rPr>
      <t>A reserva de reavaliação será mantida até a realização total dos ativos que a originaram por meio de depreciação.</t>
    </r>
  </si>
  <si>
    <r>
      <rPr>
        <b/>
        <sz val="12"/>
        <color rgb="FF000000"/>
        <rFont val="Times New Roman"/>
        <family val="1"/>
        <charset val="1"/>
      </rPr>
      <t>3.7</t>
    </r>
    <r>
      <rPr>
        <sz val="12"/>
        <color rgb="FF000000"/>
        <rFont val="Times New Roman"/>
        <family val="1"/>
        <charset val="1"/>
      </rPr>
      <t xml:space="preserve"> As receitas são reconhecidas quando for provável que benefícios econômicos futuros fluam para a entidade, de modo que esses benefícios possam ser confiavelmente mensurados, compreendendo o valor das vendas de produtos e serviços, sendo reconhecidas pelo regime de competência.</t>
    </r>
  </si>
  <si>
    <r>
      <rPr>
        <b/>
        <sz val="12"/>
        <color rgb="FF000000"/>
        <rFont val="Times New Roman"/>
        <family val="1"/>
        <charset val="1"/>
      </rPr>
      <t>3.8</t>
    </r>
    <r>
      <rPr>
        <sz val="12"/>
        <color rgb="FF000000"/>
        <rFont val="Times New Roman"/>
        <family val="1"/>
        <charset val="1"/>
      </rPr>
      <t xml:space="preserve"> Subvenções, são assistências financeiras governamentais recebidas do Tesouro Nacional, destinadas a investimentos (aquisição de ativos); pagamento de pessoal e custeio, reconhecidas pelo regime de competência nos períodos, ao longo dos quais, a entidade reconhece os custos/despesas. A subvenção relacionada aos investimentos (aquisição de ativos) é reconhecida como receita ao longo do período da vida útil do bem na mesma proporção da depreciação reconhecida no resultado do exercício.</t>
    </r>
  </si>
  <si>
    <t>Corresponde à conta única centralizada no Tesouro Nacional, a qual, a empresa está vinculada como usuária do SIAFI (Sistema Integrado de Administração Financeira do Governo Federal), onde movimenta os recursos próprios e os recursos provenientes do tesouro nacional estabelecidos no orçamento.</t>
  </si>
  <si>
    <t>Limite de Saque com Vinculação de Pagamento</t>
  </si>
  <si>
    <t xml:space="preserve"> Dezembro 2022</t>
  </si>
  <si>
    <t>Pessoal</t>
  </si>
  <si>
    <t>Custeio/Investimento – Fonte Tesouro Nacional</t>
  </si>
  <si>
    <t>Custeio -  Fonte Própria</t>
  </si>
  <si>
    <t>CONTAS A RECEBER</t>
  </si>
  <si>
    <t>Contas a Receber - Líquido</t>
  </si>
  <si>
    <t>Fatura/Duplicata a Receber - Produtos</t>
  </si>
  <si>
    <t>Fatura/Duplicata a Receber - Prestação de Serviços</t>
  </si>
  <si>
    <t>(-) Perdas Estimadas em Créditos de Liquidação Duvidosa</t>
  </si>
  <si>
    <t>Subvenções a Receber</t>
  </si>
  <si>
    <t xml:space="preserve">Com relação a provisão para Estimativa de Perdas em Créditos de Liquidação Duvidosa, a empresa reconhece em função de declaração de insolvência por parte dos devedores mediante sentença emanada pelo poder judiciário e os títulos vencidos há mais de um ano. </t>
  </si>
  <si>
    <t>Produtos em Processo - Circulante</t>
  </si>
  <si>
    <t>Eletronuclear</t>
  </si>
  <si>
    <t>Centro Tecnológico da Marinha – S.P. - CTMSP</t>
  </si>
  <si>
    <t>Thyssenkrupp</t>
  </si>
  <si>
    <t>Amazul</t>
  </si>
  <si>
    <t>Outros Projetos</t>
  </si>
  <si>
    <t>Total de Estoque de Produtos em Processo</t>
  </si>
  <si>
    <t>Matéria Prima</t>
  </si>
  <si>
    <t>Almoxarifado</t>
  </si>
  <si>
    <t>Importação em Andamento</t>
  </si>
  <si>
    <t>Adiantamentos a Fornecedores</t>
  </si>
  <si>
    <t>Estoque Total</t>
  </si>
  <si>
    <t>IMPOSTOS E CONTRIBUIÇÕES A RECUPERAR/COMPENSAR</t>
  </si>
  <si>
    <t>São créditos com IPI; Imposto de Renda; COFINS e ICMS, decorrentes das aquisições de matéria prima e outros insumos, como energia elétrica, depreciação entre outros, utilizados na produção conforme legislação vigente, corrigidos monetariamente pela taxa Selic (Sistema Especial de Liquidação e de Custódia) e passíveis de compensação após o encerramento do ano calendário.</t>
  </si>
  <si>
    <t>Tributos Federais</t>
  </si>
  <si>
    <t>IPI</t>
  </si>
  <si>
    <t>Imposto de Renda e C.S.L.L</t>
  </si>
  <si>
    <t>COFINS</t>
  </si>
  <si>
    <t>PASEP</t>
  </si>
  <si>
    <t>Tributos Estaduais e Municipais</t>
  </si>
  <si>
    <t>ICMS</t>
  </si>
  <si>
    <t>Total de Impostos a Recuperar</t>
  </si>
  <si>
    <t>OUTROS CRÉDITOS</t>
  </si>
  <si>
    <t>Demais Créditos a Receber Líquido</t>
  </si>
  <si>
    <t>Adiantamentos a Prestadores de Serviços</t>
  </si>
  <si>
    <t>Adiantamentos a Empregados (13 Sal. e Férias)</t>
  </si>
  <si>
    <t>Outras Contas</t>
  </si>
  <si>
    <t xml:space="preserve">(-) Perdas Estimadas em Créditos de Liquidação Duvidosa </t>
  </si>
  <si>
    <t>CONTAS A RECEBER (NÃO CIRCULANTE)</t>
  </si>
  <si>
    <t xml:space="preserve">Com base nas garantias concedidas pelo Departamento de Coordenação e Controle das Empresas Estatais – DEST, atual Secretaria de Coordenação e Governança das Empresas Estatais – SEST e que teve como consequência a constituição de um passivo orçamentário por parte do Tesouro Nacional, a NUCLEP e o Instituto de Seguridade Social – NUCLEOS, firmaram em 2007, um Termo de Transição que viabiliza a amortização da dívida a ser paga em 360 meses (até Outubro de 2039). O impacto dessas subvenções a receber alcançará cinco Planos Plurianuais – PPA visto que a amortização da dívida se encerra em Outubro de 2039, se não houver amortização parcial  e parte desse direito de subvenções a receber já está apresentado na nota explicativa de curto prazo.
Para os efeitos contábeis estabelecidos na Lei 6.404/76, art. 179, os direitos a serem recebidos após o exercício social subsequente devem ser apresentados no Ativo Realizável a Longo Prazo. Do total do Contas a Receber, 90% (noventa por cento) equivale ao crédito que a empresa possui com a Secretaria do Tesouro Nacional, assim demonstrado:
</t>
  </si>
  <si>
    <t>Direitos a Receber de Longo Prazo</t>
  </si>
  <si>
    <t>Secretaria do Tesouro Nacional:</t>
  </si>
  <si>
    <t xml:space="preserve"> Núcleos – Instituto de Seguridade Social</t>
  </si>
  <si>
    <t xml:space="preserve"> TOTAL                     </t>
  </si>
  <si>
    <t xml:space="preserve">Plano Médico – coparticipação empregados      </t>
  </si>
  <si>
    <t>DEPÓSITO RECURSAIS</t>
  </si>
  <si>
    <t>TOTAL</t>
  </si>
  <si>
    <t>Correspondem a depósitos judiciais vinculados a diversas processos trabalhistas. Por não concordar com as decisões proferidas pela justiça, a NUCLEP se vê na obrigação de recorrer diante da expectativa e da possibilidade de reverter enquanto couber recurso.</t>
  </si>
  <si>
    <t xml:space="preserve">Composição </t>
  </si>
  <si>
    <t>Depósitos recursais a receber</t>
  </si>
  <si>
    <t>Demais depósitos</t>
  </si>
  <si>
    <t>CAUÇÕES</t>
  </si>
  <si>
    <t>São depósitos efetuados conforme estabelecidos em cláusulas contratuais, a serem resgatados após encerramento dos respectivos contratos, a saber:</t>
  </si>
  <si>
    <t>COMPOSIÇÃO</t>
  </si>
  <si>
    <t>Impsa</t>
  </si>
  <si>
    <t>Valor correspondente aos depósitos compulsórios a favor da Eletrobrás efetuados na década de 80, conforme diversas faturas de cobrança de energia elétrica, convertido em 6.036 ações nominais a favor da NUCLEP.</t>
  </si>
  <si>
    <t>13.1</t>
  </si>
  <si>
    <t>Instalações NUCLEP</t>
  </si>
  <si>
    <t>Com base na premissa, de que um ativo deve ser reconhecido no balanço patrimonial quando for provável que benefícios econômicos futuros dele provenientes fluirão para empresa e seu custo ou valor puder ser mensurado com confiabilidade, fizemos o reconhecimento contábil do terreno (R$ 1.560 mil), como nosso ativo em 2012. Em seguida, a NUCLEP ajustou o valor contábil do imóvel com base em laudo de avaliações (R$ 159.864 mil), com a finalidade de corrigir um erro material, fato esse que tornava as Demonstrações Financeiras deficientes em termos de relevância por ter um ativo registrado na contabilidade com o valor menor que o valor justo. Cabe frisar, que juridicamente a titularidade deste terreno onde se encontram as instalações da NUCLEP, está em nome das Indústrias Nucleares do Brasil – INB, sendo que o registro contábil deste imóvel, consta como bem patrimonial nas duas empresas, faltando apenas, a decisão a ser definida de comum acordo entre as empresas e órgãos superiores. Abaixo é apresentado as respectivas inscrições na prefeitura de Itaguaí, suas metragens e área construída até o exercício:</t>
  </si>
  <si>
    <t>Em 14/09/2018, o Ministério da Ciência, Tecnologia, Inovações e Comunicações – MCTIC estabeleceu através do aviso nº 371/2018, a reabertura do processo nº 00400.006127/2010-18 que visa a regularização do terreno em que se encontra a fábrica da NUCLEP, o qual, constitui um grupo de trabalho com representantes da NUCLEP, INB, CNEN e MCTIC.</t>
  </si>
  <si>
    <t>Em 18/05/2021, o Ministério de Minas e Energia - MME encaminhou a NOTA TÉCNICA Nº 20/2021/ASSEC referente ao processo Nº 48340.000188/2021-02 considerando a urgência de se chegar a bom termo em relação à regularização da  titularidade do terreno em que seencontram as instalações industriais da NUCLEP. A Secretaria Executiva ao encaminhar a Nota Técnica em tela, tanto à diretoria da NUCLEP quanto à diretoria INB solicita que as diretorias executivas se manifestem sobre os temas propostos.</t>
  </si>
  <si>
    <r>
      <rPr>
        <sz val="12"/>
        <color rgb="FF000000"/>
        <rFont val="Times New Roman"/>
        <family val="1"/>
        <charset val="1"/>
      </rPr>
      <t xml:space="preserve">Entre 24 de novembro e 03 de dezembro de 2021 foram realizados os trabalhos de campo para o </t>
    </r>
    <r>
      <rPr>
        <b/>
        <sz val="12"/>
        <color rgb="FF000000"/>
        <rFont val="Times New Roman"/>
        <family val="1"/>
        <charset val="1"/>
      </rPr>
      <t xml:space="preserve">Levantamento topográfico do Parque Industrial da Nuclep </t>
    </r>
    <r>
      <rPr>
        <sz val="12"/>
        <color rgb="FF000000"/>
        <rFont val="Times New Roman"/>
        <family val="1"/>
        <charset val="1"/>
      </rPr>
      <t>pelo 5º Centro de Geoinformação do Exército Brasileiro. Assim com as plantas e relatório técnicos prontos serão dado o ínicio ao processo de regularização junto a prefeitura e cartório de imóveis de Itaguaí.</t>
    </r>
  </si>
  <si>
    <t>Correspondem a utilização dos seguintes softwares: 1. Enterprise Resource Planning – ERP, que está em fase de implantação pela empresa Benner. 2. Demais: Licença de Microsoft SQL Server Enterprise 2019 por 10 anos em substituição da versão 2008, software necessário e obrigatório para o software "Steel projects de gestão dos projetos das torres de transmissão; Licença do software Commvault por 3 anos para suporte e manutenção do software de backup de dados dos servidores da Nuclep; e Licença do software CAM para nesting de chapas por 5 anos (Lantek Expert).</t>
  </si>
  <si>
    <t>Composição</t>
  </si>
  <si>
    <t>Sistema de Governança Corporativo – ERP - BENNER</t>
  </si>
  <si>
    <t>Outros Ativos Intangíveis</t>
  </si>
  <si>
    <t>SUBVENÇÕES PARA INVESTIMENTOS</t>
  </si>
  <si>
    <t>São recursos oriundos do Tesouro Nacional, relacionados aos ativos imobilizados que foram adquiridos pela Companhia a partir do exercício de 2008, sendo reconhecidos como receita ao longo do período da vida útil do bem na mesma proporção de sua depreciação, de acordo com a Deliberação CVM nº 646/10 e o Pronunciamento Contábil nº 07 emitido pelo CPC. Os saldos estão apresentados a seguir:</t>
  </si>
  <si>
    <t>Aquisições</t>
  </si>
  <si>
    <t>Receita realizada (acumulada)</t>
  </si>
  <si>
    <t>FORNECEDORES</t>
  </si>
  <si>
    <t>Este saldo, é composto de obrigações com empresas que fornecem materiais para o estoque do almoxarifado; materiais para consumo imediato e serviços, como plano médico; transporte; alimentação e outros.</t>
  </si>
  <si>
    <t>No país</t>
  </si>
  <si>
    <t>OBRIGAÇÕES TRABALHISTAS E SOCIAIS</t>
  </si>
  <si>
    <t>São obrigações com salários e férias apuradas individualmente até a data do encerramento do período pela área de recursos humanos.</t>
  </si>
  <si>
    <t>Salários e Consignações</t>
  </si>
  <si>
    <t>Férias</t>
  </si>
  <si>
    <t>OBRIGAÇÕES TRIBUTÁRIAS</t>
  </si>
  <si>
    <t>São tributos que incidem sobre prestações de serviços e sobre as receitas com vendas entre outros, conforme contrato de comercialização e com recolhimento no prazo do vencimento.</t>
  </si>
  <si>
    <t>Tributos por entes</t>
  </si>
  <si>
    <t>Tributos Estaduais</t>
  </si>
  <si>
    <t>Tributos Municipais</t>
  </si>
  <si>
    <t>Total dos Impostos a Recolher</t>
  </si>
  <si>
    <t>OBRIGAÇÕES COM CLIENTES</t>
  </si>
  <si>
    <t>Referem-se à valores exigíveis, os quais foram recebidos a título de adiantamento, derivados de marcos contratuais que antecedem a entrega do produto ou serviço acordado com o cliente e da geração da nota fiscal. Visam viabilizar a execução dos projetos. A medida em que as receitas dos projetos são reconhecidas e, consequentemente, das contas a receber, seus saldos são reduzidos, uma vez que são contrapartidas destas contas a receber.</t>
  </si>
  <si>
    <t>Circulante</t>
  </si>
  <si>
    <t>Não circulante</t>
  </si>
  <si>
    <t xml:space="preserve">Centro Tecnológico da Marinha em SP - CTMSP </t>
  </si>
  <si>
    <t>Eletrobrás Termonuclear S/A - Eletronuclear</t>
  </si>
  <si>
    <t>Neoenergia Lagoa dos Patos Transmissão de Energia S.A.</t>
  </si>
  <si>
    <t>Amazônia Azul Tecnologia de Defesa S.A. - Amazul</t>
  </si>
  <si>
    <t>Empresa Brasileira de Solda Elétrica S.A. - EBSE</t>
  </si>
  <si>
    <t>OUTRAS OBRIGAÇÕES</t>
  </si>
  <si>
    <t>Correspondem as consignações efetuadas na folha de pagamento dos empregados, inerentes a coparticipação de benefícios concedidos pela empresa, como refeição, assistência médica e outros para serem repassados para diversos credores.</t>
  </si>
  <si>
    <t>Pensão Alimentícia</t>
  </si>
  <si>
    <t>Planos de Previdência e Assistência e Seguro</t>
  </si>
  <si>
    <t>Representantes de Classes</t>
  </si>
  <si>
    <t>Consignações a Pagar</t>
  </si>
  <si>
    <t>Depósitos Retidos</t>
  </si>
  <si>
    <t>RECEITA DE SUBVENÇÃO A REALIZAR</t>
  </si>
  <si>
    <t>São recursos financeiros recebidos do Tesouro Nacional, em forma de subvenção para cobrir custos/despesas que ainda não incorreram. De acordo com a deliberação CVM nº 646/10 e CPC 07 e considerando que a receita de subvenção, deve ser confrontada com as despesas que se pretende compensar, reclassificamos o excesso recebido para receita de subvenção a realizar. A subvenção do não circulante foram destinadas para custear aos contratos de construção de longo prazo, os quais, encontram-se em andamento.</t>
  </si>
  <si>
    <t>Pessoal e Benefícios</t>
  </si>
  <si>
    <t>Tecnologia da Informação</t>
  </si>
  <si>
    <t xml:space="preserve">Produção em andamento                            </t>
  </si>
  <si>
    <t>EMPRÉSTIMOS INB</t>
  </si>
  <si>
    <t>O empréstimo foi concedido pela INB - Indústrias Nucleares do Brasil S/A em 09 de dezembro de 1992, remunerado pela TR e acrescido de juros de 12% a.a, sendo que a quitação deveria ser efetuada mediante pagamento através de prestação de serviços técnicos até 31 de dezembro de 1997 e o saldo remanescente  deveria ser quitado em 8 (oito) prestações mensais sucessivas até 31 de agosto de 1.998, o que não aconteceu.   A Diretoria Executiva, considerando o parecer jurídico ATG-009/2016 e a Nota Jurídica NAT-027/2016 está considerando a dívida da INB prescrita e por  solicitação do Ministério Supervisor, MME, manteve os valores do empréstimo em tela nas Demonstrações Financeiras da Nuclep, entretanto com o valor da dívida na posição de 2020 no montante de R$ 33.017 mil conforme deliberação 684º RDE.</t>
  </si>
  <si>
    <t xml:space="preserve">PREVIDÊNCIA PRIVADA - NUCLEOS </t>
  </si>
  <si>
    <t>DÍVIDA CONSOLIDADA</t>
  </si>
  <si>
    <t>Não Circulante</t>
  </si>
  <si>
    <t>A NUCLEP e o NUCLEOS firmaram em 21/11/2007 Termo de Transação, no valor de R$ 120.111 mil, atualizado até 31/10/2007, homologado em juízo, consolidando as dívidas existentes, em conformidade com laudo pericial no âmbito do processo nº 2002.001.153437-3, junto da 30ª Vara Civil do Rio de Janeiro.</t>
  </si>
  <si>
    <r>
      <rPr>
        <sz val="12"/>
        <color rgb="FF000000"/>
        <rFont val="Times New Roman"/>
        <family val="1"/>
        <charset val="1"/>
      </rPr>
      <t>Este laudo pericial que serviu de base ao Termo de Transação, reduziu a dívida em R$ 112.813 mil na data base de 31/12/2006.</t>
    </r>
    <r>
      <rPr>
        <sz val="10"/>
        <color rgb="FF000000"/>
        <rFont val="Times New Roman"/>
        <family val="1"/>
        <charset val="1"/>
      </rPr>
      <t xml:space="preserve"> </t>
    </r>
    <r>
      <rPr>
        <sz val="12"/>
        <color rgb="FF000000"/>
        <rFont val="Times New Roman"/>
        <family val="1"/>
        <charset val="1"/>
      </rPr>
      <t>Em 17/12/2007, foi realizado perante a 11ª Câmara Cível, o julgamento da apelação nº 2007.001.65700, interposta pela NUCLEP sobre o restante da dívida.</t>
    </r>
  </si>
  <si>
    <t>Em 02/12/2014, o Supremo Tribunal de Justiça – STJ negou provimento ao recurso interposto pelo NUCLEOS (Agravo 222.312-RJ) e, consequentemente, manteve a decisão proferida pelo Tribunal de Justiça do Estado do Rio de Janeiro – TJRJ favorável à NUCLEP.</t>
  </si>
  <si>
    <t>Em 19/11/2015, o Supremo Tribunal Federal – STF negou provimento ao Recurso interposto pelo NUCLEOS e manteve a decisão proferida pelo Tribunal de Justiça do Estado do Rio de Janeiro – TJRJ favorável à Nuclep. Houve o trânsito em julgado da decisão. Os autos foram encaminhados ao TJRJ em 27/11/2015.</t>
  </si>
  <si>
    <t xml:space="preserve">O Termo de Transação já citado veio estabelecer novas condições de pagamento, quais sejam: 360 parcelas mensais, juros de 6% ao ano e atualização monetária pela variação do INPC e carência de 24 meses, determinando o pagamento da 1ª parcela em 02/12/2009. Fruto da decisão transitada e julgada, a NUCLEP  passou a receber da STN a dotação orçamentária anual para fazer frente as amortizações da dívida por exercício. </t>
  </si>
  <si>
    <t>Em 12/12/2022 o Conselho de Administração aprovou na 164ª RCA, por unanimidade, o Plano de Equacionamento do Déficit do Núcleos, referente ao exercício de 2021, bem como o encaminhamento à Secretaria de Coordenação e Governança das Empresas Estatais – SEST.</t>
  </si>
  <si>
    <t>PROVISÕES: ATIVOS E PASSIVOS CONTINGENTES</t>
  </si>
  <si>
    <t>24.1 Ativos Contingentes</t>
  </si>
  <si>
    <t>Não são reconhecidos contabilmente, exceto se a administração possuir total controle da situação ou quando houver garantias reais ou decisões judiciais favoráveis sobre as quais não couber mais recursos, caracterizando o ganho como praticamente certo e pela confirmação da capacidade de sua recuperação por recebimento ou compensação com outro exigível.</t>
  </si>
  <si>
    <r>
      <rPr>
        <sz val="12"/>
        <color rgb="FF000000"/>
        <rFont val="Times New Roman"/>
        <family val="1"/>
        <charset val="1"/>
      </rPr>
      <t>Os ativos contingentes tem como base os relatórios emitidos por consultores jurídicos da empresa e as normas contábeis emitidas pelo Comitê de Pronunciamentos Contábeis CPC nº 25, em conjunto com o Conselho Federal de Contabilidade – CFC e Comissão de Valores Mobiliários – CVM (Deliberação CVM nº 594/09). Dos principais processos em tramitação, consta o processo movido contra a TMC - Terminal Multimodal de Coroa Grande SPE S/A (vide nota 31).  Os processos foram atualizados pela Gerência Jurídica da Nuclep e totalizara</t>
    </r>
    <r>
      <rPr>
        <sz val="12"/>
        <rFont val="Times New Roman"/>
        <family val="1"/>
        <charset val="1"/>
      </rPr>
      <t>m 27</t>
    </r>
    <r>
      <rPr>
        <sz val="12"/>
        <color rgb="FF000000"/>
        <rFont val="Times New Roman"/>
        <family val="1"/>
        <charset val="1"/>
      </rPr>
      <t xml:space="preserve"> processos sendo classificados como provável:</t>
    </r>
  </si>
  <si>
    <t>Ações Cíveis</t>
  </si>
  <si>
    <t>Processos:</t>
  </si>
  <si>
    <t>5091929-88.2022.4.02.5101</t>
  </si>
  <si>
    <t>0402563-74.2012.8.19.0001</t>
  </si>
  <si>
    <t>0110224-85.2009.8.19.0001</t>
  </si>
  <si>
    <t>5071996-32.2022.4.02.5101</t>
  </si>
  <si>
    <t xml:space="preserve">Demais Processos               </t>
  </si>
  <si>
    <t>Total das Ações Cíveis</t>
  </si>
  <si>
    <t>24.2 Passivos Contingentes</t>
  </si>
  <si>
    <t>A empresa mantém provisões em função de processos trabalhistas e cíveis, objetivando demonstrar prováveis perdas nas causas judiciais que poderão ser decididos contra a Nuclep. Foram constituídas com base nos relatórios emitidos por consultores jurídicos da empresa e de acordo com as normas emitidas pelo Comitê de Pronunciamentos Contábeis – CPC nº 25, em conjunto com o Conselho Federal de Contabilidade – CFC e Comissão de Valores Mobiliários – CVM (Deliberação CVM nº 594/09). Dentre as ações de reclamações trabalhistas, constam diversos processos movidos pelos empregados da Nuclep que, requerem a retroatividade das perdas do Plano de Cargos, Carreiras e Remuneração – PCCR que foi implantado sem efeito retroativo.</t>
  </si>
  <si>
    <t>Ações trabalhistas</t>
  </si>
  <si>
    <t>0001775-56.2012.5.01.0461</t>
  </si>
  <si>
    <t>0104400-57.2001.5.01.0461</t>
  </si>
  <si>
    <t>0001427-09.2010.5.01.0461</t>
  </si>
  <si>
    <t>0100771-42.2019.5.01.0462</t>
  </si>
  <si>
    <t>0100806-10.2016.5.01.0461</t>
  </si>
  <si>
    <t>Demais Processos</t>
  </si>
  <si>
    <t>Total de Ações Trabalhistas</t>
  </si>
  <si>
    <t>0007218-12.2017.8.19.0024</t>
  </si>
  <si>
    <t>0009158-46.2016.8.19.0024</t>
  </si>
  <si>
    <t xml:space="preserve">5078491-92.2022.4.02.5101 </t>
  </si>
  <si>
    <t>Total de Ações Cíveis</t>
  </si>
  <si>
    <t>Total dos Passivos Contingentes</t>
  </si>
  <si>
    <t>As contingências classificadas como possíveis, não são reconhecidas contabilmente e estão assim representadas:</t>
  </si>
  <si>
    <t xml:space="preserve">Ações trabalhistas </t>
  </si>
  <si>
    <t xml:space="preserve">Ações cíveis </t>
  </si>
  <si>
    <t>Capital Autorizado</t>
  </si>
  <si>
    <t>Capital a integralizar</t>
  </si>
  <si>
    <t>Capital Subscrito e Integralizado</t>
  </si>
  <si>
    <t>Adiantamento para Futuro Aumento de Capital - AFAC</t>
  </si>
  <si>
    <t>Reserva de Reavaliação</t>
  </si>
  <si>
    <t>Ajuste de Avaliação Patrimonial</t>
  </si>
  <si>
    <t>25.1  Capital Social</t>
  </si>
  <si>
    <t>O capital social subscrito e integralizado, é de R$ 61.210.000,00 (sessenta e um milhões e duzentos e dez mil) dividido em ações ordinárias nominativas, no valor de R$ 1,00 (um real) cada uma. Em 18/03/94, através da 47ª.  AGO, o Conselho de Administração aprovou limite de aumento em até 183.523.810 (cento e oitenta e três milhões, quinhentos e vinte e três mil, oitocentos e dez) ações ordinárias nominativas, no valor de R$ 1,00 (um real) cada uma. O capital social subscrito e integralizado, possui a seguinte composição:</t>
  </si>
  <si>
    <t xml:space="preserve"> - União Federal</t>
  </si>
  <si>
    <t>25.2 Adiantamento para Futuro Aumento de Capital - AFAC</t>
  </si>
  <si>
    <t>O Adiantamento para Futuro Aumento de Capital é oriundo dos recebimentos de recursos provenientes da União para suas operações de investimentos. Seu registro está em conformidade com a Macrofunção 02.11.12 - Participação da União no Capital das Empresas. Registra-se neste item os recursos de investimentos destinados à manutenção e à exploração das atividades da empresa. A variação deve-se aos valores das subvenções recebidas no trimestre:</t>
  </si>
  <si>
    <t xml:space="preserve">Conforme Macrofunção SIAFI 02.11.22, em seu item 2.3.8, entende-se que para as empresas com capital 100% público, os AFAC transferidos a partir de 1º de janeiro de 2017 podem ser classificados como instrumentos patrimoniais, desde que os repasses sejam capitalizados até a Assembleia Geral Ordinária (AGO) do exercício subsequente (art. 2º, § único, Decreto nº 2.673/1998). </t>
  </si>
  <si>
    <t>25.3 Reserva de Reavaliação</t>
  </si>
  <si>
    <t xml:space="preserve"> Instalações </t>
  </si>
  <si>
    <t xml:space="preserve"> Edifícios </t>
  </si>
  <si>
    <t xml:space="preserve"> Terminal Marítimo </t>
  </si>
  <si>
    <t xml:space="preserve"> Acesso ao Terminal Marítimo </t>
  </si>
  <si>
    <t xml:space="preserve"> Máquinas e Equipamentos industriais </t>
  </si>
  <si>
    <t>– Receita Bruta de Vendas de Produtos e Serviços</t>
  </si>
  <si>
    <t>Receita por Clientes</t>
  </si>
  <si>
    <t xml:space="preserve">  CTMSP</t>
  </si>
  <si>
    <t xml:space="preserve">  Amazul</t>
  </si>
  <si>
    <t xml:space="preserve">  EBSE</t>
  </si>
  <si>
    <t xml:space="preserve">  Petrobras</t>
  </si>
  <si>
    <t xml:space="preserve">  Eletronuclear</t>
  </si>
  <si>
    <t xml:space="preserve">  Neoenergia</t>
  </si>
  <si>
    <t xml:space="preserve">  Blue Water</t>
  </si>
  <si>
    <t xml:space="preserve">  IPEN</t>
  </si>
  <si>
    <t xml:space="preserve">  INB</t>
  </si>
  <si>
    <t xml:space="preserve">  Frank´s</t>
  </si>
  <si>
    <t xml:space="preserve">  Superpesa</t>
  </si>
  <si>
    <t xml:space="preserve">  Outros</t>
  </si>
  <si>
    <t xml:space="preserve">  Total da Receita Operacional Bruta</t>
  </si>
  <si>
    <t>– Recursos Orçamentários do Tesouro Nacional</t>
  </si>
  <si>
    <t xml:space="preserve">São suportes financeiros recebidos em forma de subvenção, destinados a manutenção da empresa. Tem como objetivo fazer face as despesas com pessoal, parte dos custeios operacionais e aos investimentos. São contabilizados conforme estabelece a norma contábil deliberada pela CVM n.º 646/10 e o Pronunciamento CPC 07, ou seja, como receita de subvenção no mesmo período de reconhecimento das despesas a que estão associadas. </t>
  </si>
  <si>
    <t>Os recursos recebidos para investimentos são demonstrados em conta redutora do Ativo Não Circulante e reconhecidos no resultado na mesma proporção da depreciação ou baixa do bem correspondente.</t>
  </si>
  <si>
    <t>Recursos Orçamentários - por Vinculação de Pagamento</t>
  </si>
  <si>
    <t xml:space="preserve">  Pessoal</t>
  </si>
  <si>
    <t xml:space="preserve">  Custeio: Sentença e Benefícios</t>
  </si>
  <si>
    <t xml:space="preserve">  Custeio/Investimentos</t>
  </si>
  <si>
    <t xml:space="preserve">  Recursos Orcamentários transferidos para Subvenção a Realizar</t>
  </si>
  <si>
    <t xml:space="preserve">  Total dos Recursos Orçamentários do Tesouro Nacional</t>
  </si>
  <si>
    <t xml:space="preserve">  TOTAL DA RECEITA OPERACIONAL BRUTA </t>
  </si>
  <si>
    <t>– Consolidação da Receita Operacional Bruta</t>
  </si>
  <si>
    <t xml:space="preserve">  Receita Operacional Bruta</t>
  </si>
  <si>
    <t xml:space="preserve">  (-) Impostos, Contribuições e outras deduções sobre vendas</t>
  </si>
  <si>
    <r>
      <rPr>
        <sz val="10"/>
        <color rgb="FF000000"/>
        <rFont val="Times New Roman"/>
        <family val="1"/>
        <charset val="1"/>
      </rPr>
      <t xml:space="preserve">  </t>
    </r>
    <r>
      <rPr>
        <b/>
        <sz val="10"/>
        <color rgb="FF000000"/>
        <rFont val="Times New Roman"/>
        <family val="1"/>
        <charset val="1"/>
      </rPr>
      <t>Receita Operacional Líquida</t>
    </r>
  </si>
  <si>
    <t>CUSTOS DOS PRODUTOS E SERVIÇOS VENDIDOS</t>
  </si>
  <si>
    <t xml:space="preserve">Os custos de produção da Nuclep são oriundos de recursos próprios e também por meio de subvenções para investimentos por ser uma empresa dependente financeiramente do Tesouro Nacional. Parte das suas aquisições dos seus insumos de produção, com recursos recebidos em forma de subvenção e o restante com recursos próprios decorrentes de suas atividades operacionais. Já Insumos como Mão de Obra; Transporte e Alimentação, são 100% (cem por cento) adquiridos com recursos subvencionados. </t>
  </si>
  <si>
    <t>CTMSP</t>
  </si>
  <si>
    <t xml:space="preserve"> - TC1/2 - VP 3/4 - VP 5/6</t>
  </si>
  <si>
    <t xml:space="preserve"> - VASO DE PRESSÃO DO REATOR  - VPR</t>
  </si>
  <si>
    <t>AMAZUL</t>
  </si>
  <si>
    <t>- BLOCO 40</t>
  </si>
  <si>
    <t>EBSE</t>
  </si>
  <si>
    <t>- CORTE DE CHAPAS A PLASMA</t>
  </si>
  <si>
    <t>Marinha do Brasil</t>
  </si>
  <si>
    <t>- MASTRO DA BANDEIRA</t>
  </si>
  <si>
    <t>FRANK'S</t>
  </si>
  <si>
    <t xml:space="preserve"> - FABRICAÇÃO DE JUNTAS DE TUBOS</t>
  </si>
  <si>
    <t>TOTAL CUSTO DOS PRODUTOS VENDIDOS</t>
  </si>
  <si>
    <t>DESPESAS ADMINISTRATIVAS E COMERCIAIS</t>
  </si>
  <si>
    <t>São os gastos que incorrem com as áreas da Presidência; Conselhos de Administração e Fiscal; Diretorias Administrativa e Comercial, além dos custos não aplicados a produção da Diretoria Industrial a saber:</t>
  </si>
  <si>
    <t>Salários e Encargos</t>
  </si>
  <si>
    <t>Benefícios</t>
  </si>
  <si>
    <t>Previdência</t>
  </si>
  <si>
    <t>Materiais e Serviços/ Provisões</t>
  </si>
  <si>
    <t>Depreciação e Amortização e Impaiment</t>
  </si>
  <si>
    <t>Demais Despesas</t>
  </si>
  <si>
    <t>RECEITAS (DESPESAS) FINANCEIRAS</t>
  </si>
  <si>
    <t>As despesas financeiras são correspondentes aos encargos de juros, variações monetárias e cambiais sobre saldo dos passivos exigíveis.</t>
  </si>
  <si>
    <t>Receitas e Despesas Financeiras</t>
  </si>
  <si>
    <t>Receitas financeiras</t>
  </si>
  <si>
    <t xml:space="preserve">       </t>
  </si>
  <si>
    <t xml:space="preserve">   Variações monetárias</t>
  </si>
  <si>
    <t xml:space="preserve">   Juros, multas e taxas</t>
  </si>
  <si>
    <t xml:space="preserve">   Total das receitas financeiras</t>
  </si>
  <si>
    <t>Despesas financeiras</t>
  </si>
  <si>
    <t xml:space="preserve">   Total das despesas financeiras</t>
  </si>
  <si>
    <t>Resultado financeiro</t>
  </si>
  <si>
    <t>COBERTURA DE SEGUROS</t>
  </si>
  <si>
    <t>A Companhia mantém uma política de seguros considerada pela administração como suficiente para cobrir eventuais perdas que possam impactar em prejuízos ao patrimônio da NUCLEP. As coberturas estão assim distribuídas:</t>
  </si>
  <si>
    <t>Seguro</t>
  </si>
  <si>
    <t>Risco Coberto</t>
  </si>
  <si>
    <t>Cobertura R$</t>
  </si>
  <si>
    <t>Seguro de Bens Patrimoniais</t>
  </si>
  <si>
    <t>Incêndio, Raio, explosão, implosão e outros</t>
  </si>
  <si>
    <t>Responsabilidade Civil Diretores e conselheiros</t>
  </si>
  <si>
    <t>Responsabilidade civil</t>
  </si>
  <si>
    <t>Seguro de automóveis</t>
  </si>
  <si>
    <t>Colisão, incêndio, roubo, danos materiais</t>
  </si>
  <si>
    <t>100% tabela FIPE</t>
  </si>
  <si>
    <t>Responsabilidade Civil Geral</t>
  </si>
  <si>
    <t>Operações Industriais / Empregador</t>
  </si>
  <si>
    <t>Seguro Incêndio – Escritório Rio</t>
  </si>
  <si>
    <t>Riscos Nomeados – Patrimoniais Terminal Portuário</t>
  </si>
  <si>
    <t xml:space="preserve">Incêndio, implosão,entre outros e quebra de Máquinas </t>
  </si>
  <si>
    <t>Seguro de vida em grupo</t>
  </si>
  <si>
    <t xml:space="preserve">CONTRATO DE ARRENDAMENTO </t>
  </si>
  <si>
    <t>Em 16 de dezembro de 1997 a NUCLEP firmou o contrato C-291/AB-001 para arrendamento do Terminal Marítimo e parte das instalações de sua propriedade, com a empresa TMC - Terminal Multimodal de Coroa Grande SPE S/A, para administração, exploração e operação do Terminal Portuário. Durante a evolução do contrato, alguns investimentos que estavam previstos não foram realizados e a TMC deixou de honrar parte dos compromissos financeiros contratuais.</t>
  </si>
  <si>
    <t xml:space="preserve">Na tentativa de não denunciar o contrato, a Nuclep pactuou 5 (cinco) aditamentos com o objetivo de viabilizar o saldo a receber e consequentemente refazer o plano de recebimento incluindo as novas obrigações assumidas pelo arrendatário. Entretanto, a TMC continuou inadimplente, levando a Nuclep em 29 de setembro de 2004 a ingressar em juízo com Ação de Cobrança cumulada com pedidos de rescisão contratual e reintegração de posse do terminal portuário. </t>
  </si>
  <si>
    <t>Finalmente, em 27 de março de 2009, após o trânsito em julgado da sentença proferida no juízo arbitral, a NUCLEP ganhou a reintegração de posse do terminal e da área retro portuária, mas, quanto à dívida, teve que ingressar com ação de Execução de Títulos Extrajudiciais, distribuída na 36ª Vara Cível da Comarca de Capital – RJ, aguardando decisão.</t>
  </si>
  <si>
    <t xml:space="preserve">A NUCLEP considera o ganho da causa provável, mas o recebimento do montante da dívida é incerto e tem-se optado em manter registrado contabilmente em contas de controle o valor de R$ 229.413 mil que corresponde ao total da dívida corrigida e acumulada conforme parecer jurídico 056/2020/ATG/PJG-1/NUCLEP. </t>
  </si>
  <si>
    <t>PREJUÍZOS FISCAIS E BASES NEGATIVAS DE IMPOSTO DE RENDA E CONTRIBUIÇÃO SOCIAL</t>
  </si>
  <si>
    <t>A companhia possui prejuízos fiscais e consequentemente bases negativas de contribuição social, que geram créditos fiscais e não se encontram refletidos nas demonstrações contábeis, e representam um ativo fiscal diferido, que serão compensados com lucros tributários gerados pelas operações futuras, demonstrados a seguir:</t>
  </si>
  <si>
    <t>Resultado Fiscal</t>
  </si>
  <si>
    <t xml:space="preserve">Imposto de Renda </t>
  </si>
  <si>
    <t>Contribuição Social</t>
  </si>
  <si>
    <t>PRINCIPAIS TRANSAÇÕES COM PARTES RELACIONADAS</t>
  </si>
  <si>
    <t>(a) montante das transações; 
(b) montante dos saldos existentes, incluindo compromissos, e: 
   (i) seus prazos e condições, incluindo eventuais garantias, e a natureza da contrapartida a ser utilizada na liquidação; e 
   (ii) detalhes de quaisquer garantias dadas ou recebidas;
(c) provisão para créditos de liquidação duvidosa relacionada com o montante dos saldos existentes; e 
(d) despesa reconhecida durante o período relacionada a dívidas incobráveis ou de liquidação duvidosa de partes relacionadas.</t>
  </si>
  <si>
    <t>Tesouro Nacional</t>
  </si>
  <si>
    <t>Marinha do Brasil - CTMSP</t>
  </si>
  <si>
    <t>INB</t>
  </si>
  <si>
    <t>NUCLEOS</t>
  </si>
  <si>
    <t>Ativo</t>
  </si>
  <si>
    <t>Direitos a Receber</t>
  </si>
  <si>
    <t>Passivo</t>
  </si>
  <si>
    <t>Obrigações a Pagar/Realizar</t>
  </si>
  <si>
    <t>Procuradoria-Geral da Fazenda Nacional</t>
  </si>
  <si>
    <t>a) Controladora da Nuclep conforme nota 25.1.</t>
  </si>
  <si>
    <t>SECRETARIA DO TESOURO NACIONAL</t>
  </si>
  <si>
    <r>
      <rPr>
        <sz val="12"/>
        <color rgb="FF000000"/>
        <rFont val="Times New Roman"/>
        <family val="1"/>
        <charset val="1"/>
      </rPr>
      <t xml:space="preserve">a)    </t>
    </r>
    <r>
      <rPr>
        <b/>
        <sz val="12"/>
        <color rgb="FF000000"/>
        <rFont val="Times New Roman"/>
        <family val="1"/>
        <charset val="1"/>
      </rPr>
      <t>Garantias concedidas:</t>
    </r>
    <r>
      <rPr>
        <sz val="12"/>
        <color rgb="FF000000"/>
        <rFont val="Times New Roman"/>
        <family val="1"/>
        <charset val="1"/>
      </rPr>
      <t xml:space="preserve"> pelo Departamento de Coordenação e Controle das Empresas Estatais – DEST, atual Secretaria de Coordenação e Governança das Empresas Estatais – SEST e que teve como consequência a constituição de um passivo orçamentário por parte do Tesouro Nacional, a NUCLEP e o Instituto de Seguridade Social – NUCLEOS, firmaram em 2007, um Termo de Transição que viabiliza a amortização da dívida a ser paga em 360 meses (até outubro 2039). Desta forma e considerando a documentação mencionada acima, acrescida da portaria nº. 1 de 11 de janeiro de 2010 do Ministério do Planejamento, onde estabelece que empresas como a NUCLEP que fazem parte do Orçamento Fiscal e da Seguridade Social da União, tem direito a receber do Tesouro Nacional recursos financeiros para pagamentos das dívidas judicializadas, a NUCLEP constitui umas contas a receber da Secretaria do Tesouro Nacional. O impacto na STN alcançará cinco Planos Plurianuais – PPA visto que a amortização da dívida se encerra em até 2039, conforme nota 09.</t>
    </r>
  </si>
  <si>
    <t>MARINHA DO BRASIL</t>
  </si>
  <si>
    <t>INDÚSTRIA NUCLEARES DO BRASIL – INB</t>
  </si>
  <si>
    <r>
      <rPr>
        <b/>
        <sz val="12"/>
        <color rgb="FF000000"/>
        <rFont val="Times New Roman"/>
        <family val="1"/>
        <charset val="1"/>
      </rPr>
      <t>Empréstimos e Financiamentos:</t>
    </r>
    <r>
      <rPr>
        <sz val="12"/>
        <color rgb="FF000000"/>
        <rFont val="Times New Roman"/>
        <family val="1"/>
        <charset val="1"/>
      </rPr>
      <t xml:space="preserve"> Conforme apresentado na nota 22, corresponde a empréstimo concedido pela INB - Indústrias Nucleares do Brasil S/A em 09 de dezembro de 1992.</t>
    </r>
  </si>
  <si>
    <r>
      <rPr>
        <sz val="12"/>
        <color rgb="FF000000"/>
        <rFont val="Times New Roman"/>
        <family val="1"/>
        <charset val="1"/>
      </rPr>
      <t>a)</t>
    </r>
    <r>
      <rPr>
        <sz val="7"/>
        <color rgb="FF000000"/>
        <rFont val="Times New Roman"/>
        <family val="1"/>
        <charset val="1"/>
      </rPr>
      <t xml:space="preserve">      </t>
    </r>
    <r>
      <rPr>
        <b/>
        <sz val="12"/>
        <color rgb="FF000000"/>
        <rFont val="Times New Roman"/>
        <family val="1"/>
        <charset val="1"/>
      </rPr>
      <t>Dívida Consolidada:</t>
    </r>
    <r>
      <rPr>
        <sz val="12"/>
        <color rgb="FF000000"/>
        <rFont val="Times New Roman"/>
        <family val="1"/>
        <charset val="1"/>
      </rPr>
      <t xml:space="preserve"> A NUCLEP e o NUCLEOS firmaram em 21/11/2007 Termo de Transação conforme processo nº 2002.001.153437-3, junto da 30ª Vara Civil do Rio de Janeiro, divulgado na nota 23.</t>
    </r>
  </si>
  <si>
    <r>
      <rPr>
        <b/>
        <sz val="13"/>
        <color rgb="FF000000"/>
        <rFont val="Times New Roman"/>
        <family val="1"/>
        <charset val="1"/>
      </rPr>
      <t>REMUNERAÇÃO DOS ADMINISTRADORES E EMPREGADOS</t>
    </r>
    <r>
      <rPr>
        <b/>
        <sz val="13"/>
        <color rgb="FFFF3300"/>
        <rFont val="Times New Roman"/>
        <family val="1"/>
        <charset val="1"/>
      </rPr>
      <t xml:space="preserve"> </t>
    </r>
  </si>
  <si>
    <t>CONTINUIDADE OPERACIONAL DA COMPANHIA</t>
  </si>
  <si>
    <t>De acordo com a deliberação CVM nº 496 de 03/01/2006, que aprova o pronunciamento do IBRACON NPC nº 27, em seus itens 23 e 24, temos a informar que as Demonstrações Financeiras foram preparadas no pressuposto da continuidade operacional normal dos negócios da companhia.</t>
  </si>
  <si>
    <t>2.5 Base de Conversão de Moeda</t>
  </si>
  <si>
    <t>No dia 24/05/2023, a Nuclep sofreu um ataque cibernético no seu ambiente lógico. Foi identificado a presença de um malware nos sistemas de informática da empresa. O ataque comprometeu os sistemas corporativos e o backup.</t>
  </si>
  <si>
    <t>Pelos ofícios P-40/2023 e P-041/2023 foram notificados do ataque o Ministério de Minas e Energia e à Secretaaria de Coordenação e Governança das Empresas Estatais, respectivamente.</t>
  </si>
  <si>
    <t xml:space="preserve">O ataque foi executado, a princípio, pela ferramenta Ransomware (indisponibilidade de ativos por criptografia) que causou a invasão do ambiente, com ocupação, escalação, movimentação lateral, implantação de malware e captura/encriptação de dados corporativos, nomeado de ataque cibernético. </t>
  </si>
  <si>
    <t>A suspensão das operações online foi a primeira medida preventiva para garantir a integridade dos dados e a segurança das informaçãoes. Além disso, foi participado à Polícia Federal e ao Centro de Prevenção, Tratamento e Resposta a Incidentes – CTIR GOV, Órgão vinculado ao GSI e está sendo avaliada a ocorrência de eventual vazamento de dados pessoais para comunicar a Autoridade Nacional de Proteção de Dados – ANPD, bem como a todos os titulares dos dados.</t>
  </si>
  <si>
    <t>2.6 Ataque cibernético ao ambiente lógico</t>
  </si>
  <si>
    <t>De acordo com as Informações por Segmento estabelecido no Pronunciamento Técnico CPC 22, em conjunto com o Conselho Federal de Contabilidade – CFC e Comissão de Valores Mobiliários – CVM (Deliberação CVM nº 582/09), seguem receitas abaixo:</t>
  </si>
  <si>
    <t>De acordo com as Informações por Segmento estabelecido no Pronunciamento Técnico CPC 22, em conjunto com o Conselho Federal de Contabilidade – CFC e Comissão de Valores Mobiliários – CVM (Deliberação CVM nº 582/09), a seguir discriminamos os principais insumos apropriados como Custos dos Produtos e Serviços Vendidos:</t>
  </si>
  <si>
    <t>A Assembleia Geral Ordinária, realizada no dia 27 de abril de 2023, deliberou sobre as Subvenções para Investimentos e avaliou que devem ser tratadas como repeasses de recursos com o objetivo de aumento da capacidade operacional e produtiva da Nuclep. A mudança de procedimento contábil para Adiantamento para Futuro Aumento de Capital – AFAC deve-se em obediência a Macrofunção SIAFI 021122. O montate de R$ 30.982 mil deverá ser capitalizado até a data limite da aprovação das contas do exercício em que ocorrer a transferência.</t>
  </si>
  <si>
    <t>- FORNECIMENTO DE 3 CONDENSADORES PARA ANGRA 3</t>
  </si>
  <si>
    <t>- FORNECIMENTO DE 9 TROCADORES DE CALOR</t>
  </si>
  <si>
    <t>A Companhia realizou transações com partes relacionadas no exercício a título de: Atualização de créditos a receber (Tesouro Nacional), contratos para fabricação de bens de contratos já existentes (Marinha do Brasil - CTMSP), atualização e pagamentos do Termo de Equacionamento (NUCLEOS), sobre o montante do saldo de operações de empréstimos e financiamentos (INB) foi evidenciado, mas não sofreram alterações. As transações são realizadas de acordo com os padrões de mercado.</t>
  </si>
  <si>
    <t>JR Nuclear Power Plant</t>
  </si>
  <si>
    <t>- FORNCEIMENTO DE VASO DE PRESSÃO - ASME III</t>
  </si>
  <si>
    <t>A Receita Bruta de Vendas de Produtos e Serviços engloba os valores relativos às contraprestações pelo cumprimento das obrigações de desempenho acordadas nos instrumentos contratuais firmados pela empresa com a Eletronuclear, tais como a Locação de área externa para armazenamento de equipamentos de Angra 3, e a fabricação e fornecimento de condensadores para Usina Nuclear de Angra 3. Além disso, inclui acordos com a Frank's Internacional Brasil LTDA para a Industrialização por soldagem e armazenamento de tubos, com a Superpesa Transportes, Projetos e Fabricação S.A. para a Utilização de infraestrutura fabril e o Serviço de Movimentação de Cargas com guindaste, com a Amazul para o Fornecimento de peças forjadas do Bloco 40 do LABGENE, com a INB para o Serviço de recertificação de cilindros e com a Monto para o Fornecimento de Torre de Lavagem.</t>
  </si>
  <si>
    <t>Em relação a elaboração das Demonstrações Financeiras o ataque impactou nas informações afetas ao sistema integrado gerencial da empresa (ERP Benner) inviabilizando as contabilizações automatizadas e buscando medidas paleativas, como por exemplo a utilização de cálculos e levantamentos em planilhas eletrônicas de forma manuais e conservadoras em contas como, depreciação, provisões contingenciais, subvenções e outras.</t>
  </si>
  <si>
    <t>Em 06 de abril de 2023 ocorreu uma atualização na macrofunção 02.03.51 DARF Numerado que levou a um nova forma de cotnabilização no SIAFI e sendo necessário o recálculo dos IRRF sobre rendimentos de trabalho e seus respectivos pagamentos foram realizados nos meses subsequentes.</t>
  </si>
  <si>
    <t>(C)</t>
  </si>
  <si>
    <t>(B)</t>
  </si>
  <si>
    <t>(A)</t>
  </si>
  <si>
    <t>DEMONSTRAÇÕES FINANCEIRAS EM 30 DE SETEMBRO DE 2023</t>
  </si>
  <si>
    <t>3º Trimestre de 2022</t>
  </si>
  <si>
    <t>3º Trimestre de 2023</t>
  </si>
  <si>
    <t>Saldo final em 30 de Setembro de 2022</t>
  </si>
  <si>
    <t>Saldo final em 30 de Setembro de 2023</t>
  </si>
  <si>
    <t xml:space="preserve"> Setembro 2023 </t>
  </si>
  <si>
    <t>Ektt 9 Serviços de Transmissão de Energia Elétrica SPE</t>
  </si>
  <si>
    <t xml:space="preserve">                 Ajuste de Repasses Recebidos a Título de AFAC</t>
  </si>
  <si>
    <t xml:space="preserve">                 Depreciação de ativos incorporados por valor justo</t>
  </si>
  <si>
    <t xml:space="preserve">  Setembro 2022</t>
  </si>
  <si>
    <t>0000321-75.2011.5.01.0461</t>
  </si>
  <si>
    <t>A NUCLEP segue operando seu parque fabril com qualidade e a determinação de seu quadro técnico motivou melhorias na área administrativa com a implantação de ferramentas que pudessem dar suporte logístico as obtenções, ao armazenamento e o controle de estoque. Com isso, a necessidade de capital de giro vem sendo suprida com os recursos da União, que durante o exercício de 2023 foram de R$ 277.534 mil (mesmo período em 2022: R$ 240.965 mil).</t>
  </si>
  <si>
    <t>Do limite de saque disponível, 19% (dezenove por cento) desses recursos estão conciliados com pagamentos a serem realizados no próximo exercício. Os demais 81% (oitenta e um por cento) estão vinculados da seguinte forma:
[a] Fonte Própria e Custeio Tesouro Nacional: referente aos pagamentos futuros de custeios e investimentos;
[b] Pessoal: vinculados para pagamentos de Salários, Previdência, Sentenças e outros.</t>
  </si>
  <si>
    <t>Do total do Contas a Receber, 74% setenta e quatro por cento) equivale a subvenções a receber para liquidação de dívidas classificadas no Plano Plurianual - PPA resultantes de cumprimento de sentenças judiciais, transitadas em julgado, de empresas públicas e sociedades de economia mista, integrantes dos Orçamentos Fiscal e da Seguridade Social. Os demais 26% (vinte e seis por cento) restantes, são decorrentes das atividades econômicas da empresa.</t>
  </si>
  <si>
    <t>São custos de produtos acumulados na elaboração da produção, a serem faturados. O saldo de importações em andamento, refere-se aos custos/despesas de matéria prima e de item de estoque, aguardando a finalização do desembaraço. No tocante ao aspecto quantitativo, a produção em processo representa 62% (sessenta e dois por cento) do estoque total (2022: 73%). Desta forma, os saldos relativos aos estoques estão assim demonstrados:</t>
  </si>
  <si>
    <t>Os direitos a receber com coparticipação dos empregados 71% são referentes aos empregados ativos (R$ 16.727 mil) e 29% são referentes aos ex empregados (inativos) que correspondem a R$ 6.980 mil. Ambos os direitos são controlados pela assitência do plano médico da Nuclep.</t>
  </si>
  <si>
    <t>Os processos elencados abaixo individualizados, correspondem a 50% (cinquenta por cento) e o restante, 50% (cinquenta por cento) de um total de 110 (cento e dez) processos, conforme segue:</t>
  </si>
  <si>
    <t>Os processos elencados abaixo individualizados, correspondem a 80% (oitenta por cento) e o restante, 20% (vinte por cento) de um total de 38 (trinta e oito) processos, conforme segue:</t>
  </si>
  <si>
    <t>Com a aprovação na última Assembléia Geral Ordinária, em abril de 2023, foram incorporados ao Capital Social R$ 1.904 mil referente ao AFAC realizados em 2022. O Gabinete Geral da Presidência atualizará o estatuto social conforme os aspectos societários.</t>
  </si>
  <si>
    <t>Quanto aos repasses recebidos de R$ 1.686 (um milhão, seissentos e oitenta e seis mil) até Setembro de 2023, os mesmos também serão capitalizados em obediência a Macrofunção SIAFI 02.11.22 até a data limite da aprovação das contas do exercício em que ocorrer a transferência.</t>
  </si>
  <si>
    <t>A Assembleia Geral Ordinária, realizada no dia 27 de abril de 2023, deliberou sobre a integralização do AFAC. O Aumento do Capital Social foi realizado neste exercício no montante de R$ 1.904 (um milhão, novecentos e quatro mil), o qual compreende os valores efetivamente recebidos e aplicados pela Nuclep, referentes aos créditos da União para investimentos em 2022.</t>
  </si>
  <si>
    <r>
      <t>No ano base de 2.000 foi efetuada a reserva de reavaliação de bens do ativo imobilizado, cujo saldo é de R$ 16.044</t>
    </r>
    <r>
      <rPr>
        <sz val="10"/>
        <color rgb="FF000000"/>
        <rFont val="Times New Roman"/>
        <family val="1"/>
        <charset val="1"/>
      </rPr>
      <t xml:space="preserve"> </t>
    </r>
    <r>
      <rPr>
        <sz val="12"/>
        <color rgb="FF000000"/>
        <rFont val="Times New Roman"/>
        <family val="1"/>
        <charset val="1"/>
      </rPr>
      <t>mil (2022: R$ 16.967 mil). Neste período, foram realizadas baixas no montante de R$ 923 mil (2022: R$ 5.606 mil) classificadas a saber:</t>
    </r>
  </si>
  <si>
    <t>Diretores, Funcionários, Estagiários e Aprendizes 
[sendo 129 o somatório desses dois últimos]</t>
  </si>
  <si>
    <t>EM 30 DE SETEMBRO DE 2023</t>
  </si>
  <si>
    <t>B. Classificado com bem ativáveis: B1. A evolução do andamento físico da obra de recuperação estrutural do Terminal Marítimo referente ao Contrato CS-143/2019; B2. A evolução do contrato de instalação de plataforma/elevador vertical de aessibilidade conforme Contrato CS-042/2022; B3.  A evolução do andamento físico da entrega de uma unidade de corte térmico CNC conforme Contrato CS-064/2022; B4. A realização de testes nos 04 condicionadores de ar de 80.000 btus adquiridos através da OC 7455/2023; B5. A realização de testes na máquina de corte e gravação a laser adquirida através da OC 7467/2023; B6. Aquisição de computadores conforme Contratos CB-060/2023; e B7. Aquisição de equipamentos de TI para a ampliação de rede da Nuclep conforme Contratos CB-094/2022.</t>
  </si>
  <si>
    <t>A. Das Aquisições: Foram adquiridos R$ 1.686 mil com Recursos do Tesouro Nacional e classificados como Adiantamento para Futuro Aumento de Capital. As demais aquisições foram adquiridas através de Recursos Próprios.</t>
  </si>
  <si>
    <t xml:space="preserve">a) Gerador e Vasos: Fabricação de 2 geradores de vapor (GV) para propulsão naval. Contrato nº: 42000/2013-011 (em andamento):
Valor Global: R$ 17.630.068,43
Valor Faturado: R$ 5.390.618,43
Receita Reconhecida: R$ 4.620.822,87
</t>
  </si>
  <si>
    <t xml:space="preserve">b) Fabricação de vaso de pressão do reator ( VPR ) acessórios, sobressalentes, dispositivos e ferramentas especiais. Contrato nº: 42000/2013-010 (em andamento):
Valor Global: R$ 14.336.471,96
Valor Faturado: R$ 5.131.219,52
Receita Reconhecida: R$ 5.131.219,52
</t>
  </si>
  <si>
    <t xml:space="preserve">c) Conclusão da fabricação, montagem e fornecimento do vaso e estruturas internas da contenção e a fabricação do tanque de blindagem primária incluindo seu tanque de expansão e os seus trocadores de calor do LABGENE (Laboratório de Geração de Energia Nucleoelétrica), conforme Especificação de Compra no R11.01-1400-AC-0017 rev.3, proposta Técnico-Comercial no 089/19 rev. 1 e seus anexos e demais elementos técnicos anexos. Contrato nº 11/2019 (em andamento).
Valor Global: R$ 62.267.902,98
Valor Faturado: R$ 37.331.239,07
Receita Reconhecida: R$ 30.685.622,59
</t>
  </si>
  <si>
    <t xml:space="preserve">Até a presente data o ataque cibernético criptografou em torno de 80TB de dados e foram realizadas diversas ações internas visando a
mitigação de riscos de novos ataques além de iniciados novos projetos de modernização tecnológica. A NUCLEP encontra-se em fase de aquisição de software de descriptografia, visando alcançarmos êxito no acesso aos arquivos indisponíveis.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</si>
</sst>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_);_(@_)"/>
    <numFmt numFmtId="165" formatCode="&quot; R$ &quot;#,##0.00\ ;&quot; R$ (&quot;#,##0.00\);&quot; R$ -&quot;#\ ;@\ "/>
    <numFmt numFmtId="166" formatCode="_(* #,##0.00_);_(* \(#,##0.00\);_(* \-??_);_(@_)"/>
    <numFmt numFmtId="167" formatCode="_-* #,##0.00_-;\-* #,##0.00_-;_-* \-??_-;_-@_-"/>
    <numFmt numFmtId="168" formatCode="#,##0.00;\(#,##0.00\)"/>
    <numFmt numFmtId="169" formatCode="_(* #,##0_);_(* \(#,##0\);_(* \-??_);_(@_)"/>
    <numFmt numFmtId="170" formatCode="_-* #,##0_-;\-* #,##0_-;_-* \-??_-;_-@_-"/>
    <numFmt numFmtId="171" formatCode="d/m/yyyy"/>
    <numFmt numFmtId="172" formatCode="#,##0;\(#,##0\)"/>
    <numFmt numFmtId="173" formatCode="_(* #,##0_);_(* \(#,##0\);_(* \-_);_(@_)"/>
  </numFmts>
  <fonts count="75" x14ac:knownFonts="1">
    <font>
      <sz val="10"/>
      <color rgb="FF000000"/>
      <name val="Arial"/>
      <charset val="1"/>
    </font>
    <font>
      <sz val="12"/>
      <color rgb="FF000000"/>
      <name val="Calibri"/>
      <family val="2"/>
      <charset val="1"/>
    </font>
    <font>
      <sz val="10"/>
      <color rgb="FF000000"/>
      <name val="Arial"/>
      <family val="2"/>
      <charset val="1"/>
    </font>
    <font>
      <sz val="10"/>
      <name val="Arial"/>
      <family val="2"/>
      <charset val="1"/>
    </font>
    <font>
      <sz val="11"/>
      <color rgb="FF000000"/>
      <name val="Calibri"/>
      <family val="2"/>
      <charset val="1"/>
    </font>
    <font>
      <sz val="8"/>
      <color rgb="FF000000"/>
      <name val="Arial"/>
      <family val="2"/>
      <charset val="1"/>
    </font>
    <font>
      <b/>
      <sz val="10"/>
      <color rgb="FF000000"/>
      <name val="Arial"/>
      <family val="2"/>
    </font>
    <font>
      <b/>
      <sz val="10"/>
      <color rgb="FFFFFFFF"/>
      <name val="Arial"/>
      <family val="2"/>
      <charset val="1"/>
    </font>
    <font>
      <sz val="10"/>
      <color rgb="FFFFFFFF"/>
      <name val="Arial"/>
      <family val="2"/>
      <charset val="1"/>
    </font>
    <font>
      <sz val="10"/>
      <color rgb="FFFF0000"/>
      <name val="Arial"/>
      <family val="2"/>
      <charset val="1"/>
    </font>
    <font>
      <b/>
      <sz val="10"/>
      <color rgb="FF000000"/>
      <name val="Arial"/>
      <family val="2"/>
      <charset val="1"/>
    </font>
    <font>
      <sz val="12"/>
      <color rgb="FF000000"/>
      <name val="Times New Roman"/>
      <family val="1"/>
      <charset val="1"/>
    </font>
    <font>
      <sz val="12"/>
      <name val="Times New Roman"/>
      <family val="1"/>
      <charset val="1"/>
    </font>
    <font>
      <sz val="10"/>
      <name val="Times New Roman"/>
      <family val="1"/>
      <charset val="1"/>
    </font>
    <font>
      <i/>
      <sz val="10"/>
      <name val="Times New Roman"/>
      <family val="1"/>
      <charset val="1"/>
    </font>
    <font>
      <i/>
      <sz val="12"/>
      <color rgb="FF000000"/>
      <name val="Times New Roman"/>
      <family val="1"/>
      <charset val="1"/>
    </font>
    <font>
      <b/>
      <sz val="15"/>
      <color rgb="FF000000"/>
      <name val="Cambria"/>
      <family val="1"/>
      <charset val="1"/>
    </font>
    <font>
      <sz val="15"/>
      <color rgb="FF000000"/>
      <name val="Cambria"/>
      <family val="1"/>
      <charset val="1"/>
    </font>
    <font>
      <b/>
      <sz val="18"/>
      <color rgb="FFFFFFFF"/>
      <name val="Cambria"/>
      <family val="1"/>
      <charset val="1"/>
    </font>
    <font>
      <sz val="15"/>
      <color rgb="FFFFFFFF"/>
      <name val="Cambria"/>
      <family val="1"/>
      <charset val="1"/>
    </font>
    <font>
      <i/>
      <sz val="12"/>
      <color rgb="FF000000"/>
      <name val="Cambria"/>
      <family val="1"/>
      <charset val="1"/>
    </font>
    <font>
      <b/>
      <sz val="17"/>
      <color rgb="FFFFFFFF"/>
      <name val="Cambria"/>
      <family val="1"/>
      <charset val="1"/>
    </font>
    <font>
      <b/>
      <sz val="16"/>
      <color rgb="FFFFFFFF"/>
      <name val="Cambria"/>
      <family val="1"/>
      <charset val="1"/>
    </font>
    <font>
      <b/>
      <i/>
      <sz val="13"/>
      <color rgb="FFFFFFFF"/>
      <name val="Cambria"/>
      <family val="1"/>
      <charset val="1"/>
    </font>
    <font>
      <b/>
      <sz val="12"/>
      <color rgb="FFFFFFFF"/>
      <name val="Times New Roman"/>
      <family val="1"/>
      <charset val="1"/>
    </font>
    <font>
      <b/>
      <sz val="12"/>
      <color rgb="FF000000"/>
      <name val="Times New Roman"/>
      <family val="1"/>
      <charset val="1"/>
    </font>
    <font>
      <sz val="13"/>
      <color rgb="FF000000"/>
      <name val="Cambria"/>
      <family val="1"/>
      <charset val="1"/>
    </font>
    <font>
      <i/>
      <sz val="13"/>
      <color rgb="FF000000"/>
      <name val="Cambria"/>
      <family val="1"/>
      <charset val="1"/>
    </font>
    <font>
      <b/>
      <sz val="15"/>
      <name val="Cambria"/>
      <family val="1"/>
      <charset val="1"/>
    </font>
    <font>
      <sz val="15"/>
      <name val="Cambria"/>
      <family val="1"/>
      <charset val="1"/>
    </font>
    <font>
      <b/>
      <i/>
      <sz val="13"/>
      <name val="Cambria"/>
      <family val="1"/>
      <charset val="1"/>
    </font>
    <font>
      <sz val="12"/>
      <color rgb="FFFF0000"/>
      <name val="Times New Roman"/>
      <family val="1"/>
      <charset val="1"/>
    </font>
    <font>
      <b/>
      <i/>
      <sz val="13"/>
      <color rgb="FF000000"/>
      <name val="Cambria"/>
      <family val="1"/>
      <charset val="1"/>
    </font>
    <font>
      <b/>
      <i/>
      <sz val="15"/>
      <name val="Cambria"/>
      <family val="1"/>
      <charset val="1"/>
    </font>
    <font>
      <i/>
      <sz val="10"/>
      <color rgb="FF000000"/>
      <name val="Times New Roman"/>
      <family val="1"/>
      <charset val="1"/>
    </font>
    <font>
      <sz val="17"/>
      <color rgb="FF000000"/>
      <name val="Times New Roman"/>
      <family val="1"/>
      <charset val="1"/>
    </font>
    <font>
      <sz val="17"/>
      <color rgb="FFFFFFFF"/>
      <name val="Cambria"/>
      <family val="1"/>
      <charset val="1"/>
    </font>
    <font>
      <i/>
      <sz val="17"/>
      <color rgb="FF000000"/>
      <name val="Times New Roman"/>
      <family val="1"/>
      <charset val="1"/>
    </font>
    <font>
      <b/>
      <i/>
      <sz val="12"/>
      <color rgb="FF000000"/>
      <name val="Times New Roman"/>
      <family val="1"/>
      <charset val="1"/>
    </font>
    <font>
      <sz val="12"/>
      <color rgb="FFFFFFFF"/>
      <name val="Times New Roman"/>
      <family val="1"/>
      <charset val="1"/>
    </font>
    <font>
      <b/>
      <sz val="15"/>
      <color rgb="FFFFFFFF"/>
      <name val="Cambria"/>
      <family val="1"/>
      <charset val="1"/>
    </font>
    <font>
      <b/>
      <sz val="13"/>
      <color rgb="FFFFFFFF"/>
      <name val="Cambria"/>
      <family val="1"/>
      <charset val="1"/>
    </font>
    <font>
      <sz val="13"/>
      <name val="Cambria"/>
      <family val="1"/>
      <charset val="1"/>
    </font>
    <font>
      <i/>
      <sz val="13"/>
      <name val="Cambria"/>
      <family val="1"/>
      <charset val="1"/>
    </font>
    <font>
      <i/>
      <sz val="13"/>
      <color rgb="FFFFFFFF"/>
      <name val="Cambria"/>
      <family val="1"/>
      <charset val="1"/>
    </font>
    <font>
      <b/>
      <sz val="12"/>
      <color rgb="FFFF0000"/>
      <name val="Times New Roman"/>
      <family val="1"/>
      <charset val="1"/>
    </font>
    <font>
      <b/>
      <sz val="12"/>
      <name val="Times New Roman"/>
      <family val="1"/>
      <charset val="1"/>
    </font>
    <font>
      <b/>
      <sz val="15"/>
      <color rgb="FFFF0000"/>
      <name val="Cambria"/>
      <family val="1"/>
      <charset val="1"/>
    </font>
    <font>
      <i/>
      <sz val="12"/>
      <name val="Times New Roman"/>
      <family val="1"/>
      <charset val="1"/>
    </font>
    <font>
      <b/>
      <i/>
      <sz val="12"/>
      <name val="Times New Roman"/>
      <family val="1"/>
      <charset val="1"/>
    </font>
    <font>
      <i/>
      <sz val="15"/>
      <name val="Cambria"/>
      <family val="1"/>
      <charset val="1"/>
    </font>
    <font>
      <u/>
      <sz val="12"/>
      <color rgb="FF000000"/>
      <name val="Times New Roman"/>
      <family val="1"/>
      <charset val="1"/>
    </font>
    <font>
      <b/>
      <sz val="24"/>
      <color rgb="FF000000"/>
      <name val="Calibri"/>
      <family val="2"/>
      <charset val="1"/>
    </font>
    <font>
      <b/>
      <sz val="22"/>
      <color rgb="FF000000"/>
      <name val="Calibri"/>
      <family val="2"/>
      <charset val="1"/>
    </font>
    <font>
      <sz val="10"/>
      <color rgb="FF000000"/>
      <name val="Times New Roman"/>
      <family val="1"/>
      <charset val="1"/>
    </font>
    <font>
      <b/>
      <sz val="10"/>
      <color rgb="FFFFFFFF"/>
      <name val="Times New Roman"/>
      <family val="1"/>
      <charset val="1"/>
    </font>
    <font>
      <b/>
      <sz val="13"/>
      <color rgb="FF000000"/>
      <name val="Times New Roman"/>
      <family val="1"/>
      <charset val="1"/>
    </font>
    <font>
      <sz val="13"/>
      <color rgb="FF000000"/>
      <name val="Times New Roman"/>
      <family val="1"/>
      <charset val="1"/>
    </font>
    <font>
      <sz val="13"/>
      <color rgb="FFFF0000"/>
      <name val="Times New Roman"/>
      <family val="1"/>
      <charset val="1"/>
    </font>
    <font>
      <b/>
      <sz val="10"/>
      <color rgb="FF000000"/>
      <name val="Times New Roman"/>
      <family val="1"/>
      <charset val="1"/>
    </font>
    <font>
      <sz val="8"/>
      <name val="Verdana"/>
      <family val="2"/>
      <charset val="1"/>
    </font>
    <font>
      <b/>
      <u/>
      <sz val="10"/>
      <color rgb="FFFFFFFF"/>
      <name val="Times New Roman"/>
      <family val="1"/>
      <charset val="1"/>
    </font>
    <font>
      <sz val="10"/>
      <color rgb="FFFF0000"/>
      <name val="Times New Roman"/>
      <family val="1"/>
      <charset val="1"/>
    </font>
    <font>
      <sz val="10"/>
      <color rgb="FFFFFFFF"/>
      <name val="Times New Roman"/>
      <family val="1"/>
      <charset val="1"/>
    </font>
    <font>
      <b/>
      <sz val="13"/>
      <color rgb="FFFFFFFF"/>
      <name val="Times New Roman"/>
      <family val="1"/>
      <charset val="1"/>
    </font>
    <font>
      <b/>
      <sz val="13"/>
      <name val="Times New Roman"/>
      <family val="1"/>
      <charset val="1"/>
    </font>
    <font>
      <sz val="9"/>
      <color rgb="FF000000"/>
      <name val="Times New Roman"/>
      <family val="1"/>
      <charset val="1"/>
    </font>
    <font>
      <sz val="10"/>
      <color rgb="FF000000"/>
      <name val="Spranq eco sans"/>
      <family val="2"/>
      <charset val="1"/>
    </font>
    <font>
      <sz val="8"/>
      <color rgb="FF000000"/>
      <name val="Times New Roman"/>
      <family val="1"/>
      <charset val="1"/>
    </font>
    <font>
      <sz val="7"/>
      <color rgb="FF000000"/>
      <name val="Times New Roman"/>
      <family val="1"/>
      <charset val="1"/>
    </font>
    <font>
      <b/>
      <sz val="13"/>
      <color rgb="FFFF3300"/>
      <name val="Times New Roman"/>
      <family val="1"/>
      <charset val="1"/>
    </font>
    <font>
      <sz val="10"/>
      <color rgb="FF000000"/>
      <name val="Arial"/>
      <family val="2"/>
    </font>
    <font>
      <sz val="14"/>
      <color rgb="FF000000"/>
      <name val="Times New Roman"/>
      <family val="1"/>
      <charset val="1"/>
    </font>
    <font>
      <sz val="10"/>
      <name val="Spranq eco sans"/>
      <family val="2"/>
      <charset val="1"/>
    </font>
    <font>
      <b/>
      <sz val="15"/>
      <color theme="0"/>
      <name val="Cambria"/>
      <family val="1"/>
    </font>
  </fonts>
  <fills count="12">
    <fill>
      <patternFill patternType="none"/>
    </fill>
    <fill>
      <patternFill patternType="gray125"/>
    </fill>
    <fill>
      <patternFill patternType="solid">
        <fgColor rgb="FF203864"/>
        <bgColor rgb="FF222A35"/>
      </patternFill>
    </fill>
    <fill>
      <patternFill patternType="solid">
        <fgColor rgb="FFDAE3F3"/>
        <bgColor rgb="FFD3E6F8"/>
      </patternFill>
    </fill>
    <fill>
      <patternFill patternType="solid">
        <fgColor rgb="FFFFFFFF"/>
        <bgColor rgb="FFF2F2F2"/>
      </patternFill>
    </fill>
    <fill>
      <patternFill patternType="solid">
        <fgColor rgb="FF2F5597"/>
        <bgColor rgb="FF334F7D"/>
      </patternFill>
    </fill>
    <fill>
      <patternFill patternType="solid">
        <fgColor rgb="FF9DC3E6"/>
        <bgColor rgb="FFB4C7E7"/>
      </patternFill>
    </fill>
    <fill>
      <patternFill patternType="solid">
        <fgColor rgb="FFDEEBF7"/>
        <bgColor rgb="FFDAE3F3"/>
      </patternFill>
    </fill>
    <fill>
      <patternFill patternType="solid">
        <fgColor rgb="FFD6DCE5"/>
        <bgColor rgb="FFDAE3F3"/>
      </patternFill>
    </fill>
    <fill>
      <patternFill patternType="solid">
        <fgColor rgb="FFF2F2F2"/>
        <bgColor rgb="FFE2F0D9"/>
      </patternFill>
    </fill>
    <fill>
      <patternFill patternType="solid">
        <fgColor theme="0"/>
        <bgColor indexed="64"/>
      </patternFill>
    </fill>
    <fill>
      <patternFill patternType="solid">
        <fgColor theme="8" tint="-0.249977111117893"/>
        <bgColor indexed="64"/>
      </patternFill>
    </fill>
  </fills>
  <borders count="44">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medium">
        <color auto="1"/>
      </bottom>
      <diagonal/>
    </border>
    <border>
      <left style="medium">
        <color rgb="FFFFFFFF"/>
      </left>
      <right/>
      <top/>
      <bottom/>
      <diagonal/>
    </border>
    <border>
      <left style="medium">
        <color rgb="FFFFFFFF"/>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2F5597"/>
      </top>
      <bottom style="thin">
        <color rgb="FF2F5597"/>
      </bottom>
      <diagonal/>
    </border>
    <border>
      <left/>
      <right/>
      <top style="thin">
        <color rgb="FF2F5597"/>
      </top>
      <bottom style="thin">
        <color rgb="FF2F5597"/>
      </bottom>
      <diagonal/>
    </border>
    <border>
      <left style="medium">
        <color rgb="FFFFFFFF"/>
      </left>
      <right/>
      <top style="thin">
        <color rgb="FF2F5597"/>
      </top>
      <bottom style="thin">
        <color rgb="FF2F5597"/>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medium">
        <color rgb="FFFFFFFF"/>
      </left>
      <right/>
      <top style="thin">
        <color rgb="FFFFFFFF"/>
      </top>
      <bottom style="thin">
        <color rgb="FFFFFFFF"/>
      </bottom>
      <diagonal/>
    </border>
    <border>
      <left style="thin">
        <color rgb="FFFFFFFF"/>
      </left>
      <right/>
      <top style="thin">
        <color rgb="FF2F5597"/>
      </top>
      <bottom style="double">
        <color rgb="FF2F5597"/>
      </bottom>
      <diagonal/>
    </border>
    <border>
      <left/>
      <right/>
      <top style="thin">
        <color rgb="FF2F5597"/>
      </top>
      <bottom style="double">
        <color rgb="FF2F5597"/>
      </bottom>
      <diagonal/>
    </border>
    <border>
      <left style="medium">
        <color rgb="FFFFFFFF"/>
      </left>
      <right/>
      <top style="thin">
        <color rgb="FF2F5597"/>
      </top>
      <bottom style="double">
        <color rgb="FF2F5597"/>
      </bottom>
      <diagonal/>
    </border>
    <border>
      <left style="medium">
        <color rgb="FFFFFFFF"/>
      </left>
      <right/>
      <top style="thin">
        <color auto="1"/>
      </top>
      <bottom style="thin">
        <color auto="1"/>
      </bottom>
      <diagonal/>
    </border>
    <border>
      <left style="medium">
        <color rgb="FF2F5597"/>
      </left>
      <right style="medium">
        <color rgb="FF2F5597"/>
      </right>
      <top style="medium">
        <color rgb="FF2F5597"/>
      </top>
      <bottom style="medium">
        <color rgb="FF2F5597"/>
      </bottom>
      <diagonal/>
    </border>
    <border>
      <left/>
      <right style="medium">
        <color rgb="FFFFFFFF"/>
      </right>
      <top/>
      <bottom style="medium">
        <color auto="1"/>
      </bottom>
      <diagonal/>
    </border>
    <border>
      <left style="medium">
        <color rgb="FFFFFFFF"/>
      </left>
      <right/>
      <top/>
      <bottom style="medium">
        <color auto="1"/>
      </bottom>
      <diagonal/>
    </border>
    <border>
      <left/>
      <right style="medium">
        <color rgb="FFFFFFFF"/>
      </right>
      <top/>
      <bottom/>
      <diagonal/>
    </border>
    <border>
      <left style="medium">
        <color rgb="FFFFFFFF"/>
      </left>
      <right style="medium">
        <color rgb="FFFFFFFF"/>
      </right>
      <top/>
      <bottom/>
      <diagonal/>
    </border>
    <border>
      <left style="medium">
        <color rgb="FF2F5597"/>
      </left>
      <right/>
      <top style="medium">
        <color rgb="FF2F5597"/>
      </top>
      <bottom style="medium">
        <color rgb="FF2F5597"/>
      </bottom>
      <diagonal/>
    </border>
    <border>
      <left/>
      <right/>
      <top style="thin">
        <color auto="1"/>
      </top>
      <bottom style="double">
        <color auto="1"/>
      </bottom>
      <diagonal/>
    </border>
    <border>
      <left style="medium">
        <color rgb="FFFFFFFF"/>
      </left>
      <right style="medium">
        <color rgb="FFFFFFFF"/>
      </right>
      <top style="thin">
        <color auto="1"/>
      </top>
      <bottom style="double">
        <color auto="1"/>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medium">
        <color rgb="FF7F7F7F"/>
      </top>
      <bottom style="medium">
        <color rgb="FF7F7F7F"/>
      </bottom>
      <diagonal/>
    </border>
    <border>
      <left/>
      <right/>
      <top style="medium">
        <color rgb="FF7F7F7F"/>
      </top>
      <bottom style="medium">
        <color auto="1"/>
      </bottom>
      <diagonal/>
    </border>
    <border>
      <left/>
      <right/>
      <top/>
      <bottom style="medium">
        <color rgb="FF7F7F7F"/>
      </bottom>
      <diagonal/>
    </border>
    <border>
      <left/>
      <right/>
      <top style="medium">
        <color rgb="FF7F7F7F"/>
      </top>
      <bottom/>
      <diagonal/>
    </border>
    <border>
      <left/>
      <right/>
      <top/>
      <bottom style="thin">
        <color theme="0"/>
      </bottom>
      <diagonal/>
    </border>
    <border>
      <left style="thin">
        <color theme="0"/>
      </left>
      <right style="thin">
        <color rgb="FFFFFFFF"/>
      </right>
      <top/>
      <bottom style="thin">
        <color theme="0"/>
      </bottom>
      <diagonal/>
    </border>
    <border>
      <left style="medium">
        <color theme="0"/>
      </left>
      <right/>
      <top/>
      <bottom/>
      <diagonal/>
    </border>
    <border>
      <left style="thin">
        <color theme="0"/>
      </left>
      <right style="thin">
        <color rgb="FFFFFFFF"/>
      </right>
      <top style="thin">
        <color theme="4" tint="-0.499984740745262"/>
      </top>
      <bottom style="thin">
        <color theme="0"/>
      </bottom>
      <diagonal/>
    </border>
    <border>
      <left style="medium">
        <color rgb="FFFFFFFF"/>
      </left>
      <right style="thin">
        <color rgb="FFFFFFFF"/>
      </right>
      <top style="thin">
        <color theme="4" tint="-0.499984740745262"/>
      </top>
      <bottom/>
      <diagonal/>
    </border>
    <border>
      <left/>
      <right/>
      <top/>
      <bottom style="thin">
        <color theme="4" tint="-0.499984740745262"/>
      </bottom>
      <diagonal/>
    </border>
    <border>
      <left style="medium">
        <color theme="0"/>
      </left>
      <right/>
      <top/>
      <bottom style="thin">
        <color theme="4" tint="-0.499984740745262"/>
      </bottom>
      <diagonal/>
    </border>
    <border>
      <left style="thin">
        <color rgb="FFFFFFFF"/>
      </left>
      <right/>
      <top/>
      <bottom style="thin">
        <color theme="4" tint="-0.499984740745262"/>
      </bottom>
      <diagonal/>
    </border>
    <border>
      <left style="medium">
        <color rgb="FFFFFFFF"/>
      </left>
      <right/>
      <top/>
      <bottom style="thin">
        <color theme="4" tint="-0.499984740745262"/>
      </bottom>
      <diagonal/>
    </border>
  </borders>
  <cellStyleXfs count="47">
    <xf numFmtId="0" fontId="0" fillId="0" borderId="0"/>
    <xf numFmtId="167" fontId="71" fillId="0" borderId="0" applyBorder="0" applyProtection="0"/>
    <xf numFmtId="164" fontId="71" fillId="0" borderId="0" applyBorder="0" applyProtection="0"/>
    <xf numFmtId="165" fontId="1" fillId="0" borderId="0"/>
    <xf numFmtId="0" fontId="2" fillId="0" borderId="0"/>
    <xf numFmtId="0" fontId="3" fillId="0" borderId="0"/>
    <xf numFmtId="0" fontId="4" fillId="0" borderId="0"/>
    <xf numFmtId="0" fontId="4" fillId="0" borderId="0"/>
    <xf numFmtId="0" fontId="2" fillId="0" borderId="0"/>
    <xf numFmtId="0" fontId="4" fillId="0" borderId="0"/>
    <xf numFmtId="0" fontId="4" fillId="0" borderId="0"/>
    <xf numFmtId="0" fontId="2" fillId="0" borderId="0"/>
    <xf numFmtId="0" fontId="3" fillId="0" borderId="0"/>
    <xf numFmtId="0" fontId="4" fillId="0" borderId="0"/>
    <xf numFmtId="0" fontId="4" fillId="0" borderId="0"/>
    <xf numFmtId="0" fontId="5" fillId="0" borderId="0"/>
    <xf numFmtId="0" fontId="4" fillId="0" borderId="0"/>
    <xf numFmtId="0" fontId="2" fillId="0" borderId="0"/>
    <xf numFmtId="0" fontId="2" fillId="0" borderId="0"/>
    <xf numFmtId="9" fontId="71" fillId="0" borderId="0" applyBorder="0" applyProtection="0"/>
    <xf numFmtId="9" fontId="71" fillId="0" borderId="0" applyBorder="0" applyProtection="0"/>
    <xf numFmtId="9" fontId="71" fillId="0" borderId="0" applyBorder="0" applyProtection="0"/>
    <xf numFmtId="9" fontId="71" fillId="0" borderId="0" applyBorder="0" applyProtection="0"/>
    <xf numFmtId="9" fontId="71" fillId="0" borderId="0" applyBorder="0" applyProtection="0"/>
    <xf numFmtId="9" fontId="4" fillId="0" borderId="0" applyBorder="0" applyProtection="0"/>
    <xf numFmtId="9" fontId="71" fillId="0" borderId="0" applyBorder="0" applyProtection="0"/>
    <xf numFmtId="166" fontId="71" fillId="0" borderId="0" applyBorder="0" applyProtection="0"/>
    <xf numFmtId="166" fontId="71" fillId="0" borderId="0" applyBorder="0" applyProtection="0"/>
    <xf numFmtId="166" fontId="71" fillId="0" borderId="0" applyBorder="0" applyProtection="0"/>
    <xf numFmtId="166" fontId="71" fillId="0" borderId="0" applyBorder="0" applyProtection="0"/>
    <xf numFmtId="166" fontId="71" fillId="0" borderId="0" applyBorder="0" applyProtection="0"/>
    <xf numFmtId="166" fontId="71" fillId="0" borderId="0" applyBorder="0" applyProtection="0"/>
    <xf numFmtId="167" fontId="71" fillId="0" borderId="0" applyBorder="0" applyProtection="0"/>
    <xf numFmtId="166" fontId="71" fillId="0" borderId="0" applyBorder="0" applyProtection="0"/>
    <xf numFmtId="167" fontId="71" fillId="0" borderId="0" applyBorder="0" applyProtection="0"/>
    <xf numFmtId="166" fontId="71" fillId="0" borderId="0" applyBorder="0" applyProtection="0"/>
    <xf numFmtId="167" fontId="4" fillId="0" borderId="0" applyBorder="0" applyProtection="0"/>
    <xf numFmtId="167" fontId="71" fillId="0" borderId="0" applyBorder="0" applyProtection="0"/>
    <xf numFmtId="166" fontId="71" fillId="0" borderId="0" applyBorder="0" applyProtection="0"/>
    <xf numFmtId="167" fontId="71" fillId="0" borderId="0" applyBorder="0" applyProtection="0"/>
    <xf numFmtId="0" fontId="71" fillId="0" borderId="0" applyBorder="0" applyProtection="0"/>
    <xf numFmtId="0" fontId="71" fillId="0" borderId="0" applyBorder="0" applyProtection="0"/>
    <xf numFmtId="0" fontId="71" fillId="0" borderId="0" applyBorder="0" applyProtection="0"/>
    <xf numFmtId="0" fontId="71" fillId="0" borderId="0" applyBorder="0" applyProtection="0">
      <alignment horizontal="left"/>
    </xf>
    <xf numFmtId="0" fontId="6" fillId="0" borderId="0" applyBorder="0" applyProtection="0">
      <alignment horizontal="left"/>
    </xf>
    <xf numFmtId="0" fontId="6" fillId="0" borderId="0" applyBorder="0" applyProtection="0"/>
    <xf numFmtId="0" fontId="71" fillId="0" borderId="0"/>
  </cellStyleXfs>
  <cellXfs count="701">
    <xf numFmtId="0" fontId="0" fillId="0" borderId="0" xfId="0"/>
    <xf numFmtId="0" fontId="2" fillId="0" borderId="0" xfId="0" applyFont="1"/>
    <xf numFmtId="0" fontId="11" fillId="0" borderId="0" xfId="17" applyFont="1"/>
    <xf numFmtId="167" fontId="11" fillId="0" borderId="0" xfId="1" applyFont="1" applyBorder="1" applyAlignment="1" applyProtection="1"/>
    <xf numFmtId="0" fontId="11" fillId="0" borderId="0" xfId="0" applyFont="1"/>
    <xf numFmtId="169" fontId="12" fillId="0" borderId="0" xfId="33" applyNumberFormat="1" applyFont="1" applyBorder="1" applyAlignment="1" applyProtection="1"/>
    <xf numFmtId="166" fontId="13" fillId="0" borderId="0" xfId="10" applyNumberFormat="1" applyFont="1" applyAlignment="1">
      <alignment horizontal="right"/>
    </xf>
    <xf numFmtId="166" fontId="14" fillId="0" borderId="0" xfId="10" applyNumberFormat="1" applyFont="1" applyAlignment="1">
      <alignment horizontal="right"/>
    </xf>
    <xf numFmtId="170" fontId="15" fillId="0" borderId="0" xfId="1" applyNumberFormat="1" applyFont="1" applyBorder="1" applyAlignment="1" applyProtection="1"/>
    <xf numFmtId="0" fontId="15" fillId="0" borderId="0" xfId="17" applyFont="1"/>
    <xf numFmtId="167" fontId="15" fillId="0" borderId="0" xfId="1" applyFont="1" applyBorder="1" applyAlignment="1" applyProtection="1"/>
    <xf numFmtId="0" fontId="11" fillId="0" borderId="0" xfId="0" applyFont="1" applyAlignment="1">
      <alignment vertical="center"/>
    </xf>
    <xf numFmtId="167" fontId="11" fillId="0" borderId="0" xfId="1" applyFont="1" applyBorder="1" applyAlignment="1" applyProtection="1">
      <alignmen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0" fillId="0" borderId="0" xfId="0" applyFont="1" applyAlignment="1">
      <alignment horizontal="right" vertical="center"/>
    </xf>
    <xf numFmtId="171" fontId="23" fillId="5" borderId="7" xfId="0" applyNumberFormat="1" applyFont="1" applyFill="1" applyBorder="1" applyAlignment="1">
      <alignment horizontal="center" vertical="center"/>
    </xf>
    <xf numFmtId="171" fontId="23" fillId="5" borderId="8" xfId="0" applyNumberFormat="1" applyFont="1" applyFill="1" applyBorder="1" applyAlignment="1">
      <alignment horizontal="center" vertical="center"/>
    </xf>
    <xf numFmtId="171" fontId="23" fillId="5" borderId="6" xfId="0" applyNumberFormat="1" applyFont="1" applyFill="1" applyBorder="1" applyAlignment="1">
      <alignment horizontal="center" vertical="center"/>
    </xf>
    <xf numFmtId="49" fontId="11" fillId="0" borderId="0" xfId="0" applyNumberFormat="1" applyFont="1" applyAlignment="1">
      <alignment vertical="center"/>
    </xf>
    <xf numFmtId="0" fontId="17" fillId="0" borderId="5" xfId="0" applyFont="1" applyBorder="1" applyAlignment="1">
      <alignment vertical="center"/>
    </xf>
    <xf numFmtId="167" fontId="17" fillId="0" borderId="5" xfId="1" applyFont="1" applyBorder="1" applyAlignment="1" applyProtection="1">
      <alignment vertical="center"/>
    </xf>
    <xf numFmtId="0" fontId="28" fillId="6" borderId="9" xfId="0" applyFont="1" applyFill="1" applyBorder="1" applyAlignment="1">
      <alignment vertical="center"/>
    </xf>
    <xf numFmtId="0" fontId="29" fillId="6" borderId="9" xfId="0" applyFont="1" applyFill="1" applyBorder="1" applyAlignment="1">
      <alignment vertical="center"/>
    </xf>
    <xf numFmtId="0" fontId="29" fillId="6" borderId="10" xfId="0" applyFont="1" applyFill="1" applyBorder="1" applyAlignment="1">
      <alignment vertical="center"/>
    </xf>
    <xf numFmtId="170" fontId="28" fillId="6" borderId="11" xfId="0" applyNumberFormat="1" applyFont="1" applyFill="1" applyBorder="1" applyAlignment="1">
      <alignment vertical="center"/>
    </xf>
    <xf numFmtId="167" fontId="25" fillId="0" borderId="0" xfId="1" applyFont="1" applyBorder="1" applyAlignment="1" applyProtection="1">
      <alignment vertical="center"/>
    </xf>
    <xf numFmtId="0" fontId="17" fillId="0" borderId="0" xfId="0" applyFont="1" applyBorder="1" applyAlignment="1">
      <alignment vertical="center"/>
    </xf>
    <xf numFmtId="169" fontId="29" fillId="0" borderId="5" xfId="26" applyNumberFormat="1" applyFont="1" applyBorder="1" applyAlignment="1" applyProtection="1">
      <alignment vertical="center"/>
    </xf>
    <xf numFmtId="167" fontId="17" fillId="0" borderId="0" xfId="1" applyFont="1" applyBorder="1" applyAlignment="1" applyProtection="1">
      <alignment vertical="center"/>
    </xf>
    <xf numFmtId="168" fontId="25" fillId="0" borderId="0" xfId="1" applyNumberFormat="1" applyFont="1" applyBorder="1" applyAlignment="1" applyProtection="1">
      <alignment vertical="center"/>
    </xf>
    <xf numFmtId="167" fontId="11" fillId="0" borderId="0" xfId="0" applyNumberFormat="1" applyFont="1" applyAlignment="1">
      <alignment vertical="center"/>
    </xf>
    <xf numFmtId="0" fontId="25" fillId="0" borderId="0" xfId="0" applyFont="1" applyAlignment="1">
      <alignment vertical="center"/>
    </xf>
    <xf numFmtId="0" fontId="28" fillId="6" borderId="10" xfId="0" applyFont="1" applyFill="1" applyBorder="1" applyAlignment="1">
      <alignment vertical="center"/>
    </xf>
    <xf numFmtId="172" fontId="28" fillId="6" borderId="11" xfId="1" applyNumberFormat="1" applyFont="1" applyFill="1" applyBorder="1" applyAlignment="1" applyProtection="1">
      <alignment vertical="center"/>
    </xf>
    <xf numFmtId="170" fontId="28" fillId="6" borderId="11" xfId="1" applyNumberFormat="1" applyFont="1" applyFill="1" applyBorder="1" applyAlignment="1" applyProtection="1">
      <alignment vertical="center"/>
    </xf>
    <xf numFmtId="168" fontId="11" fillId="0" borderId="0" xfId="1" applyNumberFormat="1" applyFont="1" applyBorder="1" applyAlignment="1" applyProtection="1">
      <alignment vertical="center"/>
    </xf>
    <xf numFmtId="0" fontId="16" fillId="0" borderId="0" xfId="0" applyFont="1" applyAlignment="1">
      <alignment vertical="center"/>
    </xf>
    <xf numFmtId="167" fontId="27" fillId="0" borderId="5" xfId="1" applyFont="1" applyBorder="1" applyAlignment="1" applyProtection="1">
      <alignment vertical="center"/>
    </xf>
    <xf numFmtId="167" fontId="15" fillId="0" borderId="0" xfId="1" applyFont="1" applyBorder="1" applyAlignment="1" applyProtection="1">
      <alignment vertical="center"/>
    </xf>
    <xf numFmtId="0" fontId="17" fillId="7" borderId="12" xfId="0" applyFont="1" applyFill="1" applyBorder="1" applyAlignment="1">
      <alignment vertical="center"/>
    </xf>
    <xf numFmtId="0" fontId="16" fillId="7" borderId="13" xfId="0" applyFont="1" applyFill="1" applyBorder="1" applyAlignment="1">
      <alignment vertical="center"/>
    </xf>
    <xf numFmtId="0" fontId="17" fillId="7" borderId="13" xfId="0" applyFont="1" applyFill="1" applyBorder="1" applyAlignment="1">
      <alignment vertical="center"/>
    </xf>
    <xf numFmtId="170" fontId="16" fillId="7" borderId="14" xfId="1" applyNumberFormat="1" applyFont="1" applyFill="1" applyBorder="1" applyAlignment="1" applyProtection="1">
      <alignment vertical="center"/>
    </xf>
    <xf numFmtId="0" fontId="17" fillId="7" borderId="13" xfId="0" applyFont="1" applyFill="1" applyBorder="1" applyAlignment="1">
      <alignment horizontal="center" vertical="center"/>
    </xf>
    <xf numFmtId="170" fontId="17" fillId="7" borderId="14" xfId="1" applyNumberFormat="1" applyFont="1" applyFill="1" applyBorder="1" applyAlignment="1" applyProtection="1">
      <alignment vertical="center"/>
    </xf>
    <xf numFmtId="0" fontId="16" fillId="7" borderId="12" xfId="0" applyFont="1" applyFill="1" applyBorder="1" applyAlignment="1">
      <alignment vertical="center"/>
    </xf>
    <xf numFmtId="172" fontId="17" fillId="7" borderId="14" xfId="1" applyNumberFormat="1" applyFont="1" applyFill="1" applyBorder="1" applyAlignment="1" applyProtection="1">
      <alignment vertical="center"/>
    </xf>
    <xf numFmtId="0" fontId="28" fillId="6" borderId="15" xfId="0" applyFont="1" applyFill="1" applyBorder="1" applyAlignment="1">
      <alignment vertical="center"/>
    </xf>
    <xf numFmtId="0" fontId="28" fillId="6" borderId="16" xfId="0" applyFont="1" applyFill="1" applyBorder="1" applyAlignment="1">
      <alignment vertical="center"/>
    </xf>
    <xf numFmtId="172" fontId="28" fillId="6" borderId="17" xfId="1" applyNumberFormat="1" applyFont="1" applyFill="1" applyBorder="1" applyAlignment="1" applyProtection="1">
      <alignment vertical="center"/>
    </xf>
    <xf numFmtId="170" fontId="28" fillId="6" borderId="17" xfId="1" applyNumberFormat="1" applyFont="1" applyFill="1" applyBorder="1" applyAlignment="1" applyProtection="1">
      <alignment vertical="center"/>
    </xf>
    <xf numFmtId="0" fontId="34" fillId="0" borderId="0" xfId="0" applyFont="1" applyAlignment="1">
      <alignment horizontal="right"/>
    </xf>
    <xf numFmtId="0" fontId="11" fillId="0" borderId="0" xfId="0" applyFont="1" applyAlignment="1">
      <alignment horizontal="left"/>
    </xf>
    <xf numFmtId="0" fontId="12" fillId="0" borderId="0" xfId="12" applyFont="1" applyAlignment="1">
      <alignment horizontal="center"/>
    </xf>
    <xf numFmtId="0" fontId="12" fillId="0" borderId="0" xfId="12" applyFont="1" applyAlignment="1"/>
    <xf numFmtId="0" fontId="35" fillId="0" borderId="0" xfId="0" applyFont="1"/>
    <xf numFmtId="0" fontId="35" fillId="0" borderId="0" xfId="0" applyFont="1" applyAlignment="1">
      <alignment horizontal="left"/>
    </xf>
    <xf numFmtId="0" fontId="37" fillId="0" borderId="0" xfId="0" applyFont="1" applyAlignment="1">
      <alignment horizontal="right"/>
    </xf>
    <xf numFmtId="0" fontId="20" fillId="0" borderId="0" xfId="0" applyFont="1" applyAlignment="1">
      <alignment horizontal="right"/>
    </xf>
    <xf numFmtId="49" fontId="25" fillId="0" borderId="0" xfId="0" applyNumberFormat="1" applyFont="1" applyAlignment="1">
      <alignment vertical="center"/>
    </xf>
    <xf numFmtId="0" fontId="11" fillId="0" borderId="5" xfId="0" applyFont="1" applyBorder="1"/>
    <xf numFmtId="0" fontId="11" fillId="0" borderId="0" xfId="0" applyFont="1" applyAlignment="1">
      <alignment horizontal="left" vertical="center"/>
    </xf>
    <xf numFmtId="167" fontId="11" fillId="0" borderId="5" xfId="1" applyFont="1" applyBorder="1" applyAlignment="1" applyProtection="1">
      <alignment vertical="center"/>
    </xf>
    <xf numFmtId="167" fontId="38" fillId="0" borderId="0" xfId="1" applyFont="1" applyBorder="1" applyAlignment="1" applyProtection="1">
      <alignment vertical="center"/>
    </xf>
    <xf numFmtId="0" fontId="11" fillId="0" borderId="0" xfId="0" applyFont="1" applyAlignment="1">
      <alignment horizontal="center"/>
    </xf>
    <xf numFmtId="0" fontId="11" fillId="0" borderId="0" xfId="0" applyFont="1" applyAlignment="1">
      <alignment horizontal="right"/>
    </xf>
    <xf numFmtId="0" fontId="25" fillId="0" borderId="0" xfId="0" applyFont="1" applyAlignment="1">
      <alignment horizontal="center" vertical="center"/>
    </xf>
    <xf numFmtId="0" fontId="25" fillId="0" borderId="0" xfId="0" applyFont="1" applyAlignment="1">
      <alignment horizontal="right" vertical="center"/>
    </xf>
    <xf numFmtId="0" fontId="12" fillId="0" borderId="0" xfId="12" applyFont="1" applyBorder="1" applyAlignment="1">
      <alignment horizontal="center" vertical="center"/>
    </xf>
    <xf numFmtId="0" fontId="12" fillId="0" borderId="0" xfId="12" applyFont="1" applyAlignment="1">
      <alignment horizontal="center" vertical="center"/>
    </xf>
    <xf numFmtId="0" fontId="12" fillId="0" borderId="0" xfId="12" applyFont="1" applyAlignment="1">
      <alignment vertical="center"/>
    </xf>
    <xf numFmtId="0" fontId="11" fillId="0" borderId="0" xfId="0" applyFont="1" applyAlignment="1">
      <alignment horizontal="right" vertical="center"/>
    </xf>
    <xf numFmtId="167" fontId="11" fillId="0" borderId="0" xfId="1" applyFont="1" applyBorder="1" applyAlignment="1" applyProtection="1">
      <alignment horizontal="right" vertical="center"/>
    </xf>
    <xf numFmtId="0" fontId="34" fillId="0" borderId="0" xfId="0" applyFont="1" applyAlignment="1">
      <alignment horizontal="right" vertical="center"/>
    </xf>
    <xf numFmtId="0" fontId="24" fillId="5" borderId="0" xfId="0" applyFont="1" applyFill="1" applyAlignment="1">
      <alignment vertical="center"/>
    </xf>
    <xf numFmtId="0" fontId="39" fillId="5" borderId="0" xfId="0" applyFont="1" applyFill="1" applyAlignment="1">
      <alignment horizontal="center" vertical="center"/>
    </xf>
    <xf numFmtId="0" fontId="24" fillId="5" borderId="0" xfId="0" applyFont="1" applyFill="1" applyAlignment="1">
      <alignment horizontal="left" vertical="center"/>
    </xf>
    <xf numFmtId="167" fontId="24" fillId="5" borderId="0" xfId="0" applyNumberFormat="1" applyFont="1" applyFill="1" applyAlignment="1">
      <alignment horizontal="right" vertical="center"/>
    </xf>
    <xf numFmtId="170" fontId="24" fillId="5" borderId="0" xfId="0" applyNumberFormat="1" applyFont="1" applyFill="1" applyAlignment="1">
      <alignment horizontal="right" vertical="center"/>
    </xf>
    <xf numFmtId="0" fontId="11" fillId="0" borderId="0" xfId="0" applyFont="1" applyAlignment="1">
      <alignment horizontal="center" vertical="center"/>
    </xf>
    <xf numFmtId="0" fontId="11" fillId="0" borderId="5" xfId="0" applyFont="1" applyBorder="1" applyAlignment="1">
      <alignment vertical="center"/>
    </xf>
    <xf numFmtId="0" fontId="26" fillId="0" borderId="0" xfId="0" applyFont="1" applyAlignment="1">
      <alignment horizontal="right" vertical="center"/>
    </xf>
    <xf numFmtId="0" fontId="26" fillId="0" borderId="5" xfId="0" applyFont="1" applyBorder="1" applyAlignment="1">
      <alignment vertical="center"/>
    </xf>
    <xf numFmtId="167" fontId="40" fillId="5" borderId="0" xfId="0" applyNumberFormat="1" applyFont="1" applyFill="1" applyAlignment="1">
      <alignment vertical="center"/>
    </xf>
    <xf numFmtId="170" fontId="40" fillId="5" borderId="5" xfId="0" applyNumberFormat="1" applyFont="1" applyFill="1" applyBorder="1" applyAlignment="1">
      <alignment vertical="center"/>
    </xf>
    <xf numFmtId="167" fontId="41" fillId="5" borderId="0" xfId="0" applyNumberFormat="1" applyFont="1" applyFill="1" applyAlignment="1">
      <alignment horizontal="right" vertical="center"/>
    </xf>
    <xf numFmtId="167" fontId="24" fillId="5" borderId="0" xfId="0" applyNumberFormat="1" applyFont="1" applyFill="1" applyAlignment="1">
      <alignment vertical="center"/>
    </xf>
    <xf numFmtId="167" fontId="40" fillId="5" borderId="5" xfId="0" applyNumberFormat="1" applyFont="1" applyFill="1" applyBorder="1" applyAlignment="1">
      <alignment vertical="center"/>
    </xf>
    <xf numFmtId="168" fontId="41" fillId="5" borderId="5" xfId="0" applyNumberFormat="1" applyFont="1" applyFill="1" applyBorder="1" applyAlignment="1">
      <alignment horizontal="right" vertical="center"/>
    </xf>
    <xf numFmtId="0" fontId="11" fillId="0" borderId="0" xfId="0" applyFont="1" applyBorder="1" applyAlignment="1">
      <alignment vertical="center"/>
    </xf>
    <xf numFmtId="167" fontId="42" fillId="0" borderId="0" xfId="26" applyNumberFormat="1" applyFont="1" applyBorder="1" applyAlignment="1" applyProtection="1">
      <alignment horizontal="right" vertical="center"/>
    </xf>
    <xf numFmtId="168" fontId="26" fillId="0" borderId="5" xfId="0" applyNumberFormat="1" applyFont="1" applyBorder="1" applyAlignment="1">
      <alignment horizontal="right" vertical="center"/>
    </xf>
    <xf numFmtId="167" fontId="17" fillId="4" borderId="0" xfId="1" applyFont="1" applyFill="1" applyBorder="1" applyAlignment="1" applyProtection="1">
      <alignment vertical="center"/>
    </xf>
    <xf numFmtId="169" fontId="12" fillId="0" borderId="5" xfId="26" applyNumberFormat="1" applyFont="1" applyBorder="1" applyAlignment="1" applyProtection="1">
      <alignment vertical="center"/>
    </xf>
    <xf numFmtId="169" fontId="42" fillId="0" borderId="0" xfId="26" applyNumberFormat="1" applyFont="1" applyBorder="1" applyAlignment="1" applyProtection="1">
      <alignment horizontal="right" vertical="center"/>
    </xf>
    <xf numFmtId="169" fontId="42" fillId="0" borderId="5" xfId="26" applyNumberFormat="1" applyFont="1" applyBorder="1" applyAlignment="1" applyProtection="1">
      <alignment vertical="center"/>
    </xf>
    <xf numFmtId="168" fontId="28" fillId="6" borderId="0" xfId="1" applyNumberFormat="1" applyFont="1" applyFill="1" applyBorder="1" applyAlignment="1" applyProtection="1">
      <alignment vertical="center"/>
    </xf>
    <xf numFmtId="172" fontId="28" fillId="6" borderId="5" xfId="1" applyNumberFormat="1" applyFont="1" applyFill="1" applyBorder="1" applyAlignment="1" applyProtection="1">
      <alignment vertical="center"/>
    </xf>
    <xf numFmtId="168" fontId="30" fillId="6" borderId="0" xfId="1" applyNumberFormat="1" applyFont="1" applyFill="1" applyBorder="1" applyAlignment="1" applyProtection="1">
      <alignment horizontal="right" vertical="center"/>
    </xf>
    <xf numFmtId="168" fontId="17" fillId="0" borderId="0" xfId="1" applyNumberFormat="1" applyFont="1" applyBorder="1" applyAlignment="1" applyProtection="1">
      <alignment vertical="center"/>
    </xf>
    <xf numFmtId="168" fontId="26" fillId="4" borderId="0" xfId="1" applyNumberFormat="1" applyFont="1" applyFill="1" applyBorder="1" applyAlignment="1" applyProtection="1">
      <alignment horizontal="right" vertical="center"/>
    </xf>
    <xf numFmtId="168" fontId="17" fillId="0" borderId="5" xfId="1" applyNumberFormat="1" applyFont="1" applyBorder="1" applyAlignment="1" applyProtection="1">
      <alignment vertical="center"/>
    </xf>
    <xf numFmtId="168" fontId="26" fillId="4" borderId="5" xfId="1" applyNumberFormat="1" applyFont="1" applyFill="1" applyBorder="1" applyAlignment="1" applyProtection="1">
      <alignment horizontal="right" vertical="center"/>
    </xf>
    <xf numFmtId="167" fontId="27" fillId="0" borderId="0" xfId="1" applyFont="1" applyBorder="1" applyAlignment="1" applyProtection="1">
      <alignment horizontal="right" vertical="center"/>
    </xf>
    <xf numFmtId="0" fontId="40" fillId="5" borderId="0" xfId="0" applyFont="1" applyFill="1" applyAlignment="1">
      <alignment vertical="center"/>
    </xf>
    <xf numFmtId="0" fontId="24" fillId="5" borderId="0" xfId="0" applyFont="1" applyFill="1" applyAlignment="1">
      <alignment horizontal="center" vertical="center"/>
    </xf>
    <xf numFmtId="167" fontId="23" fillId="5" borderId="0" xfId="0" applyNumberFormat="1" applyFont="1" applyFill="1" applyAlignment="1">
      <alignment vertical="center"/>
    </xf>
    <xf numFmtId="168" fontId="23" fillId="5" borderId="5" xfId="0" applyNumberFormat="1" applyFont="1" applyFill="1" applyBorder="1" applyAlignment="1">
      <alignment horizontal="right" vertical="center"/>
    </xf>
    <xf numFmtId="169" fontId="29" fillId="0" borderId="0" xfId="26" applyNumberFormat="1" applyFont="1" applyBorder="1" applyAlignment="1" applyProtection="1">
      <alignment vertical="center"/>
    </xf>
    <xf numFmtId="169" fontId="43" fillId="0" borderId="0" xfId="26" applyNumberFormat="1" applyFont="1" applyBorder="1" applyAlignment="1" applyProtection="1">
      <alignment vertical="center"/>
    </xf>
    <xf numFmtId="169" fontId="43" fillId="0" borderId="5" xfId="26" applyNumberFormat="1" applyFont="1" applyBorder="1" applyAlignment="1" applyProtection="1">
      <alignment vertical="center"/>
    </xf>
    <xf numFmtId="167" fontId="40" fillId="5" borderId="0" xfId="1" applyFont="1" applyFill="1" applyBorder="1" applyAlignment="1" applyProtection="1">
      <alignment vertical="center"/>
    </xf>
    <xf numFmtId="170" fontId="40" fillId="5" borderId="5" xfId="1" applyNumberFormat="1" applyFont="1" applyFill="1" applyBorder="1" applyAlignment="1" applyProtection="1">
      <alignment vertical="center"/>
    </xf>
    <xf numFmtId="167" fontId="23" fillId="5" borderId="0" xfId="1" applyFont="1" applyFill="1" applyBorder="1" applyAlignment="1" applyProtection="1">
      <alignment horizontal="right" vertical="center"/>
    </xf>
    <xf numFmtId="167" fontId="24" fillId="5" borderId="0" xfId="1" applyFont="1" applyFill="1" applyBorder="1" applyAlignment="1" applyProtection="1">
      <alignment vertical="center"/>
    </xf>
    <xf numFmtId="167" fontId="40" fillId="5" borderId="5" xfId="1" applyFont="1" applyFill="1" applyBorder="1" applyAlignment="1" applyProtection="1">
      <alignment vertical="center"/>
    </xf>
    <xf numFmtId="0" fontId="25" fillId="0" borderId="5" xfId="0" applyFont="1" applyBorder="1" applyAlignment="1">
      <alignment vertical="center"/>
    </xf>
    <xf numFmtId="0" fontId="32" fillId="0" borderId="0" xfId="0" applyFont="1" applyAlignment="1">
      <alignment horizontal="right" vertical="center"/>
    </xf>
    <xf numFmtId="0" fontId="32" fillId="0" borderId="5" xfId="0" applyFont="1" applyBorder="1" applyAlignment="1">
      <alignment vertical="center"/>
    </xf>
    <xf numFmtId="168" fontId="30" fillId="6" borderId="5" xfId="1" applyNumberFormat="1" applyFont="1" applyFill="1" applyBorder="1" applyAlignment="1" applyProtection="1">
      <alignment horizontal="right" vertical="center"/>
    </xf>
    <xf numFmtId="0" fontId="16" fillId="0" borderId="0" xfId="0" applyFont="1" applyBorder="1" applyAlignment="1">
      <alignment vertical="center"/>
    </xf>
    <xf numFmtId="168" fontId="16" fillId="0" borderId="0" xfId="0" applyNumberFormat="1" applyFont="1" applyAlignment="1">
      <alignment vertical="center"/>
    </xf>
    <xf numFmtId="172" fontId="16" fillId="0" borderId="5" xfId="0" applyNumberFormat="1" applyFont="1" applyBorder="1" applyAlignment="1">
      <alignment vertical="center"/>
    </xf>
    <xf numFmtId="168" fontId="32" fillId="0" borderId="0" xfId="0" applyNumberFormat="1" applyFont="1" applyAlignment="1">
      <alignment horizontal="right" vertical="center"/>
    </xf>
    <xf numFmtId="168" fontId="25" fillId="0" borderId="0" xfId="0" applyNumberFormat="1" applyFont="1" applyAlignment="1">
      <alignment vertical="center"/>
    </xf>
    <xf numFmtId="168" fontId="16" fillId="0" borderId="5" xfId="0" applyNumberFormat="1" applyFont="1" applyBorder="1" applyAlignment="1">
      <alignment vertical="center"/>
    </xf>
    <xf numFmtId="168" fontId="32" fillId="4" borderId="5" xfId="1" applyNumberFormat="1" applyFont="1" applyFill="1" applyBorder="1" applyAlignment="1" applyProtection="1">
      <alignment horizontal="right" vertical="center"/>
    </xf>
    <xf numFmtId="168" fontId="43" fillId="0" borderId="0" xfId="26" applyNumberFormat="1" applyFont="1" applyBorder="1" applyAlignment="1" applyProtection="1">
      <alignment horizontal="right" vertical="center"/>
    </xf>
    <xf numFmtId="168" fontId="29" fillId="0" borderId="5" xfId="1" applyNumberFormat="1" applyFont="1" applyBorder="1" applyAlignment="1" applyProtection="1">
      <alignment vertical="center"/>
    </xf>
    <xf numFmtId="4" fontId="11" fillId="0" borderId="0" xfId="0" applyNumberFormat="1" applyFont="1" applyAlignment="1">
      <alignment vertical="center"/>
    </xf>
    <xf numFmtId="168" fontId="29" fillId="4" borderId="0" xfId="1" applyNumberFormat="1" applyFont="1" applyFill="1" applyBorder="1" applyAlignment="1" applyProtection="1">
      <alignment vertical="center"/>
    </xf>
    <xf numFmtId="168" fontId="27" fillId="0" borderId="0" xfId="1" applyNumberFormat="1" applyFont="1" applyBorder="1" applyAlignment="1" applyProtection="1">
      <alignment horizontal="right" vertical="center"/>
    </xf>
    <xf numFmtId="168" fontId="27" fillId="0" borderId="5" xfId="1" applyNumberFormat="1" applyFont="1" applyBorder="1" applyAlignment="1" applyProtection="1">
      <alignment vertical="center"/>
    </xf>
    <xf numFmtId="168" fontId="16" fillId="0" borderId="0" xfId="1" applyNumberFormat="1" applyFont="1" applyBorder="1" applyAlignment="1" applyProtection="1">
      <alignment vertical="center"/>
    </xf>
    <xf numFmtId="169" fontId="28" fillId="0" borderId="5" xfId="26" applyNumberFormat="1" applyFont="1" applyBorder="1" applyAlignment="1" applyProtection="1">
      <alignment vertical="center"/>
    </xf>
    <xf numFmtId="168" fontId="16" fillId="0" borderId="5" xfId="1" applyNumberFormat="1" applyFont="1" applyBorder="1" applyAlignment="1" applyProtection="1">
      <alignment vertical="center"/>
    </xf>
    <xf numFmtId="168" fontId="30" fillId="0" borderId="0" xfId="26" applyNumberFormat="1" applyFont="1" applyBorder="1" applyAlignment="1" applyProtection="1">
      <alignment horizontal="right" vertical="center"/>
    </xf>
    <xf numFmtId="169" fontId="30" fillId="0" borderId="5" xfId="26" applyNumberFormat="1" applyFont="1" applyBorder="1" applyAlignment="1" applyProtection="1">
      <alignment vertical="center"/>
    </xf>
    <xf numFmtId="169" fontId="30" fillId="0" borderId="0" xfId="26" applyNumberFormat="1" applyFont="1" applyBorder="1" applyAlignment="1" applyProtection="1">
      <alignment vertical="center"/>
    </xf>
    <xf numFmtId="169" fontId="43" fillId="0" borderId="0" xfId="26" applyNumberFormat="1" applyFont="1" applyBorder="1" applyAlignment="1" applyProtection="1">
      <alignment horizontal="right" vertical="center"/>
    </xf>
    <xf numFmtId="168" fontId="24" fillId="0" borderId="0" xfId="1" applyNumberFormat="1" applyFont="1" applyBorder="1" applyAlignment="1" applyProtection="1">
      <alignment vertical="center"/>
    </xf>
    <xf numFmtId="168" fontId="24" fillId="0" borderId="5" xfId="1" applyNumberFormat="1" applyFont="1" applyBorder="1" applyAlignment="1" applyProtection="1">
      <alignment vertical="center"/>
    </xf>
    <xf numFmtId="168" fontId="23" fillId="0" borderId="0" xfId="1" applyNumberFormat="1" applyFont="1" applyBorder="1" applyAlignment="1" applyProtection="1">
      <alignment horizontal="right" vertical="center"/>
    </xf>
    <xf numFmtId="168" fontId="23" fillId="0" borderId="5" xfId="1" applyNumberFormat="1" applyFont="1" applyBorder="1" applyAlignment="1" applyProtection="1">
      <alignment vertical="center"/>
    </xf>
    <xf numFmtId="168" fontId="40" fillId="5" borderId="0" xfId="1" applyNumberFormat="1" applyFont="1" applyFill="1" applyBorder="1" applyAlignment="1" applyProtection="1">
      <alignment vertical="center"/>
    </xf>
    <xf numFmtId="172" fontId="40" fillId="5" borderId="5" xfId="1" applyNumberFormat="1" applyFont="1" applyFill="1" applyBorder="1" applyAlignment="1" applyProtection="1">
      <alignment vertical="center"/>
    </xf>
    <xf numFmtId="168" fontId="23" fillId="5" borderId="0" xfId="1" applyNumberFormat="1" applyFont="1" applyFill="1" applyBorder="1" applyAlignment="1" applyProtection="1">
      <alignment horizontal="right" vertical="center"/>
    </xf>
    <xf numFmtId="168" fontId="24" fillId="5" borderId="0" xfId="1" applyNumberFormat="1" applyFont="1" applyFill="1" applyBorder="1" applyAlignment="1" applyProtection="1">
      <alignment vertical="center"/>
    </xf>
    <xf numFmtId="168" fontId="40" fillId="5" borderId="5" xfId="1" applyNumberFormat="1" applyFont="1" applyFill="1" applyBorder="1" applyAlignment="1" applyProtection="1">
      <alignment vertical="center"/>
    </xf>
    <xf numFmtId="168" fontId="39" fillId="0" borderId="0" xfId="1" applyNumberFormat="1" applyFont="1" applyBorder="1" applyAlignment="1" applyProtection="1">
      <alignment vertical="center"/>
    </xf>
    <xf numFmtId="168" fontId="39" fillId="0" borderId="5" xfId="1" applyNumberFormat="1" applyFont="1" applyBorder="1" applyAlignment="1" applyProtection="1">
      <alignment vertical="center"/>
    </xf>
    <xf numFmtId="168" fontId="44" fillId="0" borderId="0" xfId="1" applyNumberFormat="1" applyFont="1" applyBorder="1" applyAlignment="1" applyProtection="1">
      <alignment horizontal="right" vertical="center"/>
    </xf>
    <xf numFmtId="168" fontId="44" fillId="0" borderId="5" xfId="1" applyNumberFormat="1" applyFont="1" applyBorder="1" applyAlignment="1" applyProtection="1">
      <alignment vertical="center"/>
    </xf>
    <xf numFmtId="172" fontId="39" fillId="0" borderId="5" xfId="1" applyNumberFormat="1" applyFont="1" applyBorder="1" applyAlignment="1" applyProtection="1">
      <alignment vertical="center"/>
    </xf>
    <xf numFmtId="172" fontId="44" fillId="0" borderId="5" xfId="1" applyNumberFormat="1" applyFont="1" applyBorder="1" applyAlignment="1" applyProtection="1">
      <alignment vertical="center"/>
    </xf>
    <xf numFmtId="0" fontId="17" fillId="4" borderId="0" xfId="0" applyFont="1" applyFill="1" applyBorder="1" applyAlignment="1">
      <alignment vertical="center"/>
    </xf>
    <xf numFmtId="0" fontId="12" fillId="4" borderId="0" xfId="0" applyFont="1" applyFill="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4" borderId="0" xfId="0" applyFont="1" applyFill="1" applyAlignment="1">
      <alignment vertical="center"/>
    </xf>
    <xf numFmtId="168" fontId="11" fillId="0" borderId="0" xfId="1" applyNumberFormat="1" applyFont="1" applyBorder="1" applyAlignment="1" applyProtection="1"/>
    <xf numFmtId="168" fontId="26" fillId="0" borderId="0" xfId="1" applyNumberFormat="1" applyFont="1" applyBorder="1" applyAlignment="1" applyProtection="1">
      <alignment horizontal="right"/>
    </xf>
    <xf numFmtId="168" fontId="26" fillId="0" borderId="0" xfId="1" applyNumberFormat="1" applyFont="1" applyBorder="1" applyAlignment="1" applyProtection="1"/>
    <xf numFmtId="0" fontId="9" fillId="0" borderId="0" xfId="0" applyFont="1" applyAlignment="1">
      <alignment horizontal="center"/>
    </xf>
    <xf numFmtId="0" fontId="9" fillId="0" borderId="0" xfId="0" applyFont="1"/>
    <xf numFmtId="0" fontId="27" fillId="0" borderId="0" xfId="0" applyFont="1" applyAlignment="1">
      <alignment horizontal="right"/>
    </xf>
    <xf numFmtId="168" fontId="11" fillId="0" borderId="0" xfId="1" applyNumberFormat="1" applyFont="1" applyBorder="1" applyAlignment="1" applyProtection="1">
      <alignment horizontal="right"/>
    </xf>
    <xf numFmtId="4" fontId="11" fillId="0" borderId="0" xfId="0" applyNumberFormat="1" applyFont="1"/>
    <xf numFmtId="167" fontId="11" fillId="0" borderId="0" xfId="1" applyFont="1" applyBorder="1" applyAlignment="1" applyProtection="1">
      <alignment horizontal="right"/>
    </xf>
    <xf numFmtId="0" fontId="11" fillId="0" borderId="0" xfId="12" applyFont="1"/>
    <xf numFmtId="0" fontId="12" fillId="0" borderId="0" xfId="12" applyFont="1"/>
    <xf numFmtId="173" fontId="12" fillId="0" borderId="0" xfId="12" applyNumberFormat="1" applyFont="1"/>
    <xf numFmtId="166" fontId="12" fillId="0" borderId="0" xfId="26" applyFont="1" applyBorder="1" applyAlignment="1" applyProtection="1"/>
    <xf numFmtId="166" fontId="12" fillId="0" borderId="0" xfId="26" applyFont="1" applyBorder="1" applyAlignment="1" applyProtection="1">
      <alignment horizontal="center" vertical="center"/>
    </xf>
    <xf numFmtId="166" fontId="45" fillId="0" borderId="0" xfId="26" applyFont="1" applyBorder="1" applyAlignment="1" applyProtection="1">
      <alignment horizontal="center"/>
    </xf>
    <xf numFmtId="0" fontId="46" fillId="0" borderId="0" xfId="12" applyFont="1" applyAlignment="1"/>
    <xf numFmtId="0" fontId="11" fillId="0" borderId="0" xfId="12" applyFont="1" applyAlignment="1">
      <alignment vertical="center"/>
    </xf>
    <xf numFmtId="0" fontId="46" fillId="0" borderId="0" xfId="12" applyFont="1" applyAlignment="1">
      <alignment vertical="center"/>
    </xf>
    <xf numFmtId="0" fontId="46" fillId="0" borderId="5" xfId="12" applyFont="1" applyBorder="1" applyAlignment="1">
      <alignment vertical="center"/>
    </xf>
    <xf numFmtId="0" fontId="28" fillId="6" borderId="0" xfId="12" applyFont="1" applyFill="1" applyAlignment="1">
      <alignment horizontal="left" vertical="center"/>
    </xf>
    <xf numFmtId="173" fontId="12" fillId="6" borderId="0" xfId="12" applyNumberFormat="1" applyFont="1" applyFill="1" applyAlignment="1">
      <alignment vertical="center"/>
    </xf>
    <xf numFmtId="170" fontId="28" fillId="6" borderId="5" xfId="0" applyNumberFormat="1" applyFont="1" applyFill="1" applyBorder="1" applyAlignment="1">
      <alignment vertical="center"/>
    </xf>
    <xf numFmtId="0" fontId="24" fillId="0" borderId="0" xfId="12" applyFont="1" applyAlignment="1">
      <alignment horizontal="left" vertical="center"/>
    </xf>
    <xf numFmtId="173" fontId="39" fillId="0" borderId="0" xfId="12" applyNumberFormat="1" applyFont="1" applyAlignment="1">
      <alignment vertical="center"/>
    </xf>
    <xf numFmtId="169" fontId="24" fillId="0" borderId="0" xfId="26" applyNumberFormat="1" applyFont="1" applyBorder="1" applyAlignment="1" applyProtection="1">
      <alignment horizontal="center" vertical="center"/>
    </xf>
    <xf numFmtId="169" fontId="24" fillId="0" borderId="5" xfId="26" applyNumberFormat="1" applyFont="1" applyBorder="1" applyAlignment="1" applyProtection="1">
      <alignment horizontal="center" vertical="center"/>
    </xf>
    <xf numFmtId="0" fontId="33" fillId="0" borderId="0" xfId="12" applyFont="1" applyAlignment="1">
      <alignment vertical="center"/>
    </xf>
    <xf numFmtId="0" fontId="29" fillId="0" borderId="0" xfId="12" applyFont="1" applyAlignment="1">
      <alignment vertical="center"/>
    </xf>
    <xf numFmtId="169" fontId="28" fillId="0" borderId="0" xfId="26" applyNumberFormat="1" applyFont="1" applyBorder="1" applyAlignment="1" applyProtection="1">
      <alignment horizontal="center" vertical="center"/>
    </xf>
    <xf numFmtId="0" fontId="28" fillId="0" borderId="0" xfId="12" applyFont="1" applyAlignment="1">
      <alignment vertical="center"/>
    </xf>
    <xf numFmtId="166" fontId="47" fillId="0" borderId="0" xfId="26" applyFont="1" applyBorder="1" applyAlignment="1" applyProtection="1">
      <alignment horizontal="center" vertical="center"/>
    </xf>
    <xf numFmtId="166" fontId="47" fillId="0" borderId="5" xfId="26" applyFont="1" applyBorder="1" applyAlignment="1" applyProtection="1">
      <alignment horizontal="center" vertical="center"/>
    </xf>
    <xf numFmtId="169" fontId="29" fillId="0" borderId="0" xfId="26" applyNumberFormat="1" applyFont="1" applyBorder="1" applyAlignment="1" applyProtection="1">
      <alignment horizontal="center" vertical="center"/>
    </xf>
    <xf numFmtId="169" fontId="29" fillId="0" borderId="5" xfId="26" applyNumberFormat="1" applyFont="1" applyBorder="1" applyAlignment="1" applyProtection="1">
      <alignment horizontal="center" vertical="center"/>
    </xf>
    <xf numFmtId="169" fontId="12" fillId="0" borderId="0" xfId="26" applyNumberFormat="1" applyFont="1" applyBorder="1" applyAlignment="1" applyProtection="1">
      <alignment vertical="center"/>
    </xf>
    <xf numFmtId="0" fontId="12" fillId="4" borderId="0" xfId="12" applyFont="1" applyFill="1" applyAlignment="1">
      <alignment vertical="center"/>
    </xf>
    <xf numFmtId="0" fontId="29" fillId="4" borderId="0" xfId="12" applyFont="1" applyFill="1" applyAlignment="1">
      <alignment vertical="center"/>
    </xf>
    <xf numFmtId="169" fontId="29" fillId="4" borderId="0" xfId="26" applyNumberFormat="1" applyFont="1" applyFill="1" applyBorder="1" applyAlignment="1" applyProtection="1">
      <alignment horizontal="center" vertical="center"/>
    </xf>
    <xf numFmtId="169" fontId="29" fillId="4" borderId="5" xfId="26" applyNumberFormat="1" applyFont="1" applyFill="1" applyBorder="1" applyAlignment="1" applyProtection="1">
      <alignment horizontal="center" vertical="center"/>
    </xf>
    <xf numFmtId="169" fontId="12" fillId="4" borderId="0" xfId="26" applyNumberFormat="1" applyFont="1" applyFill="1" applyBorder="1" applyAlignment="1" applyProtection="1">
      <alignment vertical="center"/>
    </xf>
    <xf numFmtId="0" fontId="33" fillId="4" borderId="0" xfId="12" applyFont="1" applyFill="1" applyAlignment="1">
      <alignment vertical="center"/>
    </xf>
    <xf numFmtId="169" fontId="28" fillId="4" borderId="1" xfId="26" applyNumberFormat="1" applyFont="1" applyFill="1" applyBorder="1" applyAlignment="1" applyProtection="1">
      <alignment horizontal="center" vertical="center"/>
    </xf>
    <xf numFmtId="169" fontId="28" fillId="4" borderId="18" xfId="26" applyNumberFormat="1" applyFont="1" applyFill="1" applyBorder="1" applyAlignment="1" applyProtection="1">
      <alignment horizontal="center" vertical="center"/>
    </xf>
    <xf numFmtId="169" fontId="46" fillId="4" borderId="0" xfId="26" applyNumberFormat="1" applyFont="1" applyFill="1" applyBorder="1" applyAlignment="1" applyProtection="1">
      <alignment vertical="center"/>
    </xf>
    <xf numFmtId="0" fontId="49" fillId="4" borderId="0" xfId="12" applyFont="1" applyFill="1" applyAlignment="1">
      <alignment vertical="center"/>
    </xf>
    <xf numFmtId="166" fontId="46" fillId="4" borderId="0" xfId="26" applyFont="1" applyFill="1" applyBorder="1" applyAlignment="1" applyProtection="1">
      <alignment vertical="center"/>
    </xf>
    <xf numFmtId="166" fontId="46" fillId="4" borderId="0" xfId="26" applyFont="1" applyFill="1" applyBorder="1" applyAlignment="1" applyProtection="1">
      <alignment horizontal="center" vertical="center"/>
    </xf>
    <xf numFmtId="166" fontId="46" fillId="4" borderId="5" xfId="26" applyFont="1" applyFill="1" applyBorder="1" applyAlignment="1" applyProtection="1">
      <alignment horizontal="center" vertical="center"/>
    </xf>
    <xf numFmtId="0" fontId="28" fillId="4" borderId="0" xfId="12" applyFont="1" applyFill="1" applyAlignment="1">
      <alignment vertical="center"/>
    </xf>
    <xf numFmtId="166" fontId="29" fillId="4" borderId="0" xfId="26" applyFont="1" applyFill="1" applyBorder="1" applyAlignment="1" applyProtection="1">
      <alignment horizontal="center" vertical="center"/>
    </xf>
    <xf numFmtId="166" fontId="29" fillId="4" borderId="5" xfId="26" applyFont="1" applyFill="1" applyBorder="1" applyAlignment="1" applyProtection="1">
      <alignment horizontal="center" vertical="center"/>
    </xf>
    <xf numFmtId="166" fontId="12" fillId="4" borderId="0" xfId="26" applyFont="1" applyFill="1" applyBorder="1" applyAlignment="1" applyProtection="1">
      <alignment vertical="center"/>
    </xf>
    <xf numFmtId="0" fontId="29" fillId="4" borderId="0" xfId="12" applyFont="1" applyFill="1" applyAlignment="1" applyProtection="1">
      <alignment horizontal="left" vertical="center"/>
    </xf>
    <xf numFmtId="166" fontId="28" fillId="4" borderId="0" xfId="26" applyFont="1" applyFill="1" applyBorder="1" applyAlignment="1" applyProtection="1">
      <alignment horizontal="center" vertical="center"/>
    </xf>
    <xf numFmtId="166" fontId="28" fillId="4" borderId="5" xfId="26" applyFont="1" applyFill="1" applyBorder="1" applyAlignment="1" applyProtection="1">
      <alignment horizontal="center" vertical="center"/>
    </xf>
    <xf numFmtId="169" fontId="29" fillId="4" borderId="0" xfId="12" applyNumberFormat="1" applyFont="1" applyFill="1" applyAlignment="1">
      <alignment vertical="center"/>
    </xf>
    <xf numFmtId="169" fontId="16" fillId="0" borderId="1" xfId="26" applyNumberFormat="1" applyFont="1" applyBorder="1" applyAlignment="1" applyProtection="1">
      <alignment horizontal="center" vertical="center"/>
    </xf>
    <xf numFmtId="169" fontId="16" fillId="0" borderId="18" xfId="26" applyNumberFormat="1" applyFont="1" applyBorder="1" applyAlignment="1" applyProtection="1">
      <alignment horizontal="center" vertical="center"/>
    </xf>
    <xf numFmtId="169" fontId="25" fillId="0" borderId="0" xfId="26" applyNumberFormat="1" applyFont="1" applyBorder="1" applyAlignment="1" applyProtection="1">
      <alignment vertical="center"/>
    </xf>
    <xf numFmtId="0" fontId="12" fillId="0" borderId="5" xfId="12" applyFont="1" applyBorder="1" applyAlignment="1">
      <alignment horizontal="center" vertical="center"/>
    </xf>
    <xf numFmtId="169" fontId="46" fillId="0" borderId="0" xfId="26" applyNumberFormat="1" applyFont="1" applyBorder="1" applyAlignment="1" applyProtection="1">
      <alignment vertical="center"/>
    </xf>
    <xf numFmtId="0" fontId="49" fillId="0" borderId="0" xfId="12" applyFont="1" applyAlignment="1">
      <alignment vertical="center"/>
    </xf>
    <xf numFmtId="166" fontId="46" fillId="0" borderId="0" xfId="26" applyFont="1" applyBorder="1" applyAlignment="1" applyProtection="1">
      <alignment vertical="center"/>
    </xf>
    <xf numFmtId="166" fontId="46" fillId="0" borderId="0" xfId="26" applyFont="1" applyBorder="1" applyAlignment="1" applyProtection="1">
      <alignment horizontal="center" vertical="center"/>
    </xf>
    <xf numFmtId="166" fontId="46" fillId="0" borderId="5" xfId="26" applyFont="1" applyBorder="1" applyAlignment="1" applyProtection="1">
      <alignment horizontal="center" vertical="center"/>
    </xf>
    <xf numFmtId="169" fontId="28" fillId="6" borderId="0" xfId="26" applyNumberFormat="1" applyFont="1" applyFill="1" applyBorder="1" applyAlignment="1" applyProtection="1">
      <alignment horizontal="center" vertical="center"/>
    </xf>
    <xf numFmtId="169" fontId="28" fillId="6" borderId="5" xfId="26" applyNumberFormat="1" applyFont="1" applyFill="1" applyBorder="1" applyAlignment="1" applyProtection="1">
      <alignment horizontal="center" vertical="center"/>
    </xf>
    <xf numFmtId="166" fontId="12" fillId="0" borderId="0" xfId="26" applyFont="1" applyBorder="1" applyAlignment="1" applyProtection="1">
      <alignment vertical="center"/>
    </xf>
    <xf numFmtId="166" fontId="12" fillId="0" borderId="5" xfId="26" applyFont="1" applyBorder="1" applyAlignment="1" applyProtection="1">
      <alignment horizontal="center" vertical="center"/>
    </xf>
    <xf numFmtId="0" fontId="38" fillId="0" borderId="0" xfId="12" applyFont="1" applyAlignment="1">
      <alignment vertical="center"/>
    </xf>
    <xf numFmtId="0" fontId="12" fillId="0" borderId="0" xfId="12" applyFont="1" applyAlignment="1">
      <alignment horizontal="left" vertical="center"/>
    </xf>
    <xf numFmtId="166" fontId="25" fillId="0" borderId="0" xfId="26" applyFont="1" applyBorder="1" applyAlignment="1" applyProtection="1">
      <alignment vertical="center"/>
    </xf>
    <xf numFmtId="166" fontId="25" fillId="0" borderId="0" xfId="26" applyFont="1" applyBorder="1" applyAlignment="1" applyProtection="1">
      <alignment horizontal="center" vertical="center"/>
    </xf>
    <xf numFmtId="166" fontId="25" fillId="0" borderId="5" xfId="26" applyFont="1" applyBorder="1" applyAlignment="1" applyProtection="1">
      <alignment horizontal="center" vertical="center"/>
    </xf>
    <xf numFmtId="0" fontId="40" fillId="5" borderId="0" xfId="12" applyFont="1" applyFill="1" applyAlignment="1">
      <alignment vertical="center"/>
    </xf>
    <xf numFmtId="0" fontId="19" fillId="5" borderId="0" xfId="12" applyFont="1" applyFill="1" applyAlignment="1">
      <alignment vertical="center"/>
    </xf>
    <xf numFmtId="169" fontId="40" fillId="5" borderId="0" xfId="26" applyNumberFormat="1" applyFont="1" applyFill="1" applyBorder="1" applyAlignment="1" applyProtection="1">
      <alignment horizontal="center" vertical="center"/>
    </xf>
    <xf numFmtId="169" fontId="40" fillId="5" borderId="5" xfId="26" applyNumberFormat="1" applyFont="1" applyFill="1" applyBorder="1" applyAlignment="1" applyProtection="1">
      <alignment horizontal="center" vertical="center"/>
    </xf>
    <xf numFmtId="0" fontId="28" fillId="0" borderId="0" xfId="12" applyFont="1" applyBorder="1" applyAlignment="1">
      <alignment vertical="center"/>
    </xf>
    <xf numFmtId="0" fontId="29" fillId="0" borderId="0" xfId="12" applyFont="1" applyBorder="1" applyAlignment="1">
      <alignment vertical="center"/>
    </xf>
    <xf numFmtId="166" fontId="29" fillId="0" borderId="0" xfId="26" applyFont="1" applyBorder="1" applyAlignment="1" applyProtection="1">
      <alignment horizontal="center" vertical="center"/>
    </xf>
    <xf numFmtId="166" fontId="29" fillId="0" borderId="5" xfId="26" applyFont="1" applyBorder="1" applyAlignment="1" applyProtection="1">
      <alignment horizontal="center" vertical="center"/>
    </xf>
    <xf numFmtId="0" fontId="50" fillId="0" borderId="0" xfId="12" applyFont="1" applyAlignment="1">
      <alignment horizontal="left" vertical="center"/>
    </xf>
    <xf numFmtId="0" fontId="17" fillId="0" borderId="0" xfId="12" applyFont="1" applyAlignment="1">
      <alignment vertical="center"/>
    </xf>
    <xf numFmtId="0" fontId="15" fillId="0" borderId="0" xfId="12" applyFont="1" applyAlignment="1">
      <alignment vertical="center"/>
    </xf>
    <xf numFmtId="166" fontId="11" fillId="0" borderId="0" xfId="26" applyFont="1" applyBorder="1" applyAlignment="1" applyProtection="1">
      <alignment vertical="center"/>
    </xf>
    <xf numFmtId="166" fontId="11" fillId="0" borderId="0" xfId="26" applyFont="1" applyBorder="1" applyAlignment="1" applyProtection="1">
      <alignment horizontal="center" vertical="center"/>
    </xf>
    <xf numFmtId="0" fontId="40" fillId="5" borderId="0" xfId="12" applyFont="1" applyFill="1" applyBorder="1" applyAlignment="1">
      <alignment horizontal="left" vertical="center"/>
    </xf>
    <xf numFmtId="0" fontId="38" fillId="0" borderId="0" xfId="12" applyFont="1"/>
    <xf numFmtId="0" fontId="48" fillId="0" borderId="0" xfId="12" applyFont="1" applyBorder="1"/>
    <xf numFmtId="166" fontId="46" fillId="0" borderId="0" xfId="26" applyFont="1" applyBorder="1" applyAlignment="1" applyProtection="1"/>
    <xf numFmtId="169" fontId="12" fillId="0" borderId="0" xfId="12" applyNumberFormat="1" applyFont="1"/>
    <xf numFmtId="169" fontId="12" fillId="0" borderId="0" xfId="12" applyNumberFormat="1" applyFont="1" applyAlignment="1">
      <alignment horizontal="center" vertical="center"/>
    </xf>
    <xf numFmtId="0" fontId="11" fillId="0" borderId="0" xfId="12" applyFont="1" applyAlignment="1"/>
    <xf numFmtId="167" fontId="12" fillId="0" borderId="0" xfId="12" applyNumberFormat="1" applyFont="1"/>
    <xf numFmtId="166" fontId="12" fillId="0" borderId="0" xfId="26" applyFont="1" applyBorder="1" applyAlignment="1" applyProtection="1">
      <alignment horizontal="center"/>
    </xf>
    <xf numFmtId="167" fontId="12" fillId="0" borderId="0" xfId="12" applyNumberFormat="1" applyFont="1" applyAlignment="1">
      <alignment horizontal="center" vertical="center"/>
    </xf>
    <xf numFmtId="166" fontId="12" fillId="0" borderId="0" xfId="12" applyNumberFormat="1" applyFont="1"/>
    <xf numFmtId="166" fontId="12" fillId="0" borderId="0" xfId="31" applyFont="1" applyBorder="1" applyAlignment="1" applyProtection="1"/>
    <xf numFmtId="0" fontId="12" fillId="4" borderId="0" xfId="12" applyFont="1" applyFill="1" applyBorder="1"/>
    <xf numFmtId="0" fontId="12" fillId="0" borderId="0" xfId="12" applyFont="1" applyBorder="1"/>
    <xf numFmtId="166" fontId="12" fillId="4" borderId="0" xfId="31" applyFont="1" applyFill="1" applyBorder="1" applyAlignment="1" applyProtection="1"/>
    <xf numFmtId="0" fontId="46" fillId="4" borderId="0" xfId="12" applyFont="1" applyFill="1" applyBorder="1" applyAlignment="1">
      <alignment horizontal="center"/>
    </xf>
    <xf numFmtId="171" fontId="24" fillId="5" borderId="0" xfId="0" applyNumberFormat="1" applyFont="1" applyFill="1" applyAlignment="1">
      <alignment horizontal="right" vertical="center"/>
    </xf>
    <xf numFmtId="0" fontId="12" fillId="4" borderId="0" xfId="12" applyFont="1" applyFill="1" applyBorder="1" applyAlignment="1">
      <alignment vertical="center"/>
    </xf>
    <xf numFmtId="166" fontId="12" fillId="0" borderId="0" xfId="31" applyFont="1" applyBorder="1" applyAlignment="1" applyProtection="1">
      <alignment vertical="center"/>
    </xf>
    <xf numFmtId="0" fontId="11" fillId="4" borderId="0" xfId="8" applyFont="1" applyFill="1" applyAlignment="1">
      <alignment vertical="center"/>
    </xf>
    <xf numFmtId="0" fontId="51" fillId="4" borderId="0" xfId="8" applyFont="1" applyFill="1" applyAlignment="1">
      <alignment vertical="center"/>
    </xf>
    <xf numFmtId="0" fontId="25" fillId="4" borderId="0" xfId="8" applyFont="1" applyFill="1" applyAlignment="1">
      <alignment horizontal="center" vertical="center" wrapText="1"/>
    </xf>
    <xf numFmtId="0" fontId="25" fillId="4" borderId="5" xfId="8" applyFont="1" applyFill="1" applyBorder="1" applyAlignment="1">
      <alignment horizontal="center" vertical="center" wrapText="1"/>
    </xf>
    <xf numFmtId="169" fontId="28" fillId="6" borderId="5" xfId="26" applyNumberFormat="1" applyFont="1" applyFill="1" applyBorder="1" applyAlignment="1" applyProtection="1">
      <alignment vertical="center"/>
    </xf>
    <xf numFmtId="166" fontId="12" fillId="4" borderId="0" xfId="21" applyNumberFormat="1" applyFont="1" applyFill="1" applyBorder="1" applyAlignment="1" applyProtection="1">
      <alignment vertical="center"/>
    </xf>
    <xf numFmtId="0" fontId="11" fillId="4" borderId="0" xfId="8" applyFont="1" applyFill="1" applyAlignment="1">
      <alignment horizontal="right" vertical="center"/>
    </xf>
    <xf numFmtId="0" fontId="11" fillId="4" borderId="5" xfId="8" applyFont="1" applyFill="1" applyBorder="1" applyAlignment="1">
      <alignment horizontal="right" vertical="center"/>
    </xf>
    <xf numFmtId="0" fontId="16" fillId="4" borderId="0" xfId="8" applyFont="1" applyFill="1" applyAlignment="1">
      <alignment vertical="center"/>
    </xf>
    <xf numFmtId="0" fontId="17" fillId="4" borderId="0" xfId="8" applyFont="1" applyFill="1" applyAlignment="1">
      <alignment vertical="center"/>
    </xf>
    <xf numFmtId="169" fontId="17" fillId="4" borderId="20" xfId="8" applyNumberFormat="1" applyFont="1" applyFill="1" applyBorder="1" applyAlignment="1">
      <alignment horizontal="right" vertical="center"/>
    </xf>
    <xf numFmtId="169" fontId="17" fillId="4" borderId="21" xfId="8" applyNumberFormat="1" applyFont="1" applyFill="1" applyBorder="1" applyAlignment="1">
      <alignment horizontal="right" vertical="center"/>
    </xf>
    <xf numFmtId="166" fontId="12" fillId="4" borderId="0" xfId="12" applyNumberFormat="1" applyFont="1" applyFill="1" applyBorder="1" applyAlignment="1">
      <alignment vertical="center"/>
    </xf>
    <xf numFmtId="169" fontId="17" fillId="4" borderId="22" xfId="31" applyNumberFormat="1" applyFont="1" applyFill="1" applyBorder="1" applyAlignment="1" applyProtection="1">
      <alignment horizontal="right" vertical="center"/>
    </xf>
    <xf numFmtId="169" fontId="11" fillId="4" borderId="22" xfId="31" applyNumberFormat="1" applyFont="1" applyFill="1" applyBorder="1" applyAlignment="1" applyProtection="1">
      <alignment horizontal="right" vertical="center"/>
    </xf>
    <xf numFmtId="169" fontId="11" fillId="4" borderId="5" xfId="31" applyNumberFormat="1" applyFont="1" applyFill="1" applyBorder="1" applyAlignment="1" applyProtection="1">
      <alignment horizontal="right" vertical="center"/>
    </xf>
    <xf numFmtId="169" fontId="40" fillId="5" borderId="23" xfId="26" applyNumberFormat="1" applyFont="1" applyFill="1" applyBorder="1" applyAlignment="1" applyProtection="1">
      <alignment vertical="center"/>
    </xf>
    <xf numFmtId="0" fontId="19" fillId="5" borderId="0" xfId="0" applyFont="1" applyFill="1" applyAlignment="1">
      <alignment vertical="center"/>
    </xf>
    <xf numFmtId="169" fontId="40" fillId="5" borderId="5" xfId="26" applyNumberFormat="1" applyFont="1" applyFill="1" applyBorder="1" applyAlignment="1" applyProtection="1">
      <alignment vertical="center"/>
    </xf>
    <xf numFmtId="0" fontId="46" fillId="4" borderId="0" xfId="12" applyFont="1" applyFill="1" applyBorder="1" applyAlignment="1">
      <alignment vertical="center"/>
    </xf>
    <xf numFmtId="166" fontId="46" fillId="0" borderId="0" xfId="31" applyFont="1" applyBorder="1" applyAlignment="1" applyProtection="1">
      <alignment vertical="center"/>
    </xf>
    <xf numFmtId="166" fontId="48" fillId="0" borderId="0" xfId="31" applyFont="1" applyBorder="1" applyAlignment="1" applyProtection="1"/>
    <xf numFmtId="172" fontId="17" fillId="0" borderId="5" xfId="1" applyNumberFormat="1" applyFont="1" applyBorder="1" applyAlignment="1" applyProtection="1">
      <alignment vertical="center"/>
    </xf>
    <xf numFmtId="168" fontId="24" fillId="0" borderId="0" xfId="1" applyNumberFormat="1" applyFont="1" applyBorder="1" applyAlignment="1" applyProtection="1"/>
    <xf numFmtId="0" fontId="12" fillId="0" borderId="0" xfId="0" applyFont="1"/>
    <xf numFmtId="0" fontId="46" fillId="0" borderId="0" xfId="0" applyFont="1"/>
    <xf numFmtId="168" fontId="46" fillId="0" borderId="0" xfId="1" applyNumberFormat="1" applyFont="1" applyBorder="1" applyAlignment="1" applyProtection="1"/>
    <xf numFmtId="168" fontId="12" fillId="0" borderId="0" xfId="1" applyNumberFormat="1" applyFont="1" applyBorder="1" applyAlignment="1" applyProtection="1"/>
    <xf numFmtId="0" fontId="12" fillId="0" borderId="0" xfId="0" applyFont="1"/>
    <xf numFmtId="0" fontId="11" fillId="0" borderId="0" xfId="0" applyFont="1"/>
    <xf numFmtId="173" fontId="46" fillId="0" borderId="0" xfId="12" applyNumberFormat="1" applyFont="1" applyBorder="1" applyAlignment="1">
      <alignment vertical="center"/>
    </xf>
    <xf numFmtId="0" fontId="12" fillId="0" borderId="0" xfId="12" applyFont="1" applyBorder="1" applyAlignment="1">
      <alignment vertical="center"/>
    </xf>
    <xf numFmtId="0" fontId="46" fillId="0" borderId="0" xfId="12" applyFont="1" applyBorder="1" applyAlignment="1">
      <alignment horizontal="center" vertical="center"/>
    </xf>
    <xf numFmtId="0" fontId="46" fillId="0" borderId="0" xfId="12" applyFont="1" applyBorder="1" applyAlignment="1">
      <alignment vertical="center"/>
    </xf>
    <xf numFmtId="173" fontId="46" fillId="0" borderId="0" xfId="12" applyNumberFormat="1" applyFont="1" applyBorder="1" applyAlignment="1">
      <alignment horizontal="center" vertical="center"/>
    </xf>
    <xf numFmtId="0" fontId="20" fillId="0" borderId="5" xfId="11" applyFont="1" applyBorder="1" applyAlignment="1">
      <alignment horizontal="right" vertical="center"/>
    </xf>
    <xf numFmtId="0" fontId="12" fillId="0" borderId="23" xfId="12" applyFont="1" applyBorder="1"/>
    <xf numFmtId="173" fontId="12" fillId="0" borderId="0" xfId="12" applyNumberFormat="1" applyFont="1" applyBorder="1"/>
    <xf numFmtId="166" fontId="12" fillId="0" borderId="0" xfId="38" applyFont="1" applyBorder="1" applyAlignment="1" applyProtection="1"/>
    <xf numFmtId="166" fontId="28" fillId="7" borderId="25" xfId="38" applyFont="1" applyFill="1" applyBorder="1" applyAlignment="1" applyProtection="1"/>
    <xf numFmtId="0" fontId="28" fillId="7" borderId="23" xfId="12" applyFont="1" applyFill="1" applyBorder="1"/>
    <xf numFmtId="169" fontId="28" fillId="7" borderId="26" xfId="38" applyNumberFormat="1" applyFont="1" applyFill="1" applyBorder="1" applyAlignment="1" applyProtection="1"/>
    <xf numFmtId="169" fontId="28" fillId="7" borderId="25" xfId="38" applyNumberFormat="1" applyFont="1" applyFill="1" applyBorder="1" applyAlignment="1" applyProtection="1"/>
    <xf numFmtId="0" fontId="28" fillId="0" borderId="0" xfId="12" applyFont="1" applyBorder="1"/>
    <xf numFmtId="0" fontId="28" fillId="0" borderId="23" xfId="12" applyFont="1" applyBorder="1"/>
    <xf numFmtId="169" fontId="28" fillId="0" borderId="23" xfId="38" applyNumberFormat="1" applyFont="1" applyBorder="1" applyAlignment="1" applyProtection="1"/>
    <xf numFmtId="169" fontId="28" fillId="0" borderId="0" xfId="38" applyNumberFormat="1" applyFont="1" applyBorder="1" applyAlignment="1" applyProtection="1"/>
    <xf numFmtId="169" fontId="29" fillId="0" borderId="23" xfId="38" applyNumberFormat="1" applyFont="1" applyBorder="1" applyAlignment="1" applyProtection="1"/>
    <xf numFmtId="0" fontId="29" fillId="0" borderId="0" xfId="12" applyFont="1"/>
    <xf numFmtId="0" fontId="29" fillId="0" borderId="23" xfId="12" applyFont="1" applyBorder="1" applyAlignment="1">
      <alignment horizontal="center"/>
    </xf>
    <xf numFmtId="169" fontId="29" fillId="0" borderId="0" xfId="38" applyNumberFormat="1" applyFont="1" applyBorder="1" applyAlignment="1" applyProtection="1"/>
    <xf numFmtId="0" fontId="19" fillId="0" borderId="0" xfId="12" applyFont="1"/>
    <xf numFmtId="0" fontId="28" fillId="7" borderId="23" xfId="12" applyFont="1" applyFill="1" applyBorder="1" applyAlignment="1">
      <alignment horizontal="center"/>
    </xf>
    <xf numFmtId="0" fontId="12" fillId="0" borderId="23" xfId="12" applyFont="1" applyBorder="1" applyAlignment="1">
      <alignment horizontal="center"/>
    </xf>
    <xf numFmtId="166" fontId="12" fillId="0" borderId="23" xfId="38" applyFont="1" applyBorder="1" applyAlignment="1" applyProtection="1"/>
    <xf numFmtId="169" fontId="12" fillId="0" borderId="23" xfId="38" applyNumberFormat="1" applyFont="1" applyBorder="1" applyAlignment="1" applyProtection="1"/>
    <xf numFmtId="169" fontId="12" fillId="0" borderId="0" xfId="38" applyNumberFormat="1" applyFont="1" applyBorder="1" applyAlignment="1" applyProtection="1"/>
    <xf numFmtId="0" fontId="52" fillId="0" borderId="0" xfId="0" applyFont="1" applyAlignment="1">
      <alignment horizontal="left" vertical="center" readingOrder="1"/>
    </xf>
    <xf numFmtId="0" fontId="53" fillId="0" borderId="0" xfId="0" applyFont="1" applyAlignment="1">
      <alignment horizontal="left" vertical="center" readingOrder="1"/>
    </xf>
    <xf numFmtId="0" fontId="2" fillId="0" borderId="0" xfId="0" applyFont="1" applyAlignment="1">
      <alignment horizontal="left" vertical="center" readingOrder="1"/>
    </xf>
    <xf numFmtId="0" fontId="12" fillId="0" borderId="0" xfId="9" applyFont="1"/>
    <xf numFmtId="0" fontId="13" fillId="0" borderId="0" xfId="9" applyFont="1"/>
    <xf numFmtId="0" fontId="11" fillId="0" borderId="0" xfId="9" applyFont="1"/>
    <xf numFmtId="0" fontId="11" fillId="0" borderId="0" xfId="9" applyFont="1"/>
    <xf numFmtId="0" fontId="54" fillId="0" borderId="0" xfId="9" applyFont="1" applyAlignment="1"/>
    <xf numFmtId="0" fontId="54" fillId="0" borderId="0" xfId="9" applyFont="1"/>
    <xf numFmtId="0" fontId="31" fillId="0" borderId="0" xfId="9" applyFont="1"/>
    <xf numFmtId="0" fontId="56" fillId="3" borderId="0" xfId="9" applyFont="1" applyFill="1"/>
    <xf numFmtId="0" fontId="57" fillId="3" borderId="0" xfId="9" applyFont="1" applyFill="1"/>
    <xf numFmtId="0" fontId="58" fillId="3" borderId="0" xfId="9" applyFont="1" applyFill="1"/>
    <xf numFmtId="0" fontId="11" fillId="0" borderId="0" xfId="9" applyFont="1" applyBorder="1"/>
    <xf numFmtId="0" fontId="25" fillId="0" borderId="0" xfId="9" applyFont="1"/>
    <xf numFmtId="0" fontId="11" fillId="0" borderId="0" xfId="9" applyFont="1" applyAlignment="1">
      <alignment vertical="center" wrapText="1"/>
    </xf>
    <xf numFmtId="0" fontId="12" fillId="0" borderId="0" xfId="9" applyFont="1" applyAlignment="1">
      <alignment wrapText="1"/>
    </xf>
    <xf numFmtId="0" fontId="11" fillId="0" borderId="0" xfId="9" applyFont="1" applyAlignment="1">
      <alignment horizontal="justify" vertical="center" wrapText="1"/>
    </xf>
    <xf numFmtId="0" fontId="54" fillId="0" borderId="0" xfId="9" applyFont="1" applyAlignment="1">
      <alignment horizontal="justify" vertical="center" wrapText="1"/>
    </xf>
    <xf numFmtId="0" fontId="31" fillId="0" borderId="0" xfId="9" applyFont="1" applyAlignment="1">
      <alignment horizontal="justify" vertical="center" wrapText="1"/>
    </xf>
    <xf numFmtId="0" fontId="11" fillId="0" borderId="0" xfId="9" applyFont="1" applyAlignment="1">
      <alignment horizontal="left" wrapText="1"/>
    </xf>
    <xf numFmtId="0" fontId="11" fillId="0" borderId="0" xfId="9" applyFont="1" applyAlignment="1">
      <alignment horizontal="left" wrapText="1"/>
    </xf>
    <xf numFmtId="0" fontId="11" fillId="0" borderId="0" xfId="9" applyFont="1" applyAlignment="1">
      <alignment horizontal="left" vertical="center"/>
    </xf>
    <xf numFmtId="0" fontId="54" fillId="0" borderId="0" xfId="9" applyFont="1" applyAlignment="1">
      <alignment horizontal="left" vertical="center"/>
    </xf>
    <xf numFmtId="0" fontId="11" fillId="0" borderId="0" xfId="9" applyFont="1" applyAlignment="1">
      <alignment horizontal="left" vertical="center"/>
    </xf>
    <xf numFmtId="0" fontId="11" fillId="0" borderId="0" xfId="9" applyFont="1" applyAlignment="1">
      <alignment horizontal="left" vertical="center" wrapText="1"/>
    </xf>
    <xf numFmtId="0" fontId="11" fillId="0" borderId="0" xfId="9" applyFont="1" applyAlignment="1">
      <alignment vertical="center" wrapText="1"/>
    </xf>
    <xf numFmtId="0" fontId="54" fillId="0" borderId="0" xfId="9" applyFont="1" applyAlignment="1">
      <alignment vertical="center" wrapText="1"/>
    </xf>
    <xf numFmtId="0" fontId="31" fillId="0" borderId="0" xfId="9" applyFont="1" applyAlignment="1">
      <alignment vertical="center" wrapText="1"/>
    </xf>
    <xf numFmtId="0" fontId="54" fillId="0" borderId="0" xfId="9" applyFont="1" applyAlignment="1">
      <alignment wrapText="1"/>
    </xf>
    <xf numFmtId="0" fontId="11" fillId="0" borderId="0" xfId="9" applyFont="1" applyAlignment="1">
      <alignment wrapText="1"/>
    </xf>
    <xf numFmtId="0" fontId="31" fillId="0" borderId="0" xfId="9" applyFont="1" applyAlignment="1">
      <alignment wrapText="1"/>
    </xf>
    <xf numFmtId="0" fontId="25" fillId="0" borderId="0" xfId="9" applyFont="1" applyAlignment="1">
      <alignment horizontal="right"/>
    </xf>
    <xf numFmtId="0" fontId="11" fillId="0" borderId="0" xfId="9" applyFont="1" applyAlignment="1">
      <alignment horizontal="right"/>
    </xf>
    <xf numFmtId="0" fontId="11" fillId="0" borderId="0" xfId="9" applyFont="1" applyAlignment="1">
      <alignment horizontal="justify" vertical="top" wrapText="1"/>
    </xf>
    <xf numFmtId="0" fontId="11" fillId="0" borderId="0" xfId="9" applyFont="1" applyAlignment="1">
      <alignment horizontal="justify" vertical="top"/>
    </xf>
    <xf numFmtId="0" fontId="39" fillId="2" borderId="0" xfId="9" applyFont="1" applyFill="1"/>
    <xf numFmtId="0" fontId="55" fillId="2" borderId="4" xfId="9" applyFont="1" applyFill="1" applyBorder="1" applyAlignment="1">
      <alignment vertical="center"/>
    </xf>
    <xf numFmtId="0" fontId="39" fillId="2" borderId="4" xfId="9" applyFont="1" applyFill="1" applyBorder="1"/>
    <xf numFmtId="0" fontId="55" fillId="2" borderId="4" xfId="9" applyFont="1" applyFill="1" applyBorder="1" applyAlignment="1">
      <alignment horizontal="center" vertical="center"/>
    </xf>
    <xf numFmtId="0" fontId="54" fillId="0" borderId="27" xfId="9" applyFont="1" applyBorder="1" applyAlignment="1">
      <alignment vertical="center"/>
    </xf>
    <xf numFmtId="0" fontId="11" fillId="0" borderId="27" xfId="9" applyFont="1" applyBorder="1"/>
    <xf numFmtId="3" fontId="54" fillId="4" borderId="0" xfId="9" applyNumberFormat="1" applyFont="1" applyFill="1" applyAlignment="1">
      <alignment horizontal="right" vertical="center" wrapText="1"/>
    </xf>
    <xf numFmtId="0" fontId="54" fillId="0" borderId="0" xfId="9" applyFont="1" applyBorder="1" applyAlignment="1">
      <alignment vertical="center"/>
    </xf>
    <xf numFmtId="3" fontId="59" fillId="4" borderId="4" xfId="9" applyNumberFormat="1" applyFont="1" applyFill="1" applyBorder="1" applyAlignment="1">
      <alignment horizontal="left" vertical="center" wrapText="1"/>
    </xf>
    <xf numFmtId="3" fontId="59" fillId="4" borderId="4" xfId="9" applyNumberFormat="1" applyFont="1" applyFill="1" applyBorder="1" applyAlignment="1">
      <alignment horizontal="right" vertical="center" wrapText="1"/>
    </xf>
    <xf numFmtId="3" fontId="59" fillId="4" borderId="0" xfId="9" applyNumberFormat="1" applyFont="1" applyFill="1" applyBorder="1" applyAlignment="1">
      <alignment horizontal="right" vertical="center" wrapText="1"/>
    </xf>
    <xf numFmtId="0" fontId="55" fillId="2" borderId="0" xfId="9" applyFont="1" applyFill="1"/>
    <xf numFmtId="0" fontId="59" fillId="4" borderId="0" xfId="9" applyFont="1" applyFill="1" applyAlignment="1">
      <alignment horizontal="center" vertical="center" wrapText="1"/>
    </xf>
    <xf numFmtId="0" fontId="54" fillId="0" borderId="0" xfId="9" applyFont="1" applyAlignment="1">
      <alignment vertical="center"/>
    </xf>
    <xf numFmtId="0" fontId="54" fillId="4" borderId="0" xfId="9" applyFont="1" applyFill="1" applyAlignment="1">
      <alignment horizontal="right" vertical="center" wrapText="1"/>
    </xf>
    <xf numFmtId="172" fontId="13" fillId="0" borderId="0" xfId="0" applyNumberFormat="1" applyFont="1" applyBorder="1" applyAlignment="1">
      <alignment horizontal="right" vertical="center"/>
    </xf>
    <xf numFmtId="172" fontId="60" fillId="0" borderId="0" xfId="0" applyNumberFormat="1" applyFont="1" applyBorder="1" applyAlignment="1">
      <alignment horizontal="right" vertical="center"/>
    </xf>
    <xf numFmtId="3" fontId="54" fillId="0" borderId="0" xfId="9" applyNumberFormat="1" applyFont="1" applyAlignment="1">
      <alignment horizontal="right" vertical="center" wrapText="1"/>
    </xf>
    <xf numFmtId="0" fontId="59" fillId="4" borderId="0" xfId="9" applyFont="1" applyFill="1" applyAlignment="1">
      <alignment horizontal="right" vertical="center" wrapText="1"/>
    </xf>
    <xf numFmtId="0" fontId="56" fillId="3" borderId="0" xfId="9" applyFont="1" applyFill="1" applyAlignment="1"/>
    <xf numFmtId="0" fontId="56" fillId="4" borderId="0" xfId="9" applyFont="1" applyFill="1"/>
    <xf numFmtId="0" fontId="56" fillId="4" borderId="0" xfId="9" applyFont="1" applyFill="1" applyAlignment="1"/>
    <xf numFmtId="0" fontId="57" fillId="4" borderId="0" xfId="9" applyFont="1" applyFill="1"/>
    <xf numFmtId="0" fontId="58" fillId="4" borderId="0" xfId="9" applyFont="1" applyFill="1"/>
    <xf numFmtId="0" fontId="11" fillId="4" borderId="0" xfId="9" applyFont="1" applyFill="1"/>
    <xf numFmtId="0" fontId="59" fillId="0" borderId="0" xfId="9" applyFont="1" applyAlignment="1">
      <alignment horizontal="center" vertical="center"/>
    </xf>
    <xf numFmtId="0" fontId="55" fillId="2" borderId="29" xfId="9" applyFont="1" applyFill="1" applyBorder="1" applyAlignment="1">
      <alignment vertical="center"/>
    </xf>
    <xf numFmtId="0" fontId="61" fillId="2" borderId="29" xfId="9" applyFont="1" applyFill="1" applyBorder="1" applyAlignment="1">
      <alignment vertical="center"/>
    </xf>
    <xf numFmtId="3" fontId="59" fillId="0" borderId="4" xfId="9" applyNumberFormat="1" applyFont="1" applyBorder="1" applyAlignment="1">
      <alignment horizontal="left" vertical="center"/>
    </xf>
    <xf numFmtId="3" fontId="59" fillId="0" borderId="4" xfId="9" applyNumberFormat="1" applyFont="1" applyBorder="1" applyAlignment="1">
      <alignment horizontal="right" vertical="center"/>
    </xf>
    <xf numFmtId="3" fontId="59" fillId="0" borderId="0" xfId="9" applyNumberFormat="1" applyFont="1" applyBorder="1" applyAlignment="1">
      <alignment horizontal="left" vertical="center"/>
    </xf>
    <xf numFmtId="3" fontId="59" fillId="0" borderId="0" xfId="9" applyNumberFormat="1" applyFont="1" applyBorder="1" applyAlignment="1">
      <alignment horizontal="right" vertical="center"/>
    </xf>
    <xf numFmtId="3" fontId="54" fillId="0" borderId="0" xfId="9" applyNumberFormat="1" applyFont="1" applyAlignment="1">
      <alignment horizontal="right" vertical="center"/>
    </xf>
    <xf numFmtId="0" fontId="59" fillId="0" borderId="0" xfId="9" applyFont="1" applyAlignment="1">
      <alignment vertical="center"/>
    </xf>
    <xf numFmtId="0" fontId="59" fillId="0" borderId="0" xfId="9" applyFont="1" applyAlignment="1">
      <alignment horizontal="left" vertical="center"/>
    </xf>
    <xf numFmtId="0" fontId="54" fillId="0" borderId="0" xfId="9" applyFont="1" applyAlignment="1">
      <alignment horizontal="right" vertical="center" wrapText="1"/>
    </xf>
    <xf numFmtId="0" fontId="59" fillId="0" borderId="29" xfId="9" applyFont="1" applyBorder="1" applyAlignment="1">
      <alignment vertical="center"/>
    </xf>
    <xf numFmtId="0" fontId="62" fillId="0" borderId="0" xfId="9" applyFont="1" applyAlignment="1">
      <alignment vertical="center"/>
    </xf>
    <xf numFmtId="0" fontId="55" fillId="2" borderId="29" xfId="9" applyFont="1" applyFill="1" applyBorder="1" applyAlignment="1">
      <alignment horizontal="justify" vertical="center"/>
    </xf>
    <xf numFmtId="0" fontId="59" fillId="0" borderId="0" xfId="9" applyFont="1" applyAlignment="1">
      <alignment horizontal="right" vertical="center" wrapText="1"/>
    </xf>
    <xf numFmtId="0" fontId="59" fillId="0" borderId="0" xfId="9" applyFont="1" applyAlignment="1">
      <alignment horizontal="center" vertical="center" wrapText="1"/>
    </xf>
    <xf numFmtId="0" fontId="54" fillId="0" borderId="0" xfId="9" applyFont="1" applyAlignment="1">
      <alignment horizontal="justify" vertical="center"/>
    </xf>
    <xf numFmtId="3" fontId="59" fillId="0" borderId="2" xfId="9" applyNumberFormat="1" applyFont="1" applyBorder="1" applyAlignment="1">
      <alignment horizontal="right" vertical="center" wrapText="1"/>
    </xf>
    <xf numFmtId="0" fontId="54" fillId="0" borderId="28" xfId="9" applyFont="1" applyBorder="1" applyAlignment="1">
      <alignment horizontal="justify" vertical="center"/>
    </xf>
    <xf numFmtId="0" fontId="59" fillId="0" borderId="28" xfId="9" applyFont="1" applyBorder="1" applyAlignment="1">
      <alignment horizontal="right" vertical="center" wrapText="1"/>
    </xf>
    <xf numFmtId="0" fontId="54" fillId="0" borderId="0" xfId="9" applyFont="1" applyBorder="1" applyAlignment="1">
      <alignment horizontal="center" vertical="center" wrapText="1"/>
    </xf>
    <xf numFmtId="169" fontId="54" fillId="4" borderId="0" xfId="26" applyNumberFormat="1" applyFont="1" applyFill="1" applyBorder="1" applyAlignment="1" applyProtection="1">
      <alignment horizontal="right" vertical="center" wrapText="1"/>
    </xf>
    <xf numFmtId="170" fontId="54" fillId="4" borderId="0" xfId="37" applyNumberFormat="1" applyFont="1" applyFill="1" applyBorder="1" applyAlignment="1" applyProtection="1">
      <alignment horizontal="right" vertical="center" wrapText="1"/>
    </xf>
    <xf numFmtId="170" fontId="59" fillId="0" borderId="2" xfId="9" applyNumberFormat="1" applyFont="1" applyBorder="1" applyAlignment="1">
      <alignment horizontal="right" vertical="center" wrapText="1"/>
    </xf>
    <xf numFmtId="0" fontId="59" fillId="0" borderId="0" xfId="9" applyFont="1" applyBorder="1" applyAlignment="1">
      <alignment horizontal="right" vertical="center" wrapText="1"/>
    </xf>
    <xf numFmtId="0" fontId="59" fillId="0" borderId="29" xfId="9" applyFont="1" applyBorder="1" applyAlignment="1">
      <alignment horizontal="left" vertical="center"/>
    </xf>
    <xf numFmtId="0" fontId="59" fillId="0" borderId="29" xfId="9" applyFont="1" applyBorder="1" applyAlignment="1">
      <alignment horizontal="justify" vertical="center"/>
    </xf>
    <xf numFmtId="3" fontId="59" fillId="0" borderId="4" xfId="9" applyNumberFormat="1" applyFont="1" applyBorder="1" applyAlignment="1">
      <alignment horizontal="right" vertical="center" wrapText="1"/>
    </xf>
    <xf numFmtId="0" fontId="56" fillId="0" borderId="0" xfId="9" applyFont="1"/>
    <xf numFmtId="0" fontId="57" fillId="0" borderId="0" xfId="9" applyFont="1"/>
    <xf numFmtId="0" fontId="58" fillId="0" borderId="0" xfId="9" applyFont="1"/>
    <xf numFmtId="0" fontId="55" fillId="2" borderId="0" xfId="9" applyFont="1" applyFill="1" applyAlignment="1">
      <alignment horizontal="left" vertical="center"/>
    </xf>
    <xf numFmtId="0" fontId="54" fillId="0" borderId="0" xfId="9" applyFont="1" applyAlignment="1">
      <alignment horizontal="left" vertical="center" wrapText="1"/>
    </xf>
    <xf numFmtId="169" fontId="54" fillId="0" borderId="0" xfId="9" applyNumberFormat="1" applyFont="1" applyBorder="1" applyAlignment="1">
      <alignment horizontal="right" vertical="center" wrapText="1"/>
    </xf>
    <xf numFmtId="0" fontId="59" fillId="0" borderId="4" xfId="9" applyFont="1" applyBorder="1" applyAlignment="1">
      <alignment vertical="center" wrapText="1"/>
    </xf>
    <xf numFmtId="0" fontId="25" fillId="0" borderId="4" xfId="9" applyFont="1" applyBorder="1"/>
    <xf numFmtId="0" fontId="45" fillId="0" borderId="4" xfId="9" applyFont="1" applyBorder="1"/>
    <xf numFmtId="3" fontId="59" fillId="0" borderId="0" xfId="9" applyNumberFormat="1" applyFont="1" applyBorder="1" applyAlignment="1">
      <alignment horizontal="right" vertical="center" wrapText="1"/>
    </xf>
    <xf numFmtId="0" fontId="24" fillId="2" borderId="0" xfId="9" applyFont="1" applyFill="1"/>
    <xf numFmtId="0" fontId="55" fillId="2" borderId="0" xfId="9" applyFont="1" applyFill="1" applyAlignment="1">
      <alignment horizontal="center" vertical="center" wrapText="1"/>
    </xf>
    <xf numFmtId="3" fontId="11" fillId="0" borderId="0" xfId="9" applyNumberFormat="1" applyFont="1"/>
    <xf numFmtId="3" fontId="31" fillId="0" borderId="0" xfId="9" applyNumberFormat="1" applyFont="1"/>
    <xf numFmtId="0" fontId="59" fillId="0" borderId="0" xfId="9" applyFont="1" applyAlignment="1">
      <alignment vertical="center" wrapText="1"/>
    </xf>
    <xf numFmtId="3" fontId="31" fillId="0" borderId="0" xfId="9" applyNumberFormat="1" applyFont="1"/>
    <xf numFmtId="3" fontId="59" fillId="4" borderId="27" xfId="9" applyNumberFormat="1" applyFont="1" applyFill="1" applyBorder="1" applyAlignment="1">
      <alignment horizontal="right" vertical="center" wrapText="1"/>
    </xf>
    <xf numFmtId="0" fontId="59" fillId="0" borderId="4" xfId="9" applyFont="1" applyBorder="1" applyAlignment="1">
      <alignment horizontal="left" vertical="center" wrapText="1"/>
    </xf>
    <xf numFmtId="0" fontId="59" fillId="0" borderId="4" xfId="9" applyFont="1" applyBorder="1" applyAlignment="1">
      <alignment horizontal="center" vertical="center" wrapText="1"/>
    </xf>
    <xf numFmtId="0" fontId="11" fillId="0" borderId="4" xfId="9" applyFont="1" applyBorder="1"/>
    <xf numFmtId="0" fontId="31" fillId="0" borderId="4" xfId="9" applyFont="1" applyBorder="1"/>
    <xf numFmtId="0" fontId="59" fillId="0" borderId="0" xfId="9" applyFont="1" applyBorder="1" applyAlignment="1">
      <alignment horizontal="left" vertical="center" wrapText="1"/>
    </xf>
    <xf numFmtId="0" fontId="59" fillId="0" borderId="0" xfId="9" applyFont="1" applyBorder="1" applyAlignment="1">
      <alignment horizontal="center" vertical="center" wrapText="1"/>
    </xf>
    <xf numFmtId="0" fontId="31" fillId="0" borderId="0" xfId="9" applyFont="1" applyBorder="1"/>
    <xf numFmtId="0" fontId="55" fillId="2" borderId="0" xfId="9" applyFont="1" applyFill="1" applyAlignment="1">
      <alignment vertical="center" wrapText="1"/>
    </xf>
    <xf numFmtId="0" fontId="12" fillId="0" borderId="0" xfId="9" applyFont="1"/>
    <xf numFmtId="0" fontId="13" fillId="0" borderId="0" xfId="9" applyFont="1"/>
    <xf numFmtId="0" fontId="62" fillId="0" borderId="0" xfId="9" applyFont="1"/>
    <xf numFmtId="0" fontId="11" fillId="0" borderId="0" xfId="9" applyFont="1" applyAlignment="1">
      <alignment horizontal="justify" vertical="center"/>
    </xf>
    <xf numFmtId="0" fontId="31" fillId="0" borderId="0" xfId="9" applyFont="1" applyAlignment="1">
      <alignment horizontal="center" vertical="center"/>
    </xf>
    <xf numFmtId="0" fontId="63" fillId="2" borderId="0" xfId="9" applyFont="1" applyFill="1" applyAlignment="1">
      <alignment vertical="center" wrapText="1"/>
    </xf>
    <xf numFmtId="169" fontId="54" fillId="4" borderId="0" xfId="9" applyNumberFormat="1" applyFont="1" applyFill="1" applyAlignment="1">
      <alignment horizontal="right" vertical="center" wrapText="1"/>
    </xf>
    <xf numFmtId="169" fontId="59" fillId="0" borderId="4" xfId="9" applyNumberFormat="1" applyFont="1" applyBorder="1" applyAlignment="1">
      <alignment horizontal="right" vertical="center" wrapText="1"/>
    </xf>
    <xf numFmtId="0" fontId="54" fillId="4" borderId="0" xfId="9" applyFont="1" applyFill="1" applyAlignment="1">
      <alignment vertical="center" wrapText="1"/>
    </xf>
    <xf numFmtId="0" fontId="59" fillId="0" borderId="4" xfId="9" applyFont="1" applyBorder="1" applyAlignment="1">
      <alignment vertical="center"/>
    </xf>
    <xf numFmtId="0" fontId="11" fillId="4" borderId="4" xfId="9" applyFont="1" applyFill="1" applyBorder="1"/>
    <xf numFmtId="0" fontId="25" fillId="0" borderId="0" xfId="9" applyFont="1" applyAlignment="1">
      <alignment vertical="center" wrapText="1"/>
    </xf>
    <xf numFmtId="0" fontId="55" fillId="4" borderId="0" xfId="9" applyFont="1" applyFill="1" applyBorder="1" applyAlignment="1">
      <alignment vertical="center" wrapText="1"/>
    </xf>
    <xf numFmtId="0" fontId="56" fillId="3" borderId="0" xfId="9" applyFont="1" applyFill="1" applyAlignment="1">
      <alignment vertical="center" wrapText="1"/>
    </xf>
    <xf numFmtId="0" fontId="64" fillId="3" borderId="0" xfId="9" applyFont="1" applyFill="1" applyAlignment="1">
      <alignment vertical="center" wrapText="1"/>
    </xf>
    <xf numFmtId="0" fontId="59" fillId="0" borderId="0" xfId="9" applyFont="1" applyBorder="1" applyAlignment="1">
      <alignment vertical="center" wrapText="1"/>
    </xf>
    <xf numFmtId="0" fontId="55" fillId="2" borderId="4" xfId="9" applyFont="1" applyFill="1" applyBorder="1" applyAlignment="1">
      <alignment vertical="center" wrapText="1"/>
    </xf>
    <xf numFmtId="0" fontId="59" fillId="0" borderId="0" xfId="9" applyFont="1" applyBorder="1" applyAlignment="1">
      <alignment horizontal="center" vertical="center" wrapText="1"/>
    </xf>
    <xf numFmtId="0" fontId="54" fillId="0" borderId="3" xfId="9" applyFont="1" applyBorder="1" applyAlignment="1">
      <alignment horizontal="right" vertical="center"/>
    </xf>
    <xf numFmtId="0" fontId="54" fillId="0" borderId="0" xfId="9" applyFont="1" applyAlignment="1">
      <alignment horizontal="right" vertical="center"/>
    </xf>
    <xf numFmtId="0" fontId="54" fillId="0" borderId="0" xfId="9" applyFont="1" applyBorder="1" applyAlignment="1">
      <alignment horizontal="right" vertical="center"/>
    </xf>
    <xf numFmtId="0" fontId="54" fillId="0" borderId="0" xfId="9" applyFont="1" applyAlignment="1">
      <alignment vertical="center"/>
    </xf>
    <xf numFmtId="3" fontId="54" fillId="0" borderId="0" xfId="9" applyNumberFormat="1" applyFont="1" applyAlignment="1">
      <alignment vertical="center"/>
    </xf>
    <xf numFmtId="3" fontId="54" fillId="0" borderId="0" xfId="9" applyNumberFormat="1" applyFont="1" applyBorder="1" applyAlignment="1">
      <alignment horizontal="right" vertical="center"/>
    </xf>
    <xf numFmtId="0" fontId="59" fillId="0" borderId="0" xfId="9" applyFont="1" applyAlignment="1">
      <alignment horizontal="right" vertical="center"/>
    </xf>
    <xf numFmtId="170" fontId="54" fillId="4" borderId="4" xfId="37" applyNumberFormat="1" applyFont="1" applyFill="1" applyBorder="1" applyAlignment="1" applyProtection="1">
      <alignment horizontal="right" vertical="center" wrapText="1"/>
    </xf>
    <xf numFmtId="0" fontId="54" fillId="0" borderId="0" xfId="9" applyFont="1" applyBorder="1" applyAlignment="1">
      <alignment vertical="center" wrapText="1"/>
    </xf>
    <xf numFmtId="0" fontId="57" fillId="3" borderId="0" xfId="9" applyFont="1" applyFill="1" applyBorder="1" applyAlignment="1">
      <alignment horizontal="right" vertical="center" wrapText="1"/>
    </xf>
    <xf numFmtId="3" fontId="57" fillId="3" borderId="0" xfId="9" applyNumberFormat="1" applyFont="1" applyFill="1" applyBorder="1" applyAlignment="1">
      <alignment horizontal="right" vertical="center" wrapText="1"/>
    </xf>
    <xf numFmtId="0" fontId="54" fillId="0" borderId="0" xfId="9" applyFont="1" applyBorder="1" applyAlignment="1">
      <alignment horizontal="right" vertical="center" wrapText="1"/>
    </xf>
    <xf numFmtId="3" fontId="59" fillId="0" borderId="0" xfId="9" applyNumberFormat="1" applyFont="1" applyAlignment="1">
      <alignment horizontal="right" vertical="center" wrapText="1"/>
    </xf>
    <xf numFmtId="170" fontId="59" fillId="4" borderId="4" xfId="37" applyNumberFormat="1" applyFont="1" applyFill="1" applyBorder="1" applyAlignment="1" applyProtection="1">
      <alignment horizontal="right" vertical="center" wrapText="1"/>
    </xf>
    <xf numFmtId="3" fontId="54" fillId="0" borderId="0" xfId="9" applyNumberFormat="1" applyFont="1" applyBorder="1" applyAlignment="1">
      <alignment vertical="center"/>
    </xf>
    <xf numFmtId="3" fontId="59" fillId="0" borderId="4" xfId="9" applyNumberFormat="1" applyFont="1" applyBorder="1" applyAlignment="1">
      <alignment vertical="center"/>
    </xf>
    <xf numFmtId="3" fontId="59" fillId="0" borderId="0" xfId="9" applyNumberFormat="1" applyFont="1" applyBorder="1" applyAlignment="1">
      <alignment vertical="center" wrapText="1"/>
    </xf>
    <xf numFmtId="3" fontId="59" fillId="0" borderId="0" xfId="9" applyNumberFormat="1" applyFont="1" applyBorder="1" applyAlignment="1">
      <alignment vertical="center"/>
    </xf>
    <xf numFmtId="0" fontId="55" fillId="2" borderId="0" xfId="9" applyFont="1" applyFill="1" applyAlignment="1">
      <alignment vertical="center"/>
    </xf>
    <xf numFmtId="0" fontId="11" fillId="0" borderId="0" xfId="9" applyFont="1" applyAlignment="1">
      <alignment vertical="center"/>
    </xf>
    <xf numFmtId="0" fontId="11" fillId="0" borderId="0" xfId="9" applyFont="1" applyAlignment="1">
      <alignment vertical="top"/>
    </xf>
    <xf numFmtId="0" fontId="11" fillId="0" borderId="0" xfId="9" applyFont="1" applyAlignment="1">
      <alignment vertical="top"/>
    </xf>
    <xf numFmtId="0" fontId="11" fillId="0" borderId="0" xfId="9" applyFont="1" applyBorder="1" applyAlignment="1">
      <alignment horizontal="justify" wrapText="1"/>
    </xf>
    <xf numFmtId="0" fontId="24" fillId="2" borderId="28" xfId="9" applyFont="1" applyFill="1" applyBorder="1" applyAlignment="1">
      <alignment horizontal="justify" vertical="center" wrapText="1"/>
    </xf>
    <xf numFmtId="0" fontId="55" fillId="2" borderId="0" xfId="9" applyFont="1" applyFill="1" applyBorder="1" applyAlignment="1">
      <alignment horizontal="right" vertical="center" wrapText="1"/>
    </xf>
    <xf numFmtId="0" fontId="55" fillId="2" borderId="4" xfId="9" applyFont="1" applyFill="1" applyBorder="1" applyAlignment="1">
      <alignment horizontal="center" vertical="center" wrapText="1"/>
    </xf>
    <xf numFmtId="0" fontId="59" fillId="0" borderId="0" xfId="9" applyFont="1" applyAlignment="1">
      <alignment horizontal="justify" vertical="center" wrapText="1"/>
    </xf>
    <xf numFmtId="170" fontId="54" fillId="0" borderId="0" xfId="37" applyNumberFormat="1" applyFont="1" applyBorder="1" applyAlignment="1" applyProtection="1">
      <alignment horizontal="right" vertical="center" wrapText="1"/>
    </xf>
    <xf numFmtId="9" fontId="31" fillId="0" borderId="0" xfId="9" applyNumberFormat="1" applyFont="1"/>
    <xf numFmtId="0" fontId="59" fillId="0" borderId="0" xfId="9" applyFont="1"/>
    <xf numFmtId="0" fontId="39" fillId="2" borderId="0" xfId="9" applyFont="1" applyFill="1" applyAlignment="1">
      <alignment horizontal="justify" vertical="center" wrapText="1"/>
    </xf>
    <xf numFmtId="0" fontId="55" fillId="2" borderId="0" xfId="9" applyFont="1" applyFill="1" applyAlignment="1">
      <alignment horizontal="left" vertical="center" wrapText="1"/>
    </xf>
    <xf numFmtId="0" fontId="54" fillId="0" borderId="4" xfId="9" applyFont="1" applyBorder="1" applyAlignment="1">
      <alignment vertical="center" wrapText="1"/>
    </xf>
    <xf numFmtId="0" fontId="54" fillId="0" borderId="4" xfId="9" applyFont="1" applyBorder="1" applyAlignment="1">
      <alignment horizontal="right" vertical="center" wrapText="1"/>
    </xf>
    <xf numFmtId="169" fontId="54" fillId="4" borderId="0" xfId="9" applyNumberFormat="1" applyFont="1" applyFill="1" applyBorder="1" applyAlignment="1">
      <alignment horizontal="right" vertical="center" wrapText="1"/>
    </xf>
    <xf numFmtId="0" fontId="59" fillId="0" borderId="4" xfId="9" applyFont="1" applyBorder="1" applyAlignment="1">
      <alignment horizontal="right" vertical="center" wrapText="1"/>
    </xf>
    <xf numFmtId="0" fontId="25" fillId="0" borderId="0" xfId="9" applyFont="1" applyAlignment="1">
      <alignment vertical="top"/>
    </xf>
    <xf numFmtId="0" fontId="11" fillId="0" borderId="2" xfId="9" applyFont="1" applyBorder="1"/>
    <xf numFmtId="0" fontId="11" fillId="0" borderId="2" xfId="9" applyFont="1" applyBorder="1" applyAlignment="1">
      <alignment vertical="center"/>
    </xf>
    <xf numFmtId="9" fontId="11" fillId="0" borderId="27" xfId="20" applyFont="1" applyBorder="1" applyAlignment="1" applyProtection="1">
      <alignment horizontal="right" vertical="center" wrapText="1"/>
    </xf>
    <xf numFmtId="0" fontId="11" fillId="0" borderId="27" xfId="9" applyFont="1" applyBorder="1" applyAlignment="1">
      <alignment horizontal="right" vertical="center" wrapText="1"/>
    </xf>
    <xf numFmtId="3" fontId="11" fillId="0" borderId="27" xfId="9" applyNumberFormat="1" applyFont="1" applyBorder="1" applyAlignment="1">
      <alignment horizontal="right" vertical="center" wrapText="1"/>
    </xf>
    <xf numFmtId="0" fontId="11" fillId="0" borderId="0" xfId="9" applyFont="1" applyBorder="1" applyAlignment="1">
      <alignment vertical="center"/>
    </xf>
    <xf numFmtId="9" fontId="11" fillId="0" borderId="0" xfId="20" applyFont="1" applyBorder="1" applyAlignment="1" applyProtection="1">
      <alignment horizontal="right" vertical="center" wrapText="1"/>
    </xf>
    <xf numFmtId="0" fontId="11" fillId="0" borderId="0" xfId="9" applyFont="1" applyBorder="1" applyAlignment="1">
      <alignment horizontal="right" vertical="center" wrapText="1"/>
    </xf>
    <xf numFmtId="3" fontId="11" fillId="0" borderId="0" xfId="9" applyNumberFormat="1" applyFont="1" applyBorder="1" applyAlignment="1">
      <alignment horizontal="right" vertical="center" wrapText="1"/>
    </xf>
    <xf numFmtId="0" fontId="11" fillId="0" borderId="0" xfId="9" applyFont="1" applyAlignment="1"/>
    <xf numFmtId="0" fontId="11" fillId="0" borderId="0" xfId="9" applyFont="1" applyAlignment="1"/>
    <xf numFmtId="0" fontId="11" fillId="2" borderId="0" xfId="9" applyFont="1" applyFill="1"/>
    <xf numFmtId="17" fontId="55" fillId="2" borderId="4" xfId="9" applyNumberFormat="1" applyFont="1" applyFill="1" applyBorder="1" applyAlignment="1">
      <alignment horizontal="center" vertical="center"/>
    </xf>
    <xf numFmtId="0" fontId="54" fillId="0" borderId="0" xfId="9" applyFont="1" applyAlignment="1">
      <alignment horizontal="right" vertical="center" wrapText="1"/>
    </xf>
    <xf numFmtId="0" fontId="59" fillId="0" borderId="0" xfId="9" applyFont="1" applyBorder="1" applyAlignment="1">
      <alignment vertical="center"/>
    </xf>
    <xf numFmtId="172" fontId="54" fillId="4" borderId="0" xfId="37" applyNumberFormat="1" applyFont="1" applyFill="1" applyBorder="1" applyAlignment="1" applyProtection="1">
      <alignment horizontal="right" vertical="center" wrapText="1"/>
    </xf>
    <xf numFmtId="172" fontId="54" fillId="0" borderId="0" xfId="9" applyNumberFormat="1" applyFont="1" applyAlignment="1">
      <alignment horizontal="right" vertical="center" wrapText="1"/>
    </xf>
    <xf numFmtId="172" fontId="54" fillId="0" borderId="0" xfId="37" applyNumberFormat="1" applyFont="1" applyBorder="1" applyAlignment="1" applyProtection="1">
      <alignment horizontal="right" vertical="center" wrapText="1"/>
    </xf>
    <xf numFmtId="0" fontId="55" fillId="2" borderId="0" xfId="9" applyFont="1" applyFill="1" applyAlignment="1">
      <alignment horizontal="right" vertical="center"/>
    </xf>
    <xf numFmtId="170" fontId="55" fillId="2" borderId="0" xfId="1" applyNumberFormat="1" applyFont="1" applyFill="1" applyBorder="1" applyAlignment="1" applyProtection="1"/>
    <xf numFmtId="0" fontId="24" fillId="2" borderId="0" xfId="9" applyFont="1" applyFill="1" applyAlignment="1">
      <alignment vertical="center"/>
    </xf>
    <xf numFmtId="0" fontId="63" fillId="2" borderId="0" xfId="9" applyFont="1" applyFill="1"/>
    <xf numFmtId="169" fontId="54" fillId="4" borderId="3" xfId="9" applyNumberFormat="1" applyFont="1" applyFill="1" applyBorder="1" applyAlignment="1">
      <alignment horizontal="right" vertical="center" wrapText="1"/>
    </xf>
    <xf numFmtId="0" fontId="54" fillId="0" borderId="4" xfId="9" applyFont="1" applyBorder="1" applyAlignment="1">
      <alignment vertical="center"/>
    </xf>
    <xf numFmtId="0" fontId="59" fillId="0" borderId="4" xfId="9" applyFont="1" applyBorder="1" applyAlignment="1">
      <alignment horizontal="right" vertical="center"/>
    </xf>
    <xf numFmtId="0" fontId="59" fillId="0" borderId="0" xfId="9" applyFont="1" applyBorder="1" applyAlignment="1">
      <alignment horizontal="right" vertical="center"/>
    </xf>
    <xf numFmtId="0" fontId="63" fillId="2" borderId="25" xfId="9" applyFont="1" applyFill="1" applyBorder="1" applyAlignment="1">
      <alignment vertical="center" wrapText="1"/>
    </xf>
    <xf numFmtId="0" fontId="39" fillId="2" borderId="25" xfId="9" applyFont="1" applyFill="1" applyBorder="1"/>
    <xf numFmtId="0" fontId="55" fillId="2" borderId="25" xfId="9" applyFont="1" applyFill="1" applyBorder="1" applyAlignment="1">
      <alignment horizontal="center" vertical="center"/>
    </xf>
    <xf numFmtId="0" fontId="59" fillId="8" borderId="0" xfId="9" applyFont="1" applyFill="1" applyBorder="1" applyAlignment="1">
      <alignment vertical="center"/>
    </xf>
    <xf numFmtId="0" fontId="59" fillId="8" borderId="0" xfId="9" applyFont="1" applyFill="1" applyBorder="1"/>
    <xf numFmtId="0" fontId="59" fillId="8" borderId="0" xfId="9" applyFont="1" applyFill="1" applyBorder="1" applyAlignment="1">
      <alignment vertical="center" wrapText="1"/>
    </xf>
    <xf numFmtId="0" fontId="59" fillId="8" borderId="0" xfId="9" applyFont="1" applyFill="1" applyBorder="1" applyAlignment="1">
      <alignment horizontal="center" vertical="center"/>
    </xf>
    <xf numFmtId="169" fontId="59" fillId="8" borderId="0" xfId="9" applyNumberFormat="1" applyFont="1" applyFill="1" applyBorder="1" applyAlignment="1">
      <alignment vertical="center"/>
    </xf>
    <xf numFmtId="0" fontId="59" fillId="0" borderId="0" xfId="9" applyFont="1" applyBorder="1" applyAlignment="1">
      <alignment horizontal="center" vertical="center"/>
    </xf>
    <xf numFmtId="0" fontId="59" fillId="0" borderId="0" xfId="9" applyFont="1" applyBorder="1"/>
    <xf numFmtId="0" fontId="66" fillId="0" borderId="0" xfId="9" applyFont="1" applyBorder="1" applyAlignment="1">
      <alignment vertical="center"/>
    </xf>
    <xf numFmtId="0" fontId="54" fillId="0" borderId="0" xfId="9" applyFont="1" applyBorder="1"/>
    <xf numFmtId="0" fontId="54" fillId="8" borderId="0" xfId="9" applyFont="1" applyFill="1" applyBorder="1"/>
    <xf numFmtId="169" fontId="54" fillId="8" borderId="0" xfId="9" applyNumberFormat="1" applyFont="1" applyFill="1" applyAlignment="1">
      <alignment horizontal="right" vertical="center" wrapText="1"/>
    </xf>
    <xf numFmtId="169" fontId="59" fillId="8" borderId="0" xfId="9" applyNumberFormat="1" applyFont="1" applyFill="1" applyAlignment="1">
      <alignment horizontal="right" vertical="center" wrapText="1"/>
    </xf>
    <xf numFmtId="0" fontId="59" fillId="4" borderId="0" xfId="9" applyFont="1" applyFill="1" applyBorder="1"/>
    <xf numFmtId="172" fontId="31" fillId="0" borderId="0" xfId="9" applyNumberFormat="1" applyFont="1" applyBorder="1"/>
    <xf numFmtId="172" fontId="59" fillId="0" borderId="4" xfId="9" applyNumberFormat="1" applyFont="1" applyBorder="1" applyAlignment="1">
      <alignment vertical="center"/>
    </xf>
    <xf numFmtId="172" fontId="11" fillId="0" borderId="0" xfId="9" applyNumberFormat="1" applyFont="1"/>
    <xf numFmtId="0" fontId="11" fillId="4" borderId="0" xfId="9" applyFont="1" applyFill="1" applyBorder="1"/>
    <xf numFmtId="0" fontId="54" fillId="4" borderId="0" xfId="9" applyFont="1" applyFill="1" applyBorder="1" applyAlignment="1">
      <alignment vertical="center" wrapText="1"/>
    </xf>
    <xf numFmtId="0" fontId="59" fillId="4" borderId="0" xfId="9" applyFont="1" applyFill="1" applyBorder="1" applyAlignment="1">
      <alignment vertical="center" wrapText="1"/>
    </xf>
    <xf numFmtId="0" fontId="11" fillId="0" borderId="0" xfId="9" applyFont="1" applyBorder="1"/>
    <xf numFmtId="0" fontId="7" fillId="2" borderId="0" xfId="9" applyFont="1" applyFill="1" applyAlignment="1">
      <alignment vertical="center"/>
    </xf>
    <xf numFmtId="0" fontId="8" fillId="2" borderId="0" xfId="9" applyFont="1" applyFill="1" applyAlignment="1">
      <alignment vertical="center" wrapText="1"/>
    </xf>
    <xf numFmtId="0" fontId="2" fillId="0" borderId="0" xfId="9" applyFont="1" applyAlignment="1">
      <alignment vertical="center" wrapText="1"/>
    </xf>
    <xf numFmtId="169" fontId="31" fillId="0" borderId="0" xfId="9" applyNumberFormat="1" applyFont="1"/>
    <xf numFmtId="169" fontId="13" fillId="4" borderId="0" xfId="9" applyNumberFormat="1" applyFont="1" applyFill="1" applyBorder="1" applyAlignment="1">
      <alignment horizontal="right" vertical="center" wrapText="1"/>
    </xf>
    <xf numFmtId="169" fontId="54" fillId="0" borderId="0" xfId="9" applyNumberFormat="1" applyFont="1" applyAlignment="1">
      <alignment horizontal="right" vertical="center" wrapText="1"/>
    </xf>
    <xf numFmtId="0" fontId="3" fillId="0" borderId="0" xfId="9" applyFont="1" applyAlignment="1">
      <alignment vertical="center" wrapText="1"/>
    </xf>
    <xf numFmtId="169" fontId="13" fillId="0" borderId="0" xfId="9" applyNumberFormat="1" applyFont="1" applyBorder="1" applyAlignment="1">
      <alignment horizontal="right" vertical="center" wrapText="1"/>
    </xf>
    <xf numFmtId="169" fontId="13" fillId="0" borderId="0" xfId="9" applyNumberFormat="1" applyFont="1" applyAlignment="1">
      <alignment horizontal="right" vertical="center" wrapText="1"/>
    </xf>
    <xf numFmtId="0" fontId="3" fillId="0" borderId="0" xfId="9" applyFont="1" applyAlignment="1">
      <alignment vertical="center" wrapText="1"/>
    </xf>
    <xf numFmtId="169" fontId="13" fillId="0" borderId="0" xfId="9" applyNumberFormat="1" applyFont="1" applyAlignment="1">
      <alignment horizontal="right" vertical="center" wrapText="1"/>
    </xf>
    <xf numFmtId="169" fontId="12" fillId="0" borderId="0" xfId="9" applyNumberFormat="1" applyFont="1"/>
    <xf numFmtId="0" fontId="59" fillId="0" borderId="4" xfId="9" applyFont="1" applyBorder="1"/>
    <xf numFmtId="0" fontId="10" fillId="0" borderId="4" xfId="9" applyFont="1" applyBorder="1" applyAlignment="1">
      <alignment vertical="center" wrapText="1"/>
    </xf>
    <xf numFmtId="169" fontId="59" fillId="0" borderId="4" xfId="9" applyNumberFormat="1" applyFont="1" applyBorder="1" applyAlignment="1">
      <alignment horizontal="right" vertical="center"/>
    </xf>
    <xf numFmtId="0" fontId="54" fillId="0" borderId="0" xfId="9" applyFont="1"/>
    <xf numFmtId="170" fontId="59" fillId="0" borderId="25" xfId="37" applyNumberFormat="1" applyFont="1" applyBorder="1" applyAlignment="1" applyProtection="1">
      <alignment horizontal="right" vertical="center" wrapText="1"/>
    </xf>
    <xf numFmtId="169" fontId="59" fillId="0" borderId="2" xfId="9" applyNumberFormat="1" applyFont="1" applyBorder="1" applyAlignment="1">
      <alignment horizontal="right" vertical="center" wrapText="1"/>
    </xf>
    <xf numFmtId="169" fontId="59" fillId="0" borderId="0" xfId="9" applyNumberFormat="1" applyFont="1" applyBorder="1" applyAlignment="1">
      <alignment horizontal="right" vertical="center" wrapText="1"/>
    </xf>
    <xf numFmtId="0" fontId="59" fillId="0" borderId="4" xfId="9" applyFont="1" applyBorder="1" applyAlignment="1">
      <alignment horizontal="center" vertical="center"/>
    </xf>
    <xf numFmtId="169" fontId="59" fillId="0" borderId="0" xfId="9" applyNumberFormat="1" applyFont="1" applyAlignment="1">
      <alignment horizontal="right" vertical="center" wrapText="1"/>
    </xf>
    <xf numFmtId="169" fontId="59" fillId="0" borderId="4" xfId="9" applyNumberFormat="1" applyFont="1" applyBorder="1" applyAlignment="1">
      <alignment horizontal="right" vertical="center" wrapText="1"/>
    </xf>
    <xf numFmtId="3" fontId="54" fillId="0" borderId="0" xfId="9" applyNumberFormat="1" applyFont="1" applyAlignment="1">
      <alignment horizontal="right" vertical="center" wrapText="1"/>
    </xf>
    <xf numFmtId="0" fontId="59" fillId="0" borderId="28" xfId="9" applyFont="1" applyBorder="1" applyAlignment="1">
      <alignment horizontal="center" vertical="center"/>
    </xf>
    <xf numFmtId="0" fontId="11" fillId="0" borderId="0" xfId="9" applyFont="1" applyAlignment="1">
      <alignment horizontal="justify" vertical="center"/>
    </xf>
    <xf numFmtId="166" fontId="55" fillId="2" borderId="4" xfId="9" applyNumberFormat="1" applyFont="1" applyFill="1" applyBorder="1" applyAlignment="1">
      <alignment horizontal="center" vertical="center"/>
    </xf>
    <xf numFmtId="0" fontId="13" fillId="0" borderId="2" xfId="9" applyFont="1" applyBorder="1" applyAlignment="1">
      <alignment vertical="center"/>
    </xf>
    <xf numFmtId="0" fontId="12" fillId="0" borderId="2" xfId="9" applyFont="1" applyBorder="1"/>
    <xf numFmtId="0" fontId="11" fillId="0" borderId="28" xfId="9" applyFont="1" applyBorder="1"/>
    <xf numFmtId="0" fontId="13" fillId="0" borderId="28" xfId="9" applyFont="1" applyBorder="1" applyAlignment="1">
      <alignment vertical="center"/>
    </xf>
    <xf numFmtId="0" fontId="12" fillId="0" borderId="28" xfId="9" applyFont="1" applyBorder="1"/>
    <xf numFmtId="169" fontId="54" fillId="4" borderId="28" xfId="9" applyNumberFormat="1" applyFont="1" applyFill="1" applyBorder="1" applyAlignment="1">
      <alignment horizontal="right" vertical="center" wrapText="1"/>
    </xf>
    <xf numFmtId="49" fontId="54" fillId="0" borderId="0" xfId="9" applyNumberFormat="1" applyFont="1" applyAlignment="1">
      <alignment horizontal="right" vertical="center" wrapText="1"/>
    </xf>
    <xf numFmtId="0" fontId="24" fillId="2" borderId="31" xfId="9" applyFont="1" applyFill="1" applyBorder="1" applyAlignment="1">
      <alignment horizontal="left" vertical="center" wrapText="1"/>
    </xf>
    <xf numFmtId="0" fontId="24" fillId="2" borderId="31" xfId="9" applyFont="1" applyFill="1" applyBorder="1" applyAlignment="1">
      <alignment horizontal="right" vertical="center" wrapText="1"/>
    </xf>
    <xf numFmtId="17" fontId="25" fillId="9" borderId="28" xfId="9" applyNumberFormat="1" applyFont="1" applyFill="1" applyBorder="1" applyAlignment="1">
      <alignment horizontal="left" vertical="center" wrapText="1"/>
    </xf>
    <xf numFmtId="169" fontId="59" fillId="9" borderId="28" xfId="9" applyNumberFormat="1" applyFont="1" applyFill="1" applyBorder="1" applyAlignment="1">
      <alignment horizontal="right" vertical="center" wrapText="1"/>
    </xf>
    <xf numFmtId="3" fontId="59" fillId="9" borderId="28" xfId="9" applyNumberFormat="1" applyFont="1" applyFill="1" applyBorder="1" applyAlignment="1">
      <alignment horizontal="right" vertical="center" wrapText="1"/>
    </xf>
    <xf numFmtId="0" fontId="25" fillId="0" borderId="0" xfId="9" applyFont="1" applyAlignment="1">
      <alignment horizontal="left" vertical="center" wrapText="1"/>
    </xf>
    <xf numFmtId="0" fontId="25" fillId="0" borderId="33" xfId="9" applyFont="1" applyBorder="1" applyAlignment="1">
      <alignment horizontal="left" vertical="center" wrapText="1"/>
    </xf>
    <xf numFmtId="0" fontId="54" fillId="0" borderId="33" xfId="9" applyFont="1" applyBorder="1" applyAlignment="1">
      <alignment horizontal="justify" vertical="center" wrapText="1"/>
    </xf>
    <xf numFmtId="0" fontId="54" fillId="0" borderId="33" xfId="9" applyFont="1" applyBorder="1" applyAlignment="1">
      <alignment horizontal="right" vertical="center" wrapText="1"/>
    </xf>
    <xf numFmtId="0" fontId="25" fillId="0" borderId="34" xfId="9" applyFont="1" applyBorder="1" applyAlignment="1">
      <alignment horizontal="left" vertical="center" wrapText="1"/>
    </xf>
    <xf numFmtId="0" fontId="54" fillId="0" borderId="34" xfId="9" applyFont="1" applyBorder="1" applyAlignment="1">
      <alignment horizontal="right" vertical="center" wrapText="1"/>
    </xf>
    <xf numFmtId="0" fontId="59" fillId="0" borderId="28" xfId="9" applyFont="1" applyBorder="1" applyAlignment="1">
      <alignment horizontal="left" vertical="center" wrapText="1"/>
    </xf>
    <xf numFmtId="0" fontId="54" fillId="0" borderId="28" xfId="9" applyFont="1" applyBorder="1" applyAlignment="1">
      <alignment horizontal="right" vertical="center" wrapText="1"/>
    </xf>
    <xf numFmtId="17" fontId="25" fillId="9" borderId="29" xfId="9" applyNumberFormat="1" applyFont="1" applyFill="1" applyBorder="1" applyAlignment="1">
      <alignment horizontal="left" vertical="center" wrapText="1"/>
    </xf>
    <xf numFmtId="3" fontId="59" fillId="9" borderId="29" xfId="9" applyNumberFormat="1" applyFont="1" applyFill="1" applyBorder="1" applyAlignment="1">
      <alignment horizontal="right" vertical="center" wrapText="1"/>
    </xf>
    <xf numFmtId="169" fontId="59" fillId="9" borderId="29" xfId="9" applyNumberFormat="1" applyFont="1" applyFill="1" applyBorder="1" applyAlignment="1">
      <alignment horizontal="right" vertical="center" wrapText="1"/>
    </xf>
    <xf numFmtId="169" fontId="59" fillId="9" borderId="29" xfId="9" applyNumberFormat="1" applyFont="1" applyFill="1" applyBorder="1" applyAlignment="1">
      <alignment vertical="center" wrapText="1"/>
    </xf>
    <xf numFmtId="3" fontId="59" fillId="9" borderId="33" xfId="9" applyNumberFormat="1" applyFont="1" applyFill="1" applyBorder="1" applyAlignment="1">
      <alignment horizontal="right" vertical="center" wrapText="1"/>
    </xf>
    <xf numFmtId="169" fontId="59" fillId="9" borderId="33" xfId="9" applyNumberFormat="1" applyFont="1" applyFill="1" applyBorder="1" applyAlignment="1">
      <alignment horizontal="right" vertical="center" wrapText="1"/>
    </xf>
    <xf numFmtId="0" fontId="25" fillId="0" borderId="0" xfId="0" applyFont="1"/>
    <xf numFmtId="0" fontId="67" fillId="0" borderId="0" xfId="0" applyFont="1" applyAlignment="1">
      <alignment vertical="center"/>
    </xf>
    <xf numFmtId="0" fontId="11" fillId="0" borderId="0" xfId="9" applyFont="1" applyAlignment="1">
      <alignment horizontal="justify" wrapText="1"/>
    </xf>
    <xf numFmtId="167" fontId="68" fillId="0" borderId="0" xfId="1" applyFont="1" applyBorder="1" applyAlignment="1" applyProtection="1">
      <alignment horizontal="justify" wrapText="1"/>
    </xf>
    <xf numFmtId="0" fontId="11" fillId="0" borderId="0" xfId="9" applyFont="1" applyAlignment="1">
      <alignment horizontal="justify" wrapText="1"/>
    </xf>
    <xf numFmtId="0" fontId="11" fillId="3" borderId="0" xfId="9" applyFont="1" applyFill="1"/>
    <xf numFmtId="0" fontId="66" fillId="0" borderId="0" xfId="9" applyFont="1" applyAlignment="1">
      <alignment horizontal="left" vertical="top"/>
    </xf>
    <xf numFmtId="0" fontId="72" fillId="0" borderId="0" xfId="0" applyFont="1"/>
    <xf numFmtId="14" fontId="21" fillId="5" borderId="5" xfId="0" applyNumberFormat="1" applyFont="1" applyFill="1" applyBorder="1" applyAlignment="1">
      <alignment horizontal="right" vertical="center"/>
    </xf>
    <xf numFmtId="14" fontId="22" fillId="5" borderId="6" xfId="0" applyNumberFormat="1" applyFont="1" applyFill="1" applyBorder="1" applyAlignment="1">
      <alignment horizontal="right" vertical="center"/>
    </xf>
    <xf numFmtId="14" fontId="21" fillId="5" borderId="8" xfId="0" applyNumberFormat="1" applyFont="1" applyFill="1" applyBorder="1" applyAlignment="1">
      <alignment horizontal="right" vertical="center"/>
    </xf>
    <xf numFmtId="4" fontId="13" fillId="0" borderId="0" xfId="0" applyNumberFormat="1" applyFont="1" applyAlignment="1">
      <alignment vertical="center" wrapText="1"/>
    </xf>
    <xf numFmtId="0" fontId="11" fillId="10" borderId="0" xfId="9" applyFont="1" applyFill="1" applyBorder="1"/>
    <xf numFmtId="0" fontId="12" fillId="0" borderId="0" xfId="9" applyFont="1" applyFill="1" applyBorder="1" applyAlignment="1">
      <alignment horizontal="justify" wrapText="1"/>
    </xf>
    <xf numFmtId="0" fontId="11" fillId="0" borderId="0" xfId="9" applyFont="1" applyBorder="1" applyAlignment="1">
      <alignment horizontal="justify" vertical="justify" wrapText="1"/>
    </xf>
    <xf numFmtId="0" fontId="65" fillId="3" borderId="0" xfId="9" applyFont="1" applyFill="1"/>
    <xf numFmtId="0" fontId="65" fillId="0" borderId="0" xfId="9" applyFont="1"/>
    <xf numFmtId="0" fontId="46" fillId="0" borderId="0" xfId="9" applyFont="1"/>
    <xf numFmtId="0" fontId="46" fillId="0" borderId="0" xfId="9" applyFont="1" applyAlignment="1">
      <alignment vertical="top"/>
    </xf>
    <xf numFmtId="0" fontId="73" fillId="0" borderId="0" xfId="0" applyFont="1" applyAlignment="1">
      <alignment vertical="center"/>
    </xf>
    <xf numFmtId="0" fontId="36" fillId="5" borderId="0" xfId="0" applyFont="1" applyFill="1" applyBorder="1" applyAlignment="1">
      <alignment horizontal="center"/>
    </xf>
    <xf numFmtId="14" fontId="22" fillId="5" borderId="6" xfId="0" applyNumberFormat="1" applyFont="1" applyFill="1" applyBorder="1" applyAlignment="1">
      <alignment horizontal="center" vertical="center"/>
    </xf>
    <xf numFmtId="14" fontId="22" fillId="5" borderId="36" xfId="0" applyNumberFormat="1" applyFont="1" applyFill="1" applyBorder="1" applyAlignment="1">
      <alignment horizontal="center" vertical="center"/>
    </xf>
    <xf numFmtId="0" fontId="15" fillId="0" borderId="0" xfId="0" applyFont="1" applyBorder="1"/>
    <xf numFmtId="14" fontId="22" fillId="5" borderId="5" xfId="0" applyNumberFormat="1" applyFont="1" applyFill="1" applyBorder="1" applyAlignment="1">
      <alignment horizontal="center" vertical="center"/>
    </xf>
    <xf numFmtId="14" fontId="40" fillId="5" borderId="0" xfId="0" applyNumberFormat="1" applyFont="1" applyFill="1" applyAlignment="1">
      <alignment horizontal="center" vertical="center"/>
    </xf>
    <xf numFmtId="14" fontId="40" fillId="5" borderId="5" xfId="0" applyNumberFormat="1" applyFont="1" applyFill="1" applyBorder="1" applyAlignment="1">
      <alignment horizontal="center" vertical="center"/>
    </xf>
    <xf numFmtId="0" fontId="12" fillId="0" borderId="0" xfId="9" applyFont="1" applyFill="1" applyBorder="1" applyAlignment="1">
      <alignment horizontal="justify" wrapText="1"/>
    </xf>
    <xf numFmtId="3" fontId="54" fillId="10" borderId="0" xfId="0" applyNumberFormat="1" applyFont="1" applyFill="1" applyAlignment="1">
      <alignment vertical="center" wrapText="1"/>
    </xf>
    <xf numFmtId="4" fontId="13" fillId="0" borderId="0" xfId="0" applyNumberFormat="1" applyFont="1" applyAlignment="1">
      <alignment horizontal="center" vertical="center" wrapText="1"/>
    </xf>
    <xf numFmtId="14" fontId="22" fillId="5" borderId="38" xfId="0" applyNumberFormat="1" applyFont="1" applyFill="1" applyBorder="1" applyAlignment="1">
      <alignment horizontal="center" vertical="center"/>
    </xf>
    <xf numFmtId="14" fontId="22" fillId="5" borderId="39" xfId="0" applyNumberFormat="1" applyFont="1" applyFill="1" applyBorder="1" applyAlignment="1">
      <alignment horizontal="center" vertical="center"/>
    </xf>
    <xf numFmtId="170" fontId="59" fillId="4" borderId="0" xfId="37" applyNumberFormat="1" applyFont="1" applyFill="1" applyBorder="1" applyAlignment="1" applyProtection="1">
      <alignment horizontal="right" vertical="center" wrapText="1"/>
    </xf>
    <xf numFmtId="14" fontId="74" fillId="11" borderId="35" xfId="0" applyNumberFormat="1" applyFont="1" applyFill="1" applyBorder="1" applyAlignment="1">
      <alignment vertical="center"/>
    </xf>
    <xf numFmtId="14" fontId="74" fillId="11" borderId="37" xfId="0" applyNumberFormat="1" applyFont="1" applyFill="1" applyBorder="1" applyAlignment="1">
      <alignment vertical="center"/>
    </xf>
    <xf numFmtId="14" fontId="74" fillId="11" borderId="40" xfId="0" applyNumberFormat="1" applyFont="1" applyFill="1" applyBorder="1" applyAlignment="1">
      <alignment vertical="center"/>
    </xf>
    <xf numFmtId="14" fontId="74" fillId="11" borderId="41" xfId="0" applyNumberFormat="1" applyFont="1" applyFill="1" applyBorder="1" applyAlignment="1">
      <alignment vertical="center"/>
    </xf>
    <xf numFmtId="14" fontId="21" fillId="5" borderId="42" xfId="0" applyNumberFormat="1" applyFont="1" applyFill="1" applyBorder="1" applyAlignment="1">
      <alignment vertical="center"/>
    </xf>
    <xf numFmtId="14" fontId="21" fillId="5" borderId="43" xfId="0" applyNumberFormat="1" applyFont="1" applyFill="1" applyBorder="1" applyAlignment="1">
      <alignment vertical="center"/>
    </xf>
    <xf numFmtId="0" fontId="40" fillId="5" borderId="0" xfId="0" applyFont="1" applyFill="1" applyBorder="1" applyAlignment="1">
      <alignment horizontal="left" vertical="center"/>
    </xf>
    <xf numFmtId="0" fontId="16" fillId="0" borderId="0" xfId="0" applyFont="1" applyBorder="1" applyAlignment="1">
      <alignment horizontal="center" vertical="center"/>
    </xf>
    <xf numFmtId="0" fontId="12" fillId="0" borderId="0" xfId="12" applyFont="1" applyBorder="1" applyAlignment="1">
      <alignment horizontal="center" vertical="center"/>
    </xf>
    <xf numFmtId="0" fontId="21" fillId="5" borderId="0" xfId="0" applyFont="1" applyFill="1" applyBorder="1" applyAlignment="1">
      <alignment horizontal="center" vertical="center"/>
    </xf>
    <xf numFmtId="0" fontId="36" fillId="5" borderId="0" xfId="0" applyFont="1" applyFill="1" applyBorder="1" applyAlignment="1">
      <alignment horizontal="center" vertical="center"/>
    </xf>
    <xf numFmtId="0" fontId="28" fillId="6" borderId="0" xfId="0" applyFont="1" applyFill="1" applyBorder="1" applyAlignment="1">
      <alignment horizontal="left" vertical="center"/>
    </xf>
    <xf numFmtId="0" fontId="18" fillId="5" borderId="0" xfId="0" applyFont="1" applyFill="1" applyBorder="1" applyAlignment="1">
      <alignment horizontal="center" vertical="center"/>
    </xf>
    <xf numFmtId="0" fontId="17" fillId="0" borderId="0" xfId="0" applyFont="1" applyBorder="1" applyAlignment="1">
      <alignment horizontal="center" vertical="center"/>
    </xf>
    <xf numFmtId="0" fontId="19" fillId="5" borderId="0" xfId="0" applyFont="1" applyFill="1" applyBorder="1" applyAlignment="1">
      <alignment horizontal="center" vertical="center"/>
    </xf>
    <xf numFmtId="0" fontId="12" fillId="0" borderId="0" xfId="12" applyFont="1" applyBorder="1" applyAlignment="1">
      <alignment horizontal="center"/>
    </xf>
    <xf numFmtId="0" fontId="36" fillId="5" borderId="0" xfId="0" applyFont="1" applyFill="1" applyBorder="1" applyAlignment="1">
      <alignment horizontal="center"/>
    </xf>
    <xf numFmtId="169" fontId="40" fillId="5" borderId="22" xfId="26" applyNumberFormat="1" applyFont="1" applyFill="1" applyBorder="1" applyAlignment="1" applyProtection="1">
      <alignment horizontal="left" vertical="center"/>
    </xf>
    <xf numFmtId="0" fontId="36" fillId="5" borderId="19" xfId="0" applyFont="1" applyFill="1" applyBorder="1" applyAlignment="1">
      <alignment horizontal="center" vertical="center"/>
    </xf>
    <xf numFmtId="0" fontId="28" fillId="6" borderId="0" xfId="12" applyFont="1" applyFill="1" applyBorder="1" applyAlignment="1">
      <alignment horizontal="left" vertical="center"/>
    </xf>
    <xf numFmtId="0" fontId="36" fillId="5" borderId="24" xfId="0" applyFont="1" applyFill="1" applyBorder="1" applyAlignment="1">
      <alignment horizontal="center" vertical="center"/>
    </xf>
    <xf numFmtId="173" fontId="40" fillId="5" borderId="0" xfId="12" applyNumberFormat="1" applyFont="1" applyFill="1" applyBorder="1" applyAlignment="1">
      <alignment horizontal="center" vertical="center" wrapText="1"/>
    </xf>
    <xf numFmtId="0" fontId="40" fillId="5" borderId="23" xfId="12" applyFont="1" applyFill="1" applyBorder="1" applyAlignment="1">
      <alignment horizontal="center" vertical="center" wrapText="1"/>
    </xf>
    <xf numFmtId="0" fontId="40" fillId="5" borderId="0" xfId="12" applyFont="1" applyFill="1" applyBorder="1" applyAlignment="1">
      <alignment horizontal="center" vertical="center"/>
    </xf>
    <xf numFmtId="49" fontId="40" fillId="5" borderId="0" xfId="0" applyNumberFormat="1" applyFont="1" applyFill="1" applyBorder="1" applyAlignment="1">
      <alignment horizontal="center" vertical="center"/>
    </xf>
    <xf numFmtId="0" fontId="40" fillId="5" borderId="23" xfId="12" applyFont="1" applyFill="1" applyBorder="1" applyAlignment="1">
      <alignment horizontal="center" vertical="center"/>
    </xf>
    <xf numFmtId="0" fontId="40" fillId="5" borderId="0" xfId="12" applyFont="1" applyFill="1" applyBorder="1" applyAlignment="1">
      <alignment horizontal="center" vertical="center" wrapText="1"/>
    </xf>
    <xf numFmtId="0" fontId="24" fillId="5" borderId="0" xfId="0" applyFont="1" applyFill="1" applyBorder="1" applyAlignment="1">
      <alignment horizontal="center" vertical="center"/>
    </xf>
    <xf numFmtId="0" fontId="12" fillId="0" borderId="0" xfId="9" applyFont="1" applyBorder="1" applyAlignment="1">
      <alignment horizontal="justify" vertical="top" wrapText="1"/>
    </xf>
    <xf numFmtId="0" fontId="12" fillId="0" borderId="0" xfId="9" applyFont="1" applyBorder="1" applyAlignment="1">
      <alignment horizontal="justify" vertical="justify" wrapText="1"/>
    </xf>
    <xf numFmtId="0" fontId="11" fillId="0" borderId="0" xfId="9" applyFont="1" applyBorder="1" applyAlignment="1">
      <alignment horizontal="left" wrapText="1"/>
    </xf>
    <xf numFmtId="0" fontId="25" fillId="0" borderId="0" xfId="0" applyFont="1" applyBorder="1" applyAlignment="1">
      <alignment horizontal="justify" wrapText="1"/>
    </xf>
    <xf numFmtId="0" fontId="11" fillId="0" borderId="0" xfId="0" applyFont="1" applyBorder="1" applyAlignment="1">
      <alignment horizontal="justify" wrapText="1"/>
    </xf>
    <xf numFmtId="0" fontId="11" fillId="0" borderId="0" xfId="9" applyFont="1" applyBorder="1" applyAlignment="1">
      <alignment horizontal="center"/>
    </xf>
    <xf numFmtId="0" fontId="11" fillId="0" borderId="0" xfId="9" applyFont="1" applyBorder="1" applyAlignment="1">
      <alignment horizontal="justify" vertical="center"/>
    </xf>
    <xf numFmtId="0" fontId="11" fillId="0" borderId="0" xfId="9" applyFont="1" applyBorder="1" applyAlignment="1">
      <alignment horizontal="left" vertical="center" wrapText="1"/>
    </xf>
    <xf numFmtId="0" fontId="24" fillId="2" borderId="31" xfId="9" applyFont="1" applyFill="1" applyBorder="1" applyAlignment="1">
      <alignment horizontal="right" vertical="center" wrapText="1"/>
    </xf>
    <xf numFmtId="169" fontId="59" fillId="9" borderId="32" xfId="9" applyNumberFormat="1" applyFont="1" applyFill="1" applyBorder="1" applyAlignment="1">
      <alignment vertical="center" wrapText="1"/>
    </xf>
    <xf numFmtId="169" fontId="54" fillId="0" borderId="31" xfId="9" applyNumberFormat="1" applyFont="1" applyBorder="1" applyAlignment="1">
      <alignment horizontal="center" vertical="center" wrapText="1"/>
    </xf>
    <xf numFmtId="169" fontId="54" fillId="0" borderId="34" xfId="9" applyNumberFormat="1" applyFont="1" applyBorder="1" applyAlignment="1">
      <alignment horizontal="center" vertical="center" wrapText="1"/>
    </xf>
    <xf numFmtId="169" fontId="59" fillId="9" borderId="29" xfId="9" applyNumberFormat="1" applyFont="1" applyFill="1" applyBorder="1" applyAlignment="1">
      <alignment horizontal="center" vertical="center" wrapText="1"/>
    </xf>
    <xf numFmtId="0" fontId="12" fillId="0" borderId="0" xfId="9" applyFont="1" applyBorder="1" applyAlignment="1">
      <alignment horizontal="justify" wrapText="1"/>
    </xf>
    <xf numFmtId="0" fontId="54" fillId="0" borderId="0" xfId="0" applyFont="1" applyBorder="1" applyAlignment="1">
      <alignment horizontal="center"/>
    </xf>
    <xf numFmtId="0" fontId="13" fillId="10" borderId="0" xfId="9" applyFont="1" applyFill="1" applyBorder="1" applyAlignment="1">
      <alignment horizontal="center" vertical="center" wrapText="1"/>
    </xf>
    <xf numFmtId="0" fontId="13" fillId="0" borderId="4" xfId="9" applyFont="1" applyBorder="1" applyAlignment="1">
      <alignment vertical="center" wrapText="1"/>
    </xf>
    <xf numFmtId="169" fontId="54" fillId="0" borderId="0" xfId="9" applyNumberFormat="1" applyFont="1" applyBorder="1" applyAlignment="1">
      <alignment horizontal="right" vertical="center" wrapText="1"/>
    </xf>
    <xf numFmtId="0" fontId="59" fillId="0" borderId="28" xfId="9" applyFont="1" applyBorder="1" applyAlignment="1">
      <alignment horizontal="center" vertical="center"/>
    </xf>
    <xf numFmtId="0" fontId="54" fillId="0" borderId="0" xfId="9" applyFont="1" applyBorder="1" applyAlignment="1">
      <alignment horizontal="center" vertical="center"/>
    </xf>
    <xf numFmtId="0" fontId="12" fillId="0" borderId="0" xfId="9" applyFont="1" applyFill="1" applyBorder="1" applyAlignment="1">
      <alignment horizontal="justify" wrapText="1"/>
    </xf>
    <xf numFmtId="0" fontId="11" fillId="0" borderId="0" xfId="9" applyFont="1" applyBorder="1" applyAlignment="1">
      <alignment horizontal="justify" vertical="top"/>
    </xf>
    <xf numFmtId="0" fontId="12" fillId="0" borderId="0" xfId="9" applyFont="1" applyBorder="1" applyAlignment="1">
      <alignment horizontal="justify" vertical="center"/>
    </xf>
    <xf numFmtId="0" fontId="11" fillId="0" borderId="0" xfId="9" applyFont="1" applyBorder="1" applyAlignment="1">
      <alignment horizontal="justify"/>
    </xf>
    <xf numFmtId="0" fontId="11" fillId="0" borderId="0" xfId="9" applyFont="1" applyBorder="1" applyAlignment="1">
      <alignment horizontal="justify" vertical="justify" wrapText="1"/>
    </xf>
    <xf numFmtId="0" fontId="12" fillId="0" borderId="0" xfId="9" applyFont="1" applyFill="1" applyBorder="1" applyAlignment="1">
      <alignment horizontal="justify" vertical="justify" wrapText="1"/>
    </xf>
    <xf numFmtId="0" fontId="55" fillId="2" borderId="0" xfId="9" applyFont="1" applyFill="1" applyBorder="1" applyAlignment="1">
      <alignment horizontal="justify" vertical="center" wrapText="1"/>
    </xf>
    <xf numFmtId="0" fontId="54" fillId="0" borderId="0" xfId="9" applyFont="1" applyBorder="1" applyAlignment="1">
      <alignment horizontal="left" vertical="center" wrapText="1"/>
    </xf>
    <xf numFmtId="0" fontId="54" fillId="0" borderId="30" xfId="9" applyFont="1" applyBorder="1" applyAlignment="1">
      <alignment horizontal="left" vertical="center" wrapText="1"/>
    </xf>
    <xf numFmtId="0" fontId="55" fillId="2" borderId="28" xfId="9" applyFont="1" applyFill="1" applyBorder="1" applyAlignment="1">
      <alignment horizontal="center" vertical="center" wrapText="1"/>
    </xf>
    <xf numFmtId="0" fontId="11" fillId="0" borderId="0" xfId="9" applyFont="1" applyBorder="1" applyAlignment="1">
      <alignment horizontal="justify" wrapText="1"/>
    </xf>
    <xf numFmtId="0" fontId="54" fillId="0" borderId="0" xfId="9" applyFont="1" applyBorder="1" applyAlignment="1">
      <alignment horizontal="left" vertical="center"/>
    </xf>
    <xf numFmtId="0" fontId="54" fillId="0" borderId="0" xfId="9" applyFont="1" applyBorder="1" applyAlignment="1">
      <alignment horizontal="right" vertical="center" wrapText="1"/>
    </xf>
    <xf numFmtId="0" fontId="11" fillId="0" borderId="0" xfId="9" applyFont="1" applyBorder="1" applyAlignment="1">
      <alignment horizontal="justify" vertical="top" wrapText="1"/>
    </xf>
    <xf numFmtId="0" fontId="57" fillId="3" borderId="0" xfId="9" applyFont="1" applyFill="1" applyBorder="1" applyAlignment="1">
      <alignment horizontal="right" vertical="center" wrapText="1"/>
    </xf>
    <xf numFmtId="3" fontId="54" fillId="0" borderId="0" xfId="9" applyNumberFormat="1" applyFont="1" applyBorder="1" applyAlignment="1">
      <alignment horizontal="right" vertical="center" wrapText="1"/>
    </xf>
    <xf numFmtId="0" fontId="25" fillId="0" borderId="0" xfId="9" applyFont="1" applyBorder="1" applyAlignment="1">
      <alignment horizontal="justify" vertical="top"/>
    </xf>
    <xf numFmtId="0" fontId="12" fillId="0" borderId="0" xfId="9" applyFont="1" applyBorder="1" applyAlignment="1">
      <alignment horizontal="left" wrapText="1"/>
    </xf>
    <xf numFmtId="0" fontId="25" fillId="0" borderId="0" xfId="9" applyFont="1" applyBorder="1" applyAlignment="1">
      <alignment horizontal="justify" vertical="top" wrapText="1"/>
    </xf>
    <xf numFmtId="0" fontId="25" fillId="0" borderId="0" xfId="9" applyFont="1" applyBorder="1" applyAlignment="1">
      <alignment horizontal="justify" wrapText="1"/>
    </xf>
    <xf numFmtId="0" fontId="11" fillId="0" borderId="0" xfId="9" applyFont="1" applyAlignment="1">
      <alignment horizontal="justify" vertical="justify" wrapText="1"/>
    </xf>
    <xf numFmtId="0" fontId="11" fillId="0" borderId="0" xfId="9" applyFont="1" applyBorder="1" applyAlignment="1">
      <alignment horizontal="justify" vertical="center" wrapText="1"/>
    </xf>
    <xf numFmtId="0" fontId="12" fillId="0" borderId="0" xfId="9" applyFont="1" applyBorder="1" applyAlignment="1">
      <alignment horizontal="justify" vertical="center" wrapText="1"/>
    </xf>
    <xf numFmtId="0" fontId="25" fillId="0" borderId="0" xfId="9" applyFont="1" applyBorder="1" applyAlignment="1">
      <alignment horizontal="center"/>
    </xf>
    <xf numFmtId="0" fontId="11" fillId="0" borderId="0" xfId="9" applyFont="1" applyAlignment="1">
      <alignment horizontal="left" vertical="top" wrapText="1"/>
    </xf>
  </cellXfs>
  <cellStyles count="47">
    <cellStyle name="Campo da tabela dinâmica" xfId="42"/>
    <cellStyle name="Canto da tabela dinâmica" xfId="40"/>
    <cellStyle name="Categoria da tabela dinâmica" xfId="43"/>
    <cellStyle name="Euro" xfId="2"/>
    <cellStyle name="Moeda 2" xfId="3"/>
    <cellStyle name="Normal" xfId="0" builtinId="0"/>
    <cellStyle name="Normal 2" xfId="4"/>
    <cellStyle name="Normal 2 2" xfId="5"/>
    <cellStyle name="Normal 2 2 2" xfId="6"/>
    <cellStyle name="Normal 2 3" xfId="7"/>
    <cellStyle name="Normal 2 4" xfId="8"/>
    <cellStyle name="Normal 2 5" xfId="9"/>
    <cellStyle name="Normal 2 5 2" xfId="10"/>
    <cellStyle name="Normal 2 6" xfId="11"/>
    <cellStyle name="Normal 3" xfId="12"/>
    <cellStyle name="Normal 4" xfId="13"/>
    <cellStyle name="Normal 4 2" xfId="14"/>
    <cellStyle name="Normal 5" xfId="15"/>
    <cellStyle name="Normal 6" xfId="16"/>
    <cellStyle name="Normal 6 2" xfId="17"/>
    <cellStyle name="Normal 7" xfId="18"/>
    <cellStyle name="Normal 8" xfId="46"/>
    <cellStyle name="Porcentagem 2" xfId="19"/>
    <cellStyle name="Porcentagem 2 2" xfId="20"/>
    <cellStyle name="Porcentagem 2 3" xfId="21"/>
    <cellStyle name="Porcentagem 3" xfId="22"/>
    <cellStyle name="Porcentagem 4" xfId="23"/>
    <cellStyle name="Porcentagem 4 2" xfId="24"/>
    <cellStyle name="Porcentagem 5" xfId="25"/>
    <cellStyle name="Resultado da tabela dinâmica" xfId="45"/>
    <cellStyle name="Título da tabela dinâmica" xfId="44"/>
    <cellStyle name="Valor da tabela dinâmica" xfId="41"/>
    <cellStyle name="Vírgula" xfId="1" builtinId="3"/>
    <cellStyle name="Vírgula 2" xfId="26"/>
    <cellStyle name="Vírgula 2 2" xfId="27"/>
    <cellStyle name="Vírgula 2 2 2" xfId="28"/>
    <cellStyle name="Vírgula 2 2 3" xfId="29"/>
    <cellStyle name="Vírgula 2 2 4" xfId="30"/>
    <cellStyle name="Vírgula 2 3" xfId="31"/>
    <cellStyle name="Vírgula 2 4" xfId="32"/>
    <cellStyle name="Vírgula 2 5" xfId="33"/>
    <cellStyle name="Vírgula 3" xfId="34"/>
    <cellStyle name="Vírgula 3 2" xfId="35"/>
    <cellStyle name="Vírgula 3 3" xfId="36"/>
    <cellStyle name="Vírgula 4" xfId="37"/>
    <cellStyle name="Vírgula 5" xfId="38"/>
    <cellStyle name="Vírgula 6" xfId="3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B4C7E7"/>
      <rgbColor rgb="FF808080"/>
      <rgbColor rgb="FF8FAADC"/>
      <rgbColor rgb="FFFF3300"/>
      <rgbColor rgb="FFF2F2F2"/>
      <rgbColor rgb="FFDEEBF7"/>
      <rgbColor rgb="FF660066"/>
      <rgbColor rgb="FFFF8080"/>
      <rgbColor rgb="FF2F5597"/>
      <rgbColor rgb="FFD6DCE5"/>
      <rgbColor rgb="FF000080"/>
      <rgbColor rgb="FFFF00FF"/>
      <rgbColor rgb="FFDAE3F3"/>
      <rgbColor rgb="FF00FFFF"/>
      <rgbColor rgb="FF800080"/>
      <rgbColor rgb="FF800000"/>
      <rgbColor rgb="FF008080"/>
      <rgbColor rgb="FF0000FF"/>
      <rgbColor rgb="FF00CCFF"/>
      <rgbColor rgb="FFD3E6F8"/>
      <rgbColor rgb="FFE2F0D9"/>
      <rgbColor rgb="FFFFE699"/>
      <rgbColor rgb="FF9DC3E6"/>
      <rgbColor rgb="FFFBE5D6"/>
      <rgbColor rgb="FFA9A9A9"/>
      <rgbColor rgb="FFF4B183"/>
      <rgbColor rgb="FF2E75B6"/>
      <rgbColor rgb="FF6688C1"/>
      <rgbColor rgb="FFA9D18E"/>
      <rgbColor rgb="FFC5E0B4"/>
      <rgbColor rgb="FFFF9900"/>
      <rgbColor rgb="FFC55A11"/>
      <rgbColor rgb="FF7F7F7F"/>
      <rgbColor rgb="FF8497B0"/>
      <rgbColor rgb="FF203864"/>
      <rgbColor rgb="FF5B9BD5"/>
      <rgbColor rgb="FF003300"/>
      <rgbColor rgb="FF333300"/>
      <rgbColor rgb="FF843C0B"/>
      <rgbColor rgb="FF993366"/>
      <rgbColor rgb="FF334F7D"/>
      <rgbColor rgb="FF222A3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w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623520</xdr:colOff>
      <xdr:row>29</xdr:row>
      <xdr:rowOff>164520</xdr:rowOff>
    </xdr:from>
    <xdr:to>
      <xdr:col>9</xdr:col>
      <xdr:colOff>207818</xdr:colOff>
      <xdr:row>40</xdr:row>
      <xdr:rowOff>38160</xdr:rowOff>
    </xdr:to>
    <xdr:sp macro="" textlink="">
      <xdr:nvSpPr>
        <xdr:cNvPr id="12" name="CaixaDeTexto 4"/>
        <xdr:cNvSpPr/>
      </xdr:nvSpPr>
      <xdr:spPr>
        <a:xfrm>
          <a:off x="4277656" y="6191247"/>
          <a:ext cx="3896526" cy="21596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gn="ctr">
            <a:lnSpc>
              <a:spcPct val="100000"/>
            </a:lnSpc>
          </a:pPr>
          <a:r>
            <a:rPr lang="pt-BR" sz="4000" b="0" strike="noStrike" spc="-1">
              <a:solidFill>
                <a:schemeClr val="dk1"/>
              </a:solidFill>
              <a:latin typeface="Trebuchet MS"/>
              <a:ea typeface="Cambria"/>
            </a:rPr>
            <a:t>3º Trimestre de </a:t>
          </a:r>
          <a:r>
            <a:rPr lang="pt-BR" sz="7200" b="0" strike="noStrike" spc="-1">
              <a:solidFill>
                <a:schemeClr val="dk1"/>
              </a:solidFill>
              <a:latin typeface="Trebuchet MS"/>
              <a:ea typeface="Cambria"/>
            </a:rPr>
            <a:t>2023</a:t>
          </a:r>
          <a:endParaRPr lang="pt-BR" sz="7200" b="0" strike="noStrike" spc="-1">
            <a:latin typeface="Times New Roman"/>
          </a:endParaRPr>
        </a:p>
      </xdr:txBody>
    </xdr:sp>
    <xdr:clientData/>
  </xdr:twoCellAnchor>
  <xdr:twoCellAnchor>
    <xdr:from>
      <xdr:col>5</xdr:col>
      <xdr:colOff>518400</xdr:colOff>
      <xdr:row>43</xdr:row>
      <xdr:rowOff>1800</xdr:rowOff>
    </xdr:from>
    <xdr:to>
      <xdr:col>9</xdr:col>
      <xdr:colOff>534240</xdr:colOff>
      <xdr:row>50</xdr:row>
      <xdr:rowOff>32040</xdr:rowOff>
    </xdr:to>
    <xdr:sp macro="" textlink="">
      <xdr:nvSpPr>
        <xdr:cNvPr id="13" name="CaixaDeTexto 5"/>
        <xdr:cNvSpPr/>
      </xdr:nvSpPr>
      <xdr:spPr>
        <a:xfrm>
          <a:off x="4173480" y="8602920"/>
          <a:ext cx="4365720" cy="1430280"/>
        </a:xfrm>
        <a:prstGeom prst="rect">
          <a:avLst/>
        </a:prstGeom>
        <a:solidFill>
          <a:schemeClr val="lt1"/>
        </a:solid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gn="ctr">
            <a:lnSpc>
              <a:spcPct val="100000"/>
            </a:lnSpc>
          </a:pPr>
          <a:r>
            <a:rPr lang="pt-BR" sz="4000" b="0" strike="noStrike" spc="-1">
              <a:solidFill>
                <a:schemeClr val="dk1"/>
              </a:solidFill>
              <a:latin typeface="Trebuchet MS"/>
            </a:rPr>
            <a:t>DEMONSTRAÇÕES FINANCEIRAS</a:t>
          </a:r>
          <a:endParaRPr lang="pt-BR" sz="4000" b="0" strike="noStrike" spc="-1">
            <a:latin typeface="Times New Roman"/>
          </a:endParaRPr>
        </a:p>
      </xdr:txBody>
    </xdr:sp>
    <xdr:clientData/>
  </xdr:twoCellAnchor>
  <xdr:twoCellAnchor editAs="oneCell">
    <xdr:from>
      <xdr:col>0</xdr:col>
      <xdr:colOff>0</xdr:colOff>
      <xdr:row>3</xdr:row>
      <xdr:rowOff>121227</xdr:rowOff>
    </xdr:from>
    <xdr:to>
      <xdr:col>4</xdr:col>
      <xdr:colOff>259772</xdr:colOff>
      <xdr:row>59</xdr:row>
      <xdr:rowOff>121227</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44682"/>
          <a:ext cx="3290454" cy="11637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84477</xdr:colOff>
      <xdr:row>46</xdr:row>
      <xdr:rowOff>85090</xdr:rowOff>
    </xdr:from>
    <xdr:to>
      <xdr:col>8</xdr:col>
      <xdr:colOff>1228356</xdr:colOff>
      <xdr:row>50</xdr:row>
      <xdr:rowOff>3190</xdr:rowOff>
    </xdr:to>
    <xdr:grpSp>
      <xdr:nvGrpSpPr>
        <xdr:cNvPr id="6" name="Grupo 3"/>
        <xdr:cNvGrpSpPr/>
      </xdr:nvGrpSpPr>
      <xdr:grpSpPr>
        <a:xfrm>
          <a:off x="84477" y="9283519"/>
          <a:ext cx="7512022" cy="775350"/>
          <a:chOff x="9336514" y="2352600"/>
          <a:chExt cx="7958969" cy="700622"/>
        </a:xfrm>
      </xdr:grpSpPr>
      <xdr:sp macro="" textlink="">
        <xdr:nvSpPr>
          <xdr:cNvPr id="7" name="Text Box 17"/>
          <xdr:cNvSpPr/>
        </xdr:nvSpPr>
        <xdr:spPr>
          <a:xfrm>
            <a:off x="9336514" y="2352600"/>
            <a:ext cx="2381707"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8" name="Text Box 19"/>
          <xdr:cNvSpPr/>
        </xdr:nvSpPr>
        <xdr:spPr>
          <a:xfrm>
            <a:off x="14916935" y="2360880"/>
            <a:ext cx="2378548"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9" name="Text Box 19"/>
          <xdr:cNvSpPr/>
        </xdr:nvSpPr>
        <xdr:spPr>
          <a:xfrm>
            <a:off x="12023991" y="2370240"/>
            <a:ext cx="2585949"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175452</xdr:colOff>
      <xdr:row>50</xdr:row>
      <xdr:rowOff>194902</xdr:rowOff>
    </xdr:from>
    <xdr:to>
      <xdr:col>8</xdr:col>
      <xdr:colOff>1275870</xdr:colOff>
      <xdr:row>55</xdr:row>
      <xdr:rowOff>99652</xdr:rowOff>
    </xdr:to>
    <xdr:grpSp>
      <xdr:nvGrpSpPr>
        <xdr:cNvPr id="2" name="Grupo 3"/>
        <xdr:cNvGrpSpPr/>
      </xdr:nvGrpSpPr>
      <xdr:grpSpPr>
        <a:xfrm>
          <a:off x="175452" y="10087295"/>
          <a:ext cx="8244168" cy="925286"/>
          <a:chOff x="9336514" y="2352600"/>
          <a:chExt cx="8337235" cy="700622"/>
        </a:xfrm>
      </xdr:grpSpPr>
      <xdr:sp macro="" textlink="">
        <xdr:nvSpPr>
          <xdr:cNvPr id="3" name="Text Box 17"/>
          <xdr:cNvSpPr/>
        </xdr:nvSpPr>
        <xdr:spPr>
          <a:xfrm>
            <a:off x="9336514" y="2352600"/>
            <a:ext cx="2651945"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4" name="Text Box 19"/>
          <xdr:cNvSpPr/>
        </xdr:nvSpPr>
        <xdr:spPr>
          <a:xfrm>
            <a:off x="14916935" y="2360880"/>
            <a:ext cx="2756814"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1" y="2370240"/>
            <a:ext cx="2879361"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159284</xdr:colOff>
      <xdr:row>51</xdr:row>
      <xdr:rowOff>133670</xdr:rowOff>
    </xdr:from>
    <xdr:to>
      <xdr:col>9</xdr:col>
      <xdr:colOff>1010931</xdr:colOff>
      <xdr:row>57</xdr:row>
      <xdr:rowOff>86445</xdr:rowOff>
    </xdr:to>
    <xdr:grpSp>
      <xdr:nvGrpSpPr>
        <xdr:cNvPr id="2" name="Grupo 3"/>
        <xdr:cNvGrpSpPr/>
      </xdr:nvGrpSpPr>
      <xdr:grpSpPr>
        <a:xfrm>
          <a:off x="404213" y="10692813"/>
          <a:ext cx="8675754" cy="1177418"/>
          <a:chOff x="9336514" y="2352600"/>
          <a:chExt cx="8337235" cy="700622"/>
        </a:xfrm>
      </xdr:grpSpPr>
      <xdr:sp macro="" textlink="">
        <xdr:nvSpPr>
          <xdr:cNvPr id="3" name="Text Box 17"/>
          <xdr:cNvSpPr/>
        </xdr:nvSpPr>
        <xdr:spPr>
          <a:xfrm>
            <a:off x="9336514" y="2352600"/>
            <a:ext cx="2651945"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4" name="Text Box 19"/>
          <xdr:cNvSpPr/>
        </xdr:nvSpPr>
        <xdr:spPr>
          <a:xfrm>
            <a:off x="14916935" y="2360880"/>
            <a:ext cx="2756814"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5" name="Text Box 19"/>
          <xdr:cNvSpPr/>
        </xdr:nvSpPr>
        <xdr:spPr>
          <a:xfrm>
            <a:off x="12023991" y="2370240"/>
            <a:ext cx="2879361"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31</xdr:row>
      <xdr:rowOff>8280</xdr:rowOff>
    </xdr:from>
    <xdr:to>
      <xdr:col>6</xdr:col>
      <xdr:colOff>184320</xdr:colOff>
      <xdr:row>32</xdr:row>
      <xdr:rowOff>42118</xdr:rowOff>
    </xdr:to>
    <xdr:sp macro="" textlink="">
      <xdr:nvSpPr>
        <xdr:cNvPr id="17" name="CaixaDeTexto 1"/>
        <xdr:cNvSpPr/>
      </xdr:nvSpPr>
      <xdr:spPr>
        <a:xfrm>
          <a:off x="14238000" y="5208840"/>
          <a:ext cx="184320" cy="2721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xdr:from>
      <xdr:col>0</xdr:col>
      <xdr:colOff>108857</xdr:colOff>
      <xdr:row>64</xdr:row>
      <xdr:rowOff>163283</xdr:rowOff>
    </xdr:from>
    <xdr:to>
      <xdr:col>5</xdr:col>
      <xdr:colOff>489857</xdr:colOff>
      <xdr:row>72</xdr:row>
      <xdr:rowOff>22409</xdr:rowOff>
    </xdr:to>
    <xdr:grpSp>
      <xdr:nvGrpSpPr>
        <xdr:cNvPr id="3" name="Grupo 3"/>
        <xdr:cNvGrpSpPr/>
      </xdr:nvGrpSpPr>
      <xdr:grpSpPr>
        <a:xfrm>
          <a:off x="108857" y="13158104"/>
          <a:ext cx="9797143" cy="1369519"/>
          <a:chOff x="9336514" y="2352600"/>
          <a:chExt cx="8337235" cy="700622"/>
        </a:xfrm>
      </xdr:grpSpPr>
      <xdr:sp macro="" textlink="">
        <xdr:nvSpPr>
          <xdr:cNvPr id="4" name="Text Box 17"/>
          <xdr:cNvSpPr/>
        </xdr:nvSpPr>
        <xdr:spPr>
          <a:xfrm>
            <a:off x="9336514" y="2352600"/>
            <a:ext cx="2651945"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5" name="Text Box 19"/>
          <xdr:cNvSpPr/>
        </xdr:nvSpPr>
        <xdr:spPr>
          <a:xfrm>
            <a:off x="14916935" y="2360880"/>
            <a:ext cx="2756814"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6" name="Text Box 19"/>
          <xdr:cNvSpPr/>
        </xdr:nvSpPr>
        <xdr:spPr>
          <a:xfrm>
            <a:off x="12023991" y="2370240"/>
            <a:ext cx="2879361" cy="682982"/>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28</xdr:row>
      <xdr:rowOff>160200</xdr:rowOff>
    </xdr:from>
    <xdr:to>
      <xdr:col>4</xdr:col>
      <xdr:colOff>28800</xdr:colOff>
      <xdr:row>34</xdr:row>
      <xdr:rowOff>99000</xdr:rowOff>
    </xdr:to>
    <xdr:sp macro="" textlink="">
      <xdr:nvSpPr>
        <xdr:cNvPr id="19" name="Rectangle 14"/>
        <xdr:cNvSpPr/>
      </xdr:nvSpPr>
      <xdr:spPr>
        <a:xfrm>
          <a:off x="2114640" y="6742080"/>
          <a:ext cx="2163600" cy="113868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11160</xdr:colOff>
      <xdr:row>46</xdr:row>
      <xdr:rowOff>23697</xdr:rowOff>
    </xdr:from>
    <xdr:to>
      <xdr:col>8</xdr:col>
      <xdr:colOff>279720</xdr:colOff>
      <xdr:row>50</xdr:row>
      <xdr:rowOff>179044</xdr:rowOff>
    </xdr:to>
    <xdr:pic>
      <xdr:nvPicPr>
        <xdr:cNvPr id="20" name="Imagem 6"/>
        <xdr:cNvPicPr/>
      </xdr:nvPicPr>
      <xdr:blipFill>
        <a:blip xmlns:r="http://schemas.openxmlformats.org/officeDocument/2006/relationships" r:embed="rId1"/>
        <a:stretch/>
      </xdr:blipFill>
      <xdr:spPr>
        <a:xfrm>
          <a:off x="11160" y="10142178"/>
          <a:ext cx="9148791" cy="946655"/>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52</xdr:row>
      <xdr:rowOff>68040</xdr:rowOff>
    </xdr:from>
    <xdr:to>
      <xdr:col>8</xdr:col>
      <xdr:colOff>402322</xdr:colOff>
      <xdr:row>57</xdr:row>
      <xdr:rowOff>67680</xdr:rowOff>
    </xdr:to>
    <xdr:pic>
      <xdr:nvPicPr>
        <xdr:cNvPr id="21" name="Imagem 5"/>
        <xdr:cNvPicPr/>
      </xdr:nvPicPr>
      <xdr:blipFill>
        <a:blip xmlns:r="http://schemas.openxmlformats.org/officeDocument/2006/relationships" r:embed="rId1"/>
        <a:stretch/>
      </xdr:blipFill>
      <xdr:spPr>
        <a:xfrm>
          <a:off x="0" y="13021920"/>
          <a:ext cx="9686520" cy="99972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2435678</xdr:colOff>
      <xdr:row>52</xdr:row>
      <xdr:rowOff>0</xdr:rowOff>
    </xdr:from>
    <xdr:to>
      <xdr:col>7</xdr:col>
      <xdr:colOff>1354021</xdr:colOff>
      <xdr:row>56</xdr:row>
      <xdr:rowOff>191741</xdr:rowOff>
    </xdr:to>
    <xdr:pic>
      <xdr:nvPicPr>
        <xdr:cNvPr id="2" name="Imagem 5"/>
        <xdr:cNvPicPr/>
      </xdr:nvPicPr>
      <xdr:blipFill>
        <a:blip xmlns:r="http://schemas.openxmlformats.org/officeDocument/2006/relationships" r:embed="rId1"/>
        <a:stretch/>
      </xdr:blipFill>
      <xdr:spPr>
        <a:xfrm>
          <a:off x="3156857" y="9647464"/>
          <a:ext cx="9613557" cy="100817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568959</xdr:colOff>
      <xdr:row>231</xdr:row>
      <xdr:rowOff>267840</xdr:rowOff>
    </xdr:from>
    <xdr:to>
      <xdr:col>5</xdr:col>
      <xdr:colOff>926799</xdr:colOff>
      <xdr:row>231</xdr:row>
      <xdr:rowOff>2525760</xdr:rowOff>
    </xdr:to>
    <xdr:pic>
      <xdr:nvPicPr>
        <xdr:cNvPr id="23" name="Imagem 9"/>
        <xdr:cNvPicPr/>
      </xdr:nvPicPr>
      <xdr:blipFill>
        <a:blip xmlns:r="http://schemas.openxmlformats.org/officeDocument/2006/relationships" r:embed="rId1"/>
        <a:srcRect t="6958"/>
        <a:stretch/>
      </xdr:blipFill>
      <xdr:spPr>
        <a:xfrm>
          <a:off x="3785047" y="70226164"/>
          <a:ext cx="2016311" cy="2257920"/>
        </a:xfrm>
        <a:prstGeom prst="rect">
          <a:avLst/>
        </a:prstGeom>
        <a:ln w="0">
          <a:noFill/>
        </a:ln>
      </xdr:spPr>
    </xdr:pic>
    <xdr:clientData/>
  </xdr:twoCellAnchor>
  <xdr:twoCellAnchor>
    <xdr:from>
      <xdr:col>0</xdr:col>
      <xdr:colOff>313652</xdr:colOff>
      <xdr:row>711</xdr:row>
      <xdr:rowOff>33659</xdr:rowOff>
    </xdr:from>
    <xdr:to>
      <xdr:col>11</xdr:col>
      <xdr:colOff>803252</xdr:colOff>
      <xdr:row>715</xdr:row>
      <xdr:rowOff>57419</xdr:rowOff>
    </xdr:to>
    <xdr:grpSp>
      <xdr:nvGrpSpPr>
        <xdr:cNvPr id="25" name="Grupo 3"/>
        <xdr:cNvGrpSpPr/>
      </xdr:nvGrpSpPr>
      <xdr:grpSpPr>
        <a:xfrm>
          <a:off x="313652" y="194836718"/>
          <a:ext cx="9196571" cy="830583"/>
          <a:chOff x="291240" y="188578080"/>
          <a:chExt cx="9259560" cy="824040"/>
        </a:xfrm>
      </xdr:grpSpPr>
      <xdr:sp macro="" textlink="">
        <xdr:nvSpPr>
          <xdr:cNvPr id="26" name="Text Box 17"/>
          <xdr:cNvSpPr/>
        </xdr:nvSpPr>
        <xdr:spPr>
          <a:xfrm>
            <a:off x="291240" y="188578080"/>
            <a:ext cx="3143160" cy="8064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ct val="1000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ct val="100000"/>
              </a:lnSpc>
              <a:tabLst>
                <a:tab pos="0" algn="l"/>
              </a:tabLst>
            </a:pPr>
            <a:r>
              <a:rPr lang="pt-BR" sz="1000" b="1" strike="noStrike" spc="-1">
                <a:latin typeface="Calibri"/>
              </a:rPr>
              <a:t>OSCAR MOREIRA DA SILVA FILHO</a:t>
            </a:r>
            <a:endParaRPr lang="pt-BR" sz="1000" b="0" strike="noStrike" spc="-1">
              <a:latin typeface="Times New Roman"/>
            </a:endParaRPr>
          </a:p>
          <a:p>
            <a:pPr algn="ctr">
              <a:lnSpc>
                <a:spcPct val="100000"/>
              </a:lnSpc>
              <a:tabLst>
                <a:tab pos="0" algn="l"/>
              </a:tabLst>
            </a:pPr>
            <a:r>
              <a:rPr lang="pt-BR" sz="1000" b="1" strike="noStrike" spc="-1">
                <a:latin typeface="Calibri"/>
              </a:rPr>
              <a:t>Diretor Administrativo</a:t>
            </a:r>
            <a:endParaRPr lang="pt-BR" sz="1000" b="0" strike="noStrike" spc="-1">
              <a:latin typeface="Times New Roman"/>
            </a:endParaRPr>
          </a:p>
          <a:p>
            <a:pPr algn="ctr">
              <a:lnSpc>
                <a:spcPct val="100000"/>
              </a:lnSpc>
              <a:tabLst>
                <a:tab pos="0" algn="l"/>
              </a:tabLst>
            </a:pPr>
            <a:r>
              <a:rPr lang="pt-BR" sz="1000" b="0" strike="noStrike" spc="-1">
                <a:latin typeface="Calibri"/>
              </a:rPr>
              <a:t>CPF 730.465.237-34</a:t>
            </a:r>
            <a:endParaRPr lang="pt-BR" sz="1000" b="0" strike="noStrike" spc="-1">
              <a:latin typeface="Times New Roman"/>
            </a:endParaRPr>
          </a:p>
          <a:p>
            <a:pPr algn="ctr">
              <a:lnSpc>
                <a:spcPct val="100000"/>
              </a:lnSpc>
              <a:tabLst>
                <a:tab pos="0" algn="l"/>
              </a:tabLst>
            </a:pPr>
            <a:endParaRPr lang="pt-BR" sz="1000" b="0" strike="noStrike" spc="-1">
              <a:latin typeface="Times New Roman"/>
            </a:endParaRPr>
          </a:p>
        </xdr:txBody>
      </xdr:sp>
      <xdr:sp macro="" textlink="">
        <xdr:nvSpPr>
          <xdr:cNvPr id="27" name="Text Box 19"/>
          <xdr:cNvSpPr/>
        </xdr:nvSpPr>
        <xdr:spPr>
          <a:xfrm>
            <a:off x="6680520" y="188586360"/>
            <a:ext cx="2870280" cy="8064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FRANCISCO DE SOUSA VIANA</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Gerente de Contabilidade - CRC-RJ 093.702/O-1</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024.999.427-54</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sp macro="" textlink="">
        <xdr:nvSpPr>
          <xdr:cNvPr id="28" name="Text Box 19"/>
          <xdr:cNvSpPr/>
        </xdr:nvSpPr>
        <xdr:spPr>
          <a:xfrm>
            <a:off x="3272040" y="188595720"/>
            <a:ext cx="3426480" cy="8064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36720" tIns="23040" rIns="36720" bIns="0" anchor="t" upright="1">
            <a:noAutofit/>
          </a:bodyPr>
          <a:lstStyle/>
          <a:p>
            <a:pPr algn="ctr">
              <a:lnSpc>
                <a:spcPts val="1100"/>
              </a:lnSpc>
              <a:tabLst>
                <a:tab pos="0" algn="l"/>
              </a:tabLst>
            </a:pPr>
            <a:r>
              <a:rPr lang="pt-BR" sz="1000" b="0" strike="noStrike" spc="-1">
                <a:latin typeface="Calibri"/>
              </a:rPr>
              <a:t>_________________________________________</a:t>
            </a:r>
            <a:endParaRPr lang="pt-BR" sz="1000" b="0" strike="noStrike" spc="-1">
              <a:latin typeface="Times New Roman"/>
            </a:endParaRPr>
          </a:p>
          <a:p>
            <a:pPr algn="ctr">
              <a:lnSpc>
                <a:spcPts val="1100"/>
              </a:lnSpc>
              <a:tabLst>
                <a:tab pos="0" algn="l"/>
              </a:tabLst>
            </a:pPr>
            <a:r>
              <a:rPr lang="pt-BR" sz="1000" b="1" strike="noStrike" spc="-1">
                <a:solidFill>
                  <a:srgbClr val="000000"/>
                </a:solidFill>
                <a:latin typeface="Calibri"/>
              </a:rPr>
              <a:t>GENILDO RODRIGUES DE ARAÚJO</a:t>
            </a:r>
            <a:endParaRPr lang="pt-BR" sz="1000" b="0" strike="noStrike" spc="-1">
              <a:latin typeface="Times New Roman"/>
            </a:endParaRPr>
          </a:p>
          <a:p>
            <a:pPr algn="ctr">
              <a:lnSpc>
                <a:spcPts val="1100"/>
              </a:lnSpc>
              <a:tabLst>
                <a:tab pos="0" algn="l"/>
              </a:tabLst>
            </a:pPr>
            <a:r>
              <a:rPr lang="pt-BR" sz="1000" b="1" strike="noStrike" spc="-1">
                <a:latin typeface="Calibri"/>
              </a:rPr>
              <a:t>Gerente Geral</a:t>
            </a:r>
            <a:r>
              <a:rPr lang="pt-BR" sz="1000" b="1" strike="noStrike" spc="-1">
                <a:solidFill>
                  <a:srgbClr val="000000"/>
                </a:solidFill>
                <a:latin typeface="Calibri"/>
              </a:rPr>
              <a:t> de Planejamento e Finanças</a:t>
            </a:r>
            <a:endParaRPr lang="pt-BR" sz="1000" b="0" strike="noStrike" spc="-1">
              <a:latin typeface="Times New Roman"/>
            </a:endParaRPr>
          </a:p>
          <a:p>
            <a:pPr algn="ctr">
              <a:lnSpc>
                <a:spcPts val="1001"/>
              </a:lnSpc>
              <a:tabLst>
                <a:tab pos="0" algn="l"/>
              </a:tabLst>
            </a:pPr>
            <a:r>
              <a:rPr lang="pt-BR" sz="1000" b="0" strike="noStrike" spc="-1">
                <a:solidFill>
                  <a:srgbClr val="000000"/>
                </a:solidFill>
                <a:latin typeface="Calibri"/>
              </a:rPr>
              <a:t>CPF 491.885.187-87</a:t>
            </a:r>
            <a:endParaRPr lang="pt-BR" sz="1000" b="0" strike="noStrike" spc="-1">
              <a:latin typeface="Times New Roman"/>
            </a:endParaRPr>
          </a:p>
          <a:p>
            <a:pPr algn="ctr">
              <a:lnSpc>
                <a:spcPts val="1199"/>
              </a:lnSpc>
              <a:tabLst>
                <a:tab pos="0" algn="l"/>
              </a:tabLst>
            </a:pPr>
            <a:endParaRPr lang="pt-BR" sz="1000" b="0" strike="noStrike" spc="-1">
              <a:latin typeface="Times New Roman"/>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364435</xdr:colOff>
          <xdr:row>219</xdr:row>
          <xdr:rowOff>51503</xdr:rowOff>
        </xdr:from>
        <xdr:to>
          <xdr:col>12</xdr:col>
          <xdr:colOff>11205</xdr:colOff>
          <xdr:row>222</xdr:row>
          <xdr:rowOff>1851774</xdr:rowOff>
        </xdr:to>
        <xdr:pic>
          <xdr:nvPicPr>
            <xdr:cNvPr id="13" name="Imagem 12"/>
            <xdr:cNvPicPr>
              <a:picLocks noChangeAspect="1" noChangeArrowheads="1"/>
              <a:extLst>
                <a:ext uri="{84589F7E-364E-4C9E-8A38-B11213B215E9}">
                  <a14:cameraTool cellRange="#REF!" spid="_x0000_s11322"/>
                </a:ext>
              </a:extLst>
            </xdr:cNvPicPr>
          </xdr:nvPicPr>
          <xdr:blipFill>
            <a:blip xmlns:r="http://schemas.openxmlformats.org/officeDocument/2006/relationships" r:embed="rId2"/>
            <a:srcRect/>
            <a:stretch>
              <a:fillRect/>
            </a:stretch>
          </xdr:blipFill>
          <xdr:spPr bwMode="auto">
            <a:xfrm>
              <a:off x="364435" y="61549873"/>
              <a:ext cx="8898444" cy="239661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181745</xdr:colOff>
      <xdr:row>658</xdr:row>
      <xdr:rowOff>101340</xdr:rowOff>
    </xdr:from>
    <xdr:to>
      <xdr:col>12</xdr:col>
      <xdr:colOff>22412</xdr:colOff>
      <xdr:row>679</xdr:row>
      <xdr:rowOff>29107</xdr:rowOff>
    </xdr:to>
    <xdr:pic>
      <xdr:nvPicPr>
        <xdr:cNvPr id="4" name="Imagem 3"/>
        <xdr:cNvPicPr>
          <a:picLocks noChangeAspect="1"/>
        </xdr:cNvPicPr>
      </xdr:nvPicPr>
      <xdr:blipFill>
        <a:blip xmlns:r="http://schemas.openxmlformats.org/officeDocument/2006/relationships" r:embed="rId3"/>
        <a:stretch>
          <a:fillRect/>
        </a:stretch>
      </xdr:blipFill>
      <xdr:spPr>
        <a:xfrm>
          <a:off x="910127" y="183978664"/>
          <a:ext cx="8357138" cy="441012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22"/>
  <sheetViews>
    <sheetView showGridLines="0" view="pageLayout" zoomScale="70" zoomScaleNormal="55" zoomScalePageLayoutView="70" workbookViewId="0">
      <selection activeCell="I8" sqref="I8"/>
    </sheetView>
  </sheetViews>
  <sheetFormatPr defaultColWidth="9" defaultRowHeight="15.75" x14ac:dyDescent="0.25"/>
  <cols>
    <col min="1" max="1" width="8.28515625" style="2" customWidth="1"/>
    <col min="2" max="2" width="2.42578125" style="2" customWidth="1"/>
    <col min="3" max="3" width="2.140625" style="2" customWidth="1"/>
    <col min="4" max="4" width="30" style="2" customWidth="1"/>
    <col min="5" max="5" width="9" style="2"/>
    <col min="6" max="6" width="20" style="2" customWidth="1"/>
    <col min="7" max="7" width="8.7109375" style="2" customWidth="1"/>
    <col min="8" max="8" width="7.7109375" style="2" customWidth="1"/>
    <col min="9" max="9" width="25.28515625" style="2" customWidth="1"/>
    <col min="10" max="10" width="9" style="2"/>
    <col min="11" max="11" width="15.28515625" style="2" customWidth="1"/>
    <col min="12" max="12" width="14.42578125" style="2" customWidth="1"/>
    <col min="13" max="13" width="63.5703125" style="2" customWidth="1"/>
    <col min="14" max="14" width="14.28515625" style="2" customWidth="1"/>
    <col min="15" max="15" width="17.28515625" style="3" customWidth="1"/>
    <col min="16" max="16" width="10.7109375" style="2" customWidth="1"/>
    <col min="17" max="16384" width="9" style="2"/>
  </cols>
  <sheetData>
    <row r="2" spans="2:15" x14ac:dyDescent="0.25">
      <c r="B2" s="4"/>
      <c r="F2" s="5"/>
      <c r="G2" s="6"/>
      <c r="H2" s="5"/>
      <c r="I2" s="5"/>
      <c r="J2" s="7"/>
      <c r="K2" s="3"/>
      <c r="N2" s="8"/>
      <c r="O2" s="8"/>
    </row>
    <row r="3" spans="2:15" x14ac:dyDescent="0.25">
      <c r="B3" s="4"/>
      <c r="F3" s="5"/>
      <c r="G3" s="6"/>
      <c r="H3" s="5"/>
      <c r="I3" s="5"/>
      <c r="J3" s="7"/>
      <c r="K3" s="3"/>
      <c r="N3" s="9"/>
      <c r="O3" s="8"/>
    </row>
    <row r="4" spans="2:15" x14ac:dyDescent="0.25">
      <c r="B4" s="4"/>
      <c r="F4" s="5"/>
      <c r="G4" s="6"/>
      <c r="H4" s="5"/>
      <c r="I4" s="5"/>
      <c r="J4" s="7"/>
      <c r="K4" s="3"/>
      <c r="N4" s="9"/>
      <c r="O4" s="8"/>
    </row>
    <row r="5" spans="2:15" x14ac:dyDescent="0.25">
      <c r="B5" s="4"/>
      <c r="F5" s="5"/>
      <c r="G5" s="6"/>
      <c r="H5" s="5"/>
      <c r="I5" s="5"/>
      <c r="J5" s="7"/>
      <c r="K5" s="3"/>
      <c r="N5" s="9"/>
      <c r="O5" s="8"/>
    </row>
    <row r="6" spans="2:15" x14ac:dyDescent="0.25">
      <c r="B6" s="4"/>
      <c r="F6" s="5"/>
      <c r="G6" s="6"/>
      <c r="H6" s="5"/>
      <c r="I6" s="5"/>
      <c r="J6" s="7"/>
      <c r="K6" s="3"/>
      <c r="N6" s="9"/>
      <c r="O6" s="8"/>
    </row>
    <row r="7" spans="2:15" x14ac:dyDescent="0.25">
      <c r="B7" s="4"/>
      <c r="J7" s="9"/>
      <c r="N7" s="9"/>
      <c r="O7" s="8"/>
    </row>
    <row r="8" spans="2:15" x14ac:dyDescent="0.25">
      <c r="B8" s="4"/>
      <c r="J8" s="9"/>
      <c r="N8" s="9"/>
      <c r="O8" s="8"/>
    </row>
    <row r="9" spans="2:15" x14ac:dyDescent="0.25">
      <c r="J9" s="9"/>
      <c r="N9" s="9"/>
      <c r="O9" s="10"/>
    </row>
    <row r="10" spans="2:15" x14ac:dyDescent="0.25">
      <c r="J10" s="9"/>
      <c r="N10" s="9"/>
      <c r="O10" s="10"/>
    </row>
    <row r="11" spans="2:15" x14ac:dyDescent="0.25">
      <c r="J11" s="9"/>
      <c r="N11" s="9"/>
      <c r="O11" s="10"/>
    </row>
    <row r="12" spans="2:15" x14ac:dyDescent="0.25">
      <c r="J12" s="9"/>
      <c r="N12" s="9"/>
      <c r="O12" s="10"/>
    </row>
    <row r="13" spans="2:15" x14ac:dyDescent="0.25">
      <c r="J13" s="9"/>
      <c r="N13" s="9"/>
      <c r="O13" s="10"/>
    </row>
    <row r="14" spans="2:15" x14ac:dyDescent="0.25">
      <c r="J14" s="9"/>
      <c r="N14" s="9"/>
      <c r="O14" s="10"/>
    </row>
    <row r="15" spans="2:15" x14ac:dyDescent="0.25">
      <c r="J15" s="9"/>
      <c r="N15" s="9"/>
      <c r="O15" s="10"/>
    </row>
    <row r="16" spans="2:15" x14ac:dyDescent="0.25">
      <c r="J16" s="9"/>
      <c r="N16" s="9"/>
      <c r="O16" s="10"/>
    </row>
    <row r="17" spans="10:15" x14ac:dyDescent="0.25">
      <c r="J17" s="9"/>
      <c r="N17" s="9"/>
      <c r="O17" s="10"/>
    </row>
    <row r="18" spans="10:15" x14ac:dyDescent="0.25">
      <c r="J18" s="9"/>
      <c r="N18" s="9"/>
      <c r="O18" s="10"/>
    </row>
    <row r="19" spans="10:15" x14ac:dyDescent="0.25">
      <c r="J19" s="9"/>
      <c r="N19" s="9"/>
      <c r="O19" s="10"/>
    </row>
    <row r="20" spans="10:15" x14ac:dyDescent="0.25">
      <c r="J20" s="9"/>
      <c r="N20" s="9"/>
      <c r="O20" s="10"/>
    </row>
    <row r="21" spans="10:15" x14ac:dyDescent="0.25">
      <c r="J21" s="9"/>
      <c r="N21" s="9"/>
      <c r="O21" s="10"/>
    </row>
    <row r="22" spans="10:15" x14ac:dyDescent="0.25">
      <c r="J22" s="9"/>
      <c r="N22" s="9"/>
      <c r="O22" s="10"/>
    </row>
    <row r="23" spans="10:15" x14ac:dyDescent="0.25">
      <c r="J23" s="9"/>
      <c r="N23" s="9"/>
      <c r="O23" s="10"/>
    </row>
    <row r="24" spans="10:15" x14ac:dyDescent="0.25">
      <c r="J24" s="9"/>
      <c r="N24" s="9"/>
      <c r="O24" s="10"/>
    </row>
    <row r="25" spans="10:15" x14ac:dyDescent="0.25">
      <c r="J25" s="9"/>
      <c r="N25" s="9"/>
      <c r="O25" s="10"/>
    </row>
    <row r="67" spans="3:3" x14ac:dyDescent="0.25">
      <c r="C67" s="1"/>
    </row>
    <row r="311" spans="18:20" x14ac:dyDescent="0.25">
      <c r="R311" s="2">
        <v>0</v>
      </c>
      <c r="T311" s="2">
        <v>3105835.48</v>
      </c>
    </row>
    <row r="312" spans="18:20" x14ac:dyDescent="0.25">
      <c r="R312" s="2">
        <v>0</v>
      </c>
      <c r="T312" s="2">
        <v>0</v>
      </c>
    </row>
    <row r="313" spans="18:20" x14ac:dyDescent="0.25">
      <c r="R313" s="2">
        <v>0</v>
      </c>
      <c r="T313" s="2">
        <v>0</v>
      </c>
    </row>
    <row r="314" spans="18:20" x14ac:dyDescent="0.25">
      <c r="T314" s="2">
        <v>0</v>
      </c>
    </row>
    <row r="315" spans="18:20" x14ac:dyDescent="0.25">
      <c r="R315" s="2">
        <v>402131.98</v>
      </c>
      <c r="T315" s="2">
        <v>3980898</v>
      </c>
    </row>
    <row r="316" spans="18:20" x14ac:dyDescent="0.25">
      <c r="T316" s="2">
        <v>0</v>
      </c>
    </row>
    <row r="317" spans="18:20" x14ac:dyDescent="0.25">
      <c r="T317" s="2">
        <v>0</v>
      </c>
    </row>
    <row r="318" spans="18:20" x14ac:dyDescent="0.25">
      <c r="T318" s="2">
        <v>0</v>
      </c>
    </row>
    <row r="319" spans="18:20" x14ac:dyDescent="0.25">
      <c r="R319" s="2">
        <v>0</v>
      </c>
      <c r="T319" s="2">
        <v>133849.81</v>
      </c>
    </row>
    <row r="320" spans="18:20" x14ac:dyDescent="0.25">
      <c r="R320" s="2">
        <v>577655.86</v>
      </c>
    </row>
    <row r="321" spans="18:20" x14ac:dyDescent="0.25">
      <c r="R321" s="2">
        <v>548640.68000000005</v>
      </c>
    </row>
    <row r="322" spans="18:20" x14ac:dyDescent="0.25">
      <c r="R322" s="2">
        <v>0</v>
      </c>
      <c r="T322" s="2">
        <v>85805.88</v>
      </c>
    </row>
  </sheetData>
  <pageMargins left="0.23611111111111099" right="0.23611111111111099" top="0.56818181818181823" bottom="0.60902777777777795" header="0.31527777777777799" footer="0.31527777777777799"/>
  <pageSetup paperSize="9" scale="75" orientation="portrait" horizontalDpi="300" verticalDpi="300" r:id="rId1"/>
  <headerFooter>
    <oddHeader>&amp;C&amp;G</oddHead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U334"/>
  <sheetViews>
    <sheetView showGridLines="0" view="pageLayout" zoomScaleNormal="70" workbookViewId="0">
      <selection activeCell="H6" sqref="H6"/>
    </sheetView>
  </sheetViews>
  <sheetFormatPr defaultColWidth="9" defaultRowHeight="15.75" x14ac:dyDescent="0.25"/>
  <cols>
    <col min="1" max="1" width="8.28515625" style="2" customWidth="1"/>
    <col min="2" max="2" width="2.42578125" style="2" customWidth="1"/>
    <col min="3" max="3" width="2.140625" style="2" customWidth="1"/>
    <col min="4" max="4" width="30" style="2" customWidth="1"/>
    <col min="5" max="5" width="9" style="2"/>
    <col min="6" max="6" width="20" style="2" customWidth="1"/>
    <col min="7" max="7" width="8.7109375" style="2" customWidth="1"/>
    <col min="8" max="8" width="20.42578125" style="2" customWidth="1"/>
    <col min="9" max="9" width="4.5703125" style="2" customWidth="1"/>
    <col min="10" max="10" width="6.7109375" style="2" customWidth="1"/>
    <col min="11" max="11" width="9" style="2"/>
    <col min="12" max="12" width="15.28515625" style="2" customWidth="1"/>
    <col min="13" max="13" width="14.42578125" style="2" customWidth="1"/>
    <col min="14" max="14" width="63.5703125" style="2" customWidth="1"/>
    <col min="15" max="15" width="14.28515625" style="2" customWidth="1"/>
    <col min="16" max="16" width="17.28515625" style="3" customWidth="1"/>
    <col min="17" max="17" width="10.7109375" style="2" customWidth="1"/>
    <col min="18" max="16384" width="9" style="2"/>
  </cols>
  <sheetData>
    <row r="4" spans="3:9" ht="31.5" x14ac:dyDescent="0.25">
      <c r="C4" s="325" t="s">
        <v>174</v>
      </c>
    </row>
    <row r="8" spans="3:9" ht="28.5" x14ac:dyDescent="0.25">
      <c r="C8" s="326" t="s">
        <v>175</v>
      </c>
    </row>
    <row r="9" spans="3:9" ht="6" customHeight="1" x14ac:dyDescent="0.25"/>
    <row r="10" spans="3:9" ht="6" customHeight="1" x14ac:dyDescent="0.25"/>
    <row r="11" spans="3:9" x14ac:dyDescent="0.25">
      <c r="C11" s="1" t="s">
        <v>176</v>
      </c>
      <c r="I11" s="2">
        <v>1</v>
      </c>
    </row>
    <row r="12" spans="3:9" ht="6" customHeight="1" x14ac:dyDescent="0.25"/>
    <row r="13" spans="3:9" x14ac:dyDescent="0.25">
      <c r="C13" s="1" t="s">
        <v>177</v>
      </c>
      <c r="I13" s="2">
        <v>1</v>
      </c>
    </row>
    <row r="14" spans="3:9" ht="6" customHeight="1" x14ac:dyDescent="0.25"/>
    <row r="15" spans="3:9" x14ac:dyDescent="0.25">
      <c r="C15" s="1" t="s">
        <v>178</v>
      </c>
      <c r="I15" s="2">
        <v>2</v>
      </c>
    </row>
    <row r="16" spans="3:9" ht="6" customHeight="1" x14ac:dyDescent="0.25"/>
    <row r="17" spans="3:9" x14ac:dyDescent="0.25">
      <c r="C17" s="1" t="s">
        <v>179</v>
      </c>
      <c r="I17" s="2">
        <v>3</v>
      </c>
    </row>
    <row r="18" spans="3:9" ht="6" customHeight="1" x14ac:dyDescent="0.25"/>
    <row r="19" spans="3:9" x14ac:dyDescent="0.25">
      <c r="C19" s="1" t="s">
        <v>180</v>
      </c>
      <c r="I19" s="2">
        <v>3</v>
      </c>
    </row>
    <row r="20" spans="3:9" ht="6" customHeight="1" x14ac:dyDescent="0.25"/>
    <row r="21" spans="3:9" x14ac:dyDescent="0.25">
      <c r="C21" s="1" t="s">
        <v>181</v>
      </c>
      <c r="I21" s="2">
        <v>4</v>
      </c>
    </row>
    <row r="22" spans="3:9" ht="6" customHeight="1" x14ac:dyDescent="0.25"/>
    <row r="23" spans="3:9" x14ac:dyDescent="0.25">
      <c r="C23" s="1" t="s">
        <v>182</v>
      </c>
      <c r="I23" s="2">
        <v>4</v>
      </c>
    </row>
    <row r="24" spans="3:9" ht="6" customHeight="1" x14ac:dyDescent="0.25"/>
    <row r="25" spans="3:9" x14ac:dyDescent="0.25">
      <c r="C25" s="1" t="s">
        <v>183</v>
      </c>
      <c r="I25" s="2">
        <v>4</v>
      </c>
    </row>
    <row r="26" spans="3:9" ht="6" customHeight="1" x14ac:dyDescent="0.25"/>
    <row r="27" spans="3:9" x14ac:dyDescent="0.25">
      <c r="C27" s="1" t="s">
        <v>184</v>
      </c>
      <c r="I27" s="2">
        <v>5</v>
      </c>
    </row>
    <row r="28" spans="3:9" ht="6" customHeight="1" x14ac:dyDescent="0.25"/>
    <row r="29" spans="3:9" x14ac:dyDescent="0.25">
      <c r="C29" s="327" t="s">
        <v>185</v>
      </c>
      <c r="I29" s="2">
        <v>5</v>
      </c>
    </row>
    <row r="30" spans="3:9" ht="6" customHeight="1" x14ac:dyDescent="0.25"/>
    <row r="31" spans="3:9" x14ac:dyDescent="0.25">
      <c r="C31" s="1" t="s">
        <v>186</v>
      </c>
      <c r="I31" s="2">
        <v>5</v>
      </c>
    </row>
    <row r="32" spans="3:9" ht="6" customHeight="1" x14ac:dyDescent="0.25"/>
    <row r="33" spans="3:9" x14ac:dyDescent="0.25">
      <c r="C33" s="1" t="s">
        <v>187</v>
      </c>
      <c r="I33" s="2">
        <v>5</v>
      </c>
    </row>
    <row r="34" spans="3:9" ht="6" customHeight="1" x14ac:dyDescent="0.25"/>
    <row r="35" spans="3:9" x14ac:dyDescent="0.25">
      <c r="C35" s="1" t="s">
        <v>188</v>
      </c>
      <c r="I35" s="2">
        <v>6</v>
      </c>
    </row>
    <row r="36" spans="3:9" ht="6" customHeight="1" x14ac:dyDescent="0.25"/>
    <row r="37" spans="3:9" x14ac:dyDescent="0.25">
      <c r="C37" s="1" t="s">
        <v>189</v>
      </c>
      <c r="I37" s="2">
        <v>7</v>
      </c>
    </row>
    <row r="38" spans="3:9" ht="6" customHeight="1" x14ac:dyDescent="0.25"/>
    <row r="39" spans="3:9" x14ac:dyDescent="0.25">
      <c r="C39" s="1" t="s">
        <v>190</v>
      </c>
      <c r="I39" s="2">
        <v>7</v>
      </c>
    </row>
    <row r="40" spans="3:9" ht="6" customHeight="1" x14ac:dyDescent="0.25"/>
    <row r="41" spans="3:9" x14ac:dyDescent="0.25">
      <c r="C41" s="1" t="s">
        <v>191</v>
      </c>
      <c r="I41" s="2">
        <v>7</v>
      </c>
    </row>
    <row r="42" spans="3:9" ht="6" customHeight="1" x14ac:dyDescent="0.25"/>
    <row r="43" spans="3:9" x14ac:dyDescent="0.25">
      <c r="C43" s="1" t="s">
        <v>192</v>
      </c>
      <c r="I43" s="2">
        <v>7</v>
      </c>
    </row>
    <row r="44" spans="3:9" ht="6" customHeight="1" x14ac:dyDescent="0.25"/>
    <row r="45" spans="3:9" x14ac:dyDescent="0.25">
      <c r="C45" s="1" t="s">
        <v>193</v>
      </c>
      <c r="I45" s="2">
        <v>7</v>
      </c>
    </row>
    <row r="46" spans="3:9" ht="6" customHeight="1" x14ac:dyDescent="0.25"/>
    <row r="47" spans="3:9" x14ac:dyDescent="0.25">
      <c r="C47" s="1" t="s">
        <v>194</v>
      </c>
      <c r="I47" s="2">
        <v>8</v>
      </c>
    </row>
    <row r="48" spans="3:9" ht="6" customHeight="1" x14ac:dyDescent="0.25"/>
    <row r="49" spans="3:9" x14ac:dyDescent="0.25">
      <c r="C49" s="1" t="s">
        <v>195</v>
      </c>
      <c r="I49" s="2">
        <v>8</v>
      </c>
    </row>
    <row r="50" spans="3:9" ht="6" customHeight="1" x14ac:dyDescent="0.25"/>
    <row r="51" spans="3:9" x14ac:dyDescent="0.25">
      <c r="C51" s="1" t="s">
        <v>196</v>
      </c>
      <c r="I51" s="2">
        <v>8</v>
      </c>
    </row>
    <row r="52" spans="3:9" ht="6" customHeight="1" x14ac:dyDescent="0.25"/>
    <row r="53" spans="3:9" x14ac:dyDescent="0.25">
      <c r="C53" s="1" t="s">
        <v>197</v>
      </c>
      <c r="I53" s="2">
        <v>8</v>
      </c>
    </row>
    <row r="54" spans="3:9" ht="6" customHeight="1" x14ac:dyDescent="0.25"/>
    <row r="55" spans="3:9" x14ac:dyDescent="0.25">
      <c r="C55" s="1" t="s">
        <v>198</v>
      </c>
      <c r="I55" s="2">
        <v>9</v>
      </c>
    </row>
    <row r="56" spans="3:9" ht="6" customHeight="1" x14ac:dyDescent="0.25"/>
    <row r="57" spans="3:9" x14ac:dyDescent="0.25">
      <c r="C57" s="1" t="s">
        <v>199</v>
      </c>
      <c r="I57" s="2">
        <v>9</v>
      </c>
    </row>
    <row r="58" spans="3:9" ht="6" customHeight="1" x14ac:dyDescent="0.25"/>
    <row r="59" spans="3:9" x14ac:dyDescent="0.25">
      <c r="C59" s="1" t="s">
        <v>200</v>
      </c>
      <c r="I59" s="2">
        <v>10</v>
      </c>
    </row>
    <row r="60" spans="3:9" ht="6" customHeight="1" x14ac:dyDescent="0.25"/>
    <row r="61" spans="3:9" x14ac:dyDescent="0.25">
      <c r="C61" s="1" t="s">
        <v>201</v>
      </c>
      <c r="I61" s="2">
        <v>11</v>
      </c>
    </row>
    <row r="62" spans="3:9" ht="6" customHeight="1" x14ac:dyDescent="0.25"/>
    <row r="63" spans="3:9" x14ac:dyDescent="0.25">
      <c r="C63" s="1" t="s">
        <v>202</v>
      </c>
      <c r="I63" s="2">
        <v>12</v>
      </c>
    </row>
    <row r="64" spans="3:9" ht="6" customHeight="1" x14ac:dyDescent="0.25"/>
    <row r="65" spans="3:9" x14ac:dyDescent="0.25">
      <c r="C65" s="1" t="s">
        <v>203</v>
      </c>
      <c r="I65" s="2">
        <v>12</v>
      </c>
    </row>
    <row r="66" spans="3:9" ht="6" customHeight="1" x14ac:dyDescent="0.25"/>
    <row r="67" spans="3:9" x14ac:dyDescent="0.25">
      <c r="C67" s="1" t="s">
        <v>204</v>
      </c>
      <c r="I67" s="2">
        <v>13</v>
      </c>
    </row>
    <row r="68" spans="3:9" ht="6" customHeight="1" x14ac:dyDescent="0.25"/>
    <row r="69" spans="3:9" x14ac:dyDescent="0.25">
      <c r="C69" s="1" t="s">
        <v>205</v>
      </c>
      <c r="I69" s="2">
        <v>13</v>
      </c>
    </row>
    <row r="70" spans="3:9" ht="6" customHeight="1" x14ac:dyDescent="0.25"/>
    <row r="71" spans="3:9" x14ac:dyDescent="0.25">
      <c r="C71" s="1" t="s">
        <v>206</v>
      </c>
      <c r="I71" s="2">
        <v>13</v>
      </c>
    </row>
    <row r="72" spans="3:9" ht="6" customHeight="1" x14ac:dyDescent="0.25">
      <c r="C72" s="1"/>
    </row>
    <row r="73" spans="3:9" x14ac:dyDescent="0.25">
      <c r="C73" s="1" t="s">
        <v>207</v>
      </c>
      <c r="I73" s="2">
        <v>13</v>
      </c>
    </row>
    <row r="74" spans="3:9" ht="6" customHeight="1" x14ac:dyDescent="0.25">
      <c r="C74" s="1"/>
    </row>
    <row r="75" spans="3:9" x14ac:dyDescent="0.25">
      <c r="C75" s="1" t="s">
        <v>208</v>
      </c>
      <c r="I75" s="2">
        <v>14</v>
      </c>
    </row>
    <row r="76" spans="3:9" ht="6" customHeight="1" x14ac:dyDescent="0.25">
      <c r="C76" s="1"/>
    </row>
    <row r="77" spans="3:9" x14ac:dyDescent="0.25">
      <c r="C77" s="1" t="s">
        <v>209</v>
      </c>
      <c r="I77" s="2">
        <v>15</v>
      </c>
    </row>
    <row r="78" spans="3:9" ht="6" customHeight="1" x14ac:dyDescent="0.25">
      <c r="C78" s="1"/>
    </row>
    <row r="79" spans="3:9" x14ac:dyDescent="0.25">
      <c r="C79" s="1" t="s">
        <v>210</v>
      </c>
      <c r="I79" s="2">
        <v>15</v>
      </c>
    </row>
    <row r="323" spans="19:21" x14ac:dyDescent="0.25">
      <c r="S323" s="2">
        <v>0</v>
      </c>
      <c r="U323" s="2">
        <v>3105835.48</v>
      </c>
    </row>
    <row r="324" spans="19:21" x14ac:dyDescent="0.25">
      <c r="S324" s="2">
        <v>0</v>
      </c>
      <c r="U324" s="2">
        <v>0</v>
      </c>
    </row>
    <row r="325" spans="19:21" x14ac:dyDescent="0.25">
      <c r="S325" s="2">
        <v>0</v>
      </c>
      <c r="U325" s="2">
        <v>0</v>
      </c>
    </row>
    <row r="326" spans="19:21" x14ac:dyDescent="0.25">
      <c r="U326" s="2">
        <v>0</v>
      </c>
    </row>
    <row r="327" spans="19:21" x14ac:dyDescent="0.25">
      <c r="S327" s="2">
        <v>402131.98</v>
      </c>
      <c r="U327" s="2">
        <v>3980898</v>
      </c>
    </row>
    <row r="328" spans="19:21" x14ac:dyDescent="0.25">
      <c r="U328" s="2">
        <v>0</v>
      </c>
    </row>
    <row r="329" spans="19:21" x14ac:dyDescent="0.25">
      <c r="U329" s="2">
        <v>0</v>
      </c>
    </row>
    <row r="330" spans="19:21" x14ac:dyDescent="0.25">
      <c r="U330" s="2">
        <v>0</v>
      </c>
    </row>
    <row r="331" spans="19:21" x14ac:dyDescent="0.25">
      <c r="S331" s="2">
        <v>0</v>
      </c>
      <c r="U331" s="2">
        <v>133849.81</v>
      </c>
    </row>
    <row r="332" spans="19:21" x14ac:dyDescent="0.25">
      <c r="S332" s="2">
        <v>577655.86</v>
      </c>
    </row>
    <row r="333" spans="19:21" x14ac:dyDescent="0.25">
      <c r="S333" s="2">
        <v>548640.68000000005</v>
      </c>
    </row>
    <row r="334" spans="19:21" x14ac:dyDescent="0.25">
      <c r="S334" s="2">
        <v>0</v>
      </c>
      <c r="U334" s="2">
        <v>85805.88</v>
      </c>
    </row>
  </sheetData>
  <pageMargins left="0.23611111111111099" right="0.23611111111111099" top="0.33194444444444399" bottom="0.60902777777777795" header="0.31527777777777799" footer="0.31527777777777799"/>
  <pageSetup paperSize="9" scale="75" orientation="portrait" r:id="rId1"/>
  <headerFooter>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O709"/>
  <sheetViews>
    <sheetView showGridLines="0" tabSelected="1" view="pageLayout" topLeftCell="A49" zoomScale="85" zoomScaleNormal="100" zoomScaleSheetLayoutView="85" zoomScalePageLayoutView="85" workbookViewId="0">
      <selection activeCell="B75" sqref="B75:L75"/>
    </sheetView>
  </sheetViews>
  <sheetFormatPr defaultColWidth="4.42578125" defaultRowHeight="15.75" x14ac:dyDescent="0.25"/>
  <cols>
    <col min="1" max="1" width="11" style="328" customWidth="1"/>
    <col min="2" max="2" width="5.140625" style="328" customWidth="1"/>
    <col min="3" max="3" width="2.42578125" style="328" customWidth="1"/>
    <col min="4" max="4" width="29.7109375" style="329" customWidth="1"/>
    <col min="5" max="5" width="24.85546875" style="328" customWidth="1"/>
    <col min="6" max="6" width="14.28515625" style="328" customWidth="1"/>
    <col min="7" max="7" width="3.28515625" style="328" customWidth="1"/>
    <col min="8" max="8" width="14.28515625" style="328" customWidth="1"/>
    <col min="9" max="9" width="2.42578125" style="328" customWidth="1"/>
    <col min="10" max="10" width="14.28515625" style="328" customWidth="1"/>
    <col min="11" max="11" width="2.7109375" style="328" customWidth="1"/>
    <col min="12" max="12" width="14.28515625" style="328" customWidth="1"/>
    <col min="13" max="13" width="8.28515625" style="330" customWidth="1"/>
    <col min="14" max="21" width="4.42578125" style="331"/>
    <col min="22" max="16384" width="4.42578125" style="330"/>
  </cols>
  <sheetData>
    <row r="2" spans="1:21" x14ac:dyDescent="0.25">
      <c r="A2" s="699" t="s">
        <v>0</v>
      </c>
      <c r="B2" s="699"/>
      <c r="C2" s="699"/>
      <c r="D2" s="699"/>
      <c r="E2" s="699"/>
      <c r="F2" s="699"/>
      <c r="G2" s="699"/>
      <c r="H2" s="699"/>
      <c r="I2" s="699"/>
      <c r="J2" s="699"/>
      <c r="K2" s="699"/>
      <c r="L2" s="699"/>
      <c r="N2" s="330"/>
      <c r="O2" s="330"/>
      <c r="P2" s="330"/>
      <c r="Q2" s="330"/>
      <c r="R2" s="330"/>
      <c r="S2" s="330"/>
      <c r="T2" s="330"/>
      <c r="U2" s="330"/>
    </row>
    <row r="3" spans="1:21" x14ac:dyDescent="0.25">
      <c r="A3" s="699" t="s">
        <v>211</v>
      </c>
      <c r="B3" s="699"/>
      <c r="C3" s="699"/>
      <c r="D3" s="699"/>
      <c r="E3" s="699"/>
      <c r="F3" s="699"/>
      <c r="G3" s="699"/>
      <c r="H3" s="699"/>
      <c r="I3" s="699"/>
      <c r="J3" s="699"/>
      <c r="K3" s="699"/>
      <c r="L3" s="699"/>
      <c r="N3" s="330"/>
      <c r="O3" s="330"/>
      <c r="P3" s="330"/>
      <c r="Q3" s="330"/>
      <c r="R3" s="330"/>
      <c r="S3" s="330"/>
      <c r="T3" s="330"/>
      <c r="U3" s="330"/>
    </row>
    <row r="4" spans="1:21" x14ac:dyDescent="0.25">
      <c r="A4" s="699" t="s">
        <v>573</v>
      </c>
      <c r="B4" s="699"/>
      <c r="C4" s="699"/>
      <c r="D4" s="699"/>
      <c r="E4" s="699"/>
      <c r="F4" s="699"/>
      <c r="G4" s="699"/>
      <c r="H4" s="699"/>
      <c r="I4" s="699"/>
      <c r="J4" s="699"/>
      <c r="K4" s="699"/>
      <c r="L4" s="699"/>
      <c r="N4" s="330"/>
      <c r="O4" s="330"/>
      <c r="P4" s="330"/>
      <c r="Q4" s="330"/>
      <c r="R4" s="330"/>
      <c r="S4" s="330"/>
      <c r="T4" s="330"/>
      <c r="U4" s="330"/>
    </row>
    <row r="5" spans="1:21" x14ac:dyDescent="0.25">
      <c r="A5" s="699" t="s">
        <v>212</v>
      </c>
      <c r="B5" s="699"/>
      <c r="C5" s="699"/>
      <c r="D5" s="699"/>
      <c r="E5" s="699"/>
      <c r="F5" s="699"/>
      <c r="G5" s="699"/>
      <c r="H5" s="699"/>
      <c r="I5" s="699"/>
      <c r="J5" s="699"/>
      <c r="K5" s="699"/>
      <c r="L5" s="699"/>
      <c r="N5" s="330"/>
      <c r="O5" s="330"/>
      <c r="P5" s="330"/>
      <c r="Q5" s="330"/>
      <c r="R5" s="330"/>
      <c r="S5" s="330"/>
      <c r="T5" s="330"/>
      <c r="U5" s="330"/>
    </row>
    <row r="6" spans="1:21" x14ac:dyDescent="0.25">
      <c r="A6" s="330"/>
      <c r="B6" s="330"/>
      <c r="C6" s="330"/>
      <c r="D6" s="333"/>
      <c r="E6" s="330"/>
      <c r="F6" s="330"/>
      <c r="G6" s="330"/>
      <c r="H6" s="334"/>
      <c r="I6" s="334"/>
      <c r="J6" s="330"/>
      <c r="K6" s="330"/>
      <c r="L6" s="330"/>
      <c r="N6" s="330"/>
      <c r="O6" s="330"/>
      <c r="P6" s="330"/>
      <c r="Q6" s="330"/>
      <c r="R6" s="330"/>
      <c r="S6" s="330"/>
      <c r="T6" s="330"/>
      <c r="U6" s="330"/>
    </row>
    <row r="7" spans="1:21" ht="16.5" x14ac:dyDescent="0.25">
      <c r="A7" s="610">
        <v>1</v>
      </c>
      <c r="B7" s="335" t="s">
        <v>213</v>
      </c>
      <c r="C7" s="336"/>
      <c r="D7" s="336"/>
      <c r="E7" s="336"/>
      <c r="F7" s="336"/>
      <c r="G7" s="336"/>
      <c r="H7" s="337"/>
      <c r="I7" s="337"/>
      <c r="J7" s="336"/>
      <c r="K7" s="336"/>
      <c r="L7" s="336"/>
      <c r="N7" s="330"/>
      <c r="O7" s="330"/>
      <c r="P7" s="330"/>
      <c r="Q7" s="330"/>
      <c r="R7" s="330"/>
      <c r="S7" s="330"/>
      <c r="T7" s="330"/>
      <c r="U7" s="330"/>
    </row>
    <row r="8" spans="1:21" ht="12" customHeight="1" x14ac:dyDescent="0.25">
      <c r="A8" s="339"/>
      <c r="B8" s="339"/>
      <c r="C8" s="330"/>
      <c r="D8" s="333"/>
      <c r="E8" s="330"/>
      <c r="F8" s="330"/>
      <c r="G8" s="330"/>
      <c r="H8" s="334"/>
      <c r="I8" s="334"/>
      <c r="J8" s="330"/>
      <c r="K8" s="330"/>
      <c r="L8" s="330"/>
      <c r="N8" s="330"/>
      <c r="O8" s="330"/>
      <c r="P8" s="330"/>
      <c r="Q8" s="330"/>
      <c r="R8" s="330"/>
      <c r="S8" s="330"/>
      <c r="T8" s="330"/>
      <c r="U8" s="330"/>
    </row>
    <row r="9" spans="1:21" ht="86.25" customHeight="1" x14ac:dyDescent="0.25">
      <c r="A9" s="339"/>
      <c r="B9" s="689" t="s">
        <v>214</v>
      </c>
      <c r="C9" s="689"/>
      <c r="D9" s="689"/>
      <c r="E9" s="689"/>
      <c r="F9" s="689"/>
      <c r="G9" s="689"/>
      <c r="H9" s="689"/>
      <c r="I9" s="689"/>
      <c r="J9" s="689"/>
      <c r="K9" s="689"/>
      <c r="L9" s="689"/>
      <c r="N9" s="330"/>
      <c r="O9" s="330"/>
      <c r="P9" s="330"/>
      <c r="Q9" s="330"/>
      <c r="R9" s="330"/>
      <c r="S9" s="330"/>
      <c r="T9" s="330"/>
      <c r="U9" s="330"/>
    </row>
    <row r="10" spans="1:21" ht="54" customHeight="1" x14ac:dyDescent="0.25">
      <c r="A10" s="339"/>
      <c r="B10" s="689" t="s">
        <v>215</v>
      </c>
      <c r="C10" s="689"/>
      <c r="D10" s="689"/>
      <c r="E10" s="689"/>
      <c r="F10" s="689"/>
      <c r="G10" s="689"/>
      <c r="H10" s="689"/>
      <c r="I10" s="689"/>
      <c r="J10" s="689"/>
      <c r="K10" s="689"/>
      <c r="L10" s="689"/>
      <c r="N10" s="330"/>
      <c r="O10" s="330"/>
      <c r="P10" s="330"/>
      <c r="Q10" s="330"/>
      <c r="R10" s="330"/>
      <c r="S10" s="330"/>
      <c r="T10" s="330"/>
      <c r="U10" s="330"/>
    </row>
    <row r="11" spans="1:21" ht="86.25" customHeight="1" x14ac:dyDescent="0.25">
      <c r="A11" s="339"/>
      <c r="B11" s="697" t="s">
        <v>216</v>
      </c>
      <c r="C11" s="697"/>
      <c r="D11" s="697"/>
      <c r="E11" s="697"/>
      <c r="F11" s="697"/>
      <c r="G11" s="697"/>
      <c r="H11" s="697"/>
      <c r="I11" s="697"/>
      <c r="J11" s="697"/>
      <c r="K11" s="697"/>
      <c r="L11" s="697"/>
      <c r="N11" s="330"/>
      <c r="O11" s="330"/>
      <c r="P11" s="330"/>
      <c r="Q11" s="330"/>
      <c r="R11" s="330"/>
      <c r="S11" s="330"/>
      <c r="T11" s="330"/>
      <c r="U11" s="330"/>
    </row>
    <row r="12" spans="1:21" ht="41.25" customHeight="1" x14ac:dyDescent="0.25">
      <c r="A12" s="339"/>
      <c r="B12" s="697" t="s">
        <v>217</v>
      </c>
      <c r="C12" s="697"/>
      <c r="D12" s="697"/>
      <c r="E12" s="697"/>
      <c r="F12" s="697"/>
      <c r="G12" s="697"/>
      <c r="H12" s="697"/>
      <c r="I12" s="697"/>
      <c r="J12" s="697"/>
      <c r="K12" s="697"/>
      <c r="L12" s="697"/>
      <c r="N12" s="330"/>
      <c r="O12" s="330"/>
      <c r="P12" s="330"/>
      <c r="Q12" s="330"/>
      <c r="R12" s="330"/>
      <c r="S12" s="330"/>
      <c r="T12" s="330"/>
      <c r="U12" s="330"/>
    </row>
    <row r="13" spans="1:21" ht="56.25" customHeight="1" x14ac:dyDescent="0.25">
      <c r="A13" s="339"/>
      <c r="B13" s="697" t="s">
        <v>218</v>
      </c>
      <c r="C13" s="697"/>
      <c r="D13" s="697"/>
      <c r="E13" s="697"/>
      <c r="F13" s="697"/>
      <c r="G13" s="697"/>
      <c r="H13" s="697"/>
      <c r="I13" s="697"/>
      <c r="J13" s="697"/>
      <c r="K13" s="697"/>
      <c r="L13" s="697"/>
      <c r="N13" s="330"/>
      <c r="O13" s="330"/>
      <c r="P13" s="330"/>
      <c r="Q13" s="330"/>
      <c r="R13" s="330"/>
      <c r="S13" s="330"/>
      <c r="T13" s="330"/>
      <c r="U13" s="330"/>
    </row>
    <row r="14" spans="1:21" ht="56.25" customHeight="1" x14ac:dyDescent="0.25">
      <c r="A14" s="339"/>
      <c r="B14" s="697" t="s">
        <v>219</v>
      </c>
      <c r="C14" s="697"/>
      <c r="D14" s="697"/>
      <c r="E14" s="697"/>
      <c r="F14" s="697"/>
      <c r="G14" s="697"/>
      <c r="H14" s="697"/>
      <c r="I14" s="697"/>
      <c r="J14" s="697"/>
      <c r="K14" s="697"/>
      <c r="L14" s="697"/>
      <c r="N14" s="330"/>
      <c r="O14" s="330"/>
      <c r="P14" s="330"/>
      <c r="Q14" s="330"/>
      <c r="R14" s="330"/>
      <c r="S14" s="330"/>
      <c r="T14" s="330"/>
      <c r="U14" s="330"/>
    </row>
    <row r="15" spans="1:21" ht="69" customHeight="1" x14ac:dyDescent="0.25">
      <c r="A15" s="339"/>
      <c r="B15" s="697" t="s">
        <v>561</v>
      </c>
      <c r="C15" s="697"/>
      <c r="D15" s="697"/>
      <c r="E15" s="697"/>
      <c r="F15" s="697"/>
      <c r="G15" s="697"/>
      <c r="H15" s="697"/>
      <c r="I15" s="697"/>
      <c r="J15" s="697"/>
      <c r="K15" s="697"/>
      <c r="L15" s="697"/>
      <c r="N15" s="330"/>
      <c r="O15" s="330"/>
      <c r="P15" s="330"/>
      <c r="Q15" s="330"/>
      <c r="R15" s="330"/>
      <c r="S15" s="330"/>
      <c r="T15" s="330"/>
      <c r="U15" s="330"/>
    </row>
    <row r="16" spans="1:21" ht="41.25" customHeight="1" x14ac:dyDescent="0.25">
      <c r="A16" s="330"/>
      <c r="B16" s="697" t="s">
        <v>220</v>
      </c>
      <c r="C16" s="697"/>
      <c r="D16" s="697"/>
      <c r="E16" s="697"/>
      <c r="F16" s="697"/>
      <c r="G16" s="697"/>
      <c r="H16" s="697"/>
      <c r="I16" s="697"/>
      <c r="J16" s="697"/>
      <c r="K16" s="697"/>
      <c r="L16" s="697"/>
      <c r="N16" s="340"/>
      <c r="O16" s="340"/>
      <c r="P16" s="340"/>
      <c r="Q16" s="340"/>
      <c r="R16" s="340"/>
    </row>
    <row r="17" spans="1:21" ht="14.25" customHeight="1" x14ac:dyDescent="0.25">
      <c r="A17" s="330"/>
      <c r="B17" s="330"/>
      <c r="C17" s="341"/>
      <c r="D17" s="341"/>
      <c r="E17" s="341"/>
      <c r="F17" s="341"/>
      <c r="G17" s="341"/>
      <c r="H17" s="341"/>
      <c r="I17" s="341"/>
      <c r="J17" s="341"/>
      <c r="K17" s="341"/>
      <c r="L17" s="341"/>
      <c r="N17" s="340"/>
      <c r="O17" s="340"/>
      <c r="P17" s="340"/>
      <c r="Q17" s="340"/>
      <c r="R17" s="340"/>
    </row>
    <row r="18" spans="1:21" ht="15.75" customHeight="1" x14ac:dyDescent="0.25">
      <c r="A18" s="330"/>
      <c r="B18" s="330"/>
      <c r="C18" s="342"/>
      <c r="D18" s="343"/>
      <c r="E18" s="342"/>
      <c r="F18" s="342"/>
      <c r="G18" s="342"/>
      <c r="H18" s="344"/>
      <c r="I18" s="344"/>
      <c r="J18" s="342"/>
      <c r="K18" s="342"/>
      <c r="L18" s="342"/>
    </row>
    <row r="19" spans="1:21" ht="16.5" x14ac:dyDescent="0.25">
      <c r="A19" s="610">
        <v>2</v>
      </c>
      <c r="B19" s="335" t="s">
        <v>221</v>
      </c>
      <c r="C19" s="336"/>
      <c r="D19" s="336"/>
      <c r="E19" s="336"/>
      <c r="F19" s="336"/>
      <c r="G19" s="336"/>
      <c r="H19" s="337"/>
      <c r="I19" s="337"/>
      <c r="J19" s="336"/>
      <c r="K19" s="336"/>
      <c r="L19" s="336"/>
    </row>
    <row r="20" spans="1:21" x14ac:dyDescent="0.25">
      <c r="A20" s="330"/>
      <c r="B20" s="330"/>
      <c r="C20" s="330"/>
      <c r="D20" s="333"/>
      <c r="E20" s="330"/>
      <c r="F20" s="330"/>
      <c r="G20" s="330"/>
      <c r="H20" s="334"/>
      <c r="I20" s="334"/>
      <c r="J20" s="330"/>
      <c r="K20" s="330"/>
      <c r="L20" s="330"/>
    </row>
    <row r="21" spans="1:21" x14ac:dyDescent="0.25">
      <c r="A21" s="330"/>
      <c r="B21" s="339" t="s">
        <v>222</v>
      </c>
      <c r="C21" s="330"/>
      <c r="D21" s="333"/>
      <c r="E21" s="330"/>
      <c r="F21" s="330"/>
      <c r="G21" s="330"/>
      <c r="H21" s="334"/>
      <c r="I21" s="334"/>
      <c r="J21" s="330"/>
      <c r="K21" s="330"/>
      <c r="L21" s="330"/>
    </row>
    <row r="22" spans="1:21" x14ac:dyDescent="0.25">
      <c r="A22" s="330"/>
      <c r="B22" s="330"/>
      <c r="C22" s="330"/>
      <c r="D22" s="333"/>
      <c r="E22" s="330"/>
      <c r="F22" s="330"/>
      <c r="G22" s="330"/>
      <c r="H22" s="334"/>
      <c r="I22" s="334"/>
      <c r="J22" s="330"/>
      <c r="K22" s="330"/>
      <c r="L22" s="330"/>
    </row>
    <row r="23" spans="1:21" s="345" customFormat="1" ht="57" customHeight="1" x14ac:dyDescent="0.25">
      <c r="C23" s="656" t="s">
        <v>223</v>
      </c>
      <c r="D23" s="656"/>
      <c r="E23" s="656"/>
      <c r="F23" s="656"/>
      <c r="G23" s="656"/>
      <c r="H23" s="656"/>
      <c r="I23" s="656"/>
      <c r="J23" s="656"/>
      <c r="K23" s="656"/>
      <c r="L23" s="656"/>
      <c r="N23" s="346"/>
      <c r="O23" s="346"/>
      <c r="P23" s="346"/>
      <c r="Q23" s="346"/>
      <c r="R23" s="346"/>
      <c r="S23" s="346"/>
      <c r="T23" s="346"/>
      <c r="U23" s="346"/>
    </row>
    <row r="24" spans="1:21" s="345" customFormat="1" ht="59.25" customHeight="1" x14ac:dyDescent="0.25">
      <c r="C24" s="656" t="s">
        <v>224</v>
      </c>
      <c r="D24" s="656"/>
      <c r="E24" s="656"/>
      <c r="F24" s="656"/>
      <c r="G24" s="656"/>
      <c r="H24" s="656"/>
      <c r="I24" s="656"/>
      <c r="J24" s="656"/>
      <c r="K24" s="656"/>
      <c r="L24" s="656"/>
      <c r="N24" s="346"/>
      <c r="O24" s="346"/>
      <c r="P24" s="346"/>
      <c r="Q24" s="346"/>
      <c r="R24" s="346"/>
      <c r="S24" s="346"/>
      <c r="T24" s="346"/>
      <c r="U24" s="346"/>
    </row>
    <row r="25" spans="1:21" s="347" customFormat="1" ht="42.75" customHeight="1" x14ac:dyDescent="0.2">
      <c r="C25" s="698" t="s">
        <v>225</v>
      </c>
      <c r="D25" s="698"/>
      <c r="E25" s="698"/>
      <c r="F25" s="698"/>
      <c r="G25" s="698"/>
      <c r="H25" s="698"/>
      <c r="I25" s="698"/>
      <c r="J25" s="698"/>
      <c r="K25" s="698"/>
      <c r="L25" s="698"/>
      <c r="N25" s="350"/>
      <c r="O25" s="350"/>
      <c r="P25" s="350"/>
      <c r="Q25" s="350"/>
      <c r="R25" s="350"/>
      <c r="S25" s="349"/>
      <c r="T25" s="349"/>
      <c r="U25" s="349"/>
    </row>
    <row r="26" spans="1:21" s="345" customFormat="1" ht="33" customHeight="1" x14ac:dyDescent="0.25">
      <c r="C26" s="656" t="s">
        <v>226</v>
      </c>
      <c r="D26" s="656"/>
      <c r="E26" s="656"/>
      <c r="F26" s="656"/>
      <c r="G26" s="656"/>
      <c r="H26" s="656"/>
      <c r="I26" s="656"/>
      <c r="J26" s="656"/>
      <c r="K26" s="656"/>
      <c r="L26" s="656"/>
      <c r="N26" s="346"/>
      <c r="O26" s="346"/>
      <c r="P26" s="346"/>
      <c r="Q26" s="346"/>
      <c r="R26" s="346"/>
      <c r="S26" s="346"/>
      <c r="T26" s="346"/>
      <c r="U26" s="346"/>
    </row>
    <row r="27" spans="1:21" x14ac:dyDescent="0.25">
      <c r="A27" s="330"/>
      <c r="B27" s="330"/>
      <c r="C27" s="330"/>
      <c r="D27" s="333"/>
      <c r="E27" s="330"/>
      <c r="F27" s="330"/>
      <c r="G27" s="330"/>
      <c r="H27" s="334"/>
      <c r="I27" s="334"/>
      <c r="J27" s="330"/>
      <c r="K27" s="330"/>
      <c r="L27" s="330"/>
    </row>
    <row r="28" spans="1:21" x14ac:dyDescent="0.25">
      <c r="A28" s="330"/>
      <c r="B28" s="339" t="s">
        <v>227</v>
      </c>
      <c r="C28" s="330"/>
      <c r="D28" s="333"/>
      <c r="E28" s="330"/>
      <c r="F28" s="330"/>
      <c r="G28" s="330"/>
      <c r="H28" s="334"/>
      <c r="I28" s="334"/>
      <c r="J28" s="330"/>
      <c r="K28" s="330"/>
      <c r="L28" s="330"/>
    </row>
    <row r="29" spans="1:21" x14ac:dyDescent="0.25">
      <c r="A29" s="330"/>
      <c r="B29" s="330"/>
      <c r="C29" s="330"/>
      <c r="D29" s="333"/>
      <c r="E29" s="330"/>
      <c r="F29" s="330"/>
      <c r="G29" s="330"/>
      <c r="H29" s="334"/>
      <c r="I29" s="334"/>
      <c r="J29" s="330"/>
      <c r="K29" s="330"/>
      <c r="L29" s="330"/>
    </row>
    <row r="30" spans="1:21" ht="44.25" customHeight="1" x14ac:dyDescent="0.25">
      <c r="A30" s="330"/>
      <c r="B30" s="330"/>
      <c r="C30" s="697" t="s">
        <v>228</v>
      </c>
      <c r="D30" s="697"/>
      <c r="E30" s="697"/>
      <c r="F30" s="697"/>
      <c r="G30" s="697"/>
      <c r="H30" s="697"/>
      <c r="I30" s="697"/>
      <c r="J30" s="697"/>
      <c r="K30" s="697"/>
      <c r="L30" s="697"/>
    </row>
    <row r="31" spans="1:21" x14ac:dyDescent="0.25">
      <c r="A31" s="330"/>
      <c r="B31" s="330"/>
      <c r="C31" s="351"/>
      <c r="D31" s="352"/>
      <c r="E31" s="351"/>
      <c r="F31" s="351"/>
      <c r="G31" s="351"/>
      <c r="H31" s="353"/>
      <c r="I31" s="353"/>
      <c r="J31" s="351"/>
      <c r="K31" s="351"/>
      <c r="L31" s="351"/>
    </row>
    <row r="32" spans="1:21" x14ac:dyDescent="0.25">
      <c r="A32" s="330"/>
      <c r="B32" s="339" t="s">
        <v>229</v>
      </c>
      <c r="C32" s="330"/>
      <c r="D32" s="333"/>
      <c r="E32" s="330"/>
      <c r="F32" s="330"/>
      <c r="G32" s="330"/>
      <c r="H32" s="334"/>
      <c r="I32" s="334"/>
      <c r="J32" s="330"/>
      <c r="K32" s="330"/>
      <c r="L32" s="330"/>
    </row>
    <row r="33" spans="1:12" ht="12.75" customHeight="1" x14ac:dyDescent="0.25">
      <c r="A33" s="330"/>
      <c r="B33" s="330"/>
      <c r="C33" s="330"/>
      <c r="D33" s="333"/>
      <c r="E33" s="330"/>
      <c r="F33" s="330"/>
      <c r="G33" s="330"/>
      <c r="H33" s="334"/>
      <c r="I33" s="334"/>
      <c r="J33" s="330"/>
      <c r="K33" s="330"/>
      <c r="L33" s="330"/>
    </row>
    <row r="34" spans="1:12" ht="39.75" customHeight="1" x14ac:dyDescent="0.25">
      <c r="A34" s="330"/>
      <c r="B34" s="330"/>
      <c r="C34" s="689" t="s">
        <v>230</v>
      </c>
      <c r="D34" s="689"/>
      <c r="E34" s="689"/>
      <c r="F34" s="689"/>
      <c r="G34" s="689"/>
      <c r="H34" s="689"/>
      <c r="I34" s="689"/>
      <c r="J34" s="689"/>
      <c r="K34" s="689"/>
      <c r="L34" s="689"/>
    </row>
    <row r="35" spans="1:12" x14ac:dyDescent="0.25">
      <c r="A35" s="330"/>
      <c r="B35" s="330"/>
      <c r="C35" s="351"/>
      <c r="D35" s="352"/>
      <c r="E35" s="351"/>
      <c r="F35" s="351"/>
      <c r="G35" s="351"/>
      <c r="H35" s="353"/>
      <c r="I35" s="353"/>
      <c r="J35" s="351"/>
      <c r="K35" s="351"/>
      <c r="L35" s="351"/>
    </row>
    <row r="36" spans="1:12" x14ac:dyDescent="0.25">
      <c r="A36" s="330"/>
      <c r="B36" s="339" t="s">
        <v>231</v>
      </c>
      <c r="C36" s="351"/>
      <c r="D36" s="352"/>
      <c r="E36" s="351"/>
      <c r="F36" s="351"/>
      <c r="G36" s="351"/>
      <c r="H36" s="353"/>
      <c r="I36" s="353"/>
      <c r="J36" s="351"/>
      <c r="K36" s="351"/>
      <c r="L36" s="351"/>
    </row>
    <row r="37" spans="1:12" ht="12.75" customHeight="1" x14ac:dyDescent="0.25">
      <c r="A37" s="330"/>
      <c r="B37" s="330"/>
      <c r="C37" s="330"/>
      <c r="D37" s="354"/>
      <c r="E37" s="355"/>
      <c r="F37" s="355"/>
      <c r="G37" s="355"/>
      <c r="H37" s="356"/>
      <c r="I37" s="356"/>
      <c r="J37" s="355"/>
      <c r="K37" s="355"/>
      <c r="L37" s="355"/>
    </row>
    <row r="38" spans="1:12" ht="96.75" customHeight="1" x14ac:dyDescent="0.25">
      <c r="A38" s="330"/>
      <c r="B38" s="330"/>
      <c r="C38" s="689" t="s">
        <v>232</v>
      </c>
      <c r="D38" s="689"/>
      <c r="E38" s="689"/>
      <c r="F38" s="689"/>
      <c r="G38" s="689"/>
      <c r="H38" s="689"/>
      <c r="I38" s="689"/>
      <c r="J38" s="689"/>
      <c r="K38" s="689"/>
      <c r="L38" s="689"/>
    </row>
    <row r="39" spans="1:12" x14ac:dyDescent="0.25">
      <c r="A39" s="330"/>
      <c r="B39" s="330"/>
      <c r="C39" s="355"/>
      <c r="D39" s="354"/>
      <c r="E39" s="355"/>
      <c r="F39" s="355"/>
      <c r="G39" s="355"/>
      <c r="H39" s="356"/>
      <c r="I39" s="356"/>
      <c r="J39" s="355"/>
      <c r="K39" s="355"/>
      <c r="L39" s="355"/>
    </row>
    <row r="40" spans="1:12" x14ac:dyDescent="0.25">
      <c r="A40" s="330"/>
      <c r="B40" s="339" t="s">
        <v>530</v>
      </c>
      <c r="C40" s="330"/>
      <c r="D40" s="333"/>
      <c r="E40" s="330"/>
      <c r="F40" s="330"/>
      <c r="G40" s="330"/>
      <c r="H40" s="334"/>
      <c r="I40" s="334"/>
      <c r="J40" s="330"/>
      <c r="K40" s="330"/>
      <c r="L40" s="330"/>
    </row>
    <row r="41" spans="1:12" ht="12.75" customHeight="1" x14ac:dyDescent="0.25">
      <c r="A41" s="330"/>
      <c r="B41" s="330"/>
      <c r="C41" s="330"/>
      <c r="D41" s="333"/>
      <c r="E41" s="330"/>
      <c r="F41" s="330"/>
      <c r="G41" s="330"/>
      <c r="H41" s="334"/>
      <c r="I41" s="334"/>
      <c r="J41" s="330"/>
      <c r="K41" s="330"/>
      <c r="L41" s="330"/>
    </row>
    <row r="42" spans="1:12" x14ac:dyDescent="0.25">
      <c r="A42" s="330"/>
      <c r="B42" s="330"/>
      <c r="C42" s="357" t="s">
        <v>233</v>
      </c>
      <c r="D42" s="339" t="s">
        <v>234</v>
      </c>
      <c r="E42" s="330"/>
      <c r="F42" s="330"/>
      <c r="G42" s="330"/>
      <c r="H42" s="334"/>
      <c r="I42" s="334"/>
      <c r="J42" s="330"/>
      <c r="K42" s="330"/>
      <c r="L42" s="330"/>
    </row>
    <row r="43" spans="1:12" ht="12.75" customHeight="1" x14ac:dyDescent="0.25">
      <c r="A43" s="330"/>
      <c r="B43" s="358"/>
      <c r="C43" s="330"/>
      <c r="D43" s="333"/>
      <c r="E43" s="330"/>
      <c r="F43" s="330"/>
      <c r="G43" s="330"/>
      <c r="H43" s="334"/>
      <c r="I43" s="334"/>
      <c r="J43" s="330"/>
      <c r="K43" s="330"/>
      <c r="L43" s="330"/>
    </row>
    <row r="44" spans="1:12" ht="30" customHeight="1" x14ac:dyDescent="0.25">
      <c r="A44" s="330"/>
      <c r="B44" s="358"/>
      <c r="C44" s="693" t="s">
        <v>235</v>
      </c>
      <c r="D44" s="693"/>
      <c r="E44" s="693"/>
      <c r="F44" s="693"/>
      <c r="G44" s="693"/>
      <c r="H44" s="693"/>
      <c r="I44" s="693"/>
      <c r="J44" s="693"/>
      <c r="K44" s="693"/>
      <c r="L44" s="693"/>
    </row>
    <row r="45" spans="1:12" x14ac:dyDescent="0.25">
      <c r="A45" s="330"/>
      <c r="B45" s="358"/>
      <c r="C45" s="330"/>
      <c r="D45" s="333"/>
      <c r="E45" s="330"/>
      <c r="F45" s="330"/>
      <c r="G45" s="330"/>
      <c r="H45" s="334"/>
      <c r="I45" s="334"/>
      <c r="J45" s="330"/>
      <c r="K45" s="330"/>
      <c r="L45" s="330"/>
    </row>
    <row r="46" spans="1:12" x14ac:dyDescent="0.25">
      <c r="A46" s="330"/>
      <c r="B46" s="330"/>
      <c r="C46" s="357" t="s">
        <v>236</v>
      </c>
      <c r="D46" s="339" t="s">
        <v>237</v>
      </c>
      <c r="E46" s="330"/>
      <c r="F46" s="330"/>
      <c r="G46" s="330"/>
      <c r="H46" s="334"/>
      <c r="I46" s="334"/>
      <c r="J46" s="330"/>
      <c r="K46" s="330"/>
      <c r="L46" s="330"/>
    </row>
    <row r="47" spans="1:12" ht="12.75" customHeight="1" x14ac:dyDescent="0.25">
      <c r="A47" s="330"/>
      <c r="B47" s="330"/>
      <c r="C47" s="330"/>
      <c r="D47" s="333"/>
      <c r="E47" s="330"/>
      <c r="F47" s="330"/>
      <c r="G47" s="330"/>
      <c r="H47" s="334"/>
      <c r="I47" s="334"/>
      <c r="J47" s="330"/>
      <c r="K47" s="330"/>
      <c r="L47" s="330"/>
    </row>
    <row r="48" spans="1:12" ht="72" customHeight="1" x14ac:dyDescent="0.25">
      <c r="A48" s="330"/>
      <c r="B48" s="330"/>
      <c r="C48" s="689" t="s">
        <v>238</v>
      </c>
      <c r="D48" s="689"/>
      <c r="E48" s="689"/>
      <c r="F48" s="689"/>
      <c r="G48" s="689"/>
      <c r="H48" s="689"/>
      <c r="I48" s="689"/>
      <c r="J48" s="689"/>
      <c r="K48" s="689"/>
      <c r="L48" s="689"/>
    </row>
    <row r="49" spans="1:12" ht="15.75" customHeight="1" x14ac:dyDescent="0.25">
      <c r="A49" s="330"/>
      <c r="B49" s="330"/>
      <c r="C49" s="359"/>
      <c r="D49" s="359"/>
      <c r="E49" s="359"/>
      <c r="F49" s="359"/>
      <c r="G49" s="359"/>
      <c r="H49" s="359"/>
      <c r="I49" s="359"/>
      <c r="J49" s="359"/>
      <c r="K49" s="359"/>
      <c r="L49" s="359"/>
    </row>
    <row r="50" spans="1:12" s="331" customFormat="1" ht="15.75" customHeight="1" x14ac:dyDescent="0.25">
      <c r="B50" s="339" t="s">
        <v>535</v>
      </c>
      <c r="C50" s="359"/>
      <c r="D50" s="359"/>
      <c r="E50" s="359"/>
      <c r="F50" s="359"/>
      <c r="G50" s="359"/>
      <c r="H50" s="359"/>
      <c r="I50" s="359"/>
      <c r="J50" s="359"/>
      <c r="K50" s="359"/>
      <c r="L50" s="359"/>
    </row>
    <row r="51" spans="1:12" s="331" customFormat="1" ht="15.75" customHeight="1" x14ac:dyDescent="0.25">
      <c r="C51" s="359"/>
      <c r="D51" s="359"/>
      <c r="E51" s="359"/>
      <c r="F51" s="359"/>
      <c r="G51" s="359"/>
      <c r="H51" s="359"/>
      <c r="I51" s="359"/>
      <c r="J51" s="359"/>
      <c r="K51" s="359"/>
      <c r="L51" s="359"/>
    </row>
    <row r="52" spans="1:12" s="331" customFormat="1" ht="15.75" customHeight="1" x14ac:dyDescent="0.25">
      <c r="C52" s="696" t="s">
        <v>531</v>
      </c>
      <c r="D52" s="696"/>
      <c r="E52" s="696"/>
      <c r="F52" s="696"/>
      <c r="G52" s="696"/>
      <c r="H52" s="696"/>
      <c r="I52" s="696"/>
      <c r="J52" s="696"/>
      <c r="K52" s="696"/>
      <c r="L52" s="696"/>
    </row>
    <row r="53" spans="1:12" s="331" customFormat="1" ht="15.75" customHeight="1" x14ac:dyDescent="0.25">
      <c r="C53" s="696"/>
      <c r="D53" s="696"/>
      <c r="E53" s="696"/>
      <c r="F53" s="696"/>
      <c r="G53" s="696"/>
      <c r="H53" s="696"/>
      <c r="I53" s="696"/>
      <c r="J53" s="696"/>
      <c r="K53" s="696"/>
      <c r="L53" s="696"/>
    </row>
    <row r="54" spans="1:12" s="331" customFormat="1" ht="15.75" customHeight="1" x14ac:dyDescent="0.25">
      <c r="C54" s="696" t="s">
        <v>532</v>
      </c>
      <c r="D54" s="696"/>
      <c r="E54" s="696"/>
      <c r="F54" s="696"/>
      <c r="G54" s="696"/>
      <c r="H54" s="696"/>
      <c r="I54" s="696"/>
      <c r="J54" s="696"/>
      <c r="K54" s="696"/>
      <c r="L54" s="696"/>
    </row>
    <row r="55" spans="1:12" s="331" customFormat="1" ht="15.75" customHeight="1" x14ac:dyDescent="0.25">
      <c r="C55" s="696"/>
      <c r="D55" s="696"/>
      <c r="E55" s="696"/>
      <c r="F55" s="696"/>
      <c r="G55" s="696"/>
      <c r="H55" s="696"/>
      <c r="I55" s="696"/>
      <c r="J55" s="696"/>
      <c r="K55" s="696"/>
      <c r="L55" s="696"/>
    </row>
    <row r="56" spans="1:12" s="331" customFormat="1" ht="15.75" customHeight="1" x14ac:dyDescent="0.25">
      <c r="C56" s="696" t="s">
        <v>533</v>
      </c>
      <c r="D56" s="696"/>
      <c r="E56" s="696"/>
      <c r="F56" s="696"/>
      <c r="G56" s="696"/>
      <c r="H56" s="696"/>
      <c r="I56" s="696"/>
      <c r="J56" s="696"/>
      <c r="K56" s="696"/>
      <c r="L56" s="696"/>
    </row>
    <row r="57" spans="1:12" s="331" customFormat="1" ht="15.75" customHeight="1" x14ac:dyDescent="0.25">
      <c r="C57" s="696"/>
      <c r="D57" s="696"/>
      <c r="E57" s="696"/>
      <c r="F57" s="696"/>
      <c r="G57" s="696"/>
      <c r="H57" s="696"/>
      <c r="I57" s="696"/>
      <c r="J57" s="696"/>
      <c r="K57" s="696"/>
      <c r="L57" s="696"/>
    </row>
    <row r="58" spans="1:12" s="331" customFormat="1" ht="15.75" customHeight="1" x14ac:dyDescent="0.25">
      <c r="C58" s="696"/>
      <c r="D58" s="696"/>
      <c r="E58" s="696"/>
      <c r="F58" s="696"/>
      <c r="G58" s="696"/>
      <c r="H58" s="696"/>
      <c r="I58" s="696"/>
      <c r="J58" s="696"/>
      <c r="K58" s="696"/>
      <c r="L58" s="696"/>
    </row>
    <row r="59" spans="1:12" s="331" customFormat="1" ht="15.75" customHeight="1" x14ac:dyDescent="0.25">
      <c r="C59" s="696" t="s">
        <v>534</v>
      </c>
      <c r="D59" s="696"/>
      <c r="E59" s="696"/>
      <c r="F59" s="696"/>
      <c r="G59" s="696"/>
      <c r="H59" s="696"/>
      <c r="I59" s="696"/>
      <c r="J59" s="696"/>
      <c r="K59" s="696"/>
      <c r="L59" s="696"/>
    </row>
    <row r="60" spans="1:12" s="331" customFormat="1" ht="15.75" customHeight="1" x14ac:dyDescent="0.25">
      <c r="C60" s="696"/>
      <c r="D60" s="696"/>
      <c r="E60" s="696"/>
      <c r="F60" s="696"/>
      <c r="G60" s="696"/>
      <c r="H60" s="696"/>
      <c r="I60" s="696"/>
      <c r="J60" s="696"/>
      <c r="K60" s="696"/>
      <c r="L60" s="696"/>
    </row>
    <row r="61" spans="1:12" s="331" customFormat="1" ht="15.75" customHeight="1" x14ac:dyDescent="0.25">
      <c r="C61" s="696"/>
      <c r="D61" s="696"/>
      <c r="E61" s="696"/>
      <c r="F61" s="696"/>
      <c r="G61" s="696"/>
      <c r="H61" s="696"/>
      <c r="I61" s="696"/>
      <c r="J61" s="696"/>
      <c r="K61" s="696"/>
      <c r="L61" s="696"/>
    </row>
    <row r="62" spans="1:12" s="331" customFormat="1" ht="15.75" customHeight="1" x14ac:dyDescent="0.25">
      <c r="C62" s="696"/>
      <c r="D62" s="696"/>
      <c r="E62" s="696"/>
      <c r="F62" s="696"/>
      <c r="G62" s="696"/>
      <c r="H62" s="696"/>
      <c r="I62" s="696"/>
      <c r="J62" s="696"/>
      <c r="K62" s="696"/>
      <c r="L62" s="696"/>
    </row>
    <row r="63" spans="1:12" s="331" customFormat="1" ht="15.75" customHeight="1" x14ac:dyDescent="0.25">
      <c r="C63" s="696" t="s">
        <v>545</v>
      </c>
      <c r="D63" s="696"/>
      <c r="E63" s="696"/>
      <c r="F63" s="696"/>
      <c r="G63" s="696"/>
      <c r="H63" s="696"/>
      <c r="I63" s="696"/>
      <c r="J63" s="696"/>
      <c r="K63" s="696"/>
      <c r="L63" s="696"/>
    </row>
    <row r="64" spans="1:12" s="331" customFormat="1" ht="15.75" customHeight="1" x14ac:dyDescent="0.25">
      <c r="C64" s="696"/>
      <c r="D64" s="696"/>
      <c r="E64" s="696"/>
      <c r="F64" s="696"/>
      <c r="G64" s="696"/>
      <c r="H64" s="696"/>
      <c r="I64" s="696"/>
      <c r="J64" s="696"/>
      <c r="K64" s="696"/>
      <c r="L64" s="696"/>
    </row>
    <row r="65" spans="1:12" s="331" customFormat="1" ht="15.75" customHeight="1" x14ac:dyDescent="0.25">
      <c r="C65" s="696"/>
      <c r="D65" s="696"/>
      <c r="E65" s="696"/>
      <c r="F65" s="696"/>
      <c r="G65" s="696"/>
      <c r="H65" s="696"/>
      <c r="I65" s="696"/>
      <c r="J65" s="696"/>
      <c r="K65" s="696"/>
      <c r="L65" s="696"/>
    </row>
    <row r="66" spans="1:12" s="331" customFormat="1" ht="15.75" customHeight="1" x14ac:dyDescent="0.25">
      <c r="C66" s="696"/>
      <c r="D66" s="696"/>
      <c r="E66" s="696"/>
      <c r="F66" s="696"/>
      <c r="G66" s="696"/>
      <c r="H66" s="696"/>
      <c r="I66" s="696"/>
      <c r="J66" s="696"/>
      <c r="K66" s="696"/>
      <c r="L66" s="696"/>
    </row>
    <row r="67" spans="1:12" s="331" customFormat="1" ht="15.75" customHeight="1" x14ac:dyDescent="0.25">
      <c r="C67" s="700" t="s">
        <v>579</v>
      </c>
      <c r="D67" s="700"/>
      <c r="E67" s="700"/>
      <c r="F67" s="700"/>
      <c r="G67" s="700"/>
      <c r="H67" s="700"/>
      <c r="I67" s="700"/>
      <c r="J67" s="700"/>
      <c r="K67" s="700"/>
      <c r="L67" s="700"/>
    </row>
    <row r="68" spans="1:12" s="331" customFormat="1" ht="15.75" customHeight="1" x14ac:dyDescent="0.25">
      <c r="C68" s="700"/>
      <c r="D68" s="700"/>
      <c r="E68" s="700"/>
      <c r="F68" s="700"/>
      <c r="G68" s="700"/>
      <c r="H68" s="700"/>
      <c r="I68" s="700"/>
      <c r="J68" s="700"/>
      <c r="K68" s="700"/>
      <c r="L68" s="700"/>
    </row>
    <row r="69" spans="1:12" s="331" customFormat="1" ht="24.75" customHeight="1" x14ac:dyDescent="0.25">
      <c r="C69" s="700"/>
      <c r="D69" s="700"/>
      <c r="E69" s="700"/>
      <c r="F69" s="700"/>
      <c r="G69" s="700"/>
      <c r="H69" s="700"/>
      <c r="I69" s="700"/>
      <c r="J69" s="700"/>
      <c r="K69" s="700"/>
      <c r="L69" s="700"/>
    </row>
    <row r="70" spans="1:12" s="331" customFormat="1" ht="15.75" customHeight="1" x14ac:dyDescent="0.25">
      <c r="C70" s="359"/>
      <c r="D70" s="359"/>
      <c r="E70" s="359"/>
      <c r="F70" s="359"/>
      <c r="G70" s="359"/>
      <c r="H70" s="359"/>
      <c r="I70" s="359"/>
      <c r="J70" s="359"/>
      <c r="K70" s="359"/>
      <c r="L70" s="359"/>
    </row>
    <row r="71" spans="1:12" ht="16.5" customHeight="1" x14ac:dyDescent="0.25">
      <c r="A71" s="610">
        <v>3</v>
      </c>
      <c r="B71" s="335" t="s">
        <v>239</v>
      </c>
      <c r="C71" s="336"/>
      <c r="D71" s="336"/>
      <c r="E71" s="336"/>
      <c r="F71" s="336"/>
      <c r="G71" s="336"/>
      <c r="H71" s="337"/>
      <c r="I71" s="337"/>
      <c r="J71" s="336"/>
      <c r="K71" s="336"/>
      <c r="L71" s="336"/>
    </row>
    <row r="72" spans="1:12" x14ac:dyDescent="0.25">
      <c r="A72" s="330"/>
      <c r="B72" s="330"/>
      <c r="C72" s="330"/>
      <c r="D72" s="333"/>
      <c r="E72" s="330"/>
      <c r="F72" s="330"/>
      <c r="G72" s="330"/>
      <c r="H72" s="334"/>
      <c r="I72" s="334"/>
      <c r="J72" s="330"/>
      <c r="K72" s="330"/>
      <c r="L72" s="330"/>
    </row>
    <row r="73" spans="1:12" x14ac:dyDescent="0.25">
      <c r="A73" s="330"/>
      <c r="B73" s="330" t="s">
        <v>240</v>
      </c>
      <c r="C73" s="330"/>
      <c r="D73" s="333"/>
      <c r="E73" s="330"/>
      <c r="F73" s="330"/>
      <c r="G73" s="330"/>
      <c r="H73" s="334"/>
      <c r="I73" s="334"/>
      <c r="J73" s="330"/>
      <c r="K73" s="330"/>
      <c r="L73" s="330"/>
    </row>
    <row r="74" spans="1:12" x14ac:dyDescent="0.25">
      <c r="A74" s="330"/>
      <c r="B74" s="330"/>
      <c r="C74" s="330"/>
      <c r="D74" s="333"/>
      <c r="E74" s="330"/>
      <c r="F74" s="330"/>
      <c r="G74" s="330"/>
      <c r="H74" s="334"/>
      <c r="I74" s="334"/>
      <c r="J74" s="330"/>
      <c r="K74" s="330"/>
      <c r="L74" s="330"/>
    </row>
    <row r="75" spans="1:12" ht="51.75" customHeight="1" x14ac:dyDescent="0.25">
      <c r="A75" s="330"/>
      <c r="B75" s="694" t="s">
        <v>241</v>
      </c>
      <c r="C75" s="694"/>
      <c r="D75" s="694"/>
      <c r="E75" s="694"/>
      <c r="F75" s="694"/>
      <c r="G75" s="694"/>
      <c r="H75" s="694"/>
      <c r="I75" s="694"/>
      <c r="J75" s="694"/>
      <c r="K75" s="694"/>
      <c r="L75" s="694"/>
    </row>
    <row r="76" spans="1:12" x14ac:dyDescent="0.25">
      <c r="A76" s="330"/>
      <c r="B76" s="330"/>
      <c r="C76" s="330"/>
      <c r="D76" s="333"/>
      <c r="E76" s="330"/>
      <c r="F76" s="330"/>
      <c r="G76" s="330"/>
      <c r="H76" s="334"/>
      <c r="I76" s="334"/>
      <c r="J76" s="330"/>
      <c r="K76" s="330"/>
      <c r="L76" s="330"/>
    </row>
    <row r="77" spans="1:12" ht="35.25" customHeight="1" x14ac:dyDescent="0.25">
      <c r="A77" s="330"/>
      <c r="B77" s="330"/>
      <c r="C77" s="695" t="s">
        <v>242</v>
      </c>
      <c r="D77" s="695"/>
      <c r="E77" s="695"/>
      <c r="F77" s="695"/>
      <c r="G77" s="695"/>
      <c r="H77" s="695"/>
      <c r="I77" s="695"/>
      <c r="J77" s="695"/>
      <c r="K77" s="695"/>
      <c r="L77" s="695"/>
    </row>
    <row r="78" spans="1:12" x14ac:dyDescent="0.25">
      <c r="A78" s="330"/>
      <c r="B78" s="330"/>
      <c r="C78" s="330"/>
      <c r="D78" s="333"/>
      <c r="E78" s="330"/>
      <c r="F78" s="330"/>
      <c r="G78" s="330"/>
      <c r="H78" s="334"/>
      <c r="I78" s="334"/>
      <c r="J78" s="330"/>
      <c r="K78" s="330"/>
      <c r="L78" s="330"/>
    </row>
    <row r="79" spans="1:12" ht="36" customHeight="1" x14ac:dyDescent="0.25">
      <c r="A79" s="330"/>
      <c r="B79" s="330"/>
      <c r="C79" s="695" t="s">
        <v>243</v>
      </c>
      <c r="D79" s="695"/>
      <c r="E79" s="695"/>
      <c r="F79" s="695"/>
      <c r="G79" s="695"/>
      <c r="H79" s="695"/>
      <c r="I79" s="695"/>
      <c r="J79" s="695"/>
      <c r="K79" s="695"/>
      <c r="L79" s="695"/>
    </row>
    <row r="80" spans="1:12" x14ac:dyDescent="0.25">
      <c r="A80" s="330"/>
      <c r="B80" s="330"/>
      <c r="C80" s="330"/>
      <c r="D80" s="333"/>
      <c r="E80" s="330"/>
      <c r="F80" s="330"/>
      <c r="G80" s="330"/>
      <c r="H80" s="334"/>
      <c r="I80" s="334"/>
      <c r="J80" s="330"/>
      <c r="K80" s="330"/>
      <c r="L80" s="330"/>
    </row>
    <row r="81" spans="1:12" ht="15.75" customHeight="1" x14ac:dyDescent="0.25">
      <c r="A81" s="330"/>
      <c r="B81" s="330"/>
      <c r="C81" s="695" t="s">
        <v>244</v>
      </c>
      <c r="D81" s="695"/>
      <c r="E81" s="695"/>
      <c r="F81" s="695"/>
      <c r="G81" s="695"/>
      <c r="H81" s="695"/>
      <c r="I81" s="695"/>
      <c r="J81" s="695"/>
      <c r="K81" s="695"/>
      <c r="L81" s="695"/>
    </row>
    <row r="82" spans="1:12" x14ac:dyDescent="0.25">
      <c r="A82" s="330"/>
      <c r="B82" s="330"/>
      <c r="C82" s="330"/>
      <c r="D82" s="333"/>
      <c r="E82" s="330"/>
      <c r="F82" s="330"/>
      <c r="G82" s="330"/>
      <c r="H82" s="334"/>
      <c r="I82" s="334"/>
      <c r="J82" s="330"/>
      <c r="K82" s="330"/>
      <c r="L82" s="330"/>
    </row>
    <row r="83" spans="1:12" ht="16.5" customHeight="1" x14ac:dyDescent="0.25">
      <c r="A83" s="330"/>
      <c r="B83" s="330"/>
      <c r="C83" s="695" t="s">
        <v>245</v>
      </c>
      <c r="D83" s="695"/>
      <c r="E83" s="695"/>
      <c r="F83" s="695"/>
      <c r="G83" s="695"/>
      <c r="H83" s="695"/>
      <c r="I83" s="695"/>
      <c r="J83" s="695"/>
      <c r="K83" s="695"/>
      <c r="L83" s="695"/>
    </row>
    <row r="84" spans="1:12" x14ac:dyDescent="0.25">
      <c r="A84" s="330"/>
      <c r="B84" s="330"/>
      <c r="C84" s="330"/>
      <c r="D84" s="333"/>
      <c r="E84" s="330"/>
      <c r="F84" s="330"/>
      <c r="G84" s="330"/>
      <c r="H84" s="334"/>
      <c r="I84" s="334"/>
      <c r="J84" s="330"/>
      <c r="K84" s="330"/>
      <c r="L84" s="330"/>
    </row>
    <row r="85" spans="1:12" x14ac:dyDescent="0.25">
      <c r="A85" s="330"/>
      <c r="B85" s="339" t="s">
        <v>246</v>
      </c>
      <c r="C85" s="330"/>
      <c r="D85" s="333"/>
      <c r="E85" s="330"/>
      <c r="F85" s="330"/>
      <c r="G85" s="330"/>
      <c r="H85" s="334"/>
      <c r="I85" s="334"/>
      <c r="J85" s="330"/>
      <c r="K85" s="330"/>
      <c r="L85" s="330"/>
    </row>
    <row r="86" spans="1:12" s="331" customFormat="1" x14ac:dyDescent="0.25">
      <c r="B86" s="339"/>
      <c r="D86" s="558"/>
      <c r="H86" s="334"/>
      <c r="I86" s="334"/>
    </row>
    <row r="87" spans="1:12" x14ac:dyDescent="0.25">
      <c r="A87" s="330"/>
      <c r="B87" s="330"/>
      <c r="C87" s="330"/>
      <c r="D87" s="333"/>
      <c r="E87" s="330"/>
      <c r="F87" s="330"/>
      <c r="G87" s="330"/>
      <c r="H87" s="334"/>
      <c r="I87" s="334"/>
      <c r="J87" s="330"/>
      <c r="K87" s="330"/>
      <c r="L87" s="330"/>
    </row>
    <row r="88" spans="1:12" ht="69" customHeight="1" x14ac:dyDescent="0.25">
      <c r="A88" s="330"/>
      <c r="B88" s="692" t="s">
        <v>247</v>
      </c>
      <c r="C88" s="692"/>
      <c r="D88" s="692"/>
      <c r="E88" s="692"/>
      <c r="F88" s="692"/>
      <c r="G88" s="692"/>
      <c r="H88" s="692"/>
      <c r="I88" s="692"/>
      <c r="J88" s="692"/>
      <c r="K88" s="692"/>
      <c r="L88" s="692"/>
    </row>
    <row r="89" spans="1:12" x14ac:dyDescent="0.25">
      <c r="A89" s="330"/>
      <c r="B89" s="330"/>
      <c r="C89" s="330"/>
      <c r="D89" s="333"/>
      <c r="E89" s="330"/>
      <c r="F89" s="330"/>
      <c r="G89" s="330"/>
      <c r="H89" s="334"/>
      <c r="I89" s="334"/>
      <c r="J89" s="330"/>
      <c r="K89" s="330"/>
      <c r="L89" s="330"/>
    </row>
    <row r="90" spans="1:12" ht="34.5" customHeight="1" x14ac:dyDescent="0.25">
      <c r="A90" s="330"/>
      <c r="B90" s="692" t="s">
        <v>248</v>
      </c>
      <c r="C90" s="692"/>
      <c r="D90" s="692"/>
      <c r="E90" s="692"/>
      <c r="F90" s="692"/>
      <c r="G90" s="692"/>
      <c r="H90" s="692"/>
      <c r="I90" s="692"/>
      <c r="J90" s="692"/>
      <c r="K90" s="692"/>
      <c r="L90" s="692"/>
    </row>
    <row r="91" spans="1:12" x14ac:dyDescent="0.25">
      <c r="A91" s="330"/>
      <c r="B91" s="360"/>
      <c r="C91" s="360"/>
      <c r="D91" s="360"/>
      <c r="E91" s="360"/>
      <c r="F91" s="360"/>
      <c r="G91" s="360"/>
      <c r="H91" s="360"/>
      <c r="I91" s="360"/>
      <c r="J91" s="360"/>
      <c r="K91" s="360"/>
      <c r="L91" s="360"/>
    </row>
    <row r="92" spans="1:12" ht="36.75" customHeight="1" x14ac:dyDescent="0.25">
      <c r="A92" s="330"/>
      <c r="B92" s="692" t="s">
        <v>249</v>
      </c>
      <c r="C92" s="692"/>
      <c r="D92" s="692"/>
      <c r="E92" s="692"/>
      <c r="F92" s="692"/>
      <c r="G92" s="692"/>
      <c r="H92" s="692"/>
      <c r="I92" s="692"/>
      <c r="J92" s="692"/>
      <c r="K92" s="692"/>
      <c r="L92" s="692"/>
    </row>
    <row r="93" spans="1:12" x14ac:dyDescent="0.25">
      <c r="A93" s="330"/>
      <c r="B93" s="330"/>
      <c r="C93" s="330"/>
      <c r="D93" s="333"/>
      <c r="E93" s="330"/>
      <c r="F93" s="330"/>
      <c r="G93" s="330"/>
      <c r="H93" s="334"/>
      <c r="I93" s="334"/>
      <c r="J93" s="330"/>
      <c r="K93" s="330"/>
      <c r="L93" s="330"/>
    </row>
    <row r="94" spans="1:12" ht="15.75" customHeight="1" x14ac:dyDescent="0.25">
      <c r="A94" s="330"/>
      <c r="B94" s="692" t="s">
        <v>250</v>
      </c>
      <c r="C94" s="692"/>
      <c r="D94" s="692"/>
      <c r="E94" s="692"/>
      <c r="F94" s="692"/>
      <c r="G94" s="692"/>
      <c r="H94" s="692"/>
      <c r="I94" s="692"/>
      <c r="J94" s="692"/>
      <c r="K94" s="692"/>
      <c r="L94" s="692"/>
    </row>
    <row r="95" spans="1:12" x14ac:dyDescent="0.25">
      <c r="A95" s="330"/>
      <c r="B95" s="330"/>
      <c r="C95" s="330"/>
      <c r="D95" s="333"/>
      <c r="E95" s="330"/>
      <c r="F95" s="330"/>
      <c r="G95" s="330"/>
      <c r="H95" s="334"/>
      <c r="I95" s="334"/>
      <c r="J95" s="330"/>
      <c r="K95" s="330"/>
      <c r="L95" s="330"/>
    </row>
    <row r="96" spans="1:12" ht="51.75" customHeight="1" x14ac:dyDescent="0.25">
      <c r="A96" s="330"/>
      <c r="B96" s="692" t="s">
        <v>251</v>
      </c>
      <c r="C96" s="692"/>
      <c r="D96" s="692"/>
      <c r="E96" s="692"/>
      <c r="F96" s="692"/>
      <c r="G96" s="692"/>
      <c r="H96" s="692"/>
      <c r="I96" s="692"/>
      <c r="J96" s="692"/>
      <c r="K96" s="692"/>
      <c r="L96" s="692"/>
    </row>
    <row r="97" spans="1:12" x14ac:dyDescent="0.25">
      <c r="A97" s="330"/>
      <c r="B97" s="330"/>
      <c r="C97" s="330"/>
      <c r="D97" s="333"/>
      <c r="E97" s="330"/>
      <c r="F97" s="330"/>
      <c r="G97" s="330"/>
      <c r="H97" s="334"/>
      <c r="I97" s="334"/>
      <c r="J97" s="330"/>
      <c r="K97" s="330"/>
      <c r="L97" s="330"/>
    </row>
    <row r="98" spans="1:12" ht="71.25" customHeight="1" x14ac:dyDescent="0.25">
      <c r="A98" s="330"/>
      <c r="B98" s="692" t="s">
        <v>252</v>
      </c>
      <c r="C98" s="692"/>
      <c r="D98" s="692"/>
      <c r="E98" s="692"/>
      <c r="F98" s="692"/>
      <c r="G98" s="692"/>
      <c r="H98" s="692"/>
      <c r="I98" s="692"/>
      <c r="J98" s="692"/>
      <c r="K98" s="692"/>
      <c r="L98" s="692"/>
    </row>
    <row r="99" spans="1:12" x14ac:dyDescent="0.25">
      <c r="A99" s="330"/>
      <c r="B99" s="330"/>
      <c r="C99" s="330"/>
      <c r="D99" s="333"/>
      <c r="E99" s="330"/>
      <c r="F99" s="330"/>
      <c r="G99" s="330"/>
      <c r="H99" s="334"/>
      <c r="I99" s="334"/>
      <c r="J99" s="330"/>
      <c r="K99" s="330"/>
      <c r="L99" s="330"/>
    </row>
    <row r="100" spans="1:12" ht="16.5" x14ac:dyDescent="0.25">
      <c r="A100" s="610">
        <v>4</v>
      </c>
      <c r="B100" s="335" t="s">
        <v>11</v>
      </c>
      <c r="C100" s="336"/>
      <c r="D100" s="336"/>
      <c r="E100" s="336"/>
      <c r="F100" s="336"/>
      <c r="G100" s="336"/>
      <c r="H100" s="337"/>
      <c r="I100" s="337"/>
      <c r="J100" s="336"/>
      <c r="K100" s="336"/>
      <c r="L100" s="336"/>
    </row>
    <row r="101" spans="1:12" x14ac:dyDescent="0.25">
      <c r="A101" s="330"/>
      <c r="B101" s="330"/>
      <c r="C101" s="330"/>
      <c r="D101" s="333"/>
      <c r="E101" s="330"/>
      <c r="F101" s="330"/>
      <c r="G101" s="330"/>
      <c r="H101" s="334"/>
      <c r="I101" s="334"/>
      <c r="J101" s="330"/>
      <c r="K101" s="330"/>
      <c r="L101" s="330"/>
    </row>
    <row r="102" spans="1:12" ht="48" customHeight="1" x14ac:dyDescent="0.25">
      <c r="A102" s="330"/>
      <c r="B102" s="330"/>
      <c r="C102" s="677" t="s">
        <v>253</v>
      </c>
      <c r="D102" s="677"/>
      <c r="E102" s="677"/>
      <c r="F102" s="677"/>
      <c r="G102" s="677"/>
      <c r="H102" s="677"/>
      <c r="I102" s="677"/>
      <c r="J102" s="677"/>
      <c r="K102" s="677"/>
      <c r="L102" s="677"/>
    </row>
    <row r="103" spans="1:12" x14ac:dyDescent="0.25">
      <c r="A103" s="330"/>
      <c r="B103" s="330"/>
      <c r="C103" s="330"/>
      <c r="D103" s="333"/>
      <c r="E103" s="330"/>
      <c r="F103" s="330"/>
      <c r="G103" s="330"/>
      <c r="H103" s="334"/>
      <c r="I103" s="334"/>
      <c r="J103" s="330"/>
      <c r="K103" s="330"/>
      <c r="L103" s="330"/>
    </row>
    <row r="104" spans="1:12" ht="16.5" thickBot="1" x14ac:dyDescent="0.3">
      <c r="A104" s="330"/>
      <c r="B104" s="330"/>
      <c r="C104" s="361"/>
      <c r="D104" s="362" t="s">
        <v>254</v>
      </c>
      <c r="E104" s="363"/>
      <c r="F104" s="361"/>
      <c r="G104" s="361"/>
      <c r="H104" s="361"/>
      <c r="I104" s="334"/>
      <c r="J104" s="364" t="s">
        <v>555</v>
      </c>
      <c r="K104" s="330"/>
      <c r="L104" s="364" t="s">
        <v>255</v>
      </c>
    </row>
    <row r="105" spans="1:12" x14ac:dyDescent="0.25">
      <c r="A105" s="330"/>
      <c r="B105" s="330"/>
      <c r="C105" s="330"/>
      <c r="D105" s="365" t="s">
        <v>256</v>
      </c>
      <c r="E105" s="366"/>
      <c r="F105" s="330"/>
      <c r="G105" s="330"/>
      <c r="H105" s="334"/>
      <c r="I105" s="334"/>
      <c r="J105" s="367">
        <v>13649</v>
      </c>
      <c r="K105" s="330"/>
      <c r="L105" s="367">
        <v>11686</v>
      </c>
    </row>
    <row r="106" spans="1:12" x14ac:dyDescent="0.25">
      <c r="A106" s="330"/>
      <c r="B106" s="330"/>
      <c r="C106" s="330"/>
      <c r="D106" s="368" t="s">
        <v>257</v>
      </c>
      <c r="E106" s="338"/>
      <c r="F106" s="330"/>
      <c r="G106" s="330"/>
      <c r="H106" s="334"/>
      <c r="I106" s="334"/>
      <c r="J106" s="367">
        <v>3861</v>
      </c>
      <c r="K106" s="330"/>
      <c r="L106" s="367">
        <v>1300</v>
      </c>
    </row>
    <row r="107" spans="1:12" x14ac:dyDescent="0.25">
      <c r="A107" s="330"/>
      <c r="B107" s="330"/>
      <c r="C107" s="330"/>
      <c r="D107" s="368" t="s">
        <v>258</v>
      </c>
      <c r="E107" s="338"/>
      <c r="F107" s="330"/>
      <c r="G107" s="330"/>
      <c r="H107" s="334"/>
      <c r="I107" s="334"/>
      <c r="J107" s="367">
        <v>43738</v>
      </c>
      <c r="K107" s="330"/>
      <c r="L107" s="367">
        <v>29475</v>
      </c>
    </row>
    <row r="108" spans="1:12" ht="16.5" thickBot="1" x14ac:dyDescent="0.3">
      <c r="A108" s="330"/>
      <c r="B108" s="330"/>
      <c r="C108" s="369"/>
      <c r="D108" s="369" t="s">
        <v>1</v>
      </c>
      <c r="E108" s="370"/>
      <c r="F108" s="370"/>
      <c r="G108" s="370"/>
      <c r="H108" s="370"/>
      <c r="I108" s="334"/>
      <c r="J108" s="370">
        <v>61248</v>
      </c>
      <c r="K108" s="330"/>
      <c r="L108" s="370">
        <v>42461</v>
      </c>
    </row>
    <row r="109" spans="1:12" x14ac:dyDescent="0.25">
      <c r="A109" s="330"/>
      <c r="B109" s="330"/>
      <c r="C109" s="330"/>
      <c r="D109" s="333"/>
      <c r="E109" s="330"/>
      <c r="F109" s="330"/>
      <c r="G109" s="330"/>
      <c r="H109" s="334"/>
      <c r="I109" s="334"/>
      <c r="J109" s="371"/>
      <c r="K109" s="330"/>
      <c r="L109" s="371"/>
    </row>
    <row r="110" spans="1:12" ht="76.5" customHeight="1" x14ac:dyDescent="0.25">
      <c r="A110" s="330"/>
      <c r="B110" s="330"/>
      <c r="C110" s="689" t="s">
        <v>562</v>
      </c>
      <c r="D110" s="689"/>
      <c r="E110" s="689"/>
      <c r="F110" s="689"/>
      <c r="G110" s="689"/>
      <c r="H110" s="689"/>
      <c r="I110" s="689"/>
      <c r="J110" s="689"/>
      <c r="K110" s="689"/>
      <c r="L110" s="689"/>
    </row>
    <row r="111" spans="1:12" ht="11.25" customHeight="1" x14ac:dyDescent="0.25">
      <c r="A111" s="330"/>
      <c r="B111" s="330"/>
      <c r="C111" s="330"/>
      <c r="D111" s="333"/>
      <c r="E111" s="330"/>
      <c r="F111" s="330"/>
      <c r="G111" s="330"/>
      <c r="H111" s="334"/>
      <c r="I111" s="334"/>
      <c r="J111" s="330"/>
      <c r="K111" s="330"/>
      <c r="L111" s="330"/>
    </row>
    <row r="112" spans="1:12" ht="16.5" x14ac:dyDescent="0.25">
      <c r="A112" s="610">
        <v>5</v>
      </c>
      <c r="B112" s="335" t="s">
        <v>259</v>
      </c>
      <c r="C112" s="336"/>
      <c r="D112" s="336"/>
      <c r="E112" s="336"/>
      <c r="F112" s="336"/>
      <c r="G112" s="336"/>
      <c r="H112" s="337"/>
      <c r="I112" s="337"/>
      <c r="J112" s="336"/>
      <c r="K112" s="336"/>
      <c r="L112" s="336"/>
    </row>
    <row r="113" spans="1:12" x14ac:dyDescent="0.25">
      <c r="A113" s="330"/>
      <c r="B113" s="330"/>
      <c r="C113" s="330"/>
      <c r="D113" s="333"/>
      <c r="E113" s="330"/>
      <c r="F113" s="330"/>
      <c r="G113" s="330"/>
      <c r="H113" s="334"/>
      <c r="I113" s="334"/>
      <c r="J113" s="330"/>
      <c r="K113" s="330"/>
      <c r="L113" s="330"/>
    </row>
    <row r="114" spans="1:12" ht="81" customHeight="1" x14ac:dyDescent="0.25">
      <c r="A114" s="330"/>
      <c r="B114" s="330"/>
      <c r="C114" s="689" t="s">
        <v>563</v>
      </c>
      <c r="D114" s="689"/>
      <c r="E114" s="689"/>
      <c r="F114" s="689"/>
      <c r="G114" s="689"/>
      <c r="H114" s="689"/>
      <c r="I114" s="689"/>
      <c r="J114" s="689"/>
      <c r="K114" s="689"/>
      <c r="L114" s="689"/>
    </row>
    <row r="115" spans="1:12" ht="16.5" thickBot="1" x14ac:dyDescent="0.3">
      <c r="A115" s="330"/>
      <c r="B115" s="330"/>
      <c r="C115" s="372"/>
      <c r="D115" s="372" t="s">
        <v>260</v>
      </c>
      <c r="E115" s="361"/>
      <c r="F115" s="361"/>
      <c r="G115" s="361"/>
      <c r="H115" s="361"/>
      <c r="I115" s="334"/>
      <c r="J115" s="364" t="s">
        <v>555</v>
      </c>
      <c r="K115" s="373"/>
      <c r="L115" s="364" t="s">
        <v>255</v>
      </c>
    </row>
    <row r="116" spans="1:12" x14ac:dyDescent="0.25">
      <c r="A116" s="330"/>
      <c r="B116" s="330"/>
      <c r="C116" s="374"/>
      <c r="D116" s="374" t="s">
        <v>261</v>
      </c>
      <c r="E116" s="330"/>
      <c r="F116" s="330"/>
      <c r="G116" s="330"/>
      <c r="H116" s="334"/>
      <c r="I116" s="334"/>
      <c r="J116" s="367">
        <v>26333</v>
      </c>
      <c r="K116" s="375"/>
      <c r="L116" s="367">
        <v>25671</v>
      </c>
    </row>
    <row r="117" spans="1:12" x14ac:dyDescent="0.25">
      <c r="A117" s="330"/>
      <c r="B117" s="330"/>
      <c r="C117" s="374"/>
      <c r="D117" s="374" t="s">
        <v>262</v>
      </c>
      <c r="E117" s="330"/>
      <c r="F117" s="330"/>
      <c r="G117" s="330"/>
      <c r="H117" s="334"/>
      <c r="I117" s="334"/>
      <c r="J117" s="367">
        <v>3557</v>
      </c>
      <c r="K117" s="375"/>
      <c r="L117" s="367">
        <v>3941</v>
      </c>
    </row>
    <row r="118" spans="1:12" x14ac:dyDescent="0.25">
      <c r="A118" s="330"/>
      <c r="B118" s="330"/>
      <c r="C118" s="374"/>
      <c r="D118" s="374" t="s">
        <v>263</v>
      </c>
      <c r="E118" s="330"/>
      <c r="F118" s="330"/>
      <c r="G118" s="330"/>
      <c r="H118" s="334"/>
      <c r="I118" s="334"/>
      <c r="J118" s="376">
        <v>-26202</v>
      </c>
      <c r="K118" s="377"/>
      <c r="L118" s="376">
        <v>-26202</v>
      </c>
    </row>
    <row r="119" spans="1:12" x14ac:dyDescent="0.25">
      <c r="A119" s="330"/>
      <c r="B119" s="330"/>
      <c r="C119" s="374"/>
      <c r="D119" s="374" t="s">
        <v>264</v>
      </c>
      <c r="E119" s="330"/>
      <c r="F119" s="330"/>
      <c r="G119" s="330"/>
      <c r="H119" s="334"/>
      <c r="I119" s="334"/>
      <c r="J119" s="378">
        <v>10495</v>
      </c>
      <c r="K119" s="375"/>
      <c r="L119" s="367">
        <v>26916</v>
      </c>
    </row>
    <row r="120" spans="1:12" ht="16.5" thickBot="1" x14ac:dyDescent="0.3">
      <c r="A120" s="330"/>
      <c r="B120" s="330"/>
      <c r="C120" s="369"/>
      <c r="D120" s="369" t="s">
        <v>1</v>
      </c>
      <c r="E120" s="370"/>
      <c r="F120" s="370"/>
      <c r="G120" s="370"/>
      <c r="H120" s="370"/>
      <c r="I120" s="334"/>
      <c r="J120" s="370">
        <v>14183</v>
      </c>
      <c r="K120" s="379"/>
      <c r="L120" s="370">
        <v>30326</v>
      </c>
    </row>
    <row r="121" spans="1:12" x14ac:dyDescent="0.25">
      <c r="A121" s="330"/>
      <c r="B121" s="330"/>
      <c r="C121" s="330"/>
      <c r="D121" s="333"/>
      <c r="E121" s="330"/>
      <c r="F121" s="330"/>
      <c r="G121" s="330"/>
      <c r="H121" s="334"/>
      <c r="I121" s="334"/>
      <c r="J121" s="330"/>
      <c r="K121" s="330"/>
      <c r="L121" s="330"/>
    </row>
    <row r="122" spans="1:12" ht="54" customHeight="1" x14ac:dyDescent="0.25">
      <c r="A122" s="330"/>
      <c r="B122" s="330"/>
      <c r="C122" s="662" t="s">
        <v>265</v>
      </c>
      <c r="D122" s="662"/>
      <c r="E122" s="662"/>
      <c r="F122" s="662"/>
      <c r="G122" s="662"/>
      <c r="H122" s="662"/>
      <c r="I122" s="662"/>
      <c r="J122" s="662"/>
      <c r="K122" s="662"/>
      <c r="L122" s="662"/>
    </row>
    <row r="123" spans="1:12" x14ac:dyDescent="0.25">
      <c r="A123" s="330"/>
      <c r="B123" s="330"/>
      <c r="C123" s="330"/>
      <c r="D123" s="333"/>
      <c r="E123" s="330"/>
      <c r="F123" s="330"/>
      <c r="G123" s="330"/>
      <c r="H123" s="334"/>
      <c r="I123" s="334"/>
      <c r="J123" s="330"/>
      <c r="K123" s="330"/>
      <c r="L123" s="330"/>
    </row>
    <row r="124" spans="1:12" ht="16.5" x14ac:dyDescent="0.25">
      <c r="A124" s="610">
        <v>6</v>
      </c>
      <c r="B124" s="380" t="s">
        <v>14</v>
      </c>
      <c r="C124" s="380"/>
      <c r="D124" s="380"/>
      <c r="E124" s="336"/>
      <c r="F124" s="336"/>
      <c r="G124" s="336"/>
      <c r="H124" s="337"/>
      <c r="I124" s="337"/>
      <c r="J124" s="336"/>
      <c r="K124" s="336"/>
      <c r="L124" s="336"/>
    </row>
    <row r="125" spans="1:12" s="385" customFormat="1" ht="15" customHeight="1" x14ac:dyDescent="0.25">
      <c r="A125" s="381"/>
      <c r="B125" s="382"/>
      <c r="C125" s="382"/>
      <c r="D125" s="382"/>
      <c r="E125" s="383"/>
      <c r="F125" s="383"/>
      <c r="G125" s="383"/>
      <c r="H125" s="384"/>
      <c r="I125" s="384"/>
      <c r="J125" s="383"/>
      <c r="K125" s="383"/>
      <c r="L125" s="383"/>
    </row>
    <row r="126" spans="1:12" ht="68.25" customHeight="1" x14ac:dyDescent="0.25">
      <c r="A126" s="330"/>
      <c r="B126" s="330"/>
      <c r="C126" s="678" t="s">
        <v>564</v>
      </c>
      <c r="D126" s="678"/>
      <c r="E126" s="678"/>
      <c r="F126" s="678"/>
      <c r="G126" s="678"/>
      <c r="H126" s="678"/>
      <c r="I126" s="678"/>
      <c r="J126" s="678"/>
      <c r="K126" s="678"/>
      <c r="L126" s="678"/>
    </row>
    <row r="127" spans="1:12" ht="16.5" thickBot="1" x14ac:dyDescent="0.3">
      <c r="A127" s="330"/>
      <c r="B127" s="330"/>
      <c r="C127" s="330"/>
      <c r="D127" s="374"/>
      <c r="E127" s="374"/>
      <c r="F127" s="374"/>
      <c r="G127" s="330"/>
      <c r="H127" s="334"/>
      <c r="I127" s="334"/>
      <c r="J127" s="386"/>
      <c r="K127" s="374"/>
      <c r="L127" s="386"/>
    </row>
    <row r="128" spans="1:12" ht="16.5" thickBot="1" x14ac:dyDescent="0.3">
      <c r="A128" s="330"/>
      <c r="B128" s="330"/>
      <c r="C128" s="387"/>
      <c r="D128" s="387" t="s">
        <v>266</v>
      </c>
      <c r="E128" s="388"/>
      <c r="F128" s="388"/>
      <c r="G128" s="388"/>
      <c r="H128" s="388"/>
      <c r="I128" s="334"/>
      <c r="J128" s="364" t="s">
        <v>555</v>
      </c>
      <c r="K128" s="374"/>
      <c r="L128" s="364" t="s">
        <v>255</v>
      </c>
    </row>
    <row r="129" spans="1:12" x14ac:dyDescent="0.25">
      <c r="A129" s="330"/>
      <c r="B129" s="330"/>
      <c r="C129" s="374"/>
      <c r="D129" s="374" t="s">
        <v>267</v>
      </c>
      <c r="E129" s="332"/>
      <c r="F129" s="332"/>
      <c r="G129" s="332"/>
      <c r="H129" s="332"/>
      <c r="I129" s="334"/>
      <c r="J129" s="367">
        <v>12324</v>
      </c>
      <c r="K129" s="332"/>
      <c r="L129" s="367">
        <v>9621</v>
      </c>
    </row>
    <row r="130" spans="1:12" x14ac:dyDescent="0.25">
      <c r="A130" s="330"/>
      <c r="B130" s="330"/>
      <c r="C130" s="374"/>
      <c r="D130" s="374" t="s">
        <v>268</v>
      </c>
      <c r="E130" s="332"/>
      <c r="F130" s="332"/>
      <c r="G130" s="332"/>
      <c r="H130" s="332"/>
      <c r="I130" s="334"/>
      <c r="J130" s="367">
        <v>29930</v>
      </c>
      <c r="K130" s="332"/>
      <c r="L130" s="367">
        <v>29930</v>
      </c>
    </row>
    <row r="131" spans="1:12" x14ac:dyDescent="0.25">
      <c r="A131" s="330"/>
      <c r="B131" s="330"/>
      <c r="C131" s="374"/>
      <c r="D131" s="374" t="s">
        <v>269</v>
      </c>
      <c r="E131" s="332"/>
      <c r="F131" s="332"/>
      <c r="G131" s="332"/>
      <c r="H131" s="332"/>
      <c r="I131" s="334"/>
      <c r="J131" s="367">
        <v>13096</v>
      </c>
      <c r="K131" s="332"/>
      <c r="L131" s="367">
        <v>13096</v>
      </c>
    </row>
    <row r="132" spans="1:12" x14ac:dyDescent="0.25">
      <c r="A132" s="330"/>
      <c r="B132" s="330"/>
      <c r="C132" s="374"/>
      <c r="D132" s="374" t="s">
        <v>270</v>
      </c>
      <c r="E132" s="332"/>
      <c r="F132" s="332"/>
      <c r="G132" s="332"/>
      <c r="H132" s="332"/>
      <c r="I132" s="334"/>
      <c r="J132" s="367">
        <v>5205</v>
      </c>
      <c r="K132" s="332"/>
      <c r="L132" s="367">
        <v>7148</v>
      </c>
    </row>
    <row r="133" spans="1:12" x14ac:dyDescent="0.25">
      <c r="A133" s="330"/>
      <c r="B133" s="330"/>
      <c r="C133" s="374"/>
      <c r="D133" s="374" t="s">
        <v>271</v>
      </c>
      <c r="E133" s="333"/>
      <c r="F133" s="333"/>
      <c r="G133" s="333"/>
      <c r="H133" s="333"/>
      <c r="I133" s="334"/>
      <c r="J133" s="367">
        <v>22197</v>
      </c>
      <c r="K133" s="374"/>
      <c r="L133" s="367">
        <v>22910</v>
      </c>
    </row>
    <row r="134" spans="1:12" ht="6.75" customHeight="1" x14ac:dyDescent="0.25">
      <c r="A134" s="330"/>
      <c r="B134" s="330"/>
      <c r="C134" s="333"/>
      <c r="D134" s="333"/>
      <c r="E134" s="330"/>
      <c r="F134" s="330"/>
      <c r="G134" s="330"/>
      <c r="H134" s="330"/>
      <c r="I134" s="334"/>
      <c r="J134" s="330"/>
      <c r="K134" s="330"/>
      <c r="L134" s="330"/>
    </row>
    <row r="135" spans="1:12" ht="16.5" thickBot="1" x14ac:dyDescent="0.3">
      <c r="A135" s="330"/>
      <c r="B135" s="330"/>
      <c r="C135" s="389"/>
      <c r="D135" s="389" t="s">
        <v>272</v>
      </c>
      <c r="E135" s="390"/>
      <c r="F135" s="390"/>
      <c r="G135" s="390"/>
      <c r="H135" s="390"/>
      <c r="I135" s="334"/>
      <c r="J135" s="390">
        <v>82752</v>
      </c>
      <c r="K135" s="374"/>
      <c r="L135" s="390">
        <v>82705</v>
      </c>
    </row>
    <row r="136" spans="1:12" ht="8.25" customHeight="1" x14ac:dyDescent="0.25">
      <c r="A136" s="330"/>
      <c r="B136" s="330"/>
      <c r="C136" s="391"/>
      <c r="D136" s="391"/>
      <c r="E136" s="392"/>
      <c r="F136" s="392"/>
      <c r="G136" s="392"/>
      <c r="H136" s="392"/>
      <c r="I136" s="334"/>
      <c r="J136" s="392"/>
      <c r="K136" s="374"/>
      <c r="L136" s="392"/>
    </row>
    <row r="137" spans="1:12" ht="6" customHeight="1" thickBot="1" x14ac:dyDescent="0.3">
      <c r="A137" s="330"/>
      <c r="B137" s="330"/>
      <c r="C137" s="330"/>
      <c r="D137" s="333"/>
      <c r="E137" s="333"/>
      <c r="F137" s="333"/>
      <c r="G137" s="330"/>
      <c r="H137" s="334"/>
      <c r="I137" s="334"/>
      <c r="J137" s="374"/>
      <c r="K137" s="374"/>
      <c r="L137" s="374"/>
    </row>
    <row r="138" spans="1:12" ht="16.5" thickBot="1" x14ac:dyDescent="0.3">
      <c r="A138" s="330"/>
      <c r="B138" s="330"/>
      <c r="C138" s="387"/>
      <c r="D138" s="387" t="s">
        <v>13</v>
      </c>
      <c r="E138" s="387"/>
      <c r="F138" s="387"/>
      <c r="G138" s="387"/>
      <c r="H138" s="387"/>
      <c r="I138" s="334"/>
      <c r="J138" s="364" t="s">
        <v>555</v>
      </c>
      <c r="K138" s="386"/>
      <c r="L138" s="364" t="s">
        <v>255</v>
      </c>
    </row>
    <row r="139" spans="1:12" x14ac:dyDescent="0.25">
      <c r="A139" s="330"/>
      <c r="B139" s="330"/>
      <c r="C139" s="374"/>
      <c r="D139" s="374" t="s">
        <v>266</v>
      </c>
      <c r="E139" s="333"/>
      <c r="F139" s="333"/>
      <c r="G139" s="333"/>
      <c r="H139" s="333"/>
      <c r="I139" s="334"/>
      <c r="J139" s="367">
        <v>82752</v>
      </c>
      <c r="K139" s="333"/>
      <c r="L139" s="393">
        <v>82705</v>
      </c>
    </row>
    <row r="140" spans="1:12" x14ac:dyDescent="0.25">
      <c r="A140" s="330"/>
      <c r="B140" s="330"/>
      <c r="C140" s="374"/>
      <c r="D140" s="394" t="s">
        <v>273</v>
      </c>
      <c r="E140" s="333"/>
      <c r="F140" s="333"/>
      <c r="G140" s="333"/>
      <c r="H140" s="333"/>
      <c r="I140" s="334"/>
      <c r="J140" s="367">
        <v>32593</v>
      </c>
      <c r="K140" s="333"/>
      <c r="L140" s="367">
        <v>18838</v>
      </c>
    </row>
    <row r="141" spans="1:12" x14ac:dyDescent="0.25">
      <c r="A141" s="330"/>
      <c r="B141" s="330"/>
      <c r="C141" s="374"/>
      <c r="D141" s="394" t="s">
        <v>274</v>
      </c>
      <c r="E141" s="332"/>
      <c r="F141" s="332"/>
      <c r="G141" s="332"/>
      <c r="H141" s="332"/>
      <c r="I141" s="334"/>
      <c r="J141" s="367">
        <v>10112</v>
      </c>
      <c r="K141" s="332"/>
      <c r="L141" s="367">
        <v>4909</v>
      </c>
    </row>
    <row r="142" spans="1:12" x14ac:dyDescent="0.25">
      <c r="A142" s="330"/>
      <c r="B142" s="330"/>
      <c r="C142" s="374"/>
      <c r="D142" s="394" t="s">
        <v>275</v>
      </c>
      <c r="E142" s="332"/>
      <c r="F142" s="332"/>
      <c r="G142" s="332"/>
      <c r="H142" s="332"/>
      <c r="I142" s="334"/>
      <c r="J142" s="367">
        <v>3701</v>
      </c>
      <c r="K142" s="332"/>
      <c r="L142" s="367">
        <v>3485</v>
      </c>
    </row>
    <row r="143" spans="1:12" ht="16.5" thickBot="1" x14ac:dyDescent="0.3">
      <c r="A143" s="330"/>
      <c r="B143" s="330"/>
      <c r="C143" s="374"/>
      <c r="D143" s="395" t="s">
        <v>276</v>
      </c>
      <c r="E143" s="374"/>
      <c r="F143" s="330"/>
      <c r="G143" s="330"/>
      <c r="H143" s="334"/>
      <c r="I143" s="334"/>
      <c r="J143" s="367">
        <v>5212</v>
      </c>
      <c r="K143" s="396"/>
      <c r="L143" s="367">
        <v>2869</v>
      </c>
    </row>
    <row r="144" spans="1:12" ht="16.5" thickBot="1" x14ac:dyDescent="0.3">
      <c r="A144" s="330"/>
      <c r="B144" s="330"/>
      <c r="C144" s="397"/>
      <c r="D144" s="397" t="s">
        <v>277</v>
      </c>
      <c r="E144" s="397"/>
      <c r="F144" s="397"/>
      <c r="G144" s="397"/>
      <c r="H144" s="397"/>
      <c r="I144" s="334"/>
      <c r="J144" s="390">
        <v>134370</v>
      </c>
      <c r="K144" s="374"/>
      <c r="L144" s="390">
        <v>112806</v>
      </c>
    </row>
    <row r="145" spans="1:12" x14ac:dyDescent="0.25">
      <c r="A145" s="330"/>
      <c r="B145" s="330"/>
      <c r="C145" s="330"/>
      <c r="D145" s="333"/>
      <c r="E145" s="330"/>
      <c r="F145" s="330"/>
      <c r="G145" s="330"/>
      <c r="H145" s="334"/>
      <c r="I145" s="334"/>
      <c r="J145" s="330"/>
      <c r="K145" s="330"/>
      <c r="L145" s="330"/>
    </row>
    <row r="146" spans="1:12" x14ac:dyDescent="0.25">
      <c r="A146" s="330"/>
      <c r="B146" s="330"/>
      <c r="C146" s="330"/>
      <c r="D146" s="333"/>
      <c r="E146" s="333"/>
      <c r="F146" s="333"/>
      <c r="G146" s="374"/>
      <c r="H146" s="398"/>
      <c r="I146" s="398"/>
      <c r="J146" s="330"/>
      <c r="K146" s="330"/>
      <c r="L146" s="330"/>
    </row>
    <row r="147" spans="1:12" ht="16.5" x14ac:dyDescent="0.25">
      <c r="A147" s="610">
        <v>7</v>
      </c>
      <c r="B147" s="335" t="s">
        <v>278</v>
      </c>
      <c r="C147" s="336"/>
      <c r="D147" s="336"/>
      <c r="E147" s="336"/>
      <c r="F147" s="336"/>
      <c r="G147" s="336"/>
      <c r="H147" s="337"/>
      <c r="I147" s="337"/>
      <c r="J147" s="336"/>
      <c r="K147" s="336"/>
      <c r="L147" s="336"/>
    </row>
    <row r="148" spans="1:12" x14ac:dyDescent="0.25">
      <c r="A148" s="330"/>
      <c r="B148" s="330"/>
      <c r="C148" s="330"/>
      <c r="D148" s="333"/>
      <c r="E148" s="330"/>
      <c r="F148" s="330"/>
      <c r="G148" s="330"/>
      <c r="H148" s="334"/>
      <c r="I148" s="334"/>
      <c r="J148" s="330"/>
      <c r="K148" s="330"/>
      <c r="L148" s="330"/>
    </row>
    <row r="149" spans="1:12" ht="67.5" customHeight="1" x14ac:dyDescent="0.25">
      <c r="A149" s="330"/>
      <c r="B149" s="330"/>
      <c r="C149" s="677" t="s">
        <v>279</v>
      </c>
      <c r="D149" s="677"/>
      <c r="E149" s="677"/>
      <c r="F149" s="677"/>
      <c r="G149" s="677"/>
      <c r="H149" s="677"/>
      <c r="I149" s="677"/>
      <c r="J149" s="677"/>
      <c r="K149" s="677"/>
      <c r="L149" s="677"/>
    </row>
    <row r="150" spans="1:12" ht="16.5" thickBot="1" x14ac:dyDescent="0.3">
      <c r="A150" s="330"/>
      <c r="B150" s="330"/>
      <c r="C150" s="330"/>
      <c r="D150" s="333"/>
      <c r="E150" s="330"/>
      <c r="F150" s="330"/>
      <c r="G150" s="330"/>
      <c r="H150" s="334"/>
      <c r="I150" s="334"/>
      <c r="J150" s="330"/>
      <c r="K150" s="330"/>
      <c r="L150" s="330"/>
    </row>
    <row r="151" spans="1:12" ht="16.5" thickBot="1" x14ac:dyDescent="0.3">
      <c r="A151" s="330"/>
      <c r="B151" s="330"/>
      <c r="C151" s="399"/>
      <c r="D151" s="399" t="s">
        <v>280</v>
      </c>
      <c r="E151" s="399"/>
      <c r="F151" s="399"/>
      <c r="G151" s="399"/>
      <c r="H151" s="399"/>
      <c r="I151" s="334"/>
      <c r="J151" s="364" t="s">
        <v>555</v>
      </c>
      <c r="K151" s="400"/>
      <c r="L151" s="364" t="s">
        <v>255</v>
      </c>
    </row>
    <row r="152" spans="1:12" x14ac:dyDescent="0.25">
      <c r="A152" s="330"/>
      <c r="B152" s="330"/>
      <c r="C152" s="402"/>
      <c r="D152" s="402" t="s">
        <v>281</v>
      </c>
      <c r="E152" s="396"/>
      <c r="F152" s="330"/>
      <c r="G152" s="330"/>
      <c r="H152" s="334"/>
      <c r="I152" s="334"/>
      <c r="J152" s="367">
        <v>706</v>
      </c>
      <c r="K152" s="396"/>
      <c r="L152" s="367">
        <v>620</v>
      </c>
    </row>
    <row r="153" spans="1:12" x14ac:dyDescent="0.25">
      <c r="A153" s="330"/>
      <c r="B153" s="330"/>
      <c r="C153" s="374"/>
      <c r="D153" s="374" t="s">
        <v>282</v>
      </c>
      <c r="E153" s="374"/>
      <c r="F153" s="330"/>
      <c r="G153" s="330"/>
      <c r="H153" s="334"/>
      <c r="I153" s="334"/>
      <c r="J153" s="367">
        <v>2028</v>
      </c>
      <c r="K153" s="396"/>
      <c r="L153" s="367">
        <v>1675</v>
      </c>
    </row>
    <row r="154" spans="1:12" x14ac:dyDescent="0.25">
      <c r="A154" s="330"/>
      <c r="B154" s="330"/>
      <c r="C154" s="402"/>
      <c r="D154" s="402" t="s">
        <v>283</v>
      </c>
      <c r="E154" s="396"/>
      <c r="F154" s="330"/>
      <c r="G154" s="330"/>
      <c r="H154" s="334"/>
      <c r="I154" s="334"/>
      <c r="J154" s="367">
        <v>6161</v>
      </c>
      <c r="K154" s="396"/>
      <c r="L154" s="367">
        <v>5499</v>
      </c>
    </row>
    <row r="155" spans="1:12" x14ac:dyDescent="0.25">
      <c r="A155" s="330"/>
      <c r="B155" s="330"/>
      <c r="C155" s="402"/>
      <c r="D155" s="402" t="s">
        <v>284</v>
      </c>
      <c r="E155" s="396"/>
      <c r="F155" s="330"/>
      <c r="G155" s="330"/>
      <c r="H155" s="334"/>
      <c r="I155" s="334"/>
      <c r="J155" s="367">
        <v>1333</v>
      </c>
      <c r="K155" s="396"/>
      <c r="L155" s="367">
        <v>1190</v>
      </c>
    </row>
    <row r="156" spans="1:12" x14ac:dyDescent="0.25">
      <c r="A156" s="330"/>
      <c r="B156" s="330"/>
      <c r="C156" s="402"/>
      <c r="D156" s="402"/>
      <c r="E156" s="400"/>
      <c r="F156" s="330"/>
      <c r="G156" s="330"/>
      <c r="H156" s="334"/>
      <c r="I156" s="334"/>
      <c r="J156" s="403">
        <v>10228</v>
      </c>
      <c r="K156" s="400"/>
      <c r="L156" s="403">
        <v>8984</v>
      </c>
    </row>
    <row r="157" spans="1:12" ht="16.5" thickBot="1" x14ac:dyDescent="0.3">
      <c r="A157" s="330"/>
      <c r="B157" s="330"/>
      <c r="C157" s="404"/>
      <c r="D157" s="404"/>
      <c r="E157" s="400"/>
      <c r="F157" s="330"/>
      <c r="G157" s="330"/>
      <c r="H157" s="334"/>
      <c r="I157" s="334"/>
      <c r="J157" s="405"/>
      <c r="K157" s="400"/>
      <c r="L157" s="405"/>
    </row>
    <row r="158" spans="1:12" ht="16.5" thickBot="1" x14ac:dyDescent="0.3">
      <c r="A158" s="330"/>
      <c r="B158" s="330"/>
      <c r="C158" s="387"/>
      <c r="D158" s="387" t="s">
        <v>285</v>
      </c>
      <c r="E158" s="387"/>
      <c r="F158" s="399"/>
      <c r="G158" s="399"/>
      <c r="H158" s="399"/>
      <c r="I158" s="334"/>
      <c r="J158" s="364" t="s">
        <v>555</v>
      </c>
      <c r="K158" s="400"/>
      <c r="L158" s="364" t="s">
        <v>255</v>
      </c>
    </row>
    <row r="159" spans="1:12" ht="3.75" customHeight="1" x14ac:dyDescent="0.25">
      <c r="A159" s="330"/>
      <c r="B159" s="330"/>
      <c r="C159" s="402"/>
      <c r="D159" s="402"/>
      <c r="E159" s="352"/>
      <c r="F159" s="330"/>
      <c r="G159" s="330"/>
      <c r="H159" s="334"/>
      <c r="I159" s="334"/>
      <c r="J159" s="396"/>
      <c r="K159" s="352"/>
      <c r="L159" s="396"/>
    </row>
    <row r="160" spans="1:12" x14ac:dyDescent="0.25">
      <c r="A160" s="330"/>
      <c r="B160" s="330"/>
      <c r="C160" s="402"/>
      <c r="D160" s="402" t="s">
        <v>286</v>
      </c>
      <c r="E160" s="352"/>
      <c r="F160" s="330"/>
      <c r="G160" s="330"/>
      <c r="H160" s="334"/>
      <c r="I160" s="334"/>
      <c r="J160" s="407">
        <v>3214</v>
      </c>
      <c r="K160" s="352"/>
      <c r="L160" s="407">
        <v>2586</v>
      </c>
    </row>
    <row r="161" spans="1:12" x14ac:dyDescent="0.25">
      <c r="A161" s="330"/>
      <c r="B161" s="330"/>
      <c r="C161" s="402"/>
      <c r="D161" s="402"/>
      <c r="E161" s="400"/>
      <c r="F161" s="330"/>
      <c r="G161" s="330"/>
      <c r="H161" s="334"/>
      <c r="I161" s="334"/>
      <c r="J161" s="409">
        <v>3214</v>
      </c>
      <c r="K161" s="400"/>
      <c r="L161" s="403">
        <v>2586</v>
      </c>
    </row>
    <row r="162" spans="1:12" ht="16.5" thickBot="1" x14ac:dyDescent="0.3">
      <c r="A162" s="330"/>
      <c r="B162" s="330"/>
      <c r="C162" s="404"/>
      <c r="D162" s="404"/>
      <c r="E162" s="400"/>
      <c r="F162" s="330"/>
      <c r="G162" s="330"/>
      <c r="H162" s="334"/>
      <c r="I162" s="334"/>
      <c r="J162" s="410"/>
      <c r="K162" s="410"/>
      <c r="L162" s="410"/>
    </row>
    <row r="163" spans="1:12" ht="16.5" thickBot="1" x14ac:dyDescent="0.3">
      <c r="A163" s="330"/>
      <c r="B163" s="330"/>
      <c r="C163" s="411"/>
      <c r="D163" s="411" t="s">
        <v>287</v>
      </c>
      <c r="E163" s="412"/>
      <c r="F163" s="412"/>
      <c r="G163" s="412"/>
      <c r="H163" s="412"/>
      <c r="I163" s="334"/>
      <c r="J163" s="413">
        <v>13442</v>
      </c>
      <c r="K163" s="400"/>
      <c r="L163" s="413">
        <v>11570</v>
      </c>
    </row>
    <row r="164" spans="1:12" x14ac:dyDescent="0.25">
      <c r="A164" s="330"/>
      <c r="B164" s="330"/>
      <c r="C164" s="330"/>
      <c r="D164" s="333"/>
      <c r="E164" s="330"/>
      <c r="F164" s="330"/>
      <c r="G164" s="330"/>
      <c r="H164" s="334"/>
      <c r="I164" s="334"/>
      <c r="J164" s="330"/>
      <c r="K164" s="330"/>
      <c r="L164" s="330"/>
    </row>
    <row r="165" spans="1:12" x14ac:dyDescent="0.25">
      <c r="A165" s="330"/>
      <c r="B165" s="330"/>
      <c r="C165" s="330"/>
      <c r="D165" s="333"/>
      <c r="E165" s="330"/>
      <c r="F165" s="330"/>
      <c r="G165" s="330"/>
      <c r="H165" s="334"/>
      <c r="I165" s="334"/>
      <c r="J165" s="330"/>
      <c r="K165" s="330"/>
      <c r="L165" s="330"/>
    </row>
    <row r="166" spans="1:12" x14ac:dyDescent="0.25">
      <c r="A166" s="330"/>
      <c r="B166" s="330"/>
      <c r="C166" s="330"/>
      <c r="D166" s="333"/>
      <c r="E166" s="330"/>
      <c r="F166" s="330"/>
      <c r="G166" s="330"/>
      <c r="H166" s="334"/>
      <c r="I166" s="334"/>
      <c r="J166" s="330"/>
      <c r="K166" s="330"/>
      <c r="L166" s="330"/>
    </row>
    <row r="167" spans="1:12" x14ac:dyDescent="0.25">
      <c r="A167" s="330"/>
      <c r="B167" s="330"/>
      <c r="C167" s="330"/>
      <c r="D167" s="333"/>
      <c r="E167" s="330"/>
      <c r="F167" s="330"/>
      <c r="G167" s="330"/>
      <c r="H167" s="334"/>
      <c r="I167" s="334"/>
      <c r="J167" s="330"/>
      <c r="K167" s="330"/>
      <c r="L167" s="330"/>
    </row>
    <row r="168" spans="1:12" ht="16.5" x14ac:dyDescent="0.25">
      <c r="A168" s="610">
        <v>8</v>
      </c>
      <c r="B168" s="335" t="s">
        <v>288</v>
      </c>
      <c r="C168" s="336"/>
      <c r="D168" s="336"/>
      <c r="E168" s="336"/>
      <c r="F168" s="336"/>
      <c r="G168" s="336"/>
      <c r="H168" s="337"/>
      <c r="I168" s="337"/>
      <c r="J168" s="336"/>
      <c r="K168" s="336"/>
      <c r="L168" s="336"/>
    </row>
    <row r="169" spans="1:12" ht="16.5" x14ac:dyDescent="0.25">
      <c r="A169" s="611"/>
      <c r="B169" s="414"/>
      <c r="C169" s="415"/>
      <c r="D169" s="415"/>
      <c r="E169" s="415"/>
      <c r="F169" s="415"/>
      <c r="G169" s="415"/>
      <c r="H169" s="416"/>
      <c r="I169" s="416"/>
      <c r="J169" s="415"/>
      <c r="K169" s="415"/>
      <c r="L169" s="415"/>
    </row>
    <row r="170" spans="1:12" ht="16.5" thickBot="1" x14ac:dyDescent="0.3">
      <c r="A170" s="439"/>
      <c r="B170" s="330"/>
      <c r="C170" s="417"/>
      <c r="D170" s="417" t="s">
        <v>289</v>
      </c>
      <c r="E170" s="361"/>
      <c r="F170" s="361"/>
      <c r="G170" s="361"/>
      <c r="H170" s="361"/>
      <c r="I170" s="334"/>
      <c r="J170" s="364" t="s">
        <v>555</v>
      </c>
      <c r="K170" s="401"/>
      <c r="L170" s="364" t="s">
        <v>255</v>
      </c>
    </row>
    <row r="171" spans="1:12" x14ac:dyDescent="0.25">
      <c r="A171" s="439"/>
      <c r="B171" s="330"/>
      <c r="C171" s="348"/>
      <c r="D171" s="348" t="s">
        <v>290</v>
      </c>
      <c r="E171" s="374"/>
      <c r="F171" s="330"/>
      <c r="G171" s="330"/>
      <c r="H171" s="334"/>
      <c r="I171" s="334"/>
      <c r="J171" s="367">
        <v>9511</v>
      </c>
      <c r="K171" s="396"/>
      <c r="L171" s="367">
        <v>19383</v>
      </c>
    </row>
    <row r="172" spans="1:12" x14ac:dyDescent="0.25">
      <c r="A172" s="439"/>
      <c r="B172" s="330"/>
      <c r="C172" s="348"/>
      <c r="D172" s="348" t="s">
        <v>291</v>
      </c>
      <c r="E172" s="374"/>
      <c r="F172" s="330"/>
      <c r="G172" s="330"/>
      <c r="H172" s="334"/>
      <c r="I172" s="334"/>
      <c r="J172" s="367">
        <v>7286</v>
      </c>
      <c r="K172" s="396"/>
      <c r="L172" s="367">
        <v>2969</v>
      </c>
    </row>
    <row r="173" spans="1:12" x14ac:dyDescent="0.25">
      <c r="A173" s="439"/>
      <c r="B173" s="330"/>
      <c r="C173" s="418"/>
      <c r="D173" s="418" t="s">
        <v>292</v>
      </c>
      <c r="E173" s="330"/>
      <c r="F173" s="330"/>
      <c r="G173" s="330"/>
      <c r="H173" s="334"/>
      <c r="I173" s="334"/>
      <c r="J173" s="367">
        <v>1548</v>
      </c>
      <c r="K173" s="396"/>
      <c r="L173" s="367">
        <v>877</v>
      </c>
    </row>
    <row r="174" spans="1:12" x14ac:dyDescent="0.25">
      <c r="A174" s="439"/>
      <c r="B174" s="330"/>
      <c r="C174" s="348"/>
      <c r="D174" s="348" t="s">
        <v>293</v>
      </c>
      <c r="E174" s="374"/>
      <c r="F174" s="330"/>
      <c r="G174" s="330"/>
      <c r="H174" s="334"/>
      <c r="I174" s="334"/>
      <c r="J174" s="419">
        <v>-703</v>
      </c>
      <c r="K174" s="396"/>
      <c r="L174" s="419">
        <v>-703</v>
      </c>
    </row>
    <row r="175" spans="1:12" ht="16.5" thickBot="1" x14ac:dyDescent="0.3">
      <c r="A175" s="439"/>
      <c r="B175" s="330"/>
      <c r="C175" s="420"/>
      <c r="D175" s="420" t="s">
        <v>1</v>
      </c>
      <c r="E175" s="421"/>
      <c r="F175" s="421"/>
      <c r="G175" s="421"/>
      <c r="H175" s="422"/>
      <c r="I175" s="334"/>
      <c r="J175" s="413">
        <v>17642</v>
      </c>
      <c r="K175" s="400"/>
      <c r="L175" s="413">
        <v>22526</v>
      </c>
    </row>
    <row r="176" spans="1:12" x14ac:dyDescent="0.25">
      <c r="A176" s="439"/>
      <c r="B176" s="330"/>
      <c r="C176" s="330"/>
      <c r="D176" s="352"/>
      <c r="E176" s="330"/>
      <c r="F176" s="330"/>
      <c r="G176" s="330"/>
      <c r="H176" s="334"/>
      <c r="I176" s="334"/>
      <c r="J176" s="423"/>
      <c r="K176" s="400"/>
      <c r="L176" s="423"/>
    </row>
    <row r="177" spans="1:13" x14ac:dyDescent="0.25">
      <c r="A177" s="439"/>
      <c r="B177" s="330"/>
      <c r="C177" s="330"/>
      <c r="D177" s="352"/>
      <c r="E177" s="330"/>
      <c r="F177" s="330"/>
      <c r="G177" s="330"/>
      <c r="H177" s="334"/>
      <c r="I177" s="334"/>
      <c r="J177" s="423"/>
      <c r="K177" s="400"/>
      <c r="L177" s="423"/>
    </row>
    <row r="178" spans="1:13" ht="16.5" x14ac:dyDescent="0.25">
      <c r="A178" s="610">
        <v>9</v>
      </c>
      <c r="B178" s="335" t="s">
        <v>294</v>
      </c>
      <c r="C178" s="336"/>
      <c r="D178" s="336"/>
      <c r="E178" s="336"/>
      <c r="F178" s="336"/>
      <c r="G178" s="336"/>
      <c r="H178" s="337"/>
      <c r="I178" s="337"/>
      <c r="J178" s="336"/>
      <c r="K178" s="336"/>
      <c r="L178" s="336"/>
    </row>
    <row r="179" spans="1:13" ht="16.5" x14ac:dyDescent="0.25">
      <c r="A179" s="414"/>
      <c r="B179" s="414"/>
      <c r="C179" s="415"/>
      <c r="D179" s="415"/>
      <c r="E179" s="415"/>
      <c r="F179" s="415"/>
      <c r="G179" s="415"/>
      <c r="H179" s="416"/>
      <c r="I179" s="416"/>
      <c r="J179" s="415"/>
      <c r="K179" s="415"/>
      <c r="L179" s="415"/>
    </row>
    <row r="180" spans="1:13" ht="162" customHeight="1" x14ac:dyDescent="0.25">
      <c r="A180" s="330"/>
      <c r="B180" s="330"/>
      <c r="C180" s="689" t="s">
        <v>295</v>
      </c>
      <c r="D180" s="689"/>
      <c r="E180" s="689"/>
      <c r="F180" s="689"/>
      <c r="G180" s="689"/>
      <c r="H180" s="689"/>
      <c r="I180" s="689"/>
      <c r="J180" s="689"/>
      <c r="K180" s="689"/>
      <c r="L180" s="689"/>
    </row>
    <row r="181" spans="1:13" ht="16.5" thickBot="1" x14ac:dyDescent="0.3">
      <c r="A181" s="330"/>
      <c r="B181" s="330"/>
      <c r="C181" s="424" t="s">
        <v>296</v>
      </c>
      <c r="D181" s="425"/>
      <c r="E181" s="425"/>
      <c r="F181" s="361"/>
      <c r="G181" s="361"/>
      <c r="H181" s="361"/>
      <c r="I181" s="334"/>
      <c r="J181" s="364" t="s">
        <v>555</v>
      </c>
      <c r="K181" s="401"/>
      <c r="L181" s="364" t="s">
        <v>255</v>
      </c>
    </row>
    <row r="182" spans="1:13" ht="17.25" customHeight="1" x14ac:dyDescent="0.25">
      <c r="A182" s="330"/>
      <c r="B182" s="330"/>
      <c r="C182" s="394" t="s">
        <v>297</v>
      </c>
      <c r="D182" s="330"/>
      <c r="E182" s="396"/>
      <c r="F182" s="330"/>
      <c r="G182" s="330"/>
      <c r="H182" s="334"/>
      <c r="I182" s="334"/>
      <c r="J182" s="375"/>
      <c r="K182" s="375"/>
      <c r="L182" s="375"/>
    </row>
    <row r="183" spans="1:13" ht="16.5" thickBot="1" x14ac:dyDescent="0.3">
      <c r="A183" s="330"/>
      <c r="B183" s="330"/>
      <c r="C183" s="330"/>
      <c r="D183" s="374" t="s">
        <v>298</v>
      </c>
      <c r="E183" s="396"/>
      <c r="F183" s="330"/>
      <c r="G183" s="426"/>
      <c r="H183" s="427"/>
      <c r="I183" s="334"/>
      <c r="J183" s="378">
        <v>207843</v>
      </c>
      <c r="K183" s="375"/>
      <c r="L183" s="367">
        <v>207844</v>
      </c>
    </row>
    <row r="184" spans="1:13" x14ac:dyDescent="0.25">
      <c r="A184" s="330"/>
      <c r="B184" s="330"/>
      <c r="C184" s="330"/>
      <c r="D184" s="428" t="s">
        <v>299</v>
      </c>
      <c r="E184" s="400"/>
      <c r="F184" s="330"/>
      <c r="G184" s="330"/>
      <c r="H184" s="429"/>
      <c r="I184" s="334"/>
      <c r="J184" s="430">
        <v>207843</v>
      </c>
      <c r="K184" s="379"/>
      <c r="L184" s="430">
        <v>207844</v>
      </c>
    </row>
    <row r="185" spans="1:13" x14ac:dyDescent="0.25">
      <c r="A185" s="330"/>
      <c r="B185" s="330"/>
      <c r="C185" s="330"/>
      <c r="D185" s="374" t="s">
        <v>300</v>
      </c>
      <c r="E185" s="396"/>
      <c r="F185" s="330"/>
      <c r="G185" s="330"/>
      <c r="H185" s="334"/>
      <c r="I185" s="334"/>
      <c r="J185" s="367">
        <v>23707</v>
      </c>
      <c r="K185" s="375"/>
      <c r="L185" s="367">
        <v>21481</v>
      </c>
    </row>
    <row r="186" spans="1:13" ht="16.5" thickBot="1" x14ac:dyDescent="0.3">
      <c r="A186" s="330"/>
      <c r="B186" s="330"/>
      <c r="C186" s="431"/>
      <c r="D186" s="431" t="s">
        <v>1</v>
      </c>
      <c r="E186" s="432"/>
      <c r="F186" s="433"/>
      <c r="G186" s="433"/>
      <c r="H186" s="434"/>
      <c r="I186" s="334"/>
      <c r="J186" s="370">
        <v>231550</v>
      </c>
      <c r="K186" s="379"/>
      <c r="L186" s="370">
        <v>229325</v>
      </c>
    </row>
    <row r="187" spans="1:13" x14ac:dyDescent="0.25">
      <c r="A187" s="330"/>
      <c r="B187" s="330"/>
      <c r="C187" s="330"/>
      <c r="D187" s="435"/>
      <c r="E187" s="436"/>
      <c r="F187" s="338"/>
      <c r="G187" s="338"/>
      <c r="H187" s="437"/>
      <c r="I187" s="334"/>
      <c r="J187" s="371"/>
      <c r="K187" s="379"/>
      <c r="L187" s="371"/>
    </row>
    <row r="188" spans="1:13" ht="52.5" customHeight="1" x14ac:dyDescent="0.25">
      <c r="A188" s="330"/>
      <c r="B188" s="330"/>
      <c r="C188" s="656" t="s">
        <v>565</v>
      </c>
      <c r="D188" s="656"/>
      <c r="E188" s="656"/>
      <c r="F188" s="656"/>
      <c r="G188" s="656"/>
      <c r="H188" s="656"/>
      <c r="I188" s="656"/>
      <c r="J188" s="656"/>
      <c r="K188" s="656"/>
      <c r="L188" s="656"/>
      <c r="M188" s="476"/>
    </row>
    <row r="189" spans="1:13" ht="16.5" customHeight="1" x14ac:dyDescent="0.25">
      <c r="A189" s="330"/>
      <c r="B189" s="330"/>
      <c r="C189" s="689"/>
      <c r="D189" s="689"/>
      <c r="E189" s="689"/>
      <c r="F189" s="689"/>
      <c r="G189" s="689"/>
      <c r="H189" s="689"/>
      <c r="I189" s="689"/>
      <c r="J189" s="689"/>
      <c r="K189" s="689"/>
      <c r="L189" s="689"/>
    </row>
    <row r="190" spans="1:13" ht="18" customHeight="1" x14ac:dyDescent="0.25">
      <c r="A190" s="330"/>
      <c r="B190" s="330"/>
      <c r="C190" s="330"/>
      <c r="D190" s="435"/>
      <c r="E190" s="436"/>
      <c r="F190" s="338"/>
      <c r="G190" s="338"/>
      <c r="H190" s="437"/>
      <c r="I190" s="334"/>
      <c r="J190" s="371"/>
      <c r="K190" s="379"/>
      <c r="L190" s="371"/>
    </row>
    <row r="191" spans="1:13" s="331" customFormat="1" ht="18" customHeight="1" x14ac:dyDescent="0.25">
      <c r="D191" s="435"/>
      <c r="E191" s="456"/>
      <c r="F191" s="542"/>
      <c r="G191" s="542"/>
      <c r="H191" s="437"/>
      <c r="I191" s="334"/>
      <c r="J191" s="371"/>
      <c r="K191" s="379"/>
      <c r="L191" s="371"/>
    </row>
    <row r="192" spans="1:13" s="331" customFormat="1" ht="18" customHeight="1" x14ac:dyDescent="0.25">
      <c r="D192" s="435"/>
      <c r="E192" s="456"/>
      <c r="F192" s="542"/>
      <c r="G192" s="542"/>
      <c r="H192" s="437"/>
      <c r="I192" s="334"/>
      <c r="J192" s="371"/>
      <c r="K192" s="379"/>
      <c r="L192" s="371"/>
    </row>
    <row r="193" spans="1:12" ht="16.5" x14ac:dyDescent="0.25">
      <c r="A193" s="610">
        <v>10</v>
      </c>
      <c r="B193" s="335" t="s">
        <v>301</v>
      </c>
      <c r="C193" s="336"/>
      <c r="D193" s="336"/>
      <c r="E193" s="336"/>
      <c r="F193" s="336"/>
      <c r="G193" s="336"/>
      <c r="H193" s="337"/>
      <c r="I193" s="337"/>
      <c r="J193" s="336"/>
      <c r="K193" s="336"/>
      <c r="L193" s="336"/>
    </row>
    <row r="194" spans="1:12" ht="12" customHeight="1" x14ac:dyDescent="0.25">
      <c r="A194" s="439"/>
      <c r="B194" s="330"/>
      <c r="C194" s="330"/>
      <c r="D194" s="333"/>
      <c r="E194" s="330"/>
      <c r="F194" s="330"/>
      <c r="G194" s="330"/>
      <c r="H194" s="334"/>
      <c r="I194" s="334"/>
      <c r="J194" s="330"/>
      <c r="K194" s="330"/>
      <c r="L194" s="330"/>
    </row>
    <row r="195" spans="1:12" ht="51.75" customHeight="1" x14ac:dyDescent="0.25">
      <c r="A195" s="439"/>
      <c r="B195" s="330"/>
      <c r="C195" s="677" t="s">
        <v>303</v>
      </c>
      <c r="D195" s="677"/>
      <c r="E195" s="677"/>
      <c r="F195" s="677"/>
      <c r="G195" s="677"/>
      <c r="H195" s="677"/>
      <c r="I195" s="677"/>
      <c r="J195" s="677"/>
      <c r="K195" s="677"/>
      <c r="L195" s="677"/>
    </row>
    <row r="196" spans="1:12" ht="16.5" thickBot="1" x14ac:dyDescent="0.3">
      <c r="A196" s="439"/>
      <c r="B196" s="330"/>
      <c r="C196" s="438"/>
      <c r="D196" s="438" t="s">
        <v>304</v>
      </c>
      <c r="E196" s="361"/>
      <c r="F196" s="361"/>
      <c r="G196" s="361"/>
      <c r="H196" s="361"/>
      <c r="I196" s="334"/>
      <c r="J196" s="364" t="s">
        <v>555</v>
      </c>
      <c r="K196" s="401"/>
      <c r="L196" s="364" t="s">
        <v>255</v>
      </c>
    </row>
    <row r="197" spans="1:12" x14ac:dyDescent="0.25">
      <c r="A197" s="439"/>
      <c r="B197" s="330"/>
      <c r="C197" s="374"/>
      <c r="D197" s="374" t="s">
        <v>305</v>
      </c>
      <c r="E197" s="330"/>
      <c r="F197" s="330"/>
      <c r="G197" s="330"/>
      <c r="H197" s="334"/>
      <c r="I197" s="334"/>
      <c r="J197" s="367">
        <v>6921</v>
      </c>
      <c r="K197" s="401"/>
      <c r="L197" s="367">
        <v>6689</v>
      </c>
    </row>
    <row r="198" spans="1:12" x14ac:dyDescent="0.25">
      <c r="A198" s="439"/>
      <c r="B198" s="330"/>
      <c r="C198" s="374"/>
      <c r="D198" s="374" t="s">
        <v>306</v>
      </c>
      <c r="E198" s="330"/>
      <c r="F198" s="330"/>
      <c r="G198" s="330"/>
      <c r="H198" s="334"/>
      <c r="I198" s="334"/>
      <c r="J198" s="367">
        <v>4018</v>
      </c>
      <c r="K198" s="401"/>
      <c r="L198" s="367">
        <v>961</v>
      </c>
    </row>
    <row r="199" spans="1:12" ht="16.5" thickBot="1" x14ac:dyDescent="0.3">
      <c r="A199" s="439"/>
      <c r="B199" s="330"/>
      <c r="C199" s="431"/>
      <c r="D199" s="431" t="s">
        <v>1</v>
      </c>
      <c r="E199" s="431"/>
      <c r="F199" s="431"/>
      <c r="G199" s="431"/>
      <c r="H199" s="431"/>
      <c r="I199" s="334"/>
      <c r="J199" s="413">
        <v>10939</v>
      </c>
      <c r="K199" s="401"/>
      <c r="L199" s="413">
        <v>7650</v>
      </c>
    </row>
    <row r="200" spans="1:12" ht="15.75" customHeight="1" x14ac:dyDescent="0.25">
      <c r="A200" s="439"/>
      <c r="B200" s="330"/>
      <c r="C200" s="435"/>
      <c r="D200" s="435"/>
      <c r="E200" s="435"/>
      <c r="F200" s="435"/>
      <c r="G200" s="435"/>
      <c r="H200" s="435"/>
      <c r="I200" s="334"/>
      <c r="J200" s="423"/>
      <c r="K200" s="401"/>
      <c r="L200" s="423"/>
    </row>
    <row r="201" spans="1:12" ht="15.75" customHeight="1" x14ac:dyDescent="0.25">
      <c r="A201" s="439"/>
      <c r="B201" s="330"/>
      <c r="C201" s="435"/>
      <c r="D201" s="435"/>
      <c r="E201" s="435"/>
      <c r="F201" s="435"/>
      <c r="G201" s="435"/>
      <c r="H201" s="435"/>
      <c r="I201" s="334"/>
      <c r="J201" s="423"/>
      <c r="K201" s="401"/>
      <c r="L201" s="423"/>
    </row>
    <row r="202" spans="1:12" ht="15.75" customHeight="1" x14ac:dyDescent="0.25">
      <c r="A202" s="439"/>
      <c r="B202" s="330"/>
      <c r="C202" s="435"/>
      <c r="D202" s="435"/>
      <c r="E202" s="435"/>
      <c r="F202" s="435"/>
      <c r="G202" s="435"/>
      <c r="H202" s="435"/>
      <c r="I202" s="334"/>
      <c r="J202" s="423"/>
      <c r="K202" s="401"/>
      <c r="L202" s="423"/>
    </row>
    <row r="203" spans="1:12" ht="16.5" x14ac:dyDescent="0.25">
      <c r="A203" s="610">
        <v>11</v>
      </c>
      <c r="B203" s="335" t="s">
        <v>307</v>
      </c>
      <c r="C203" s="336"/>
      <c r="D203" s="336"/>
      <c r="E203" s="336"/>
      <c r="F203" s="336"/>
      <c r="G203" s="336"/>
      <c r="H203" s="337"/>
      <c r="I203" s="337"/>
      <c r="J203" s="336"/>
      <c r="K203" s="336"/>
      <c r="L203" s="336"/>
    </row>
    <row r="204" spans="1:12" ht="9" customHeight="1" x14ac:dyDescent="0.25">
      <c r="A204" s="439"/>
      <c r="B204" s="330"/>
      <c r="C204" s="330"/>
      <c r="D204" s="333"/>
      <c r="E204" s="330"/>
      <c r="F204" s="330"/>
      <c r="G204" s="330"/>
      <c r="H204" s="334"/>
      <c r="I204" s="334"/>
      <c r="J204" s="330"/>
      <c r="K204" s="330"/>
      <c r="L204" s="330"/>
    </row>
    <row r="205" spans="1:12" ht="39" customHeight="1" x14ac:dyDescent="0.25">
      <c r="A205" s="439"/>
      <c r="B205" s="330"/>
      <c r="C205" s="677" t="s">
        <v>308</v>
      </c>
      <c r="D205" s="677"/>
      <c r="E205" s="677"/>
      <c r="F205" s="677"/>
      <c r="G205" s="677"/>
      <c r="H205" s="677"/>
      <c r="I205" s="677"/>
      <c r="J205" s="677"/>
      <c r="K205" s="677"/>
      <c r="L205" s="677"/>
    </row>
    <row r="206" spans="1:12" ht="8.25" customHeight="1" x14ac:dyDescent="0.25">
      <c r="A206" s="439"/>
      <c r="B206" s="330"/>
      <c r="C206" s="330"/>
      <c r="D206" s="333"/>
      <c r="E206" s="330"/>
      <c r="F206" s="330"/>
      <c r="G206" s="330"/>
      <c r="H206" s="334"/>
      <c r="I206" s="334"/>
      <c r="J206" s="330"/>
      <c r="K206" s="330"/>
      <c r="L206" s="330"/>
    </row>
    <row r="207" spans="1:12" ht="16.5" thickBot="1" x14ac:dyDescent="0.3">
      <c r="A207" s="439"/>
      <c r="B207" s="330"/>
      <c r="C207" s="438"/>
      <c r="D207" s="438" t="s">
        <v>309</v>
      </c>
      <c r="E207" s="361"/>
      <c r="F207" s="361"/>
      <c r="G207" s="361"/>
      <c r="H207" s="361"/>
      <c r="I207" s="334"/>
      <c r="J207" s="364" t="s">
        <v>555</v>
      </c>
      <c r="K207" s="401"/>
      <c r="L207" s="364" t="s">
        <v>255</v>
      </c>
    </row>
    <row r="208" spans="1:12" x14ac:dyDescent="0.25">
      <c r="A208" s="439"/>
      <c r="B208" s="330"/>
      <c r="C208" s="374"/>
      <c r="D208" s="374" t="s">
        <v>267</v>
      </c>
      <c r="E208" s="330"/>
      <c r="F208" s="330"/>
      <c r="G208" s="330"/>
      <c r="H208" s="334"/>
      <c r="I208" s="334"/>
      <c r="J208" s="367">
        <v>3447</v>
      </c>
      <c r="K208" s="401"/>
      <c r="L208" s="367">
        <v>3446</v>
      </c>
    </row>
    <row r="209" spans="1:21" x14ac:dyDescent="0.25">
      <c r="A209" s="439"/>
      <c r="B209" s="330"/>
      <c r="C209" s="374"/>
      <c r="D209" s="374" t="s">
        <v>310</v>
      </c>
      <c r="E209" s="330"/>
      <c r="F209" s="330"/>
      <c r="G209" s="330"/>
      <c r="H209" s="334"/>
      <c r="I209" s="334"/>
      <c r="J209" s="367">
        <v>250</v>
      </c>
      <c r="K209" s="401"/>
      <c r="L209" s="367">
        <v>250</v>
      </c>
    </row>
    <row r="210" spans="1:21" ht="16.5" thickBot="1" x14ac:dyDescent="0.3">
      <c r="A210" s="439"/>
      <c r="B210" s="330"/>
      <c r="C210" s="431"/>
      <c r="D210" s="431" t="s">
        <v>1</v>
      </c>
      <c r="E210" s="431"/>
      <c r="F210" s="431"/>
      <c r="G210" s="431"/>
      <c r="H210" s="431"/>
      <c r="I210" s="334"/>
      <c r="J210" s="413">
        <v>3697</v>
      </c>
      <c r="K210" s="401"/>
      <c r="L210" s="413">
        <v>3696</v>
      </c>
    </row>
    <row r="211" spans="1:21" x14ac:dyDescent="0.25">
      <c r="A211" s="439"/>
      <c r="B211" s="330"/>
      <c r="C211" s="435"/>
      <c r="D211" s="435"/>
      <c r="E211" s="435"/>
      <c r="F211" s="435"/>
      <c r="G211" s="435"/>
      <c r="H211" s="435"/>
      <c r="I211" s="334"/>
      <c r="J211" s="423"/>
      <c r="K211" s="401"/>
      <c r="L211" s="423"/>
    </row>
    <row r="212" spans="1:21" x14ac:dyDescent="0.25">
      <c r="A212" s="439"/>
      <c r="B212" s="330"/>
      <c r="C212" s="330"/>
      <c r="D212" s="333"/>
      <c r="E212" s="330"/>
      <c r="F212" s="330"/>
      <c r="G212" s="330"/>
      <c r="H212" s="334"/>
      <c r="I212" s="334"/>
      <c r="J212" s="330"/>
      <c r="K212" s="330"/>
      <c r="L212" s="330"/>
    </row>
    <row r="213" spans="1:21" ht="16.5" x14ac:dyDescent="0.25">
      <c r="A213" s="610">
        <v>12</v>
      </c>
      <c r="B213" s="335" t="s">
        <v>16</v>
      </c>
      <c r="C213" s="336"/>
      <c r="D213" s="336"/>
      <c r="E213" s="336"/>
      <c r="F213" s="336"/>
      <c r="G213" s="336"/>
      <c r="H213" s="337"/>
      <c r="I213" s="337"/>
      <c r="J213" s="336"/>
      <c r="K213" s="336"/>
      <c r="L213" s="336"/>
    </row>
    <row r="214" spans="1:21" x14ac:dyDescent="0.25">
      <c r="A214" s="439"/>
      <c r="B214" s="330"/>
      <c r="C214" s="330"/>
      <c r="D214" s="333"/>
      <c r="E214" s="330"/>
      <c r="F214" s="330"/>
      <c r="G214" s="330"/>
      <c r="H214" s="334"/>
      <c r="I214" s="334"/>
      <c r="J214" s="330"/>
      <c r="K214" s="330"/>
      <c r="L214" s="330"/>
    </row>
    <row r="215" spans="1:21" ht="36" customHeight="1" x14ac:dyDescent="0.25">
      <c r="A215" s="439"/>
      <c r="B215" s="330"/>
      <c r="C215" s="662" t="s">
        <v>311</v>
      </c>
      <c r="D215" s="662"/>
      <c r="E215" s="662"/>
      <c r="F215" s="662"/>
      <c r="G215" s="662"/>
      <c r="H215" s="662"/>
      <c r="I215" s="662"/>
      <c r="J215" s="662"/>
      <c r="K215" s="662"/>
      <c r="L215" s="662"/>
    </row>
    <row r="216" spans="1:21" x14ac:dyDescent="0.25">
      <c r="A216" s="439"/>
      <c r="B216" s="330"/>
      <c r="C216" s="330"/>
      <c r="D216" s="333"/>
      <c r="E216" s="330"/>
      <c r="F216" s="330"/>
      <c r="G216" s="330"/>
      <c r="H216" s="334"/>
      <c r="I216" s="334"/>
      <c r="J216" s="330"/>
      <c r="K216" s="330"/>
      <c r="L216" s="330"/>
    </row>
    <row r="217" spans="1:21" x14ac:dyDescent="0.25">
      <c r="A217" s="439"/>
      <c r="B217" s="330"/>
      <c r="C217" s="330"/>
      <c r="D217" s="330"/>
      <c r="E217" s="330"/>
      <c r="F217" s="330"/>
      <c r="G217" s="330"/>
      <c r="H217" s="330"/>
      <c r="I217" s="330"/>
      <c r="J217" s="330"/>
      <c r="K217" s="330"/>
      <c r="L217" s="330"/>
    </row>
    <row r="218" spans="1:21" ht="15" customHeight="1" x14ac:dyDescent="0.25">
      <c r="A218" s="610">
        <v>13</v>
      </c>
      <c r="B218" s="335" t="s">
        <v>2</v>
      </c>
      <c r="C218" s="336"/>
      <c r="D218" s="336"/>
      <c r="E218" s="336"/>
      <c r="F218" s="336"/>
      <c r="G218" s="336"/>
      <c r="H218" s="337"/>
      <c r="I218" s="337"/>
      <c r="J218" s="336"/>
      <c r="K218" s="336"/>
      <c r="L218" s="336"/>
    </row>
    <row r="219" spans="1:21" x14ac:dyDescent="0.25">
      <c r="A219" s="330"/>
      <c r="B219" s="330"/>
      <c r="C219" s="330"/>
      <c r="D219" s="333"/>
      <c r="E219" s="330"/>
      <c r="F219" s="330"/>
      <c r="G219" s="330"/>
      <c r="H219" s="334"/>
      <c r="I219" s="334"/>
      <c r="J219" s="330"/>
      <c r="K219" s="330"/>
      <c r="L219" s="330"/>
    </row>
    <row r="220" spans="1:21" x14ac:dyDescent="0.25">
      <c r="A220" s="330"/>
      <c r="B220" s="330"/>
      <c r="C220" s="330"/>
      <c r="D220" s="333"/>
      <c r="E220" s="330"/>
      <c r="F220" s="330"/>
      <c r="G220" s="330"/>
      <c r="H220" s="334"/>
      <c r="I220" s="334"/>
      <c r="J220" s="330"/>
      <c r="K220" s="330"/>
      <c r="L220" s="330"/>
    </row>
    <row r="221" spans="1:21" x14ac:dyDescent="0.25">
      <c r="A221" s="330"/>
      <c r="B221" s="330"/>
      <c r="C221" s="330"/>
      <c r="D221" s="333"/>
      <c r="E221" s="330"/>
      <c r="F221" s="330"/>
      <c r="G221" s="330"/>
      <c r="H221" s="334"/>
      <c r="I221" s="334"/>
      <c r="J221" s="330"/>
      <c r="K221" s="330"/>
      <c r="L221" s="330"/>
    </row>
    <row r="222" spans="1:21" x14ac:dyDescent="0.25">
      <c r="A222" s="330"/>
      <c r="B222" s="330"/>
      <c r="C222" s="330"/>
      <c r="D222" s="333"/>
      <c r="E222" s="330"/>
      <c r="F222" s="330"/>
      <c r="G222" s="330"/>
      <c r="H222" s="334"/>
      <c r="I222" s="334"/>
      <c r="J222" s="330"/>
      <c r="K222" s="330"/>
      <c r="L222" s="330"/>
    </row>
    <row r="223" spans="1:21" ht="163.5" customHeight="1" x14ac:dyDescent="0.25">
      <c r="A223" s="330"/>
      <c r="B223" s="330"/>
      <c r="C223" s="330"/>
      <c r="D223" s="333"/>
      <c r="E223" s="330"/>
      <c r="F223" s="330"/>
      <c r="G223" s="330"/>
      <c r="H223" s="334"/>
      <c r="I223" s="334"/>
      <c r="J223" s="330"/>
      <c r="K223" s="330"/>
      <c r="L223" s="330"/>
    </row>
    <row r="224" spans="1:21" s="439" customFormat="1" ht="33.75" customHeight="1" x14ac:dyDescent="0.25">
      <c r="B224" s="669" t="s">
        <v>575</v>
      </c>
      <c r="C224" s="669"/>
      <c r="D224" s="669"/>
      <c r="E224" s="669"/>
      <c r="F224" s="669"/>
      <c r="G224" s="669"/>
      <c r="H224" s="669"/>
      <c r="I224" s="669"/>
      <c r="J224" s="669"/>
      <c r="K224" s="669"/>
      <c r="L224" s="669"/>
      <c r="N224" s="328"/>
      <c r="O224" s="328"/>
      <c r="P224" s="328"/>
      <c r="Q224" s="328"/>
      <c r="R224" s="328"/>
      <c r="S224" s="328"/>
      <c r="T224" s="328"/>
      <c r="U224" s="328"/>
    </row>
    <row r="225" spans="1:21" ht="15" customHeight="1" x14ac:dyDescent="0.25">
      <c r="A225" s="330"/>
      <c r="B225" s="334"/>
      <c r="C225" s="334"/>
      <c r="D225" s="441"/>
      <c r="E225" s="334"/>
      <c r="F225" s="334"/>
      <c r="G225" s="334"/>
      <c r="H225" s="334"/>
      <c r="I225" s="334"/>
      <c r="J225" s="334"/>
      <c r="K225" s="334"/>
      <c r="L225" s="334"/>
    </row>
    <row r="226" spans="1:21" s="439" customFormat="1" ht="114.75" customHeight="1" x14ac:dyDescent="0.25">
      <c r="B226" s="656" t="s">
        <v>574</v>
      </c>
      <c r="C226" s="656"/>
      <c r="D226" s="656"/>
      <c r="E226" s="656"/>
      <c r="F226" s="656"/>
      <c r="G226" s="656"/>
      <c r="H226" s="656"/>
      <c r="I226" s="656"/>
      <c r="J226" s="656"/>
      <c r="K226" s="656"/>
      <c r="L226" s="656"/>
      <c r="N226" s="328"/>
      <c r="O226" s="328"/>
      <c r="P226" s="328"/>
      <c r="Q226" s="328"/>
      <c r="R226" s="328"/>
      <c r="S226" s="328"/>
      <c r="T226" s="328"/>
      <c r="U226" s="328"/>
    </row>
    <row r="227" spans="1:21" ht="15" customHeight="1" x14ac:dyDescent="0.25">
      <c r="A227" s="330"/>
      <c r="B227" s="334"/>
      <c r="C227" s="334"/>
      <c r="D227" s="441"/>
      <c r="E227" s="334"/>
      <c r="F227" s="334"/>
      <c r="G227" s="334"/>
      <c r="H227" s="334"/>
      <c r="I227" s="334"/>
      <c r="J227" s="334"/>
      <c r="K227" s="334"/>
      <c r="L227" s="334"/>
    </row>
    <row r="228" spans="1:21" ht="15" customHeight="1" x14ac:dyDescent="0.25">
      <c r="A228" s="330"/>
      <c r="B228" s="330"/>
      <c r="C228" s="330"/>
      <c r="D228" s="333"/>
      <c r="E228" s="330"/>
      <c r="F228" s="330"/>
      <c r="G228" s="330"/>
      <c r="H228" s="334"/>
      <c r="I228" s="334"/>
      <c r="J228" s="330"/>
      <c r="K228" s="330"/>
      <c r="L228" s="330"/>
    </row>
    <row r="229" spans="1:21" x14ac:dyDescent="0.25">
      <c r="A229" s="330"/>
      <c r="B229" s="339" t="s">
        <v>312</v>
      </c>
      <c r="C229" s="339" t="s">
        <v>313</v>
      </c>
      <c r="D229" s="333"/>
      <c r="E229" s="330"/>
      <c r="F229" s="330"/>
      <c r="G229" s="330"/>
      <c r="H229" s="334"/>
      <c r="I229" s="334"/>
      <c r="J229" s="330"/>
      <c r="K229" s="330"/>
      <c r="L229" s="330"/>
    </row>
    <row r="230" spans="1:21" ht="15.75" customHeight="1" x14ac:dyDescent="0.25">
      <c r="A230" s="330"/>
      <c r="B230" s="330"/>
      <c r="C230" s="330"/>
      <c r="D230" s="333"/>
      <c r="E230" s="330"/>
      <c r="F230" s="330"/>
      <c r="G230" s="330"/>
      <c r="H230" s="334"/>
      <c r="I230" s="334"/>
      <c r="J230" s="330"/>
      <c r="K230" s="330"/>
      <c r="L230" s="330"/>
    </row>
    <row r="231" spans="1:21" ht="159" customHeight="1" x14ac:dyDescent="0.25">
      <c r="A231" s="330"/>
      <c r="B231" s="330"/>
      <c r="C231" s="662" t="s">
        <v>314</v>
      </c>
      <c r="D231" s="662"/>
      <c r="E231" s="662"/>
      <c r="F231" s="662"/>
      <c r="G231" s="662"/>
      <c r="H231" s="662"/>
      <c r="I231" s="662"/>
      <c r="J231" s="662"/>
      <c r="K231" s="662"/>
      <c r="L231" s="662"/>
    </row>
    <row r="232" spans="1:21" ht="210" customHeight="1" x14ac:dyDescent="0.25">
      <c r="A232" s="330"/>
      <c r="B232" s="330"/>
      <c r="C232" s="442"/>
      <c r="D232" s="442"/>
      <c r="E232" s="442"/>
      <c r="F232" s="442"/>
      <c r="G232" s="442"/>
      <c r="H232" s="442"/>
      <c r="I232" s="442"/>
      <c r="J232" s="443"/>
      <c r="K232" s="442"/>
      <c r="L232" s="442"/>
    </row>
    <row r="233" spans="1:21" ht="60.75" customHeight="1" x14ac:dyDescent="0.25">
      <c r="A233" s="330"/>
      <c r="B233" s="330"/>
      <c r="C233" s="662" t="s">
        <v>315</v>
      </c>
      <c r="D233" s="662"/>
      <c r="E233" s="662"/>
      <c r="F233" s="662"/>
      <c r="G233" s="662"/>
      <c r="H233" s="662"/>
      <c r="I233" s="662"/>
      <c r="J233" s="662"/>
      <c r="K233" s="662"/>
      <c r="L233" s="662"/>
    </row>
    <row r="234" spans="1:21" ht="15" customHeight="1" x14ac:dyDescent="0.25">
      <c r="A234" s="330"/>
      <c r="B234" s="330"/>
      <c r="C234" s="442"/>
      <c r="D234" s="442"/>
      <c r="E234" s="442"/>
      <c r="F234" s="442"/>
      <c r="G234" s="442"/>
      <c r="H234" s="442"/>
      <c r="I234" s="442"/>
      <c r="J234" s="442"/>
      <c r="K234" s="442"/>
      <c r="L234" s="442"/>
    </row>
    <row r="235" spans="1:21" ht="78" customHeight="1" x14ac:dyDescent="0.25">
      <c r="A235" s="330"/>
      <c r="B235" s="330"/>
      <c r="C235" s="662" t="s">
        <v>316</v>
      </c>
      <c r="D235" s="662"/>
      <c r="E235" s="662"/>
      <c r="F235" s="662"/>
      <c r="G235" s="662"/>
      <c r="H235" s="662"/>
      <c r="I235" s="662"/>
      <c r="J235" s="662"/>
      <c r="K235" s="662"/>
      <c r="L235" s="662"/>
    </row>
    <row r="236" spans="1:21" ht="15" customHeight="1" x14ac:dyDescent="0.25">
      <c r="A236" s="330"/>
      <c r="B236" s="330"/>
      <c r="C236" s="442"/>
      <c r="D236" s="442"/>
      <c r="E236" s="442"/>
      <c r="F236" s="442"/>
      <c r="G236" s="442"/>
      <c r="H236" s="442"/>
      <c r="I236" s="442"/>
      <c r="J236" s="442"/>
      <c r="K236" s="442"/>
      <c r="L236" s="442"/>
    </row>
    <row r="237" spans="1:21" ht="58.5" customHeight="1" x14ac:dyDescent="0.25">
      <c r="A237" s="330"/>
      <c r="B237" s="330"/>
      <c r="C237" s="662" t="s">
        <v>317</v>
      </c>
      <c r="D237" s="662"/>
      <c r="E237" s="662"/>
      <c r="F237" s="662"/>
      <c r="G237" s="662"/>
      <c r="H237" s="662"/>
      <c r="I237" s="662"/>
      <c r="J237" s="662"/>
      <c r="K237" s="662"/>
      <c r="L237" s="662"/>
    </row>
    <row r="238" spans="1:21" ht="19.5" customHeight="1" x14ac:dyDescent="0.25">
      <c r="A238" s="330"/>
      <c r="B238" s="330"/>
      <c r="C238" s="330"/>
      <c r="D238" s="333"/>
      <c r="E238" s="330"/>
      <c r="F238" s="330"/>
      <c r="G238" s="330"/>
      <c r="H238" s="334"/>
      <c r="I238" s="334"/>
      <c r="J238" s="330"/>
      <c r="K238" s="330"/>
      <c r="L238" s="330"/>
    </row>
    <row r="239" spans="1:21" ht="16.5" x14ac:dyDescent="0.25">
      <c r="A239" s="610">
        <v>14</v>
      </c>
      <c r="B239" s="335" t="s">
        <v>8</v>
      </c>
      <c r="C239" s="336"/>
      <c r="D239" s="336"/>
      <c r="E239" s="336"/>
      <c r="F239" s="336"/>
      <c r="G239" s="336"/>
      <c r="H239" s="337"/>
      <c r="I239" s="337"/>
      <c r="J239" s="336"/>
      <c r="K239" s="336"/>
      <c r="L239" s="336"/>
    </row>
    <row r="240" spans="1:21" ht="106.5" customHeight="1" x14ac:dyDescent="0.25">
      <c r="A240" s="439"/>
      <c r="B240" s="330"/>
      <c r="C240" s="662" t="s">
        <v>318</v>
      </c>
      <c r="D240" s="662"/>
      <c r="E240" s="662"/>
      <c r="F240" s="662"/>
      <c r="G240" s="662"/>
      <c r="H240" s="662"/>
      <c r="I240" s="662"/>
      <c r="J240" s="662"/>
      <c r="K240" s="662"/>
      <c r="L240" s="662"/>
    </row>
    <row r="241" spans="1:12" ht="18" customHeight="1" thickBot="1" x14ac:dyDescent="0.3">
      <c r="A241" s="439"/>
      <c r="B241" s="330"/>
      <c r="C241" s="361"/>
      <c r="D241" s="438" t="s">
        <v>319</v>
      </c>
      <c r="E241" s="444"/>
      <c r="F241" s="361"/>
      <c r="G241" s="361"/>
      <c r="H241" s="361"/>
      <c r="I241" s="334"/>
      <c r="J241" s="364" t="s">
        <v>555</v>
      </c>
      <c r="K241" s="379"/>
      <c r="L241" s="364" t="s">
        <v>255</v>
      </c>
    </row>
    <row r="242" spans="1:12" x14ac:dyDescent="0.25">
      <c r="A242" s="439"/>
      <c r="B242" s="330"/>
      <c r="C242" s="330"/>
      <c r="D242" s="374" t="s">
        <v>320</v>
      </c>
      <c r="E242" s="352"/>
      <c r="F242" s="330"/>
      <c r="G242" s="330"/>
      <c r="H242" s="334"/>
      <c r="I242" s="334"/>
      <c r="J242" s="367">
        <v>1342</v>
      </c>
      <c r="K242" s="375"/>
      <c r="L242" s="367">
        <v>1342</v>
      </c>
    </row>
    <row r="243" spans="1:12" x14ac:dyDescent="0.25">
      <c r="A243" s="439"/>
      <c r="B243" s="330"/>
      <c r="C243" s="330"/>
      <c r="D243" s="374" t="s">
        <v>321</v>
      </c>
      <c r="E243" s="352"/>
      <c r="F243" s="330"/>
      <c r="G243" s="330"/>
      <c r="H243" s="334"/>
      <c r="I243" s="334"/>
      <c r="J243" s="408">
        <v>172</v>
      </c>
      <c r="K243" s="375"/>
      <c r="L243" s="408">
        <v>210</v>
      </c>
    </row>
    <row r="244" spans="1:12" ht="16.5" thickBot="1" x14ac:dyDescent="0.3">
      <c r="A244" s="439"/>
      <c r="B244" s="330"/>
      <c r="C244" s="433"/>
      <c r="D244" s="420" t="s">
        <v>1</v>
      </c>
      <c r="E244" s="420"/>
      <c r="F244" s="433"/>
      <c r="G244" s="433"/>
      <c r="H244" s="434"/>
      <c r="I244" s="334"/>
      <c r="J244" s="370">
        <v>1514</v>
      </c>
      <c r="K244" s="379"/>
      <c r="L244" s="370">
        <v>1552</v>
      </c>
    </row>
    <row r="245" spans="1:12" ht="16.5" customHeight="1" x14ac:dyDescent="0.25">
      <c r="A245" s="439"/>
      <c r="B245" s="330"/>
      <c r="C245" s="330"/>
      <c r="D245" s="333"/>
      <c r="E245" s="330"/>
      <c r="F245" s="330"/>
      <c r="G245" s="330"/>
      <c r="H245" s="334"/>
      <c r="I245" s="334"/>
      <c r="J245" s="330"/>
      <c r="K245" s="330"/>
      <c r="L245" s="330"/>
    </row>
    <row r="246" spans="1:12" ht="16.5" customHeight="1" x14ac:dyDescent="0.25">
      <c r="A246" s="439"/>
      <c r="B246" s="330"/>
      <c r="C246" s="330"/>
      <c r="D246" s="333"/>
      <c r="E246" s="330"/>
      <c r="F246" s="330"/>
      <c r="G246" s="330"/>
      <c r="H246" s="334"/>
      <c r="I246" s="334"/>
      <c r="J246" s="330"/>
      <c r="K246" s="330"/>
      <c r="L246" s="330"/>
    </row>
    <row r="247" spans="1:12" ht="16.5" x14ac:dyDescent="0.25">
      <c r="A247" s="610">
        <v>15</v>
      </c>
      <c r="B247" s="335" t="s">
        <v>322</v>
      </c>
      <c r="C247" s="336"/>
      <c r="D247" s="336"/>
      <c r="E247" s="336"/>
      <c r="F247" s="336"/>
      <c r="G247" s="336"/>
      <c r="H247" s="337"/>
      <c r="I247" s="337"/>
      <c r="J247" s="336"/>
      <c r="K247" s="336"/>
      <c r="L247" s="336"/>
    </row>
    <row r="248" spans="1:12" ht="13.5" customHeight="1" x14ac:dyDescent="0.25">
      <c r="A248" s="330"/>
      <c r="B248" s="330"/>
      <c r="C248" s="330"/>
      <c r="D248" s="333"/>
      <c r="E248" s="330"/>
      <c r="F248" s="330"/>
      <c r="G248" s="330"/>
      <c r="H248" s="334"/>
      <c r="I248" s="334"/>
      <c r="J248" s="330"/>
      <c r="K248" s="330"/>
      <c r="L248" s="330"/>
    </row>
    <row r="249" spans="1:12" ht="59.25" customHeight="1" x14ac:dyDescent="0.25">
      <c r="A249" s="330"/>
      <c r="B249" s="330"/>
      <c r="C249" s="662" t="s">
        <v>323</v>
      </c>
      <c r="D249" s="662"/>
      <c r="E249" s="662"/>
      <c r="F249" s="662"/>
      <c r="G249" s="662"/>
      <c r="H249" s="662"/>
      <c r="I249" s="662"/>
      <c r="J249" s="662"/>
      <c r="K249" s="662"/>
      <c r="L249" s="662"/>
    </row>
    <row r="250" spans="1:12" ht="17.25" customHeight="1" x14ac:dyDescent="0.25">
      <c r="A250" s="330"/>
      <c r="B250" s="330"/>
      <c r="C250" s="330"/>
      <c r="D250" s="333"/>
      <c r="E250" s="330"/>
      <c r="F250" s="330"/>
      <c r="G250" s="330"/>
      <c r="H250" s="334"/>
      <c r="I250" s="334"/>
      <c r="J250" s="330"/>
      <c r="K250" s="330"/>
      <c r="L250" s="330"/>
    </row>
    <row r="251" spans="1:12" ht="16.5" thickBot="1" x14ac:dyDescent="0.3">
      <c r="A251" s="330"/>
      <c r="B251" s="330"/>
      <c r="C251" s="361"/>
      <c r="D251" s="438" t="s">
        <v>319</v>
      </c>
      <c r="E251" s="444"/>
      <c r="F251" s="361"/>
      <c r="G251" s="361"/>
      <c r="H251" s="361"/>
      <c r="I251" s="334"/>
      <c r="J251" s="364" t="s">
        <v>555</v>
      </c>
      <c r="K251" s="400"/>
      <c r="L251" s="364" t="s">
        <v>255</v>
      </c>
    </row>
    <row r="252" spans="1:12" x14ac:dyDescent="0.25">
      <c r="A252" s="330"/>
      <c r="B252" s="330"/>
      <c r="C252" s="330"/>
      <c r="D252" s="374" t="s">
        <v>324</v>
      </c>
      <c r="E252" s="352"/>
      <c r="F252" s="330"/>
      <c r="G252" s="330"/>
      <c r="H252" s="334"/>
      <c r="I252" s="334"/>
      <c r="J252" s="445">
        <v>-33413</v>
      </c>
      <c r="K252" s="396"/>
      <c r="L252" s="445">
        <v>-38718</v>
      </c>
    </row>
    <row r="253" spans="1:12" x14ac:dyDescent="0.25">
      <c r="A253" s="330"/>
      <c r="B253" s="330"/>
      <c r="C253" s="330"/>
      <c r="D253" s="374" t="s">
        <v>325</v>
      </c>
      <c r="E253" s="352"/>
      <c r="F253" s="330"/>
      <c r="G253" s="330"/>
      <c r="H253" s="334"/>
      <c r="I253" s="334"/>
      <c r="J253" s="367">
        <v>2431</v>
      </c>
      <c r="K253" s="396"/>
      <c r="L253" s="367">
        <v>5305</v>
      </c>
    </row>
    <row r="254" spans="1:12" ht="16.5" thickBot="1" x14ac:dyDescent="0.3">
      <c r="A254" s="330"/>
      <c r="B254" s="330"/>
      <c r="C254" s="433"/>
      <c r="D254" s="420" t="s">
        <v>1</v>
      </c>
      <c r="E254" s="420"/>
      <c r="F254" s="433"/>
      <c r="G254" s="433"/>
      <c r="H254" s="434"/>
      <c r="I254" s="334"/>
      <c r="J254" s="446">
        <v>-30982</v>
      </c>
      <c r="K254" s="428"/>
      <c r="L254" s="446">
        <v>-33413</v>
      </c>
    </row>
    <row r="255" spans="1:12" s="331" customFormat="1" x14ac:dyDescent="0.25">
      <c r="C255" s="542"/>
      <c r="D255" s="454"/>
      <c r="E255" s="454"/>
      <c r="F255" s="542"/>
      <c r="G255" s="542"/>
      <c r="H255" s="437"/>
      <c r="I255" s="334"/>
      <c r="J255" s="561"/>
      <c r="K255" s="428"/>
      <c r="L255" s="561"/>
    </row>
    <row r="256" spans="1:12" s="331" customFormat="1" x14ac:dyDescent="0.25">
      <c r="C256" s="681" t="s">
        <v>538</v>
      </c>
      <c r="D256" s="681"/>
      <c r="E256" s="681"/>
      <c r="F256" s="681"/>
      <c r="G256" s="681"/>
      <c r="H256" s="681"/>
      <c r="I256" s="681"/>
      <c r="J256" s="681"/>
      <c r="K256" s="681"/>
      <c r="L256" s="681"/>
    </row>
    <row r="257" spans="1:12" s="331" customFormat="1" x14ac:dyDescent="0.25">
      <c r="C257" s="681"/>
      <c r="D257" s="681"/>
      <c r="E257" s="681"/>
      <c r="F257" s="681"/>
      <c r="G257" s="681"/>
      <c r="H257" s="681"/>
      <c r="I257" s="681"/>
      <c r="J257" s="681"/>
      <c r="K257" s="681"/>
      <c r="L257" s="681"/>
    </row>
    <row r="258" spans="1:12" s="331" customFormat="1" x14ac:dyDescent="0.25">
      <c r="C258" s="681"/>
      <c r="D258" s="681"/>
      <c r="E258" s="681"/>
      <c r="F258" s="681"/>
      <c r="G258" s="681"/>
      <c r="H258" s="681"/>
      <c r="I258" s="681"/>
      <c r="J258" s="681"/>
      <c r="K258" s="681"/>
      <c r="L258" s="681"/>
    </row>
    <row r="259" spans="1:12" s="331" customFormat="1" x14ac:dyDescent="0.25">
      <c r="C259" s="681"/>
      <c r="D259" s="681"/>
      <c r="E259" s="681"/>
      <c r="F259" s="681"/>
      <c r="G259" s="681"/>
      <c r="H259" s="681"/>
      <c r="I259" s="681"/>
      <c r="J259" s="681"/>
      <c r="K259" s="681"/>
      <c r="L259" s="681"/>
    </row>
    <row r="260" spans="1:12" s="331" customFormat="1" x14ac:dyDescent="0.25">
      <c r="C260" s="681"/>
      <c r="D260" s="681"/>
      <c r="E260" s="681"/>
      <c r="F260" s="681"/>
      <c r="G260" s="681"/>
      <c r="H260" s="681"/>
      <c r="I260" s="681"/>
      <c r="J260" s="681"/>
      <c r="K260" s="681"/>
      <c r="L260" s="681"/>
    </row>
    <row r="261" spans="1:12" s="331" customFormat="1" ht="24.75" customHeight="1" x14ac:dyDescent="0.25">
      <c r="C261" s="608"/>
      <c r="D261" s="608"/>
      <c r="E261" s="608"/>
      <c r="F261" s="608"/>
      <c r="G261" s="608"/>
      <c r="H261" s="608"/>
      <c r="I261" s="608"/>
      <c r="J261" s="608"/>
      <c r="K261" s="608"/>
      <c r="L261" s="608"/>
    </row>
    <row r="262" spans="1:12" ht="16.5" x14ac:dyDescent="0.25">
      <c r="A262" s="610">
        <v>16</v>
      </c>
      <c r="B262" s="335" t="s">
        <v>326</v>
      </c>
      <c r="C262" s="336"/>
      <c r="D262" s="336"/>
      <c r="E262" s="336"/>
      <c r="F262" s="336"/>
      <c r="G262" s="336"/>
      <c r="H262" s="337"/>
      <c r="I262" s="337"/>
      <c r="J262" s="336"/>
      <c r="K262" s="336"/>
      <c r="L262" s="336"/>
    </row>
    <row r="263" spans="1:12" x14ac:dyDescent="0.25">
      <c r="A263" s="439"/>
      <c r="B263" s="330"/>
      <c r="C263" s="330"/>
      <c r="D263" s="333"/>
      <c r="E263" s="330"/>
      <c r="F263" s="330"/>
      <c r="G263" s="330"/>
      <c r="H263" s="334"/>
      <c r="I263" s="334"/>
      <c r="J263" s="330"/>
      <c r="K263" s="330"/>
      <c r="L263" s="330"/>
    </row>
    <row r="264" spans="1:12" ht="31.5" customHeight="1" x14ac:dyDescent="0.25">
      <c r="A264" s="439"/>
      <c r="B264" s="330"/>
      <c r="C264" s="662" t="s">
        <v>327</v>
      </c>
      <c r="D264" s="662"/>
      <c r="E264" s="662"/>
      <c r="F264" s="662"/>
      <c r="G264" s="662"/>
      <c r="H264" s="662"/>
      <c r="I264" s="662"/>
      <c r="J264" s="662"/>
      <c r="K264" s="662"/>
      <c r="L264" s="662"/>
    </row>
    <row r="265" spans="1:12" x14ac:dyDescent="0.25">
      <c r="A265" s="439"/>
      <c r="B265" s="330"/>
      <c r="C265" s="330"/>
      <c r="D265" s="333"/>
      <c r="E265" s="330"/>
      <c r="F265" s="330"/>
      <c r="G265" s="330"/>
      <c r="H265" s="334"/>
      <c r="I265" s="334"/>
      <c r="J265" s="330"/>
      <c r="K265" s="330"/>
      <c r="L265" s="330"/>
    </row>
    <row r="266" spans="1:12" x14ac:dyDescent="0.25">
      <c r="A266" s="439"/>
      <c r="B266" s="330"/>
      <c r="C266" s="330"/>
      <c r="D266" s="333"/>
      <c r="E266" s="330"/>
      <c r="F266" s="330"/>
      <c r="G266" s="330"/>
      <c r="H266" s="334"/>
      <c r="I266" s="334"/>
      <c r="J266" s="330"/>
      <c r="K266" s="330"/>
      <c r="L266" s="330"/>
    </row>
    <row r="267" spans="1:12" ht="16.5" thickBot="1" x14ac:dyDescent="0.3">
      <c r="A267" s="439"/>
      <c r="B267" s="330"/>
      <c r="C267" s="361"/>
      <c r="D267" s="438" t="s">
        <v>319</v>
      </c>
      <c r="E267" s="444"/>
      <c r="F267" s="361"/>
      <c r="G267" s="361"/>
      <c r="H267" s="361"/>
      <c r="I267" s="334"/>
      <c r="J267" s="364" t="s">
        <v>555</v>
      </c>
      <c r="K267" s="373"/>
      <c r="L267" s="364" t="s">
        <v>255</v>
      </c>
    </row>
    <row r="268" spans="1:12" x14ac:dyDescent="0.25">
      <c r="A268" s="439"/>
      <c r="B268" s="330"/>
      <c r="C268" s="330"/>
      <c r="D268" s="352" t="s">
        <v>328</v>
      </c>
      <c r="E268" s="352"/>
      <c r="F268" s="330"/>
      <c r="G268" s="330"/>
      <c r="H268" s="334"/>
      <c r="I268" s="334"/>
      <c r="J268" s="445">
        <v>10733</v>
      </c>
      <c r="K268" s="375"/>
      <c r="L268" s="445">
        <v>2990</v>
      </c>
    </row>
    <row r="269" spans="1:12" ht="16.5" thickBot="1" x14ac:dyDescent="0.3">
      <c r="A269" s="439"/>
      <c r="B269" s="330"/>
      <c r="C269" s="433"/>
      <c r="D269" s="420" t="s">
        <v>1</v>
      </c>
      <c r="E269" s="420"/>
      <c r="F269" s="433"/>
      <c r="G269" s="433"/>
      <c r="H269" s="434"/>
      <c r="I269" s="334"/>
      <c r="J269" s="370">
        <v>10733</v>
      </c>
      <c r="K269" s="379"/>
      <c r="L269" s="370">
        <v>2990</v>
      </c>
    </row>
    <row r="270" spans="1:12" x14ac:dyDescent="0.25">
      <c r="A270" s="439"/>
      <c r="B270" s="330"/>
      <c r="C270" s="330"/>
      <c r="D270" s="333"/>
      <c r="E270" s="330"/>
      <c r="F270" s="330"/>
      <c r="G270" s="330"/>
      <c r="H270" s="334"/>
      <c r="I270" s="334"/>
      <c r="J270" s="330"/>
      <c r="K270" s="330"/>
      <c r="L270" s="330"/>
    </row>
    <row r="271" spans="1:12" ht="15.75" customHeight="1" x14ac:dyDescent="0.25">
      <c r="A271" s="439"/>
      <c r="B271" s="330"/>
      <c r="C271" s="330"/>
      <c r="D271" s="333"/>
      <c r="E271" s="330"/>
      <c r="F271" s="330"/>
      <c r="G271" s="330"/>
      <c r="H271" s="334"/>
      <c r="I271" s="334"/>
      <c r="J271" s="330"/>
      <c r="K271" s="330"/>
      <c r="L271" s="330"/>
    </row>
    <row r="272" spans="1:12" ht="16.5" x14ac:dyDescent="0.25">
      <c r="A272" s="610">
        <v>17</v>
      </c>
      <c r="B272" s="335" t="s">
        <v>329</v>
      </c>
      <c r="C272" s="336"/>
      <c r="D272" s="336"/>
      <c r="E272" s="336"/>
      <c r="F272" s="336"/>
      <c r="G272" s="336"/>
      <c r="H272" s="337"/>
      <c r="I272" s="337"/>
      <c r="J272" s="336"/>
      <c r="K272" s="336"/>
      <c r="L272" s="336"/>
    </row>
    <row r="273" spans="1:12" x14ac:dyDescent="0.25">
      <c r="A273" s="439"/>
      <c r="B273" s="330"/>
      <c r="C273" s="330"/>
      <c r="D273" s="333"/>
      <c r="E273" s="330"/>
      <c r="F273" s="330"/>
      <c r="G273" s="330"/>
      <c r="H273" s="334"/>
      <c r="I273" s="334"/>
      <c r="J273" s="330"/>
      <c r="K273" s="330"/>
      <c r="L273" s="330"/>
    </row>
    <row r="274" spans="1:12" x14ac:dyDescent="0.25">
      <c r="A274" s="439"/>
      <c r="B274" s="330"/>
      <c r="C274" s="330"/>
      <c r="D274" s="333"/>
      <c r="E274" s="330"/>
      <c r="F274" s="330"/>
      <c r="G274" s="330"/>
      <c r="H274" s="334"/>
      <c r="I274" s="334"/>
      <c r="J274" s="330"/>
      <c r="K274" s="330"/>
      <c r="L274" s="330"/>
    </row>
    <row r="275" spans="1:12" x14ac:dyDescent="0.25">
      <c r="A275" s="439"/>
      <c r="B275" s="330"/>
      <c r="C275" s="662" t="s">
        <v>330</v>
      </c>
      <c r="D275" s="662"/>
      <c r="E275" s="662"/>
      <c r="F275" s="662"/>
      <c r="G275" s="662"/>
      <c r="H275" s="662"/>
      <c r="I275" s="662"/>
      <c r="J275" s="662"/>
      <c r="K275" s="662"/>
      <c r="L275" s="662"/>
    </row>
    <row r="276" spans="1:12" x14ac:dyDescent="0.25">
      <c r="A276" s="439"/>
      <c r="B276" s="330"/>
      <c r="C276" s="330"/>
      <c r="D276" s="333"/>
      <c r="E276" s="330"/>
      <c r="F276" s="330"/>
      <c r="G276" s="330"/>
      <c r="H276" s="334"/>
      <c r="I276" s="334"/>
      <c r="J276" s="330"/>
      <c r="K276" s="330"/>
      <c r="L276" s="330"/>
    </row>
    <row r="277" spans="1:12" ht="17.25" customHeight="1" thickBot="1" x14ac:dyDescent="0.3">
      <c r="A277" s="439"/>
      <c r="B277" s="330"/>
      <c r="C277" s="361"/>
      <c r="D277" s="438" t="s">
        <v>319</v>
      </c>
      <c r="E277" s="444"/>
      <c r="F277" s="361"/>
      <c r="G277" s="361"/>
      <c r="H277" s="361"/>
      <c r="I277" s="334"/>
      <c r="J277" s="364" t="s">
        <v>555</v>
      </c>
      <c r="K277" s="379"/>
      <c r="L277" s="364" t="s">
        <v>255</v>
      </c>
    </row>
    <row r="278" spans="1:12" x14ac:dyDescent="0.25">
      <c r="A278" s="439"/>
      <c r="B278" s="330"/>
      <c r="C278" s="330"/>
      <c r="D278" s="374" t="s">
        <v>331</v>
      </c>
      <c r="E278" s="396"/>
      <c r="F278" s="330"/>
      <c r="G278" s="330"/>
      <c r="H278" s="334"/>
      <c r="I278" s="334"/>
      <c r="J278" s="445">
        <v>27579</v>
      </c>
      <c r="K278" s="375"/>
      <c r="L278" s="445">
        <v>14627</v>
      </c>
    </row>
    <row r="279" spans="1:12" x14ac:dyDescent="0.25">
      <c r="A279" s="439"/>
      <c r="B279" s="330"/>
      <c r="C279" s="330"/>
      <c r="D279" s="447" t="s">
        <v>332</v>
      </c>
      <c r="E279" s="396"/>
      <c r="F279" s="330"/>
      <c r="G279" s="330"/>
      <c r="H279" s="334"/>
      <c r="I279" s="334"/>
      <c r="J279" s="367">
        <v>23803</v>
      </c>
      <c r="K279" s="375"/>
      <c r="L279" s="367">
        <v>22633</v>
      </c>
    </row>
    <row r="280" spans="1:12" ht="16.5" thickBot="1" x14ac:dyDescent="0.3">
      <c r="A280" s="439"/>
      <c r="B280" s="330"/>
      <c r="C280" s="433"/>
      <c r="D280" s="420" t="s">
        <v>1</v>
      </c>
      <c r="E280" s="420"/>
      <c r="F280" s="433"/>
      <c r="G280" s="433"/>
      <c r="H280" s="434"/>
      <c r="I280" s="334"/>
      <c r="J280" s="370">
        <v>51382</v>
      </c>
      <c r="K280" s="379"/>
      <c r="L280" s="370">
        <v>37260</v>
      </c>
    </row>
    <row r="281" spans="1:12" x14ac:dyDescent="0.25">
      <c r="A281" s="439"/>
      <c r="B281" s="330"/>
      <c r="C281" s="330"/>
      <c r="D281" s="333"/>
      <c r="E281" s="330"/>
      <c r="F281" s="330"/>
      <c r="G281" s="330"/>
      <c r="H281" s="334"/>
      <c r="I281" s="334"/>
      <c r="J281" s="330"/>
      <c r="K281" s="330"/>
      <c r="L281" s="330"/>
    </row>
    <row r="282" spans="1:12" x14ac:dyDescent="0.25">
      <c r="A282" s="439"/>
      <c r="B282" s="330"/>
      <c r="C282" s="330"/>
      <c r="D282" s="333"/>
      <c r="E282" s="330"/>
      <c r="F282" s="330"/>
      <c r="G282" s="330"/>
      <c r="H282" s="334"/>
      <c r="I282" s="334"/>
      <c r="J282" s="330"/>
      <c r="K282" s="330"/>
      <c r="L282" s="330"/>
    </row>
    <row r="283" spans="1:12" ht="16.5" x14ac:dyDescent="0.25">
      <c r="A283" s="610">
        <v>18</v>
      </c>
      <c r="B283" s="335" t="s">
        <v>333</v>
      </c>
      <c r="C283" s="336"/>
      <c r="D283" s="336"/>
      <c r="E283" s="336"/>
      <c r="F283" s="336"/>
      <c r="G283" s="336"/>
      <c r="H283" s="337"/>
      <c r="I283" s="337"/>
      <c r="J283" s="336"/>
      <c r="K283" s="336"/>
      <c r="L283" s="336"/>
    </row>
    <row r="284" spans="1:12" x14ac:dyDescent="0.25">
      <c r="A284" s="330"/>
      <c r="B284" s="330"/>
      <c r="C284" s="330"/>
      <c r="D284" s="333"/>
      <c r="E284" s="330"/>
      <c r="F284" s="330"/>
      <c r="G284" s="330"/>
      <c r="H284" s="334"/>
      <c r="I284" s="334"/>
      <c r="J284" s="330"/>
      <c r="K284" s="330"/>
      <c r="L284" s="330"/>
    </row>
    <row r="285" spans="1:12" ht="36.75" customHeight="1" x14ac:dyDescent="0.25">
      <c r="A285" s="330"/>
      <c r="B285" s="330"/>
      <c r="C285" s="662" t="s">
        <v>334</v>
      </c>
      <c r="D285" s="662"/>
      <c r="E285" s="662"/>
      <c r="F285" s="662"/>
      <c r="G285" s="662"/>
      <c r="H285" s="662"/>
      <c r="I285" s="662"/>
      <c r="J285" s="662"/>
      <c r="K285" s="662"/>
      <c r="L285" s="662"/>
    </row>
    <row r="286" spans="1:12" x14ac:dyDescent="0.25">
      <c r="A286" s="330"/>
      <c r="B286" s="330"/>
      <c r="C286" s="330"/>
      <c r="D286" s="333"/>
      <c r="E286" s="330"/>
      <c r="F286" s="330"/>
      <c r="G286" s="330"/>
      <c r="H286" s="334"/>
      <c r="I286" s="334"/>
      <c r="J286" s="330"/>
      <c r="K286" s="330"/>
      <c r="L286" s="330"/>
    </row>
    <row r="287" spans="1:12" ht="16.5" thickBot="1" x14ac:dyDescent="0.3">
      <c r="A287" s="330"/>
      <c r="B287" s="330"/>
      <c r="C287" s="424"/>
      <c r="D287" s="438" t="s">
        <v>335</v>
      </c>
      <c r="E287" s="425"/>
      <c r="F287" s="424"/>
      <c r="G287" s="424"/>
      <c r="H287" s="424"/>
      <c r="I287" s="334"/>
      <c r="J287" s="364" t="s">
        <v>555</v>
      </c>
      <c r="K287" s="379"/>
      <c r="L287" s="364" t="s">
        <v>255</v>
      </c>
    </row>
    <row r="288" spans="1:12" x14ac:dyDescent="0.25">
      <c r="A288" s="330"/>
      <c r="B288" s="330"/>
      <c r="C288" s="330"/>
      <c r="D288" s="428" t="s">
        <v>280</v>
      </c>
      <c r="E288" s="352"/>
      <c r="F288" s="330"/>
      <c r="G288" s="330"/>
      <c r="H288" s="330"/>
      <c r="I288" s="334"/>
      <c r="J288" s="445">
        <v>5876</v>
      </c>
      <c r="K288" s="375"/>
      <c r="L288" s="445">
        <v>621</v>
      </c>
    </row>
    <row r="289" spans="1:13" x14ac:dyDescent="0.25">
      <c r="A289" s="330"/>
      <c r="B289" s="330"/>
      <c r="C289" s="330"/>
      <c r="D289" s="428" t="s">
        <v>336</v>
      </c>
      <c r="E289" s="428"/>
      <c r="F289" s="330"/>
      <c r="G289" s="330"/>
      <c r="H289" s="330"/>
      <c r="I289" s="334"/>
      <c r="J289" s="445">
        <v>48</v>
      </c>
      <c r="K289" s="379"/>
      <c r="L289" s="445">
        <v>0</v>
      </c>
    </row>
    <row r="290" spans="1:13" x14ac:dyDescent="0.25">
      <c r="A290" s="330"/>
      <c r="B290" s="330"/>
      <c r="C290" s="330"/>
      <c r="D290" s="428" t="s">
        <v>337</v>
      </c>
      <c r="E290" s="401"/>
      <c r="F290" s="330"/>
      <c r="G290" s="330"/>
      <c r="H290" s="330"/>
      <c r="I290" s="334"/>
      <c r="J290" s="445">
        <v>310</v>
      </c>
      <c r="K290" s="375"/>
      <c r="L290" s="445">
        <v>0</v>
      </c>
    </row>
    <row r="291" spans="1:13" ht="17.25" customHeight="1" thickBot="1" x14ac:dyDescent="0.3">
      <c r="A291" s="330"/>
      <c r="B291" s="330"/>
      <c r="C291" s="433"/>
      <c r="D291" s="448" t="s">
        <v>338</v>
      </c>
      <c r="E291" s="432"/>
      <c r="F291" s="449"/>
      <c r="G291" s="433"/>
      <c r="H291" s="433"/>
      <c r="I291" s="334"/>
      <c r="J291" s="370">
        <v>6234</v>
      </c>
      <c r="K291" s="375"/>
      <c r="L291" s="370">
        <v>621</v>
      </c>
    </row>
    <row r="292" spans="1:13" s="331" customFormat="1" ht="17.25" customHeight="1" x14ac:dyDescent="0.25">
      <c r="C292" s="542"/>
      <c r="D292" s="508"/>
      <c r="E292" s="456"/>
      <c r="F292" s="539"/>
      <c r="G292" s="542"/>
      <c r="H292" s="542"/>
      <c r="I292" s="334"/>
      <c r="J292" s="371"/>
      <c r="K292" s="375"/>
      <c r="L292" s="371"/>
    </row>
    <row r="293" spans="1:13" s="331" customFormat="1" ht="17.25" customHeight="1" x14ac:dyDescent="0.25">
      <c r="C293" s="542"/>
      <c r="D293" s="508"/>
      <c r="E293" s="456"/>
      <c r="F293" s="539"/>
      <c r="G293" s="542"/>
      <c r="H293" s="542"/>
      <c r="I293" s="334"/>
      <c r="J293" s="371"/>
      <c r="K293" s="375"/>
      <c r="L293" s="371"/>
    </row>
    <row r="294" spans="1:13" s="331" customFormat="1" ht="17.25" customHeight="1" x14ac:dyDescent="0.25">
      <c r="C294" s="680" t="s">
        <v>546</v>
      </c>
      <c r="D294" s="680"/>
      <c r="E294" s="680"/>
      <c r="F294" s="680"/>
      <c r="G294" s="680"/>
      <c r="H294" s="680"/>
      <c r="I294" s="680"/>
      <c r="J294" s="680"/>
      <c r="K294" s="680"/>
      <c r="L294" s="680"/>
    </row>
    <row r="295" spans="1:13" s="331" customFormat="1" ht="17.25" customHeight="1" x14ac:dyDescent="0.25">
      <c r="C295" s="680"/>
      <c r="D295" s="680"/>
      <c r="E295" s="680"/>
      <c r="F295" s="680"/>
      <c r="G295" s="680"/>
      <c r="H295" s="680"/>
      <c r="I295" s="680"/>
      <c r="J295" s="680"/>
      <c r="K295" s="680"/>
      <c r="L295" s="680"/>
    </row>
    <row r="296" spans="1:13" s="331" customFormat="1" ht="17.25" customHeight="1" x14ac:dyDescent="0.25">
      <c r="C296" s="680"/>
      <c r="D296" s="680"/>
      <c r="E296" s="680"/>
      <c r="F296" s="680"/>
      <c r="G296" s="680"/>
      <c r="H296" s="680"/>
      <c r="I296" s="680"/>
      <c r="J296" s="680"/>
      <c r="K296" s="680"/>
      <c r="L296" s="680"/>
    </row>
    <row r="297" spans="1:13" ht="30" customHeight="1" x14ac:dyDescent="0.25">
      <c r="A297" s="330"/>
      <c r="B297" s="330"/>
      <c r="C297" s="330"/>
      <c r="D297" s="450"/>
      <c r="E297" s="428"/>
      <c r="F297" s="451"/>
      <c r="G297" s="451"/>
      <c r="H297" s="451"/>
      <c r="I297" s="334"/>
      <c r="J297" s="330"/>
      <c r="K297" s="330"/>
      <c r="L297" s="330"/>
    </row>
    <row r="298" spans="1:13" ht="16.5" x14ac:dyDescent="0.25">
      <c r="A298" s="610">
        <v>19</v>
      </c>
      <c r="B298" s="335" t="s">
        <v>339</v>
      </c>
      <c r="C298" s="336"/>
      <c r="D298" s="452"/>
      <c r="E298" s="452"/>
      <c r="F298" s="453"/>
      <c r="G298" s="453"/>
      <c r="H298" s="453"/>
      <c r="I298" s="337"/>
      <c r="J298" s="336"/>
      <c r="K298" s="336"/>
      <c r="L298" s="336"/>
    </row>
    <row r="299" spans="1:13" x14ac:dyDescent="0.25">
      <c r="A299" s="439"/>
      <c r="B299" s="330"/>
      <c r="C299" s="330"/>
      <c r="D299" s="333"/>
      <c r="E299" s="330"/>
      <c r="F299" s="330"/>
      <c r="G299" s="330"/>
      <c r="H299" s="334"/>
      <c r="I299" s="334"/>
      <c r="J299" s="330"/>
      <c r="K299" s="330"/>
      <c r="L299" s="330"/>
    </row>
    <row r="300" spans="1:13" ht="62.25" customHeight="1" x14ac:dyDescent="0.25">
      <c r="A300" s="439"/>
      <c r="B300" s="330"/>
      <c r="C300" s="662" t="s">
        <v>340</v>
      </c>
      <c r="D300" s="662"/>
      <c r="E300" s="662"/>
      <c r="F300" s="662"/>
      <c r="G300" s="662"/>
      <c r="H300" s="662"/>
      <c r="I300" s="662"/>
      <c r="J300" s="662"/>
      <c r="K300" s="662"/>
      <c r="L300" s="662"/>
    </row>
    <row r="301" spans="1:13" x14ac:dyDescent="0.25">
      <c r="A301" s="439"/>
      <c r="B301" s="330"/>
      <c r="C301" s="330"/>
      <c r="D301" s="333"/>
      <c r="E301" s="330"/>
      <c r="F301" s="330"/>
      <c r="G301" s="330"/>
      <c r="H301" s="334"/>
      <c r="I301" s="334"/>
      <c r="J301" s="330"/>
      <c r="K301" s="330"/>
      <c r="L301" s="330"/>
    </row>
    <row r="302" spans="1:13" ht="16.5" thickBot="1" x14ac:dyDescent="0.3">
      <c r="A302" s="439"/>
      <c r="B302" s="330"/>
      <c r="C302" s="386"/>
      <c r="D302" s="386"/>
      <c r="E302" s="330"/>
      <c r="F302" s="362"/>
      <c r="G302" s="364" t="s">
        <v>555</v>
      </c>
      <c r="H302" s="363"/>
      <c r="I302" s="454"/>
      <c r="J302" s="455"/>
      <c r="K302" s="364" t="s">
        <v>255</v>
      </c>
      <c r="L302" s="455"/>
    </row>
    <row r="303" spans="1:13" ht="16.5" customHeight="1" x14ac:dyDescent="0.25">
      <c r="A303" s="439"/>
      <c r="B303" s="330"/>
      <c r="C303" s="386"/>
      <c r="D303" s="386"/>
      <c r="E303" s="330"/>
      <c r="F303" s="457" t="s">
        <v>341</v>
      </c>
      <c r="G303" s="458"/>
      <c r="H303" s="457" t="s">
        <v>342</v>
      </c>
      <c r="I303" s="459"/>
      <c r="J303" s="457" t="s">
        <v>341</v>
      </c>
      <c r="K303" s="459"/>
      <c r="L303" s="457" t="s">
        <v>342</v>
      </c>
      <c r="M303" s="459"/>
    </row>
    <row r="304" spans="1:13" x14ac:dyDescent="0.25">
      <c r="A304" s="439"/>
      <c r="B304" s="330"/>
      <c r="C304" s="374" t="s">
        <v>343</v>
      </c>
      <c r="D304" s="458"/>
      <c r="E304" s="330"/>
      <c r="F304" s="408">
        <v>793</v>
      </c>
      <c r="G304" s="374"/>
      <c r="H304" s="408">
        <v>0</v>
      </c>
      <c r="I304" s="368"/>
      <c r="J304" s="408">
        <v>793</v>
      </c>
      <c r="K304" s="374"/>
      <c r="L304" s="408">
        <v>0</v>
      </c>
      <c r="M304" s="459"/>
    </row>
    <row r="305" spans="1:13" ht="15.75" customHeight="1" x14ac:dyDescent="0.25">
      <c r="A305" s="439"/>
      <c r="B305" s="330"/>
      <c r="C305" s="460" t="s">
        <v>556</v>
      </c>
      <c r="D305" s="458"/>
      <c r="E305" s="330"/>
      <c r="F305" s="408">
        <v>14068</v>
      </c>
      <c r="G305" s="374"/>
      <c r="H305" s="408">
        <v>0</v>
      </c>
      <c r="I305" s="461"/>
      <c r="J305" s="408">
        <v>0</v>
      </c>
      <c r="K305" s="374"/>
      <c r="L305" s="408">
        <v>0</v>
      </c>
      <c r="M305" s="462"/>
    </row>
    <row r="306" spans="1:13" x14ac:dyDescent="0.25">
      <c r="A306" s="439"/>
      <c r="B306" s="330"/>
      <c r="C306" s="374" t="s">
        <v>344</v>
      </c>
      <c r="D306" s="458"/>
      <c r="E306" s="330"/>
      <c r="F306" s="408">
        <v>16916</v>
      </c>
      <c r="G306" s="374"/>
      <c r="H306" s="408">
        <v>0</v>
      </c>
      <c r="I306" s="374"/>
      <c r="J306" s="408">
        <v>12352</v>
      </c>
      <c r="K306" s="374"/>
      <c r="L306" s="408">
        <v>0</v>
      </c>
      <c r="M306" s="459"/>
    </row>
    <row r="307" spans="1:13" x14ac:dyDescent="0.25">
      <c r="A307" s="439"/>
      <c r="B307" s="330"/>
      <c r="C307" s="374" t="s">
        <v>345</v>
      </c>
      <c r="D307" s="458"/>
      <c r="E307" s="330"/>
      <c r="F307" s="408">
        <v>8378</v>
      </c>
      <c r="G307" s="374"/>
      <c r="H307" s="408">
        <v>0</v>
      </c>
      <c r="I307" s="368"/>
      <c r="J307" s="408">
        <v>8378</v>
      </c>
      <c r="K307" s="374"/>
      <c r="L307" s="408">
        <v>0</v>
      </c>
      <c r="M307" s="459"/>
    </row>
    <row r="308" spans="1:13" x14ac:dyDescent="0.25">
      <c r="A308" s="439"/>
      <c r="B308" s="330"/>
      <c r="C308" s="374" t="s">
        <v>346</v>
      </c>
      <c r="D308" s="458"/>
      <c r="E308" s="330"/>
      <c r="F308" s="408">
        <v>6099</v>
      </c>
      <c r="G308" s="374"/>
      <c r="H308" s="408">
        <v>0</v>
      </c>
      <c r="I308" s="368"/>
      <c r="J308" s="408">
        <v>8144</v>
      </c>
      <c r="K308" s="374"/>
      <c r="L308" s="408">
        <v>0</v>
      </c>
      <c r="M308" s="459"/>
    </row>
    <row r="309" spans="1:13" x14ac:dyDescent="0.25">
      <c r="A309" s="439"/>
      <c r="B309" s="330"/>
      <c r="C309" s="374" t="s">
        <v>347</v>
      </c>
      <c r="D309" s="458"/>
      <c r="E309" s="330"/>
      <c r="F309" s="408">
        <v>1760</v>
      </c>
      <c r="G309" s="374"/>
      <c r="H309" s="408">
        <v>0</v>
      </c>
      <c r="I309" s="368"/>
      <c r="J309" s="408">
        <v>1759</v>
      </c>
      <c r="K309" s="374"/>
      <c r="L309" s="408">
        <v>0</v>
      </c>
      <c r="M309" s="459"/>
    </row>
    <row r="310" spans="1:13" ht="16.5" thickBot="1" x14ac:dyDescent="0.3">
      <c r="A310" s="439"/>
      <c r="B310" s="330"/>
      <c r="C310" s="386"/>
      <c r="D310" s="386"/>
      <c r="E310" s="330"/>
      <c r="F310" s="390">
        <v>48014</v>
      </c>
      <c r="G310" s="463"/>
      <c r="H310" s="464">
        <v>0</v>
      </c>
      <c r="I310" s="392"/>
      <c r="J310" s="390">
        <v>31426</v>
      </c>
      <c r="K310" s="463"/>
      <c r="L310" s="464">
        <v>0</v>
      </c>
      <c r="M310" s="392"/>
    </row>
    <row r="311" spans="1:13" x14ac:dyDescent="0.25">
      <c r="A311" s="439"/>
      <c r="B311" s="330"/>
      <c r="C311" s="330"/>
      <c r="D311" s="333"/>
      <c r="E311" s="330"/>
      <c r="F311" s="465"/>
      <c r="G311" s="465"/>
      <c r="H311" s="465"/>
      <c r="I311" s="406"/>
      <c r="J311" s="406"/>
      <c r="K311" s="465"/>
      <c r="L311" s="465"/>
    </row>
    <row r="312" spans="1:13" x14ac:dyDescent="0.25">
      <c r="A312" s="439"/>
      <c r="B312" s="330"/>
      <c r="C312" s="330"/>
      <c r="D312" s="333"/>
      <c r="E312" s="330"/>
      <c r="F312" s="465"/>
      <c r="G312" s="465"/>
      <c r="H312" s="465"/>
      <c r="I312" s="406"/>
      <c r="J312" s="406"/>
      <c r="K312" s="465"/>
      <c r="L312" s="465"/>
    </row>
    <row r="313" spans="1:13" ht="16.5" x14ac:dyDescent="0.25">
      <c r="A313" s="610">
        <v>20</v>
      </c>
      <c r="B313" s="335" t="s">
        <v>348</v>
      </c>
      <c r="C313" s="336"/>
      <c r="D313" s="336"/>
      <c r="E313" s="336"/>
      <c r="F313" s="690"/>
      <c r="G313" s="690"/>
      <c r="H313" s="690"/>
      <c r="I313" s="467"/>
      <c r="J313" s="466"/>
      <c r="K313" s="690"/>
      <c r="L313" s="690"/>
    </row>
    <row r="314" spans="1:13" x14ac:dyDescent="0.25">
      <c r="A314" s="439"/>
      <c r="B314" s="330"/>
      <c r="C314" s="330"/>
      <c r="D314" s="333"/>
      <c r="E314" s="330"/>
      <c r="F314" s="688"/>
      <c r="G314" s="688"/>
      <c r="H314" s="688"/>
      <c r="I314" s="468"/>
      <c r="J314" s="468"/>
      <c r="K314" s="691"/>
      <c r="L314" s="691"/>
    </row>
    <row r="315" spans="1:13" ht="36.75" customHeight="1" x14ac:dyDescent="0.25">
      <c r="A315" s="330"/>
      <c r="B315" s="330"/>
      <c r="C315" s="662" t="s">
        <v>349</v>
      </c>
      <c r="D315" s="662"/>
      <c r="E315" s="662"/>
      <c r="F315" s="662"/>
      <c r="G315" s="662"/>
      <c r="H315" s="662"/>
      <c r="I315" s="662"/>
      <c r="J315" s="662"/>
      <c r="K315" s="662"/>
      <c r="L315" s="662"/>
    </row>
    <row r="316" spans="1:13" x14ac:dyDescent="0.25">
      <c r="A316" s="330"/>
      <c r="B316" s="330"/>
      <c r="C316" s="330"/>
      <c r="D316" s="333"/>
      <c r="E316" s="330"/>
      <c r="F316" s="688"/>
      <c r="G316" s="688"/>
      <c r="H316" s="688"/>
      <c r="I316" s="468"/>
      <c r="J316" s="468"/>
      <c r="K316" s="688"/>
      <c r="L316" s="688"/>
    </row>
    <row r="317" spans="1:13" ht="16.5" thickBot="1" x14ac:dyDescent="0.3">
      <c r="A317" s="330"/>
      <c r="B317" s="330"/>
      <c r="C317" s="444"/>
      <c r="D317" s="444" t="s">
        <v>319</v>
      </c>
      <c r="E317" s="444"/>
      <c r="F317" s="361"/>
      <c r="G317" s="361"/>
      <c r="H317" s="361"/>
      <c r="I317" s="469"/>
      <c r="J317" s="364" t="s">
        <v>555</v>
      </c>
      <c r="K317" s="379"/>
      <c r="L317" s="364" t="s">
        <v>255</v>
      </c>
    </row>
    <row r="318" spans="1:13" x14ac:dyDescent="0.25">
      <c r="A318" s="330"/>
      <c r="B318" s="330"/>
      <c r="C318" s="330"/>
      <c r="D318" s="374" t="s">
        <v>350</v>
      </c>
      <c r="E318" s="352"/>
      <c r="F318" s="330"/>
      <c r="G318" s="330"/>
      <c r="H318" s="334"/>
      <c r="I318" s="334"/>
      <c r="J318" s="408">
        <v>87</v>
      </c>
      <c r="K318" s="375"/>
      <c r="L318" s="408">
        <v>53</v>
      </c>
    </row>
    <row r="319" spans="1:13" x14ac:dyDescent="0.25">
      <c r="A319" s="330"/>
      <c r="B319" s="330"/>
      <c r="C319" s="330"/>
      <c r="D319" s="374" t="s">
        <v>351</v>
      </c>
      <c r="E319" s="352"/>
      <c r="F319" s="330"/>
      <c r="G319" s="330"/>
      <c r="H319" s="334"/>
      <c r="I319" s="334"/>
      <c r="J319" s="408">
        <v>23</v>
      </c>
      <c r="K319" s="375"/>
      <c r="L319" s="408">
        <v>23</v>
      </c>
    </row>
    <row r="320" spans="1:13" x14ac:dyDescent="0.25">
      <c r="A320" s="330"/>
      <c r="B320" s="330"/>
      <c r="C320" s="330"/>
      <c r="D320" s="374" t="s">
        <v>352</v>
      </c>
      <c r="E320" s="352"/>
      <c r="F320" s="330"/>
      <c r="G320" s="330"/>
      <c r="H320" s="334"/>
      <c r="I320" s="334"/>
      <c r="J320" s="408">
        <v>818</v>
      </c>
      <c r="K320" s="375"/>
      <c r="L320" s="408">
        <v>682</v>
      </c>
    </row>
    <row r="321" spans="1:13" x14ac:dyDescent="0.25">
      <c r="A321" s="330"/>
      <c r="B321" s="330"/>
      <c r="C321" s="330"/>
      <c r="D321" s="374" t="s">
        <v>353</v>
      </c>
      <c r="E321" s="352"/>
      <c r="F321" s="330"/>
      <c r="G321" s="330"/>
      <c r="H321" s="334"/>
      <c r="I321" s="334"/>
      <c r="J321" s="408">
        <v>1314</v>
      </c>
      <c r="K321" s="375"/>
      <c r="L321" s="408">
        <v>1114</v>
      </c>
    </row>
    <row r="322" spans="1:13" x14ac:dyDescent="0.25">
      <c r="A322" s="330"/>
      <c r="B322" s="330"/>
      <c r="C322" s="330"/>
      <c r="D322" s="374" t="s">
        <v>354</v>
      </c>
      <c r="E322" s="352"/>
      <c r="F322" s="330"/>
      <c r="G322" s="330"/>
      <c r="H322" s="334"/>
      <c r="I322" s="334"/>
      <c r="J322" s="408">
        <v>945</v>
      </c>
      <c r="K322" s="375"/>
      <c r="L322" s="408">
        <v>646</v>
      </c>
    </row>
    <row r="323" spans="1:13" ht="16.5" thickBot="1" x14ac:dyDescent="0.3">
      <c r="A323" s="330"/>
      <c r="B323" s="330"/>
      <c r="C323" s="433"/>
      <c r="D323" s="420" t="s">
        <v>1</v>
      </c>
      <c r="E323" s="420"/>
      <c r="F323" s="433"/>
      <c r="G323" s="433"/>
      <c r="H323" s="434"/>
      <c r="I323" s="334"/>
      <c r="J323" s="470">
        <v>3187</v>
      </c>
      <c r="K323" s="379"/>
      <c r="L323" s="470">
        <v>2518</v>
      </c>
    </row>
    <row r="324" spans="1:13" s="331" customFormat="1" x14ac:dyDescent="0.25">
      <c r="C324" s="542"/>
      <c r="D324" s="454"/>
      <c r="E324" s="454"/>
      <c r="F324" s="542"/>
      <c r="G324" s="542"/>
      <c r="H324" s="437"/>
      <c r="I324" s="334"/>
      <c r="J324" s="627"/>
      <c r="K324" s="379"/>
      <c r="L324" s="627"/>
    </row>
    <row r="325" spans="1:13" x14ac:dyDescent="0.25">
      <c r="A325" s="330"/>
      <c r="B325" s="330"/>
      <c r="C325" s="330"/>
      <c r="D325" s="333"/>
      <c r="E325" s="330"/>
      <c r="F325" s="330"/>
      <c r="G325" s="330"/>
      <c r="H325" s="334"/>
      <c r="I325" s="334"/>
      <c r="J325" s="330"/>
      <c r="K325" s="330"/>
      <c r="L325" s="330"/>
    </row>
    <row r="326" spans="1:13" ht="16.5" x14ac:dyDescent="0.25">
      <c r="A326" s="610">
        <v>21</v>
      </c>
      <c r="B326" s="335" t="s">
        <v>355</v>
      </c>
      <c r="C326" s="336"/>
      <c r="D326" s="336"/>
      <c r="E326" s="336"/>
      <c r="F326" s="336"/>
      <c r="G326" s="336"/>
      <c r="H326" s="337"/>
      <c r="I326" s="337"/>
      <c r="J326" s="336"/>
      <c r="K326" s="336"/>
      <c r="L326" s="336"/>
    </row>
    <row r="327" spans="1:13" x14ac:dyDescent="0.25">
      <c r="A327" s="439"/>
      <c r="B327" s="330"/>
      <c r="C327" s="330"/>
      <c r="D327" s="333"/>
      <c r="E327" s="330"/>
      <c r="F327" s="330"/>
      <c r="G327" s="330"/>
      <c r="H327" s="334"/>
      <c r="I327" s="334"/>
      <c r="J327" s="330"/>
      <c r="K327" s="330"/>
      <c r="L327" s="330"/>
    </row>
    <row r="328" spans="1:13" ht="79.5" customHeight="1" x14ac:dyDescent="0.25">
      <c r="A328" s="439"/>
      <c r="B328" s="330"/>
      <c r="C328" s="662" t="s">
        <v>356</v>
      </c>
      <c r="D328" s="662"/>
      <c r="E328" s="662"/>
      <c r="F328" s="662"/>
      <c r="G328" s="662"/>
      <c r="H328" s="662"/>
      <c r="I328" s="662"/>
      <c r="J328" s="662"/>
      <c r="K328" s="662"/>
      <c r="L328" s="662"/>
    </row>
    <row r="329" spans="1:13" ht="20.25" customHeight="1" x14ac:dyDescent="0.25">
      <c r="A329" s="439"/>
      <c r="B329" s="330"/>
      <c r="C329" s="330"/>
      <c r="D329" s="333"/>
      <c r="E329" s="330"/>
      <c r="F329" s="330"/>
      <c r="G329" s="330"/>
      <c r="H329" s="334"/>
      <c r="I329" s="334"/>
      <c r="J329" s="330"/>
      <c r="K329" s="330"/>
      <c r="L329" s="330"/>
    </row>
    <row r="330" spans="1:13" ht="16.5" thickBot="1" x14ac:dyDescent="0.3">
      <c r="A330" s="439"/>
      <c r="B330" s="330"/>
      <c r="C330" s="386"/>
      <c r="D330" s="386"/>
      <c r="E330" s="330"/>
      <c r="F330" s="362"/>
      <c r="G330" s="362" t="s">
        <v>555</v>
      </c>
      <c r="H330" s="363"/>
      <c r="I330" s="454"/>
      <c r="J330" s="455"/>
      <c r="K330" s="364" t="s">
        <v>255</v>
      </c>
      <c r="L330" s="455"/>
    </row>
    <row r="331" spans="1:13" x14ac:dyDescent="0.25">
      <c r="A331" s="439"/>
      <c r="B331" s="330"/>
      <c r="C331" s="386"/>
      <c r="D331" s="386"/>
      <c r="E331" s="330"/>
      <c r="F331" s="457" t="s">
        <v>341</v>
      </c>
      <c r="G331" s="458"/>
      <c r="H331" s="457" t="s">
        <v>342</v>
      </c>
      <c r="I331" s="459"/>
      <c r="J331" s="457" t="s">
        <v>341</v>
      </c>
      <c r="K331" s="459"/>
      <c r="L331" s="457" t="s">
        <v>342</v>
      </c>
    </row>
    <row r="332" spans="1:13" x14ac:dyDescent="0.25">
      <c r="A332" s="439"/>
      <c r="B332" s="330"/>
      <c r="C332" s="330"/>
      <c r="D332" s="374" t="s">
        <v>357</v>
      </c>
      <c r="E332" s="458"/>
      <c r="F332" s="408">
        <v>2969</v>
      </c>
      <c r="G332" s="374"/>
      <c r="H332" s="408">
        <v>40723</v>
      </c>
      <c r="I332" s="352"/>
      <c r="J332" s="408">
        <v>2969</v>
      </c>
      <c r="K332" s="374"/>
      <c r="L332" s="408">
        <v>30892</v>
      </c>
      <c r="M332" s="459"/>
    </row>
    <row r="333" spans="1:13" x14ac:dyDescent="0.25">
      <c r="A333" s="439"/>
      <c r="B333" s="330"/>
      <c r="C333" s="330"/>
      <c r="D333" s="374" t="s">
        <v>358</v>
      </c>
      <c r="E333" s="458"/>
      <c r="F333" s="408">
        <v>0</v>
      </c>
      <c r="G333" s="374"/>
      <c r="H333" s="408">
        <v>1342</v>
      </c>
      <c r="I333" s="352"/>
      <c r="J333" s="408">
        <v>0</v>
      </c>
      <c r="K333" s="374"/>
      <c r="L333" s="408">
        <v>1342</v>
      </c>
      <c r="M333" s="459"/>
    </row>
    <row r="334" spans="1:13" x14ac:dyDescent="0.25">
      <c r="A334" s="439"/>
      <c r="B334" s="330"/>
      <c r="C334" s="330"/>
      <c r="D334" s="374" t="s">
        <v>359</v>
      </c>
      <c r="E334" s="458"/>
      <c r="F334" s="408">
        <v>28981</v>
      </c>
      <c r="G334" s="374"/>
      <c r="H334" s="408">
        <v>38265</v>
      </c>
      <c r="I334" s="471"/>
      <c r="J334" s="408">
        <v>50718</v>
      </c>
      <c r="K334" s="374"/>
      <c r="L334" s="408">
        <v>39552</v>
      </c>
      <c r="M334" s="471"/>
    </row>
    <row r="335" spans="1:13" ht="16.5" thickBot="1" x14ac:dyDescent="0.3">
      <c r="A335" s="439"/>
      <c r="B335" s="330"/>
      <c r="C335" s="386"/>
      <c r="D335" s="386"/>
      <c r="E335" s="330"/>
      <c r="F335" s="472">
        <v>31950</v>
      </c>
      <c r="G335" s="463"/>
      <c r="H335" s="472">
        <v>80330</v>
      </c>
      <c r="I335" s="473"/>
      <c r="J335" s="472">
        <v>53687</v>
      </c>
      <c r="K335" s="463"/>
      <c r="L335" s="472">
        <v>71786</v>
      </c>
      <c r="M335" s="474"/>
    </row>
    <row r="336" spans="1:13" x14ac:dyDescent="0.25">
      <c r="A336" s="439"/>
      <c r="B336" s="330"/>
      <c r="C336" s="330"/>
      <c r="D336" s="333"/>
      <c r="E336" s="330"/>
      <c r="F336" s="330"/>
      <c r="G336" s="330"/>
      <c r="H336" s="334"/>
      <c r="I336" s="334"/>
      <c r="J336" s="330"/>
      <c r="K336" s="330"/>
      <c r="L336" s="330"/>
    </row>
    <row r="337" spans="1:21" x14ac:dyDescent="0.25">
      <c r="A337" s="439"/>
      <c r="B337" s="330"/>
      <c r="C337" s="330"/>
      <c r="D337" s="333"/>
      <c r="E337" s="330"/>
      <c r="F337" s="330"/>
      <c r="G337" s="330"/>
      <c r="H337" s="334"/>
      <c r="I337" s="334"/>
      <c r="J337" s="330"/>
      <c r="K337" s="330"/>
      <c r="L337" s="330"/>
    </row>
    <row r="338" spans="1:21" ht="19.5" customHeight="1" x14ac:dyDescent="0.25">
      <c r="A338" s="610">
        <v>22</v>
      </c>
      <c r="B338" s="335" t="s">
        <v>360</v>
      </c>
      <c r="C338" s="336"/>
      <c r="D338" s="336"/>
      <c r="E338" s="336"/>
      <c r="F338" s="336"/>
      <c r="G338" s="336"/>
      <c r="H338" s="337"/>
      <c r="I338" s="337"/>
      <c r="J338" s="336"/>
      <c r="K338" s="336"/>
      <c r="L338" s="336"/>
    </row>
    <row r="339" spans="1:21" ht="111.75" customHeight="1" x14ac:dyDescent="0.25">
      <c r="A339" s="439"/>
      <c r="B339" s="330"/>
      <c r="C339" s="662" t="s">
        <v>361</v>
      </c>
      <c r="D339" s="662"/>
      <c r="E339" s="662"/>
      <c r="F339" s="662"/>
      <c r="G339" s="662"/>
      <c r="H339" s="662"/>
      <c r="I339" s="662"/>
      <c r="J339" s="662"/>
      <c r="K339" s="662"/>
      <c r="L339" s="662"/>
    </row>
    <row r="340" spans="1:21" ht="30" customHeight="1" x14ac:dyDescent="0.25">
      <c r="A340" s="330"/>
      <c r="B340" s="330"/>
      <c r="C340" s="330"/>
      <c r="D340" s="333"/>
      <c r="E340" s="330"/>
      <c r="F340" s="330"/>
      <c r="G340" s="330"/>
      <c r="H340" s="334"/>
      <c r="I340" s="334"/>
      <c r="J340" s="330"/>
      <c r="K340" s="330"/>
      <c r="L340" s="330"/>
    </row>
    <row r="341" spans="1:21" ht="9" customHeight="1" x14ac:dyDescent="0.25">
      <c r="A341" s="330"/>
      <c r="B341" s="330"/>
      <c r="C341" s="330"/>
      <c r="D341" s="333"/>
      <c r="E341" s="330"/>
      <c r="F341" s="330"/>
      <c r="G341" s="330"/>
      <c r="H341" s="334"/>
      <c r="I341" s="334"/>
      <c r="J341" s="330"/>
      <c r="K341" s="330"/>
      <c r="L341" s="330"/>
    </row>
    <row r="342" spans="1:21" ht="16.5" x14ac:dyDescent="0.25">
      <c r="A342" s="610">
        <v>23</v>
      </c>
      <c r="B342" s="335" t="s">
        <v>362</v>
      </c>
      <c r="C342" s="336"/>
      <c r="D342" s="336"/>
      <c r="E342" s="336"/>
      <c r="F342" s="336"/>
      <c r="G342" s="336"/>
      <c r="H342" s="337"/>
      <c r="I342" s="337"/>
      <c r="J342" s="336"/>
      <c r="K342" s="336"/>
      <c r="L342" s="336"/>
    </row>
    <row r="343" spans="1:21" ht="11.25" customHeight="1" x14ac:dyDescent="0.25">
      <c r="A343" s="330"/>
      <c r="B343" s="330"/>
      <c r="C343" s="330"/>
      <c r="D343" s="333"/>
      <c r="E343" s="330"/>
      <c r="F343" s="330"/>
      <c r="G343" s="330"/>
      <c r="H343" s="334"/>
      <c r="I343" s="334"/>
      <c r="J343" s="330"/>
      <c r="K343" s="330"/>
      <c r="L343" s="330"/>
    </row>
    <row r="344" spans="1:21" ht="16.5" thickBot="1" x14ac:dyDescent="0.3">
      <c r="A344" s="330"/>
      <c r="B344" s="330"/>
      <c r="C344" s="361"/>
      <c r="D344" s="475" t="s">
        <v>363</v>
      </c>
      <c r="E344" s="425"/>
      <c r="F344" s="361"/>
      <c r="G344" s="361"/>
      <c r="H344" s="361"/>
      <c r="I344" s="334"/>
      <c r="J344" s="364" t="s">
        <v>555</v>
      </c>
      <c r="K344" s="400"/>
      <c r="L344" s="364" t="s">
        <v>255</v>
      </c>
    </row>
    <row r="345" spans="1:21" x14ac:dyDescent="0.25">
      <c r="A345" s="330"/>
      <c r="B345" s="330"/>
      <c r="C345" s="330"/>
      <c r="D345" s="402" t="s">
        <v>341</v>
      </c>
      <c r="E345" s="343"/>
      <c r="F345" s="330"/>
      <c r="G345" s="330"/>
      <c r="H345" s="334"/>
      <c r="I345" s="334"/>
      <c r="J345" s="408">
        <v>32164</v>
      </c>
      <c r="K345" s="396"/>
      <c r="L345" s="408">
        <v>23933</v>
      </c>
    </row>
    <row r="346" spans="1:21" x14ac:dyDescent="0.25">
      <c r="A346" s="330"/>
      <c r="B346" s="330"/>
      <c r="C346" s="330"/>
      <c r="D346" s="402" t="s">
        <v>364</v>
      </c>
      <c r="E346" s="343"/>
      <c r="F346" s="330"/>
      <c r="G346" s="330"/>
      <c r="H346" s="334"/>
      <c r="I346" s="334"/>
      <c r="J346" s="408">
        <v>217790</v>
      </c>
      <c r="K346" s="396"/>
      <c r="L346" s="408">
        <v>223216</v>
      </c>
    </row>
    <row r="347" spans="1:21" ht="16.5" thickBot="1" x14ac:dyDescent="0.3">
      <c r="A347" s="330"/>
      <c r="B347" s="330"/>
      <c r="C347" s="433"/>
      <c r="D347" s="420" t="s">
        <v>1</v>
      </c>
      <c r="E347" s="420"/>
      <c r="F347" s="433"/>
      <c r="G347" s="433"/>
      <c r="H347" s="434"/>
      <c r="I347" s="334"/>
      <c r="J347" s="413">
        <v>249954</v>
      </c>
      <c r="K347" s="400"/>
      <c r="L347" s="413">
        <v>247149</v>
      </c>
    </row>
    <row r="348" spans="1:21" x14ac:dyDescent="0.25">
      <c r="A348" s="330"/>
      <c r="B348" s="330"/>
      <c r="C348" s="476"/>
      <c r="D348" s="333"/>
      <c r="E348" s="330"/>
      <c r="F348" s="330"/>
      <c r="G348" s="330"/>
      <c r="H348" s="334"/>
      <c r="I348" s="334"/>
      <c r="J348" s="330"/>
      <c r="K348" s="330"/>
      <c r="L348" s="330"/>
    </row>
    <row r="349" spans="1:21" x14ac:dyDescent="0.25">
      <c r="A349" s="330"/>
      <c r="B349" s="330"/>
      <c r="C349" s="330"/>
      <c r="D349" s="333"/>
      <c r="E349" s="330"/>
      <c r="F349" s="330"/>
      <c r="G349" s="330"/>
      <c r="H349" s="334"/>
      <c r="I349" s="334"/>
      <c r="J349" s="330"/>
      <c r="K349" s="330"/>
      <c r="L349" s="330"/>
    </row>
    <row r="350" spans="1:21" s="477" customFormat="1" ht="54" customHeight="1" x14ac:dyDescent="0.2">
      <c r="C350" s="677" t="s">
        <v>365</v>
      </c>
      <c r="D350" s="677"/>
      <c r="E350" s="677"/>
      <c r="F350" s="677"/>
      <c r="G350" s="677"/>
      <c r="H350" s="677"/>
      <c r="I350" s="677"/>
      <c r="J350" s="677"/>
      <c r="K350" s="677"/>
      <c r="L350" s="677"/>
      <c r="N350" s="478"/>
      <c r="O350" s="478"/>
      <c r="P350" s="478"/>
      <c r="Q350" s="478"/>
      <c r="R350" s="478"/>
      <c r="S350" s="478"/>
      <c r="T350" s="478"/>
      <c r="U350" s="478"/>
    </row>
    <row r="351" spans="1:21" s="477" customFormat="1" ht="28.5" customHeight="1" x14ac:dyDescent="0.2">
      <c r="C351" s="689" t="s">
        <v>366</v>
      </c>
      <c r="D351" s="689"/>
      <c r="E351" s="689"/>
      <c r="F351" s="689"/>
      <c r="G351" s="689"/>
      <c r="H351" s="689"/>
      <c r="I351" s="689"/>
      <c r="J351" s="689"/>
      <c r="K351" s="689"/>
      <c r="L351" s="689"/>
      <c r="N351" s="478"/>
      <c r="O351" s="478"/>
      <c r="P351" s="478"/>
      <c r="Q351" s="478"/>
      <c r="R351" s="478"/>
      <c r="S351" s="478"/>
      <c r="T351" s="478"/>
      <c r="U351" s="478"/>
    </row>
    <row r="352" spans="1:21" s="477" customFormat="1" ht="22.5" customHeight="1" x14ac:dyDescent="0.2">
      <c r="C352" s="689"/>
      <c r="D352" s="689"/>
      <c r="E352" s="689"/>
      <c r="F352" s="689"/>
      <c r="G352" s="689"/>
      <c r="H352" s="689"/>
      <c r="I352" s="689"/>
      <c r="J352" s="689"/>
      <c r="K352" s="689"/>
      <c r="L352" s="689"/>
      <c r="N352" s="478"/>
      <c r="O352" s="478"/>
      <c r="P352" s="478"/>
      <c r="Q352" s="478"/>
      <c r="R352" s="478"/>
      <c r="S352" s="478"/>
      <c r="T352" s="478"/>
      <c r="U352" s="478"/>
    </row>
    <row r="353" spans="1:21" s="477" customFormat="1" ht="47.25" customHeight="1" x14ac:dyDescent="0.2">
      <c r="C353" s="677" t="s">
        <v>367</v>
      </c>
      <c r="D353" s="677"/>
      <c r="E353" s="677"/>
      <c r="F353" s="677"/>
      <c r="G353" s="677"/>
      <c r="H353" s="677"/>
      <c r="I353" s="677"/>
      <c r="J353" s="677"/>
      <c r="K353" s="677"/>
      <c r="L353" s="677"/>
      <c r="N353" s="478"/>
      <c r="O353" s="478"/>
      <c r="P353" s="478"/>
      <c r="Q353" s="478"/>
      <c r="R353" s="478"/>
      <c r="S353" s="478"/>
      <c r="T353" s="478"/>
      <c r="U353" s="478"/>
    </row>
    <row r="354" spans="1:21" ht="57.75" customHeight="1" x14ac:dyDescent="0.25">
      <c r="A354" s="330"/>
      <c r="B354" s="330"/>
      <c r="C354" s="662" t="s">
        <v>368</v>
      </c>
      <c r="D354" s="662"/>
      <c r="E354" s="662"/>
      <c r="F354" s="662"/>
      <c r="G354" s="662"/>
      <c r="H354" s="662"/>
      <c r="I354" s="662"/>
      <c r="J354" s="662"/>
      <c r="K354" s="662"/>
      <c r="L354" s="662"/>
    </row>
    <row r="355" spans="1:21" ht="67.5" customHeight="1" x14ac:dyDescent="0.25">
      <c r="A355" s="330"/>
      <c r="B355" s="330"/>
      <c r="C355" s="662" t="s">
        <v>369</v>
      </c>
      <c r="D355" s="662"/>
      <c r="E355" s="662"/>
      <c r="F355" s="662"/>
      <c r="G355" s="662"/>
      <c r="H355" s="662"/>
      <c r="I355" s="662"/>
      <c r="J355" s="662"/>
      <c r="K355" s="662"/>
      <c r="L355" s="662"/>
    </row>
    <row r="356" spans="1:21" ht="32.25" customHeight="1" x14ac:dyDescent="0.25">
      <c r="A356" s="330"/>
      <c r="B356" s="330"/>
      <c r="C356" s="686" t="s">
        <v>370</v>
      </c>
      <c r="D356" s="686"/>
      <c r="E356" s="686"/>
      <c r="F356" s="686"/>
      <c r="G356" s="686"/>
      <c r="H356" s="686"/>
      <c r="I356" s="686"/>
      <c r="J356" s="686"/>
      <c r="K356" s="686"/>
      <c r="L356" s="686"/>
    </row>
    <row r="357" spans="1:21" x14ac:dyDescent="0.25">
      <c r="A357" s="330"/>
      <c r="B357" s="330"/>
      <c r="C357" s="330"/>
      <c r="D357" s="333"/>
      <c r="E357" s="330"/>
      <c r="F357" s="330"/>
      <c r="G357" s="330"/>
      <c r="H357" s="334"/>
      <c r="I357" s="334"/>
      <c r="J357" s="330"/>
      <c r="K357" s="330"/>
      <c r="L357" s="330"/>
    </row>
    <row r="358" spans="1:21" ht="16.5" x14ac:dyDescent="0.25">
      <c r="A358" s="610">
        <v>24</v>
      </c>
      <c r="B358" s="335" t="s">
        <v>371</v>
      </c>
      <c r="C358" s="336"/>
      <c r="D358" s="336"/>
      <c r="E358" s="336"/>
      <c r="F358" s="336"/>
      <c r="G358" s="336"/>
      <c r="H358" s="337"/>
      <c r="I358" s="337"/>
      <c r="J358" s="336"/>
      <c r="K358" s="336"/>
      <c r="L358" s="336"/>
    </row>
    <row r="359" spans="1:21" x14ac:dyDescent="0.25">
      <c r="A359" s="330"/>
      <c r="B359" s="330"/>
      <c r="C359" s="330"/>
      <c r="D359" s="333"/>
      <c r="E359" s="330"/>
      <c r="F359" s="330"/>
      <c r="G359" s="330"/>
      <c r="H359" s="334"/>
      <c r="I359" s="334"/>
      <c r="J359" s="330"/>
      <c r="K359" s="330"/>
      <c r="L359" s="330"/>
    </row>
    <row r="360" spans="1:21" x14ac:dyDescent="0.25">
      <c r="A360" s="330"/>
      <c r="B360" s="339" t="s">
        <v>372</v>
      </c>
      <c r="C360" s="339"/>
      <c r="D360" s="330"/>
      <c r="E360" s="330"/>
      <c r="F360" s="330"/>
      <c r="G360" s="330"/>
      <c r="H360" s="334"/>
      <c r="I360" s="334"/>
      <c r="J360" s="330"/>
      <c r="K360" s="330"/>
      <c r="L360" s="330"/>
    </row>
    <row r="361" spans="1:21" x14ac:dyDescent="0.25">
      <c r="A361" s="330"/>
      <c r="B361" s="330"/>
      <c r="C361" s="330"/>
      <c r="D361" s="333"/>
      <c r="E361" s="330"/>
      <c r="F361" s="330"/>
      <c r="G361" s="330"/>
      <c r="H361" s="334"/>
      <c r="I361" s="334"/>
      <c r="J361" s="330"/>
      <c r="K361" s="330"/>
      <c r="L361" s="330"/>
    </row>
    <row r="362" spans="1:21" ht="60" customHeight="1" x14ac:dyDescent="0.25">
      <c r="A362" s="330"/>
      <c r="B362" s="330"/>
      <c r="C362" s="662" t="s">
        <v>373</v>
      </c>
      <c r="D362" s="662"/>
      <c r="E362" s="662"/>
      <c r="F362" s="662"/>
      <c r="G362" s="662"/>
      <c r="H362" s="662"/>
      <c r="I362" s="662"/>
      <c r="J362" s="662"/>
      <c r="K362" s="662"/>
      <c r="L362" s="662"/>
    </row>
    <row r="363" spans="1:21" ht="79.5" customHeight="1" x14ac:dyDescent="0.25">
      <c r="A363" s="330"/>
      <c r="B363" s="330"/>
      <c r="C363" s="662" t="s">
        <v>374</v>
      </c>
      <c r="D363" s="662"/>
      <c r="E363" s="662"/>
      <c r="F363" s="662"/>
      <c r="G363" s="662"/>
      <c r="H363" s="662"/>
      <c r="I363" s="662"/>
      <c r="J363" s="662"/>
      <c r="K363" s="662"/>
      <c r="L363" s="662"/>
    </row>
    <row r="364" spans="1:21" x14ac:dyDescent="0.25">
      <c r="A364" s="330"/>
      <c r="B364" s="330"/>
      <c r="C364" s="330"/>
      <c r="D364" s="333"/>
      <c r="E364" s="330"/>
      <c r="F364" s="330"/>
      <c r="G364" s="330"/>
      <c r="H364" s="334"/>
      <c r="I364" s="334"/>
      <c r="J364" s="330"/>
      <c r="K364" s="330"/>
      <c r="L364" s="330"/>
    </row>
    <row r="365" spans="1:21" ht="18" customHeight="1" thickBot="1" x14ac:dyDescent="0.3">
      <c r="A365" s="330"/>
      <c r="B365" s="330"/>
      <c r="C365" s="330"/>
      <c r="D365" s="480" t="s">
        <v>375</v>
      </c>
      <c r="E365" s="481"/>
      <c r="F365" s="361"/>
      <c r="G365" s="361"/>
      <c r="H365" s="361"/>
      <c r="I365" s="334"/>
      <c r="J365" s="361"/>
      <c r="K365" s="361"/>
      <c r="L365" s="482" t="s">
        <v>555</v>
      </c>
    </row>
    <row r="366" spans="1:21" x14ac:dyDescent="0.25">
      <c r="A366" s="330"/>
      <c r="B366" s="330"/>
      <c r="C366" s="330"/>
      <c r="D366" s="483" t="s">
        <v>376</v>
      </c>
      <c r="E366" s="330"/>
      <c r="F366" s="330"/>
      <c r="G366" s="330"/>
      <c r="H366" s="334"/>
      <c r="I366" s="334"/>
      <c r="J366" s="330"/>
      <c r="K366" s="330"/>
    </row>
    <row r="367" spans="1:21" x14ac:dyDescent="0.25">
      <c r="A367" s="330"/>
      <c r="B367" s="330"/>
      <c r="C367" s="330"/>
      <c r="D367" s="374" t="s">
        <v>377</v>
      </c>
      <c r="E367" s="374"/>
      <c r="F367" s="330"/>
      <c r="G367" s="330"/>
      <c r="H367" s="334"/>
      <c r="I367" s="334"/>
      <c r="J367" s="330"/>
      <c r="K367" s="330"/>
      <c r="L367" s="484">
        <v>15063</v>
      </c>
    </row>
    <row r="368" spans="1:21" x14ac:dyDescent="0.25">
      <c r="A368" s="330"/>
      <c r="B368" s="330"/>
      <c r="C368" s="330"/>
      <c r="D368" s="374" t="s">
        <v>378</v>
      </c>
      <c r="E368" s="374"/>
      <c r="F368" s="330"/>
      <c r="G368" s="330"/>
      <c r="H368" s="334"/>
      <c r="I368" s="334"/>
      <c r="J368" s="330"/>
      <c r="K368" s="330"/>
      <c r="L368" s="484">
        <v>2856</v>
      </c>
    </row>
    <row r="369" spans="1:12" x14ac:dyDescent="0.25">
      <c r="A369" s="330"/>
      <c r="B369" s="330"/>
      <c r="C369" s="330"/>
      <c r="D369" s="374" t="s">
        <v>379</v>
      </c>
      <c r="E369" s="374"/>
      <c r="F369" s="330"/>
      <c r="G369" s="330"/>
      <c r="H369" s="334"/>
      <c r="I369" s="334"/>
      <c r="J369" s="330"/>
      <c r="K369" s="330"/>
      <c r="L369" s="484">
        <v>2312</v>
      </c>
    </row>
    <row r="370" spans="1:12" x14ac:dyDescent="0.25">
      <c r="A370" s="330"/>
      <c r="B370" s="330"/>
      <c r="C370" s="330"/>
      <c r="D370" s="374" t="s">
        <v>380</v>
      </c>
      <c r="E370" s="348"/>
      <c r="F370" s="330"/>
      <c r="G370" s="330"/>
      <c r="H370" s="334"/>
      <c r="I370" s="334"/>
      <c r="J370" s="330"/>
      <c r="K370" s="330"/>
      <c r="L370" s="484">
        <v>2127</v>
      </c>
    </row>
    <row r="371" spans="1:12" x14ac:dyDescent="0.25">
      <c r="A371" s="330"/>
      <c r="B371" s="330"/>
      <c r="C371" s="330"/>
      <c r="D371" s="687" t="s">
        <v>381</v>
      </c>
      <c r="E371" s="687"/>
      <c r="F371" s="330"/>
      <c r="G371" s="330"/>
      <c r="H371" s="334"/>
      <c r="I371" s="334"/>
      <c r="J371" s="330"/>
      <c r="K371" s="330"/>
      <c r="L371" s="484">
        <v>5472</v>
      </c>
    </row>
    <row r="372" spans="1:12" ht="16.5" thickBot="1" x14ac:dyDescent="0.3">
      <c r="A372" s="330"/>
      <c r="B372" s="330"/>
      <c r="C372" s="330"/>
      <c r="D372" s="420" t="s">
        <v>382</v>
      </c>
      <c r="E372" s="433"/>
      <c r="F372" s="433"/>
      <c r="G372" s="433"/>
      <c r="H372" s="433"/>
      <c r="I372" s="330"/>
      <c r="J372" s="433"/>
      <c r="K372" s="433"/>
      <c r="L372" s="413">
        <v>27830</v>
      </c>
    </row>
    <row r="373" spans="1:12" ht="20.25" customHeight="1" x14ac:dyDescent="0.25">
      <c r="A373" s="330"/>
      <c r="B373" s="330"/>
      <c r="C373" s="330"/>
      <c r="D373" s="333"/>
      <c r="E373" s="330"/>
      <c r="F373" s="330"/>
      <c r="G373" s="330"/>
      <c r="H373" s="485"/>
      <c r="I373" s="334"/>
      <c r="J373" s="330"/>
      <c r="K373" s="330"/>
      <c r="L373" s="330"/>
    </row>
    <row r="374" spans="1:12" x14ac:dyDescent="0.25">
      <c r="A374" s="330"/>
      <c r="B374" s="330"/>
      <c r="C374" s="330"/>
      <c r="D374" s="330"/>
      <c r="E374" s="330"/>
      <c r="F374" s="330"/>
      <c r="G374" s="330"/>
      <c r="H374" s="330"/>
      <c r="I374" s="330"/>
      <c r="J374" s="330"/>
      <c r="K374" s="330"/>
      <c r="L374" s="330"/>
    </row>
    <row r="375" spans="1:12" x14ac:dyDescent="0.25">
      <c r="A375" s="330"/>
      <c r="B375" s="339" t="s">
        <v>383</v>
      </c>
      <c r="C375" s="339"/>
      <c r="D375" s="333"/>
      <c r="E375" s="330"/>
      <c r="F375" s="330"/>
      <c r="G375" s="330"/>
      <c r="H375" s="334"/>
      <c r="I375" s="334"/>
      <c r="J375" s="330"/>
      <c r="K375" s="330"/>
      <c r="L375" s="330"/>
    </row>
    <row r="376" spans="1:12" x14ac:dyDescent="0.25">
      <c r="A376" s="330"/>
      <c r="B376" s="339"/>
      <c r="C376" s="339"/>
      <c r="D376" s="333"/>
      <c r="E376" s="330"/>
      <c r="F376" s="330"/>
      <c r="G376" s="330"/>
      <c r="H376" s="334"/>
      <c r="I376" s="334"/>
      <c r="J376" s="330"/>
      <c r="K376" s="330"/>
      <c r="L376" s="330"/>
    </row>
    <row r="377" spans="1:12" ht="107.25" customHeight="1" x14ac:dyDescent="0.25">
      <c r="A377" s="330"/>
      <c r="B377" s="339"/>
      <c r="C377" s="662" t="s">
        <v>384</v>
      </c>
      <c r="D377" s="662"/>
      <c r="E377" s="662"/>
      <c r="F377" s="662"/>
      <c r="G377" s="662"/>
      <c r="H377" s="662"/>
      <c r="I377" s="662"/>
      <c r="J377" s="662"/>
      <c r="K377" s="662"/>
      <c r="L377" s="662"/>
    </row>
    <row r="378" spans="1:12" x14ac:dyDescent="0.25">
      <c r="A378" s="330"/>
      <c r="B378" s="339"/>
      <c r="C378" s="339"/>
      <c r="D378" s="333"/>
      <c r="E378" s="330"/>
      <c r="F378" s="330"/>
      <c r="G378" s="330"/>
      <c r="H378" s="334"/>
      <c r="I378" s="334"/>
      <c r="J378" s="330"/>
      <c r="K378" s="330"/>
      <c r="L378" s="330"/>
    </row>
    <row r="379" spans="1:12" ht="30" customHeight="1" x14ac:dyDescent="0.25">
      <c r="A379" s="330"/>
      <c r="B379" s="339"/>
      <c r="C379" s="339"/>
      <c r="D379" s="333"/>
      <c r="E379" s="330"/>
      <c r="F379" s="330"/>
      <c r="G379" s="330"/>
      <c r="H379" s="334"/>
      <c r="I379" s="334"/>
      <c r="J379" s="330"/>
      <c r="K379" s="330"/>
      <c r="L379" s="330"/>
    </row>
    <row r="380" spans="1:12" x14ac:dyDescent="0.25">
      <c r="A380" s="330"/>
      <c r="B380" s="339" t="s">
        <v>385</v>
      </c>
      <c r="C380" s="486"/>
      <c r="D380" s="333"/>
      <c r="E380" s="330"/>
      <c r="F380" s="330"/>
      <c r="G380" s="330"/>
      <c r="H380" s="334"/>
      <c r="I380" s="334"/>
      <c r="J380" s="330"/>
      <c r="K380" s="330"/>
      <c r="L380" s="330"/>
    </row>
    <row r="381" spans="1:12" x14ac:dyDescent="0.25">
      <c r="A381" s="330"/>
      <c r="B381" s="486"/>
      <c r="C381" s="486"/>
      <c r="D381" s="333"/>
      <c r="E381" s="330"/>
      <c r="F381" s="330"/>
      <c r="G381" s="330"/>
      <c r="H381" s="334"/>
      <c r="I381" s="334"/>
      <c r="J381" s="330"/>
      <c r="K381" s="330"/>
      <c r="L381" s="330"/>
    </row>
    <row r="382" spans="1:12" ht="32.25" customHeight="1" x14ac:dyDescent="0.25">
      <c r="A382" s="330"/>
      <c r="B382" s="330"/>
      <c r="C382" s="662" t="s">
        <v>566</v>
      </c>
      <c r="D382" s="662"/>
      <c r="E382" s="662"/>
      <c r="F382" s="662"/>
      <c r="G382" s="662"/>
      <c r="H382" s="662"/>
      <c r="I382" s="662"/>
      <c r="J382" s="662"/>
      <c r="K382" s="662"/>
      <c r="L382" s="662"/>
    </row>
    <row r="383" spans="1:12" x14ac:dyDescent="0.25">
      <c r="A383" s="330"/>
      <c r="B383" s="330"/>
      <c r="C383" s="330"/>
      <c r="D383" s="333"/>
      <c r="E383" s="330"/>
      <c r="F383" s="330"/>
      <c r="G383" s="330"/>
      <c r="H383" s="334"/>
      <c r="I383" s="334"/>
      <c r="J383" s="330"/>
      <c r="K383" s="330"/>
      <c r="L383" s="330"/>
    </row>
    <row r="384" spans="1:12" ht="18.75" customHeight="1" thickBot="1" x14ac:dyDescent="0.3">
      <c r="A384" s="330"/>
      <c r="B384" s="330"/>
      <c r="C384" s="361"/>
      <c r="D384" s="682" t="s">
        <v>376</v>
      </c>
      <c r="E384" s="682"/>
      <c r="F384" s="487"/>
      <c r="G384" s="361"/>
      <c r="H384" s="361"/>
      <c r="I384" s="361"/>
      <c r="J384" s="361"/>
      <c r="K384" s="330"/>
      <c r="L384" s="482" t="s">
        <v>555</v>
      </c>
    </row>
    <row r="385" spans="1:12" x14ac:dyDescent="0.25">
      <c r="A385" s="330"/>
      <c r="B385" s="330"/>
      <c r="C385" s="330"/>
      <c r="D385" s="374" t="s">
        <v>386</v>
      </c>
      <c r="E385" s="352"/>
      <c r="F385" s="330"/>
      <c r="G385" s="330"/>
      <c r="H385" s="334"/>
      <c r="I385" s="334"/>
      <c r="J385" s="330"/>
      <c r="K385" s="330"/>
      <c r="L385" s="484">
        <v>3196</v>
      </c>
    </row>
    <row r="386" spans="1:12" x14ac:dyDescent="0.25">
      <c r="A386" s="330"/>
      <c r="B386" s="330"/>
      <c r="C386" s="330"/>
      <c r="D386" s="374" t="s">
        <v>387</v>
      </c>
      <c r="E386" s="374"/>
      <c r="F386" s="330"/>
      <c r="G386" s="330"/>
      <c r="H386" s="334"/>
      <c r="I386" s="334"/>
      <c r="J386" s="330"/>
      <c r="K386" s="330"/>
      <c r="L386" s="484">
        <v>2667</v>
      </c>
    </row>
    <row r="387" spans="1:12" x14ac:dyDescent="0.25">
      <c r="A387" s="330"/>
      <c r="B387" s="330"/>
      <c r="C387" s="330"/>
      <c r="D387" s="374" t="s">
        <v>388</v>
      </c>
      <c r="E387" s="374"/>
      <c r="F387" s="330"/>
      <c r="G387" s="330"/>
      <c r="H387" s="334"/>
      <c r="I387" s="334"/>
      <c r="J387" s="330"/>
      <c r="K387" s="330"/>
      <c r="L387" s="484">
        <v>2496</v>
      </c>
    </row>
    <row r="388" spans="1:12" x14ac:dyDescent="0.25">
      <c r="A388" s="330"/>
      <c r="B388" s="330"/>
      <c r="C388" s="330"/>
      <c r="D388" s="374" t="s">
        <v>560</v>
      </c>
      <c r="E388" s="374"/>
      <c r="F388" s="330"/>
      <c r="G388" s="330"/>
      <c r="H388" s="334"/>
      <c r="I388" s="334"/>
      <c r="J388" s="330"/>
      <c r="K388" s="330"/>
      <c r="L388" s="484">
        <v>1594</v>
      </c>
    </row>
    <row r="389" spans="1:12" x14ac:dyDescent="0.25">
      <c r="A389" s="330"/>
      <c r="B389" s="330"/>
      <c r="C389" s="330"/>
      <c r="D389" s="374" t="s">
        <v>389</v>
      </c>
      <c r="E389" s="374"/>
      <c r="F389" s="330"/>
      <c r="G389" s="330"/>
      <c r="H389" s="334"/>
      <c r="I389" s="334"/>
      <c r="J389" s="330"/>
      <c r="K389" s="330"/>
      <c r="L389" s="484">
        <v>879</v>
      </c>
    </row>
    <row r="390" spans="1:12" x14ac:dyDescent="0.25">
      <c r="A390" s="330"/>
      <c r="B390" s="330"/>
      <c r="C390" s="330"/>
      <c r="D390" s="374" t="s">
        <v>390</v>
      </c>
      <c r="E390" s="374"/>
      <c r="F390" s="330"/>
      <c r="G390" s="330"/>
      <c r="H390" s="334"/>
      <c r="I390" s="334"/>
      <c r="J390" s="330"/>
      <c r="K390" s="330"/>
      <c r="L390" s="484">
        <v>744</v>
      </c>
    </row>
    <row r="391" spans="1:12" ht="15.75" customHeight="1" x14ac:dyDescent="0.25">
      <c r="A391" s="330"/>
      <c r="B391" s="330"/>
      <c r="C391" s="330"/>
      <c r="D391" s="683" t="s">
        <v>391</v>
      </c>
      <c r="E391" s="683"/>
      <c r="F391" s="330"/>
      <c r="G391" s="330"/>
      <c r="H391" s="334"/>
      <c r="I391" s="334"/>
      <c r="J391" s="330"/>
      <c r="K391" s="330"/>
      <c r="L391" s="484">
        <v>11751</v>
      </c>
    </row>
    <row r="392" spans="1:12" ht="16.5" customHeight="1" thickBot="1" x14ac:dyDescent="0.3">
      <c r="A392" s="330"/>
      <c r="B392" s="330"/>
      <c r="C392" s="420"/>
      <c r="D392" s="448" t="s">
        <v>392</v>
      </c>
      <c r="E392" s="420"/>
      <c r="F392" s="433"/>
      <c r="G392" s="433"/>
      <c r="H392" s="434"/>
      <c r="I392" s="434"/>
      <c r="J392" s="433"/>
      <c r="K392" s="330"/>
      <c r="L392" s="413">
        <v>23327</v>
      </c>
    </row>
    <row r="393" spans="1:12" x14ac:dyDescent="0.25">
      <c r="A393" s="330"/>
      <c r="B393" s="330"/>
      <c r="C393" s="330"/>
      <c r="D393" s="333"/>
      <c r="E393" s="330"/>
      <c r="F393" s="330"/>
      <c r="G393" s="330"/>
      <c r="H393" s="334"/>
      <c r="I393" s="334"/>
      <c r="J393" s="330"/>
      <c r="K393" s="330"/>
      <c r="L393" s="330"/>
    </row>
    <row r="394" spans="1:12" ht="15.75" customHeight="1" x14ac:dyDescent="0.25">
      <c r="A394" s="330"/>
      <c r="B394" s="330"/>
      <c r="C394" s="330"/>
      <c r="D394" s="333"/>
      <c r="E394" s="330"/>
      <c r="F394" s="330"/>
      <c r="G394" s="330"/>
      <c r="H394" s="334"/>
      <c r="I394" s="334"/>
      <c r="J394" s="330"/>
      <c r="K394" s="330"/>
      <c r="L394" s="330"/>
    </row>
    <row r="395" spans="1:12" x14ac:dyDescent="0.25">
      <c r="A395" s="330"/>
      <c r="B395" s="339" t="s">
        <v>375</v>
      </c>
      <c r="C395" s="330"/>
      <c r="D395" s="333"/>
      <c r="E395" s="330"/>
      <c r="F395" s="330"/>
      <c r="G395" s="330"/>
      <c r="H395" s="334"/>
      <c r="I395" s="334"/>
      <c r="J395" s="330"/>
      <c r="K395" s="330"/>
      <c r="L395" s="330"/>
    </row>
    <row r="396" spans="1:12" x14ac:dyDescent="0.25">
      <c r="A396" s="330"/>
      <c r="B396" s="330"/>
      <c r="C396" s="330"/>
      <c r="D396" s="333"/>
      <c r="E396" s="330"/>
      <c r="F396" s="330"/>
      <c r="G396" s="330"/>
      <c r="H396" s="334"/>
      <c r="I396" s="334"/>
      <c r="J396" s="330"/>
      <c r="K396" s="330"/>
      <c r="L396" s="330"/>
    </row>
    <row r="397" spans="1:12" ht="29.25" customHeight="1" x14ac:dyDescent="0.25">
      <c r="A397" s="330"/>
      <c r="B397" s="330"/>
      <c r="C397" s="662" t="s">
        <v>567</v>
      </c>
      <c r="D397" s="662"/>
      <c r="E397" s="662"/>
      <c r="F397" s="662"/>
      <c r="G397" s="662"/>
      <c r="H397" s="662"/>
      <c r="I397" s="662"/>
      <c r="J397" s="662"/>
      <c r="K397" s="662"/>
      <c r="L397" s="662"/>
    </row>
    <row r="398" spans="1:12" x14ac:dyDescent="0.25">
      <c r="A398" s="330"/>
      <c r="B398" s="330"/>
      <c r="C398" s="330"/>
      <c r="D398" s="333"/>
      <c r="E398" s="330"/>
      <c r="F398" s="330"/>
      <c r="G398" s="330"/>
      <c r="H398" s="334"/>
      <c r="I398" s="334"/>
      <c r="J398" s="330"/>
      <c r="K398" s="330"/>
      <c r="L398" s="330"/>
    </row>
    <row r="399" spans="1:12" ht="21.75" customHeight="1" thickBot="1" x14ac:dyDescent="0.3">
      <c r="A399" s="330"/>
      <c r="B399" s="330"/>
      <c r="C399" s="361"/>
      <c r="D399" s="682" t="s">
        <v>376</v>
      </c>
      <c r="E399" s="682"/>
      <c r="F399" s="487"/>
      <c r="G399" s="361"/>
      <c r="H399" s="361"/>
      <c r="I399" s="361"/>
      <c r="J399" s="361"/>
      <c r="K399" s="330"/>
      <c r="L399" s="482" t="s">
        <v>555</v>
      </c>
    </row>
    <row r="400" spans="1:12" x14ac:dyDescent="0.25">
      <c r="A400" s="330"/>
      <c r="B400" s="330"/>
      <c r="C400" s="330"/>
      <c r="D400" s="374" t="s">
        <v>393</v>
      </c>
      <c r="E400" s="374"/>
      <c r="F400" s="330"/>
      <c r="G400" s="330"/>
      <c r="H400" s="334"/>
      <c r="I400" s="334"/>
      <c r="J400" s="330"/>
      <c r="K400" s="330"/>
      <c r="L400" s="484">
        <v>6471</v>
      </c>
    </row>
    <row r="401" spans="1:12" x14ac:dyDescent="0.25">
      <c r="A401" s="330"/>
      <c r="B401" s="330"/>
      <c r="C401" s="330"/>
      <c r="D401" s="374" t="s">
        <v>394</v>
      </c>
      <c r="E401" s="374"/>
      <c r="F401" s="330"/>
      <c r="G401" s="330"/>
      <c r="H401" s="334"/>
      <c r="I401" s="334"/>
      <c r="J401" s="330"/>
      <c r="K401" s="330"/>
      <c r="L401" s="484">
        <v>5509</v>
      </c>
    </row>
    <row r="402" spans="1:12" x14ac:dyDescent="0.25">
      <c r="A402" s="330"/>
      <c r="B402" s="330"/>
      <c r="C402" s="330"/>
      <c r="D402" s="374" t="s">
        <v>395</v>
      </c>
      <c r="E402" s="374"/>
      <c r="F402" s="330"/>
      <c r="G402" s="330"/>
      <c r="H402" s="334"/>
      <c r="I402" s="334"/>
      <c r="J402" s="330"/>
      <c r="K402" s="330"/>
      <c r="L402" s="484">
        <v>2430</v>
      </c>
    </row>
    <row r="403" spans="1:12" ht="15.75" customHeight="1" x14ac:dyDescent="0.25">
      <c r="A403" s="330"/>
      <c r="B403" s="330"/>
      <c r="C403" s="330"/>
      <c r="D403" s="683" t="s">
        <v>391</v>
      </c>
      <c r="E403" s="683"/>
      <c r="F403" s="330"/>
      <c r="G403" s="330"/>
      <c r="H403" s="334"/>
      <c r="I403" s="334"/>
      <c r="J403" s="330"/>
      <c r="K403" s="330"/>
      <c r="L403" s="484">
        <v>3585</v>
      </c>
    </row>
    <row r="404" spans="1:12" ht="16.5" customHeight="1" thickBot="1" x14ac:dyDescent="0.3">
      <c r="A404" s="330"/>
      <c r="B404" s="330"/>
      <c r="C404" s="433"/>
      <c r="D404" s="448" t="s">
        <v>396</v>
      </c>
      <c r="E404" s="420"/>
      <c r="F404" s="433"/>
      <c r="G404" s="433"/>
      <c r="H404" s="434"/>
      <c r="I404" s="434"/>
      <c r="J404" s="433"/>
      <c r="K404" s="330"/>
      <c r="L404" s="413">
        <v>17995</v>
      </c>
    </row>
    <row r="405" spans="1:12" ht="21" customHeight="1" x14ac:dyDescent="0.25">
      <c r="A405" s="330"/>
      <c r="B405" s="330"/>
      <c r="C405" s="330"/>
      <c r="D405" s="684"/>
      <c r="E405" s="684"/>
      <c r="F405" s="684"/>
      <c r="G405" s="684"/>
      <c r="H405" s="684"/>
      <c r="I405" s="684"/>
      <c r="J405" s="684"/>
      <c r="K405" s="330"/>
      <c r="L405" s="445"/>
    </row>
    <row r="406" spans="1:12" ht="16.5" customHeight="1" thickBot="1" x14ac:dyDescent="0.3">
      <c r="A406" s="330"/>
      <c r="B406" s="330"/>
      <c r="C406" s="433"/>
      <c r="D406" s="448" t="s">
        <v>397</v>
      </c>
      <c r="E406" s="448"/>
      <c r="F406" s="433"/>
      <c r="G406" s="433"/>
      <c r="H406" s="434"/>
      <c r="I406" s="434"/>
      <c r="J406" s="433"/>
      <c r="K406" s="330"/>
      <c r="L406" s="413">
        <v>41322</v>
      </c>
    </row>
    <row r="407" spans="1:12" x14ac:dyDescent="0.25">
      <c r="A407" s="330"/>
      <c r="B407" s="330"/>
      <c r="C407" s="330"/>
      <c r="D407" s="333"/>
      <c r="E407" s="330"/>
      <c r="F407" s="330"/>
      <c r="G407" s="330"/>
      <c r="H407" s="334"/>
      <c r="I407" s="334"/>
      <c r="J407" s="330"/>
      <c r="K407" s="330"/>
      <c r="L407" s="330"/>
    </row>
    <row r="408" spans="1:12" ht="20.25" customHeight="1" x14ac:dyDescent="0.25">
      <c r="A408" s="330"/>
      <c r="B408" s="330"/>
      <c r="C408" s="662" t="s">
        <v>398</v>
      </c>
      <c r="D408" s="662"/>
      <c r="E408" s="662"/>
      <c r="F408" s="662"/>
      <c r="G408" s="662"/>
      <c r="H408" s="662"/>
      <c r="I408" s="662"/>
      <c r="J408" s="662"/>
      <c r="K408" s="662"/>
      <c r="L408" s="662"/>
    </row>
    <row r="409" spans="1:12" x14ac:dyDescent="0.25">
      <c r="A409" s="330"/>
      <c r="B409" s="330"/>
      <c r="C409" s="330"/>
      <c r="D409" s="333"/>
      <c r="E409" s="330"/>
      <c r="F409" s="330"/>
      <c r="G409" s="330"/>
      <c r="H409" s="334"/>
      <c r="I409" s="334"/>
      <c r="J409" s="330"/>
      <c r="K409" s="330"/>
      <c r="L409" s="330"/>
    </row>
    <row r="410" spans="1:12" ht="24" customHeight="1" thickBot="1" x14ac:dyDescent="0.3">
      <c r="A410" s="330"/>
      <c r="B410" s="330"/>
      <c r="C410" s="361"/>
      <c r="D410" s="488" t="s">
        <v>319</v>
      </c>
      <c r="E410" s="425"/>
      <c r="F410" s="361"/>
      <c r="G410" s="361"/>
      <c r="H410" s="361"/>
      <c r="I410" s="334"/>
      <c r="J410" s="364" t="s">
        <v>555</v>
      </c>
      <c r="K410" s="400"/>
      <c r="L410" s="364" t="s">
        <v>255</v>
      </c>
    </row>
    <row r="411" spans="1:12" x14ac:dyDescent="0.25">
      <c r="A411" s="330"/>
      <c r="B411" s="330"/>
      <c r="C411" s="330"/>
      <c r="D411" s="352" t="s">
        <v>399</v>
      </c>
      <c r="E411" s="396"/>
      <c r="F411" s="330"/>
      <c r="G411" s="330"/>
      <c r="H411" s="334"/>
      <c r="I411" s="334"/>
      <c r="J411" s="408">
        <v>0</v>
      </c>
      <c r="K411" s="396"/>
      <c r="L411" s="408">
        <v>10635</v>
      </c>
    </row>
    <row r="412" spans="1:12" x14ac:dyDescent="0.25">
      <c r="A412" s="330"/>
      <c r="B412" s="330"/>
      <c r="C412" s="330"/>
      <c r="D412" s="352" t="s">
        <v>400</v>
      </c>
      <c r="E412" s="396"/>
      <c r="F412" s="330"/>
      <c r="G412" s="330"/>
      <c r="H412" s="334"/>
      <c r="I412" s="334"/>
      <c r="J412" s="408">
        <v>81802</v>
      </c>
      <c r="K412" s="396"/>
      <c r="L412" s="408">
        <v>51897</v>
      </c>
    </row>
    <row r="413" spans="1:12" ht="16.5" thickBot="1" x14ac:dyDescent="0.3">
      <c r="A413" s="330"/>
      <c r="B413" s="330"/>
      <c r="C413" s="433"/>
      <c r="D413" s="489" t="s">
        <v>1</v>
      </c>
      <c r="E413" s="490"/>
      <c r="F413" s="433"/>
      <c r="G413" s="433"/>
      <c r="H413" s="434"/>
      <c r="I413" s="334"/>
      <c r="J413" s="413">
        <v>81802</v>
      </c>
      <c r="K413" s="400"/>
      <c r="L413" s="413">
        <v>62532</v>
      </c>
    </row>
    <row r="414" spans="1:12" x14ac:dyDescent="0.25">
      <c r="A414" s="330"/>
      <c r="B414" s="330"/>
      <c r="C414" s="330"/>
      <c r="D414" s="352"/>
      <c r="E414" s="396"/>
      <c r="F414" s="330"/>
      <c r="G414" s="330"/>
      <c r="H414" s="334"/>
      <c r="I414" s="334"/>
      <c r="J414" s="423"/>
      <c r="K414" s="400"/>
      <c r="L414" s="423"/>
    </row>
    <row r="415" spans="1:12" ht="19.5" customHeight="1" x14ac:dyDescent="0.25">
      <c r="A415" s="330"/>
      <c r="B415" s="330"/>
      <c r="C415" s="330"/>
      <c r="D415" s="352"/>
      <c r="E415" s="396"/>
      <c r="F415" s="330"/>
      <c r="G415" s="330"/>
      <c r="H415" s="334"/>
      <c r="I415" s="334"/>
      <c r="J415" s="423"/>
      <c r="K415" s="400"/>
      <c r="L415" s="423"/>
    </row>
    <row r="416" spans="1:12" ht="16.5" x14ac:dyDescent="0.25">
      <c r="A416" s="610">
        <v>25</v>
      </c>
      <c r="B416" s="335" t="s">
        <v>68</v>
      </c>
      <c r="C416" s="336"/>
      <c r="D416" s="336"/>
      <c r="E416" s="336"/>
      <c r="F416" s="336"/>
      <c r="G416" s="336"/>
      <c r="H416" s="337"/>
      <c r="I416" s="337"/>
      <c r="J416" s="336"/>
      <c r="K416" s="336"/>
      <c r="L416" s="336"/>
    </row>
    <row r="417" spans="1:12" ht="10.5" customHeight="1" x14ac:dyDescent="0.25">
      <c r="A417" s="330"/>
      <c r="B417" s="330"/>
      <c r="C417" s="330"/>
      <c r="D417" s="333"/>
      <c r="E417" s="330"/>
      <c r="F417" s="330"/>
      <c r="G417" s="330"/>
      <c r="H417" s="334"/>
      <c r="I417" s="334"/>
      <c r="J417" s="330"/>
      <c r="K417" s="330"/>
      <c r="L417" s="330"/>
    </row>
    <row r="418" spans="1:12" ht="15.75" customHeight="1" thickBot="1" x14ac:dyDescent="0.3">
      <c r="A418" s="330"/>
      <c r="B418" s="330"/>
      <c r="C418" s="361"/>
      <c r="D418" s="488" t="s">
        <v>319</v>
      </c>
      <c r="E418" s="425"/>
      <c r="F418" s="361"/>
      <c r="G418" s="361"/>
      <c r="H418" s="361"/>
      <c r="I418" s="334"/>
      <c r="J418" s="364" t="s">
        <v>555</v>
      </c>
      <c r="K418" s="400"/>
      <c r="L418" s="364" t="s">
        <v>255</v>
      </c>
    </row>
    <row r="419" spans="1:12" x14ac:dyDescent="0.25">
      <c r="A419" s="330"/>
      <c r="B419" s="330"/>
      <c r="C419" s="330"/>
      <c r="D419" s="374" t="s">
        <v>401</v>
      </c>
      <c r="E419" s="396"/>
      <c r="F419" s="330"/>
      <c r="G419" s="330"/>
      <c r="H419" s="334"/>
      <c r="I419" s="334"/>
      <c r="J419" s="408">
        <v>185428</v>
      </c>
      <c r="K419" s="396"/>
      <c r="L419" s="408">
        <v>183524</v>
      </c>
    </row>
    <row r="420" spans="1:12" x14ac:dyDescent="0.25">
      <c r="A420" s="338"/>
      <c r="B420" s="330"/>
      <c r="C420" s="330"/>
      <c r="D420" s="374" t="s">
        <v>402</v>
      </c>
      <c r="E420" s="396"/>
      <c r="F420" s="330"/>
      <c r="G420" s="330"/>
      <c r="H420" s="334"/>
      <c r="I420" s="334"/>
      <c r="J420" s="491">
        <v>-122314</v>
      </c>
      <c r="K420" s="396"/>
      <c r="L420" s="491">
        <v>-122314</v>
      </c>
    </row>
    <row r="421" spans="1:12" ht="16.5" thickBot="1" x14ac:dyDescent="0.3">
      <c r="A421" s="330"/>
      <c r="B421" s="330"/>
      <c r="C421" s="330"/>
      <c r="D421" s="448" t="s">
        <v>403</v>
      </c>
      <c r="E421" s="492"/>
      <c r="F421" s="433"/>
      <c r="G421" s="433"/>
      <c r="H421" s="434"/>
      <c r="I421" s="334"/>
      <c r="J421" s="370">
        <v>63114</v>
      </c>
      <c r="K421" s="400"/>
      <c r="L421" s="370">
        <v>61210</v>
      </c>
    </row>
    <row r="422" spans="1:12" x14ac:dyDescent="0.25">
      <c r="A422" s="330"/>
      <c r="B422" s="330"/>
      <c r="C422" s="330"/>
      <c r="D422" s="374" t="s">
        <v>404</v>
      </c>
      <c r="E422" s="410"/>
      <c r="F422" s="338"/>
      <c r="G422" s="338"/>
      <c r="H422" s="437"/>
      <c r="I422" s="334"/>
      <c r="J422" s="408">
        <v>1686</v>
      </c>
      <c r="K422" s="400"/>
      <c r="L422" s="408">
        <v>1904</v>
      </c>
    </row>
    <row r="423" spans="1:12" x14ac:dyDescent="0.25">
      <c r="A423" s="330"/>
      <c r="B423" s="330"/>
      <c r="C423" s="330"/>
      <c r="D423" s="374" t="s">
        <v>405</v>
      </c>
      <c r="E423" s="396"/>
      <c r="F423" s="330"/>
      <c r="G423" s="330"/>
      <c r="H423" s="334"/>
      <c r="I423" s="334"/>
      <c r="J423" s="408">
        <v>16044</v>
      </c>
      <c r="K423" s="396"/>
      <c r="L423" s="408">
        <v>16967</v>
      </c>
    </row>
    <row r="424" spans="1:12" x14ac:dyDescent="0.25">
      <c r="A424" s="330"/>
      <c r="B424" s="330"/>
      <c r="C424" s="330"/>
      <c r="D424" s="374" t="s">
        <v>406</v>
      </c>
      <c r="E424" s="396"/>
      <c r="F424" s="330"/>
      <c r="G424" s="330"/>
      <c r="H424" s="334"/>
      <c r="I424" s="334"/>
      <c r="J424" s="408">
        <v>174655</v>
      </c>
      <c r="K424" s="396"/>
      <c r="L424" s="408">
        <v>175615</v>
      </c>
    </row>
    <row r="425" spans="1:12" x14ac:dyDescent="0.25">
      <c r="A425" s="338"/>
      <c r="B425" s="330"/>
      <c r="C425" s="330"/>
      <c r="D425" s="374" t="s">
        <v>24</v>
      </c>
      <c r="E425" s="396"/>
      <c r="F425" s="330"/>
      <c r="G425" s="330"/>
      <c r="H425" s="334"/>
      <c r="I425" s="334"/>
      <c r="J425" s="491">
        <v>-58218</v>
      </c>
      <c r="K425" s="396"/>
      <c r="L425" s="491">
        <v>-58900</v>
      </c>
    </row>
    <row r="426" spans="1:12" ht="16.5" thickBot="1" x14ac:dyDescent="0.3">
      <c r="A426" s="330"/>
      <c r="B426" s="330"/>
      <c r="C426" s="433"/>
      <c r="D426" s="448" t="s">
        <v>1</v>
      </c>
      <c r="E426" s="490"/>
      <c r="F426" s="433"/>
      <c r="G426" s="433"/>
      <c r="H426" s="434"/>
      <c r="I426" s="334"/>
      <c r="J426" s="413">
        <v>197281</v>
      </c>
      <c r="K426" s="400"/>
      <c r="L426" s="413">
        <v>196796</v>
      </c>
    </row>
    <row r="427" spans="1:12" ht="19.5" customHeight="1" x14ac:dyDescent="0.25">
      <c r="A427" s="330"/>
      <c r="B427" s="330"/>
      <c r="C427" s="330"/>
      <c r="D427" s="333"/>
      <c r="E427" s="330"/>
      <c r="F427" s="330"/>
      <c r="G427" s="330"/>
      <c r="H427" s="334"/>
      <c r="I427" s="334"/>
      <c r="J427" s="330"/>
      <c r="K427" s="330"/>
      <c r="L427" s="330"/>
    </row>
    <row r="428" spans="1:12" ht="15" customHeight="1" x14ac:dyDescent="0.25">
      <c r="A428" s="330"/>
      <c r="B428" s="613" t="s">
        <v>407</v>
      </c>
      <c r="C428" s="339"/>
      <c r="D428" s="333"/>
      <c r="E428" s="330"/>
      <c r="F428" s="330"/>
      <c r="G428" s="330"/>
      <c r="H428" s="334"/>
      <c r="I428" s="334"/>
      <c r="J428" s="330"/>
      <c r="K428" s="330"/>
      <c r="L428" s="330"/>
    </row>
    <row r="429" spans="1:12" ht="81.75" customHeight="1" x14ac:dyDescent="0.25">
      <c r="A429" s="330"/>
      <c r="B429" s="330"/>
      <c r="C429" s="662" t="s">
        <v>408</v>
      </c>
      <c r="D429" s="662"/>
      <c r="E429" s="662"/>
      <c r="F429" s="662"/>
      <c r="G429" s="662"/>
      <c r="H429" s="662"/>
      <c r="I429" s="662"/>
      <c r="J429" s="662"/>
      <c r="K429" s="662"/>
      <c r="L429" s="662"/>
    </row>
    <row r="430" spans="1:12" x14ac:dyDescent="0.25">
      <c r="A430" s="330"/>
      <c r="B430" s="330"/>
      <c r="C430" s="330"/>
      <c r="D430" s="333"/>
      <c r="E430" s="330"/>
      <c r="F430" s="330"/>
      <c r="G430" s="330"/>
      <c r="H430" s="334"/>
      <c r="I430" s="334"/>
      <c r="J430" s="330"/>
      <c r="K430" s="330"/>
      <c r="L430" s="330"/>
    </row>
    <row r="431" spans="1:12" ht="16.5" thickBot="1" x14ac:dyDescent="0.3">
      <c r="A431" s="330"/>
      <c r="B431" s="330"/>
      <c r="C431" s="361"/>
      <c r="D431" s="488" t="s">
        <v>319</v>
      </c>
      <c r="E431" s="425"/>
      <c r="F431" s="361"/>
      <c r="G431" s="361"/>
      <c r="H431" s="361"/>
      <c r="I431" s="334"/>
      <c r="J431" s="685" t="s">
        <v>555</v>
      </c>
      <c r="K431" s="685"/>
      <c r="L431" s="685"/>
    </row>
    <row r="432" spans="1:12" x14ac:dyDescent="0.25">
      <c r="A432" s="330"/>
      <c r="B432" s="330"/>
      <c r="C432" s="494"/>
      <c r="D432" s="495" t="s">
        <v>409</v>
      </c>
      <c r="E432" s="495"/>
      <c r="F432" s="495"/>
      <c r="G432" s="495"/>
      <c r="H432" s="495"/>
      <c r="I432" s="334"/>
      <c r="J432" s="496">
        <v>1</v>
      </c>
      <c r="K432" s="497"/>
      <c r="L432" s="498">
        <v>61209994</v>
      </c>
    </row>
    <row r="433" spans="1:12" ht="15.75" customHeight="1" x14ac:dyDescent="0.25">
      <c r="A433" s="330"/>
      <c r="B433" s="330"/>
      <c r="C433" s="338"/>
      <c r="D433" s="499"/>
      <c r="E433" s="499"/>
      <c r="F433" s="499"/>
      <c r="G433" s="499"/>
      <c r="H433" s="499"/>
      <c r="I433" s="334"/>
      <c r="J433" s="500"/>
      <c r="K433" s="501"/>
      <c r="L433" s="502"/>
    </row>
    <row r="434" spans="1:12" s="331" customFormat="1" ht="29.25" customHeight="1" x14ac:dyDescent="0.25">
      <c r="C434" s="680" t="s">
        <v>568</v>
      </c>
      <c r="D434" s="680"/>
      <c r="E434" s="680"/>
      <c r="F434" s="680"/>
      <c r="G434" s="680"/>
      <c r="H434" s="680"/>
      <c r="I434" s="680"/>
      <c r="J434" s="680"/>
      <c r="K434" s="680"/>
      <c r="L434" s="680"/>
    </row>
    <row r="435" spans="1:12" ht="15.75" customHeight="1" x14ac:dyDescent="0.25">
      <c r="A435" s="330"/>
      <c r="B435" s="330"/>
      <c r="C435" s="338"/>
      <c r="D435" s="499"/>
      <c r="E435" s="499"/>
      <c r="F435" s="499"/>
      <c r="G435" s="499"/>
      <c r="H435" s="499"/>
      <c r="I435" s="334"/>
      <c r="J435" s="500"/>
      <c r="K435" s="501"/>
      <c r="L435" s="502"/>
    </row>
    <row r="436" spans="1:12" ht="15.75" customHeight="1" x14ac:dyDescent="0.25">
      <c r="A436" s="331"/>
      <c r="B436" s="612" t="s">
        <v>410</v>
      </c>
      <c r="C436" s="338"/>
      <c r="D436" s="499"/>
      <c r="E436" s="499"/>
      <c r="F436" s="499"/>
      <c r="G436" s="499"/>
      <c r="H436" s="499"/>
      <c r="I436" s="334"/>
      <c r="J436" s="500"/>
      <c r="K436" s="501"/>
      <c r="L436" s="502"/>
    </row>
    <row r="437" spans="1:12" ht="15.75" customHeight="1" x14ac:dyDescent="0.25">
      <c r="A437" s="330"/>
      <c r="B437" s="330"/>
      <c r="C437" s="338"/>
      <c r="D437" s="499"/>
      <c r="E437" s="499"/>
      <c r="F437" s="499"/>
      <c r="G437" s="499"/>
      <c r="H437" s="499"/>
      <c r="I437" s="334"/>
      <c r="J437" s="500"/>
      <c r="K437" s="501"/>
      <c r="L437" s="502"/>
    </row>
    <row r="438" spans="1:12" ht="15.75" customHeight="1" x14ac:dyDescent="0.25">
      <c r="A438" s="330"/>
      <c r="B438" s="330"/>
      <c r="C438" s="686" t="s">
        <v>411</v>
      </c>
      <c r="D438" s="686"/>
      <c r="E438" s="686"/>
      <c r="F438" s="686"/>
      <c r="G438" s="686"/>
      <c r="H438" s="686"/>
      <c r="I438" s="686"/>
      <c r="J438" s="686"/>
      <c r="K438" s="686"/>
      <c r="L438" s="686"/>
    </row>
    <row r="439" spans="1:12" ht="15.75" customHeight="1" x14ac:dyDescent="0.25">
      <c r="A439" s="330"/>
      <c r="B439" s="330"/>
      <c r="C439" s="686"/>
      <c r="D439" s="686"/>
      <c r="E439" s="686"/>
      <c r="F439" s="686"/>
      <c r="G439" s="686"/>
      <c r="H439" s="686"/>
      <c r="I439" s="686"/>
      <c r="J439" s="686"/>
      <c r="K439" s="686"/>
      <c r="L439" s="686"/>
    </row>
    <row r="440" spans="1:12" ht="15.75" customHeight="1" x14ac:dyDescent="0.25">
      <c r="A440" s="330"/>
      <c r="B440" s="330"/>
      <c r="C440" s="686"/>
      <c r="D440" s="686"/>
      <c r="E440" s="686"/>
      <c r="F440" s="686"/>
      <c r="G440" s="686"/>
      <c r="H440" s="686"/>
      <c r="I440" s="686"/>
      <c r="J440" s="686"/>
      <c r="K440" s="686"/>
      <c r="L440" s="686"/>
    </row>
    <row r="441" spans="1:12" ht="15.75" customHeight="1" x14ac:dyDescent="0.25">
      <c r="A441" s="330"/>
      <c r="B441" s="330"/>
      <c r="C441" s="686"/>
      <c r="D441" s="686"/>
      <c r="E441" s="686"/>
      <c r="F441" s="686"/>
      <c r="G441" s="686"/>
      <c r="H441" s="686"/>
      <c r="I441" s="686"/>
      <c r="J441" s="686"/>
      <c r="K441" s="686"/>
      <c r="L441" s="686"/>
    </row>
    <row r="442" spans="1:12" ht="15.75" customHeight="1" x14ac:dyDescent="0.25">
      <c r="A442" s="330"/>
      <c r="B442" s="330"/>
      <c r="C442" s="338"/>
      <c r="D442" s="499"/>
      <c r="E442" s="499"/>
      <c r="F442" s="499"/>
      <c r="G442" s="499"/>
      <c r="H442" s="499"/>
      <c r="I442" s="334"/>
      <c r="J442" s="500"/>
      <c r="K442" s="501"/>
      <c r="L442" s="502"/>
    </row>
    <row r="443" spans="1:12" ht="15.75" customHeight="1" thickBot="1" x14ac:dyDescent="0.3">
      <c r="A443" s="330"/>
      <c r="B443" s="330"/>
      <c r="C443" s="361"/>
      <c r="D443" s="488" t="s">
        <v>319</v>
      </c>
      <c r="E443" s="425"/>
      <c r="F443" s="361"/>
      <c r="G443" s="361"/>
      <c r="H443" s="361"/>
      <c r="I443" s="334"/>
      <c r="J443" s="364" t="s">
        <v>555</v>
      </c>
      <c r="K443" s="400"/>
      <c r="L443" s="364" t="s">
        <v>255</v>
      </c>
    </row>
    <row r="444" spans="1:12" ht="15.75" customHeight="1" x14ac:dyDescent="0.25">
      <c r="A444" s="330"/>
      <c r="B444" s="330"/>
      <c r="C444" s="330"/>
      <c r="D444" s="374" t="s">
        <v>6</v>
      </c>
      <c r="E444" s="330"/>
      <c r="F444" s="330"/>
      <c r="G444" s="330"/>
      <c r="H444" s="334"/>
      <c r="I444" s="334"/>
      <c r="J444" s="408">
        <v>0</v>
      </c>
      <c r="K444" s="396"/>
      <c r="L444" s="408">
        <v>825</v>
      </c>
    </row>
    <row r="445" spans="1:12" ht="15.75" customHeight="1" x14ac:dyDescent="0.25">
      <c r="A445" s="330"/>
      <c r="B445" s="330"/>
      <c r="C445" s="330"/>
      <c r="D445" s="374" t="s">
        <v>5</v>
      </c>
      <c r="E445" s="330"/>
      <c r="F445" s="330"/>
      <c r="G445" s="330"/>
      <c r="H445" s="334"/>
      <c r="I445" s="334"/>
      <c r="J445" s="408">
        <v>980</v>
      </c>
      <c r="K445" s="396"/>
      <c r="L445" s="408">
        <v>483</v>
      </c>
    </row>
    <row r="446" spans="1:12" ht="15.75" customHeight="1" x14ac:dyDescent="0.25">
      <c r="A446" s="330"/>
      <c r="B446" s="330"/>
      <c r="C446" s="330"/>
      <c r="D446" s="374" t="s">
        <v>3</v>
      </c>
      <c r="E446" s="330"/>
      <c r="F446" s="330"/>
      <c r="G446" s="330"/>
      <c r="H446" s="334"/>
      <c r="I446" s="334"/>
      <c r="J446" s="408">
        <v>92</v>
      </c>
      <c r="K446" s="396"/>
      <c r="L446" s="408">
        <v>315</v>
      </c>
    </row>
    <row r="447" spans="1:12" ht="15.75" customHeight="1" x14ac:dyDescent="0.25">
      <c r="A447" s="330"/>
      <c r="B447" s="330"/>
      <c r="C447" s="330"/>
      <c r="D447" s="374" t="s">
        <v>4</v>
      </c>
      <c r="E447" s="330"/>
      <c r="F447" s="330"/>
      <c r="G447" s="330"/>
      <c r="H447" s="334"/>
      <c r="I447" s="334"/>
      <c r="J447" s="408">
        <v>296</v>
      </c>
      <c r="K447" s="396"/>
      <c r="L447" s="408">
        <v>213</v>
      </c>
    </row>
    <row r="448" spans="1:12" ht="15.75" customHeight="1" x14ac:dyDescent="0.25">
      <c r="A448" s="330"/>
      <c r="B448" s="330"/>
      <c r="C448" s="330"/>
      <c r="D448" s="374" t="s">
        <v>7</v>
      </c>
      <c r="E448" s="330"/>
      <c r="F448" s="330"/>
      <c r="G448" s="330"/>
      <c r="H448" s="334"/>
      <c r="I448" s="334"/>
      <c r="J448" s="408">
        <v>318</v>
      </c>
      <c r="K448" s="396"/>
      <c r="L448" s="408">
        <v>68</v>
      </c>
    </row>
    <row r="449" spans="1:12" ht="15.75" customHeight="1" thickBot="1" x14ac:dyDescent="0.3">
      <c r="A449" s="330"/>
      <c r="B449" s="330"/>
      <c r="C449" s="433"/>
      <c r="D449" s="489"/>
      <c r="E449" s="433"/>
      <c r="F449" s="433"/>
      <c r="G449" s="433"/>
      <c r="H449" s="434"/>
      <c r="I449" s="334"/>
      <c r="J449" s="413">
        <v>1686</v>
      </c>
      <c r="K449" s="400"/>
      <c r="L449" s="413">
        <v>1904</v>
      </c>
    </row>
    <row r="450" spans="1:12" ht="15.75" customHeight="1" x14ac:dyDescent="0.25">
      <c r="A450" s="330"/>
      <c r="B450" s="330"/>
      <c r="C450" s="338"/>
      <c r="D450" s="499"/>
      <c r="E450" s="499"/>
      <c r="F450" s="499"/>
      <c r="G450" s="499"/>
      <c r="H450" s="499"/>
      <c r="I450" s="334"/>
      <c r="J450" s="500"/>
      <c r="K450" s="501"/>
      <c r="L450" s="502"/>
    </row>
    <row r="451" spans="1:12" ht="15.75" customHeight="1" x14ac:dyDescent="0.25">
      <c r="A451" s="330"/>
      <c r="B451" s="330"/>
      <c r="C451" s="686" t="s">
        <v>412</v>
      </c>
      <c r="D451" s="686"/>
      <c r="E451" s="686"/>
      <c r="F451" s="686"/>
      <c r="G451" s="686"/>
      <c r="H451" s="686"/>
      <c r="I451" s="686"/>
      <c r="J451" s="686"/>
      <c r="K451" s="686"/>
      <c r="L451" s="686"/>
    </row>
    <row r="452" spans="1:12" ht="15.75" customHeight="1" x14ac:dyDescent="0.25">
      <c r="A452" s="330"/>
      <c r="B452" s="330"/>
      <c r="C452" s="686"/>
      <c r="D452" s="686"/>
      <c r="E452" s="686"/>
      <c r="F452" s="686"/>
      <c r="G452" s="686"/>
      <c r="H452" s="686"/>
      <c r="I452" s="686"/>
      <c r="J452" s="686"/>
      <c r="K452" s="686"/>
      <c r="L452" s="686"/>
    </row>
    <row r="453" spans="1:12" ht="15.75" customHeight="1" x14ac:dyDescent="0.25">
      <c r="A453" s="330"/>
      <c r="B453" s="330"/>
      <c r="C453" s="686"/>
      <c r="D453" s="686"/>
      <c r="E453" s="686"/>
      <c r="F453" s="686"/>
      <c r="G453" s="686"/>
      <c r="H453" s="686"/>
      <c r="I453" s="686"/>
      <c r="J453" s="686"/>
      <c r="K453" s="686"/>
      <c r="L453" s="686"/>
    </row>
    <row r="454" spans="1:12" ht="6.75" customHeight="1" x14ac:dyDescent="0.25">
      <c r="A454" s="330"/>
      <c r="B454" s="330"/>
      <c r="C454" s="479"/>
      <c r="D454" s="479"/>
      <c r="E454" s="479"/>
      <c r="F454" s="479"/>
      <c r="G454" s="479"/>
      <c r="H454" s="479"/>
      <c r="I454" s="479"/>
      <c r="J454" s="479"/>
      <c r="K454" s="479"/>
      <c r="L454" s="479"/>
    </row>
    <row r="455" spans="1:12" ht="11.25" customHeight="1" x14ac:dyDescent="0.25">
      <c r="A455" s="330"/>
      <c r="B455" s="330"/>
      <c r="C455" s="676" t="s">
        <v>570</v>
      </c>
      <c r="D455" s="676"/>
      <c r="E455" s="676"/>
      <c r="F455" s="676"/>
      <c r="G455" s="676"/>
      <c r="H455" s="676"/>
      <c r="I455" s="676"/>
      <c r="J455" s="676"/>
      <c r="K455" s="676"/>
      <c r="L455" s="676"/>
    </row>
    <row r="456" spans="1:12" ht="0.75" hidden="1" customHeight="1" x14ac:dyDescent="0.25">
      <c r="A456" s="330"/>
      <c r="B456" s="330"/>
      <c r="C456" s="676"/>
      <c r="D456" s="676"/>
      <c r="E456" s="676"/>
      <c r="F456" s="676"/>
      <c r="G456" s="676"/>
      <c r="H456" s="676"/>
      <c r="I456" s="676"/>
      <c r="J456" s="676"/>
      <c r="K456" s="676"/>
      <c r="L456" s="676"/>
    </row>
    <row r="457" spans="1:12" s="331" customFormat="1" ht="15.75" customHeight="1" x14ac:dyDescent="0.25">
      <c r="C457" s="676"/>
      <c r="D457" s="676"/>
      <c r="E457" s="676"/>
      <c r="F457" s="676"/>
      <c r="G457" s="676"/>
      <c r="H457" s="676"/>
      <c r="I457" s="676"/>
      <c r="J457" s="676"/>
      <c r="K457" s="676"/>
      <c r="L457" s="676"/>
    </row>
    <row r="458" spans="1:12" ht="22.5" customHeight="1" x14ac:dyDescent="0.25">
      <c r="A458" s="330"/>
      <c r="B458" s="330"/>
      <c r="C458" s="676"/>
      <c r="D458" s="676"/>
      <c r="E458" s="676"/>
      <c r="F458" s="676"/>
      <c r="G458" s="676"/>
      <c r="H458" s="676"/>
      <c r="I458" s="676"/>
      <c r="J458" s="676"/>
      <c r="K458" s="676"/>
      <c r="L458" s="676"/>
    </row>
    <row r="459" spans="1:12" s="331" customFormat="1" ht="8.25" customHeight="1" x14ac:dyDescent="0.25">
      <c r="C459" s="622"/>
      <c r="D459" s="622"/>
      <c r="E459" s="622"/>
      <c r="F459" s="622"/>
      <c r="G459" s="622"/>
      <c r="H459" s="622"/>
      <c r="I459" s="622"/>
      <c r="J459" s="622"/>
      <c r="K459" s="622"/>
      <c r="L459" s="622"/>
    </row>
    <row r="460" spans="1:12" s="331" customFormat="1" ht="19.5" customHeight="1" x14ac:dyDescent="0.25">
      <c r="C460" s="681" t="s">
        <v>569</v>
      </c>
      <c r="D460" s="681"/>
      <c r="E460" s="681"/>
      <c r="F460" s="681"/>
      <c r="G460" s="681"/>
      <c r="H460" s="681"/>
      <c r="I460" s="681"/>
      <c r="J460" s="681"/>
      <c r="K460" s="681"/>
      <c r="L460" s="681"/>
    </row>
    <row r="461" spans="1:12" s="331" customFormat="1" ht="15.75" customHeight="1" x14ac:dyDescent="0.25">
      <c r="C461" s="681"/>
      <c r="D461" s="681"/>
      <c r="E461" s="681"/>
      <c r="F461" s="681"/>
      <c r="G461" s="681"/>
      <c r="H461" s="681"/>
      <c r="I461" s="681"/>
      <c r="J461" s="681"/>
      <c r="K461" s="681"/>
      <c r="L461" s="681"/>
    </row>
    <row r="462" spans="1:12" s="331" customFormat="1" ht="15.75" customHeight="1" x14ac:dyDescent="0.25">
      <c r="C462" s="681"/>
      <c r="D462" s="681"/>
      <c r="E462" s="681"/>
      <c r="F462" s="681"/>
      <c r="G462" s="681"/>
      <c r="H462" s="681"/>
      <c r="I462" s="681"/>
      <c r="J462" s="681"/>
      <c r="K462" s="681"/>
      <c r="L462" s="681"/>
    </row>
    <row r="463" spans="1:12" ht="15.75" customHeight="1" x14ac:dyDescent="0.25">
      <c r="A463" s="330"/>
      <c r="B463" s="330"/>
      <c r="C463" s="338"/>
      <c r="D463" s="499"/>
      <c r="E463" s="499"/>
      <c r="F463" s="499"/>
      <c r="G463" s="499"/>
      <c r="H463" s="499"/>
      <c r="I463" s="334"/>
      <c r="J463" s="500"/>
      <c r="K463" s="501"/>
      <c r="L463" s="502"/>
    </row>
    <row r="464" spans="1:12" x14ac:dyDescent="0.25">
      <c r="A464" s="330"/>
      <c r="B464" s="612" t="s">
        <v>413</v>
      </c>
      <c r="C464" s="339"/>
      <c r="D464" s="333"/>
      <c r="E464" s="330"/>
      <c r="F464" s="330"/>
      <c r="G464" s="330"/>
      <c r="H464" s="334"/>
      <c r="I464" s="334"/>
      <c r="J464" s="330"/>
      <c r="K464" s="330"/>
      <c r="L464" s="330"/>
    </row>
    <row r="465" spans="1:21" ht="8.25" customHeight="1" x14ac:dyDescent="0.25">
      <c r="A465" s="330"/>
      <c r="B465" s="330"/>
      <c r="C465" s="330"/>
      <c r="D465" s="333"/>
      <c r="E465" s="330"/>
      <c r="F465" s="330"/>
      <c r="G465" s="330"/>
      <c r="H465" s="334"/>
      <c r="I465" s="334"/>
      <c r="J465" s="330"/>
      <c r="K465" s="330"/>
      <c r="L465" s="330"/>
    </row>
    <row r="466" spans="1:21" ht="43.5" customHeight="1" x14ac:dyDescent="0.25">
      <c r="A466" s="330"/>
      <c r="B466" s="330"/>
      <c r="C466" s="662" t="s">
        <v>571</v>
      </c>
      <c r="D466" s="662"/>
      <c r="E466" s="662"/>
      <c r="F466" s="662"/>
      <c r="G466" s="662"/>
      <c r="H466" s="662"/>
      <c r="I466" s="662"/>
      <c r="J466" s="662"/>
      <c r="K466" s="662"/>
      <c r="L466" s="662"/>
    </row>
    <row r="467" spans="1:21" ht="3" customHeight="1" x14ac:dyDescent="0.25">
      <c r="A467" s="330"/>
      <c r="B467" s="330"/>
      <c r="C467" s="330"/>
      <c r="D467" s="333"/>
      <c r="E467" s="330"/>
      <c r="F467" s="330"/>
      <c r="G467" s="330"/>
      <c r="H467" s="334"/>
      <c r="I467" s="334"/>
      <c r="J467" s="330"/>
      <c r="K467" s="330"/>
      <c r="L467" s="330"/>
    </row>
    <row r="468" spans="1:21" ht="16.5" thickBot="1" x14ac:dyDescent="0.3">
      <c r="A468" s="330"/>
      <c r="B468" s="330"/>
      <c r="C468" s="361"/>
      <c r="D468" s="488" t="s">
        <v>319</v>
      </c>
      <c r="E468" s="425"/>
      <c r="F468" s="361"/>
      <c r="G468" s="361"/>
      <c r="H468" s="361"/>
      <c r="I468" s="334"/>
      <c r="J468" s="364" t="s">
        <v>555</v>
      </c>
      <c r="K468" s="400"/>
      <c r="L468" s="364" t="s">
        <v>255</v>
      </c>
    </row>
    <row r="469" spans="1:21" x14ac:dyDescent="0.25">
      <c r="A469" s="330"/>
      <c r="B469" s="330"/>
      <c r="C469" s="330"/>
      <c r="D469" s="374" t="s">
        <v>414</v>
      </c>
      <c r="E469" s="330"/>
      <c r="F469" s="330"/>
      <c r="G469" s="330"/>
      <c r="H469" s="334"/>
      <c r="I469" s="334"/>
      <c r="J469" s="408">
        <v>50</v>
      </c>
      <c r="K469" s="396"/>
      <c r="L469" s="408">
        <v>2258</v>
      </c>
    </row>
    <row r="470" spans="1:21" x14ac:dyDescent="0.25">
      <c r="A470" s="330"/>
      <c r="B470" s="330"/>
      <c r="C470" s="330"/>
      <c r="D470" s="374" t="s">
        <v>415</v>
      </c>
      <c r="E470" s="330"/>
      <c r="F470" s="330"/>
      <c r="G470" s="330"/>
      <c r="H470" s="334"/>
      <c r="I470" s="334"/>
      <c r="J470" s="408">
        <v>873</v>
      </c>
      <c r="K470" s="396"/>
      <c r="L470" s="408">
        <v>2376</v>
      </c>
    </row>
    <row r="471" spans="1:21" x14ac:dyDescent="0.25">
      <c r="A471" s="330"/>
      <c r="B471" s="330"/>
      <c r="C471" s="330"/>
      <c r="D471" s="374" t="s">
        <v>416</v>
      </c>
      <c r="E471" s="330"/>
      <c r="F471" s="330"/>
      <c r="G471" s="330"/>
      <c r="H471" s="334"/>
      <c r="I471" s="334"/>
      <c r="J471" s="408">
        <v>0</v>
      </c>
      <c r="K471" s="396"/>
      <c r="L471" s="408">
        <v>873</v>
      </c>
    </row>
    <row r="472" spans="1:21" x14ac:dyDescent="0.25">
      <c r="A472" s="330"/>
      <c r="B472" s="330"/>
      <c r="C472" s="330"/>
      <c r="D472" s="374" t="s">
        <v>417</v>
      </c>
      <c r="E472" s="330"/>
      <c r="F472" s="330"/>
      <c r="G472" s="330"/>
      <c r="H472" s="334"/>
      <c r="I472" s="334"/>
      <c r="J472" s="408">
        <v>0</v>
      </c>
      <c r="K472" s="396"/>
      <c r="L472" s="408">
        <v>16</v>
      </c>
    </row>
    <row r="473" spans="1:21" x14ac:dyDescent="0.25">
      <c r="A473" s="330"/>
      <c r="B473" s="330"/>
      <c r="C473" s="330"/>
      <c r="D473" s="374" t="s">
        <v>418</v>
      </c>
      <c r="E473" s="330"/>
      <c r="F473" s="330"/>
      <c r="G473" s="330"/>
      <c r="H473" s="334"/>
      <c r="I473" s="334"/>
      <c r="J473" s="408">
        <v>0</v>
      </c>
      <c r="K473" s="396"/>
      <c r="L473" s="408">
        <v>83</v>
      </c>
    </row>
    <row r="474" spans="1:21" ht="16.5" thickBot="1" x14ac:dyDescent="0.3">
      <c r="A474" s="330"/>
      <c r="B474" s="330"/>
      <c r="C474" s="433"/>
      <c r="D474" s="489"/>
      <c r="E474" s="433"/>
      <c r="F474" s="433"/>
      <c r="G474" s="433"/>
      <c r="H474" s="434"/>
      <c r="I474" s="334"/>
      <c r="J474" s="413">
        <v>923</v>
      </c>
      <c r="K474" s="400"/>
      <c r="L474" s="413">
        <v>5606</v>
      </c>
    </row>
    <row r="475" spans="1:21" x14ac:dyDescent="0.25">
      <c r="A475" s="330"/>
      <c r="B475" s="330"/>
      <c r="C475" s="338"/>
      <c r="D475" s="465"/>
      <c r="E475" s="338"/>
      <c r="F475" s="338"/>
      <c r="G475" s="338"/>
      <c r="H475" s="437"/>
      <c r="I475" s="334"/>
      <c r="J475" s="423"/>
      <c r="K475" s="400"/>
      <c r="L475" s="423"/>
    </row>
    <row r="476" spans="1:21" x14ac:dyDescent="0.25">
      <c r="A476" s="330"/>
      <c r="B476" s="330"/>
      <c r="C476" s="330"/>
      <c r="D476" s="352"/>
      <c r="E476" s="330"/>
      <c r="F476" s="330"/>
      <c r="G476" s="330"/>
      <c r="H476" s="334"/>
      <c r="I476" s="334"/>
      <c r="J476" s="423"/>
      <c r="K476" s="400"/>
      <c r="L476" s="423"/>
    </row>
    <row r="477" spans="1:21" ht="16.5" x14ac:dyDescent="0.25">
      <c r="A477" s="610">
        <v>26</v>
      </c>
      <c r="B477" s="335" t="s">
        <v>82</v>
      </c>
      <c r="C477" s="336"/>
      <c r="D477" s="336"/>
      <c r="E477" s="336"/>
      <c r="F477" s="336"/>
      <c r="G477" s="336"/>
      <c r="H477" s="337"/>
      <c r="I477" s="337"/>
      <c r="J477" s="336"/>
      <c r="K477" s="336"/>
      <c r="L477" s="336"/>
    </row>
    <row r="478" spans="1:21" ht="12.75" customHeight="1" x14ac:dyDescent="0.25">
      <c r="A478" s="330"/>
      <c r="B478" s="330"/>
      <c r="C478" s="330"/>
      <c r="D478" s="333"/>
      <c r="E478" s="330"/>
      <c r="F478" s="330"/>
      <c r="G478" s="330"/>
      <c r="H478" s="334"/>
      <c r="I478" s="334"/>
      <c r="J478" s="330"/>
      <c r="K478" s="330"/>
      <c r="L478" s="330"/>
    </row>
    <row r="479" spans="1:21" ht="21.75" customHeight="1" x14ac:dyDescent="0.25">
      <c r="A479" s="330"/>
      <c r="B479" s="493" t="s">
        <v>419</v>
      </c>
      <c r="C479" s="330"/>
      <c r="D479" s="333"/>
      <c r="E479" s="330"/>
      <c r="F479" s="330"/>
      <c r="G479" s="330"/>
      <c r="H479" s="334"/>
      <c r="I479" s="334"/>
      <c r="J479" s="330"/>
      <c r="K479" s="330"/>
      <c r="L479" s="330"/>
    </row>
    <row r="480" spans="1:21" s="503" customFormat="1" ht="115.5" customHeight="1" x14ac:dyDescent="0.25">
      <c r="C480" s="677" t="s">
        <v>544</v>
      </c>
      <c r="D480" s="677"/>
      <c r="E480" s="677"/>
      <c r="F480" s="677"/>
      <c r="G480" s="677"/>
      <c r="H480" s="677"/>
      <c r="I480" s="677"/>
      <c r="J480" s="677"/>
      <c r="K480" s="677"/>
      <c r="L480" s="677"/>
      <c r="N480" s="504"/>
      <c r="O480" s="504"/>
      <c r="P480" s="504"/>
      <c r="Q480" s="504"/>
      <c r="R480" s="504"/>
      <c r="S480" s="504"/>
      <c r="T480" s="504"/>
      <c r="U480" s="504"/>
    </row>
    <row r="481" spans="1:12" ht="30" customHeight="1" x14ac:dyDescent="0.25">
      <c r="A481" s="330"/>
      <c r="B481" s="330"/>
      <c r="C481" s="678" t="s">
        <v>536</v>
      </c>
      <c r="D481" s="678"/>
      <c r="E481" s="678"/>
      <c r="F481" s="678"/>
      <c r="G481" s="678"/>
      <c r="H481" s="678"/>
      <c r="I481" s="678"/>
      <c r="J481" s="678"/>
      <c r="K481" s="678"/>
      <c r="L481" s="678"/>
    </row>
    <row r="482" spans="1:12" ht="12" customHeight="1" x14ac:dyDescent="0.25">
      <c r="A482" s="330"/>
      <c r="B482" s="330"/>
      <c r="C482" s="330"/>
      <c r="D482" s="333"/>
      <c r="E482" s="330"/>
      <c r="F482" s="330"/>
      <c r="G482" s="330"/>
      <c r="H482" s="334"/>
      <c r="I482" s="334"/>
      <c r="J482" s="330"/>
      <c r="K482" s="330"/>
      <c r="L482" s="330"/>
    </row>
    <row r="483" spans="1:12" ht="16.5" thickBot="1" x14ac:dyDescent="0.3">
      <c r="A483" s="330"/>
      <c r="B483" s="330"/>
      <c r="C483" s="505"/>
      <c r="D483" s="438" t="s">
        <v>420</v>
      </c>
      <c r="E483" s="444"/>
      <c r="F483" s="361"/>
      <c r="G483" s="361"/>
      <c r="H483" s="361"/>
      <c r="I483" s="334"/>
      <c r="J483" s="364" t="s">
        <v>555</v>
      </c>
      <c r="K483" s="400"/>
      <c r="L483" s="506" t="s">
        <v>559</v>
      </c>
    </row>
    <row r="484" spans="1:12" x14ac:dyDescent="0.25">
      <c r="A484" s="330"/>
      <c r="B484" s="330"/>
      <c r="C484" s="330"/>
      <c r="D484" s="374" t="s">
        <v>421</v>
      </c>
      <c r="E484" s="396"/>
      <c r="F484" s="330"/>
      <c r="G484" s="330"/>
      <c r="H484" s="334"/>
      <c r="I484" s="334"/>
      <c r="J484" s="484">
        <v>0</v>
      </c>
      <c r="K484" s="507"/>
      <c r="L484" s="484">
        <v>8312</v>
      </c>
    </row>
    <row r="485" spans="1:12" x14ac:dyDescent="0.25">
      <c r="A485" s="330"/>
      <c r="B485" s="330"/>
      <c r="C485" s="330"/>
      <c r="D485" s="374" t="s">
        <v>422</v>
      </c>
      <c r="E485" s="396"/>
      <c r="F485" s="330"/>
      <c r="G485" s="330"/>
      <c r="H485" s="334"/>
      <c r="I485" s="334"/>
      <c r="J485" s="484">
        <v>2045</v>
      </c>
      <c r="K485" s="507"/>
      <c r="L485" s="484">
        <v>3180</v>
      </c>
    </row>
    <row r="486" spans="1:12" ht="15.75" customHeight="1" x14ac:dyDescent="0.25">
      <c r="A486" s="330"/>
      <c r="B486" s="330"/>
      <c r="C486" s="330"/>
      <c r="D486" s="374" t="s">
        <v>423</v>
      </c>
      <c r="E486" s="396"/>
      <c r="F486" s="330"/>
      <c r="G486" s="330"/>
      <c r="H486" s="334"/>
      <c r="I486" s="334"/>
      <c r="J486" s="484">
        <v>0</v>
      </c>
      <c r="K486" s="507"/>
      <c r="L486" s="484">
        <v>30</v>
      </c>
    </row>
    <row r="487" spans="1:12" hidden="1" x14ac:dyDescent="0.25">
      <c r="A487" s="330"/>
      <c r="B487" s="330"/>
      <c r="C487" s="330"/>
      <c r="D487" s="374" t="s">
        <v>424</v>
      </c>
      <c r="E487" s="396"/>
      <c r="F487" s="330"/>
      <c r="G487" s="330"/>
      <c r="H487" s="334"/>
      <c r="I487" s="334"/>
      <c r="J487" s="484">
        <v>0</v>
      </c>
      <c r="K487" s="507"/>
      <c r="L487" s="484">
        <v>0</v>
      </c>
    </row>
    <row r="488" spans="1:12" x14ac:dyDescent="0.25">
      <c r="A488" s="330"/>
      <c r="B488" s="330"/>
      <c r="C488" s="330"/>
      <c r="D488" s="374" t="s">
        <v>425</v>
      </c>
      <c r="E488" s="396"/>
      <c r="F488" s="330"/>
      <c r="G488" s="330"/>
      <c r="H488" s="334"/>
      <c r="I488" s="334"/>
      <c r="J488" s="484">
        <v>9244</v>
      </c>
      <c r="K488" s="507"/>
      <c r="L488" s="484">
        <v>7485</v>
      </c>
    </row>
    <row r="489" spans="1:12" hidden="1" x14ac:dyDescent="0.25">
      <c r="A489" s="330"/>
      <c r="B489" s="330"/>
      <c r="C489" s="330"/>
      <c r="D489" s="374" t="s">
        <v>426</v>
      </c>
      <c r="E489" s="396"/>
      <c r="F489" s="330"/>
      <c r="G489" s="330"/>
      <c r="H489" s="334"/>
      <c r="I489" s="334"/>
      <c r="J489" s="484">
        <v>0</v>
      </c>
      <c r="K489" s="507"/>
      <c r="L489" s="484">
        <v>0</v>
      </c>
    </row>
    <row r="490" spans="1:12" ht="15.75" hidden="1" customHeight="1" x14ac:dyDescent="0.25">
      <c r="A490" s="330"/>
      <c r="B490" s="330"/>
      <c r="C490" s="330"/>
      <c r="D490" s="374" t="s">
        <v>427</v>
      </c>
      <c r="E490" s="396"/>
      <c r="F490" s="330"/>
      <c r="G490" s="330"/>
      <c r="H490" s="334"/>
      <c r="I490" s="334"/>
      <c r="J490" s="484">
        <v>0</v>
      </c>
      <c r="K490" s="507"/>
      <c r="L490" s="484">
        <v>0</v>
      </c>
    </row>
    <row r="491" spans="1:12" ht="15.75" hidden="1" customHeight="1" x14ac:dyDescent="0.25">
      <c r="A491" s="330"/>
      <c r="B491" s="330"/>
      <c r="C491" s="330"/>
      <c r="D491" s="374" t="s">
        <v>428</v>
      </c>
      <c r="E491" s="396"/>
      <c r="F491" s="330"/>
      <c r="G491" s="330"/>
      <c r="H491" s="334"/>
      <c r="I491" s="334"/>
      <c r="J491" s="484">
        <v>0</v>
      </c>
      <c r="K491" s="507"/>
      <c r="L491" s="484">
        <v>0</v>
      </c>
    </row>
    <row r="492" spans="1:12" x14ac:dyDescent="0.25">
      <c r="A492" s="330"/>
      <c r="B492" s="330"/>
      <c r="C492" s="330"/>
      <c r="D492" s="374" t="s">
        <v>429</v>
      </c>
      <c r="E492" s="396"/>
      <c r="F492" s="330"/>
      <c r="G492" s="330"/>
      <c r="H492" s="334"/>
      <c r="I492" s="334"/>
      <c r="J492" s="484">
        <v>237</v>
      </c>
      <c r="K492" s="507"/>
      <c r="L492" s="484">
        <v>238</v>
      </c>
    </row>
    <row r="493" spans="1:12" x14ac:dyDescent="0.25">
      <c r="A493" s="330"/>
      <c r="B493" s="330"/>
      <c r="C493" s="330"/>
      <c r="D493" s="374" t="s">
        <v>430</v>
      </c>
      <c r="E493" s="396"/>
      <c r="F493" s="330"/>
      <c r="G493" s="330"/>
      <c r="H493" s="334"/>
      <c r="I493" s="334"/>
      <c r="J493" s="484">
        <v>732</v>
      </c>
      <c r="K493" s="507"/>
      <c r="L493" s="484">
        <v>715</v>
      </c>
    </row>
    <row r="494" spans="1:12" x14ac:dyDescent="0.25">
      <c r="A494" s="330"/>
      <c r="B494" s="330"/>
      <c r="C494" s="330"/>
      <c r="D494" s="374" t="s">
        <v>431</v>
      </c>
      <c r="E494" s="396"/>
      <c r="F494" s="330"/>
      <c r="G494" s="330"/>
      <c r="H494" s="334"/>
      <c r="I494" s="334"/>
      <c r="J494" s="484">
        <v>2457</v>
      </c>
      <c r="K494" s="507"/>
      <c r="L494" s="484">
        <v>1144</v>
      </c>
    </row>
    <row r="495" spans="1:12" x14ac:dyDescent="0.25">
      <c r="A495" s="330"/>
      <c r="B495" s="330"/>
      <c r="C495" s="330"/>
      <c r="D495" s="374" t="s">
        <v>432</v>
      </c>
      <c r="E495" s="396"/>
      <c r="F495" s="330"/>
      <c r="G495" s="330"/>
      <c r="H495" s="334"/>
      <c r="I495" s="334"/>
      <c r="J495" s="484">
        <v>128</v>
      </c>
      <c r="K495" s="507"/>
      <c r="L495" s="484">
        <v>195</v>
      </c>
    </row>
    <row r="496" spans="1:12" ht="16.5" thickBot="1" x14ac:dyDescent="0.3">
      <c r="A496" s="330"/>
      <c r="B496" s="330"/>
      <c r="C496" s="433"/>
      <c r="D496" s="448" t="s">
        <v>433</v>
      </c>
      <c r="E496" s="492"/>
      <c r="F496" s="433"/>
      <c r="G496" s="433"/>
      <c r="H496" s="434"/>
      <c r="I496" s="334"/>
      <c r="J496" s="413">
        <v>14843</v>
      </c>
      <c r="K496" s="410"/>
      <c r="L496" s="413">
        <v>21299</v>
      </c>
    </row>
    <row r="497" spans="1:12" ht="18" customHeight="1" x14ac:dyDescent="0.25">
      <c r="A497" s="330"/>
      <c r="B497" s="330"/>
      <c r="C497" s="338"/>
      <c r="D497" s="508"/>
      <c r="E497" s="410"/>
      <c r="F497" s="338"/>
      <c r="G497" s="338"/>
      <c r="H497" s="437"/>
      <c r="I497" s="334"/>
      <c r="J497" s="423"/>
      <c r="K497" s="410"/>
      <c r="L497" s="423"/>
    </row>
    <row r="498" spans="1:12" x14ac:dyDescent="0.25">
      <c r="A498" s="330"/>
      <c r="B498" s="339" t="s">
        <v>434</v>
      </c>
      <c r="C498" s="330"/>
      <c r="D498" s="333"/>
      <c r="E498" s="330"/>
      <c r="F498" s="330"/>
      <c r="G498" s="330"/>
      <c r="H498" s="334"/>
      <c r="I498" s="334"/>
      <c r="J498" s="330"/>
      <c r="K498" s="330"/>
      <c r="L498" s="330"/>
    </row>
    <row r="499" spans="1:12" ht="74.25" customHeight="1" x14ac:dyDescent="0.25">
      <c r="A499" s="330"/>
      <c r="B499" s="330"/>
      <c r="C499" s="662" t="s">
        <v>435</v>
      </c>
      <c r="D499" s="662"/>
      <c r="E499" s="662"/>
      <c r="F499" s="662"/>
      <c r="G499" s="662"/>
      <c r="H499" s="662"/>
      <c r="I499" s="662"/>
      <c r="J499" s="662"/>
      <c r="K499" s="662"/>
      <c r="L499" s="662"/>
    </row>
    <row r="500" spans="1:12" ht="36.75" customHeight="1" x14ac:dyDescent="0.25">
      <c r="A500" s="330"/>
      <c r="B500" s="330"/>
      <c r="C500" s="662" t="s">
        <v>436</v>
      </c>
      <c r="D500" s="662"/>
      <c r="E500" s="662"/>
      <c r="F500" s="662"/>
      <c r="G500" s="662"/>
      <c r="H500" s="662"/>
      <c r="I500" s="662"/>
      <c r="J500" s="662"/>
      <c r="K500" s="662"/>
      <c r="L500" s="662"/>
    </row>
    <row r="501" spans="1:12" ht="8.25" customHeight="1" x14ac:dyDescent="0.25">
      <c r="A501" s="330"/>
      <c r="B501" s="330"/>
      <c r="C501" s="330"/>
      <c r="D501" s="333"/>
      <c r="E501" s="330"/>
      <c r="F501" s="330"/>
      <c r="G501" s="330"/>
      <c r="H501" s="334"/>
      <c r="I501" s="334"/>
      <c r="J501" s="330"/>
      <c r="K501" s="330"/>
      <c r="L501" s="330"/>
    </row>
    <row r="502" spans="1:12" ht="16.5" thickBot="1" x14ac:dyDescent="0.3">
      <c r="A502" s="330"/>
      <c r="B502" s="330"/>
      <c r="C502" s="361"/>
      <c r="D502" s="417" t="s">
        <v>437</v>
      </c>
      <c r="E502" s="425"/>
      <c r="F502" s="361"/>
      <c r="G502" s="361"/>
      <c r="H502" s="361"/>
      <c r="I502" s="334"/>
      <c r="J502" s="364" t="s">
        <v>555</v>
      </c>
      <c r="K502" s="400"/>
      <c r="L502" s="364" t="s">
        <v>559</v>
      </c>
    </row>
    <row r="503" spans="1:12" x14ac:dyDescent="0.25">
      <c r="A503" s="330"/>
      <c r="B503" s="330"/>
      <c r="C503" s="330"/>
      <c r="D503" s="374" t="s">
        <v>438</v>
      </c>
      <c r="E503" s="352"/>
      <c r="F503" s="352"/>
      <c r="G503" s="334"/>
      <c r="H503" s="334"/>
      <c r="I503" s="334"/>
      <c r="J503" s="408">
        <v>199633</v>
      </c>
      <c r="K503" s="396"/>
      <c r="L503" s="484">
        <v>180891</v>
      </c>
    </row>
    <row r="504" spans="1:12" x14ac:dyDescent="0.25">
      <c r="A504" s="330"/>
      <c r="B504" s="330"/>
      <c r="C504" s="330"/>
      <c r="D504" s="374" t="s">
        <v>439</v>
      </c>
      <c r="E504" s="352"/>
      <c r="F504" s="352"/>
      <c r="G504" s="334"/>
      <c r="H504" s="334"/>
      <c r="I504" s="374"/>
      <c r="J504" s="408">
        <v>28933</v>
      </c>
      <c r="K504" s="396"/>
      <c r="L504" s="484">
        <v>22673</v>
      </c>
    </row>
    <row r="505" spans="1:12" x14ac:dyDescent="0.25">
      <c r="A505" s="330"/>
      <c r="B505" s="330"/>
      <c r="C505" s="330"/>
      <c r="D505" s="374" t="s">
        <v>440</v>
      </c>
      <c r="E505" s="352"/>
      <c r="F505" s="352"/>
      <c r="G505" s="334"/>
      <c r="H505" s="334"/>
      <c r="I505" s="374"/>
      <c r="J505" s="408">
        <v>49226</v>
      </c>
      <c r="K505" s="396"/>
      <c r="L505" s="484">
        <v>38737</v>
      </c>
    </row>
    <row r="506" spans="1:12" x14ac:dyDescent="0.25">
      <c r="A506" s="330"/>
      <c r="B506" s="330"/>
      <c r="C506" s="330"/>
      <c r="D506" s="374" t="s">
        <v>441</v>
      </c>
      <c r="E506" s="352"/>
      <c r="F506" s="352"/>
      <c r="G506" s="334"/>
      <c r="H506" s="334"/>
      <c r="I506" s="374"/>
      <c r="J506" s="509">
        <v>-258</v>
      </c>
      <c r="K506" s="510"/>
      <c r="L506" s="511">
        <v>-1336</v>
      </c>
    </row>
    <row r="507" spans="1:12" ht="16.5" thickBot="1" x14ac:dyDescent="0.3">
      <c r="A507" s="330"/>
      <c r="B507" s="330"/>
      <c r="C507" s="433"/>
      <c r="D507" s="448" t="s">
        <v>442</v>
      </c>
      <c r="E507" s="448"/>
      <c r="F507" s="420"/>
      <c r="G507" s="434"/>
      <c r="H507" s="434"/>
      <c r="I507" s="394"/>
      <c r="J507" s="390">
        <v>277534</v>
      </c>
      <c r="K507" s="396"/>
      <c r="L507" s="390">
        <v>240965</v>
      </c>
    </row>
    <row r="508" spans="1:12" x14ac:dyDescent="0.25">
      <c r="A508" s="330"/>
      <c r="B508" s="330"/>
      <c r="C508" s="330"/>
      <c r="D508" s="333"/>
      <c r="E508" s="330"/>
      <c r="F508" s="330"/>
      <c r="G508" s="330"/>
      <c r="H508" s="334"/>
      <c r="I508" s="334"/>
      <c r="J508" s="330"/>
      <c r="K508" s="330"/>
      <c r="L508" s="330"/>
    </row>
    <row r="509" spans="1:12" x14ac:dyDescent="0.25">
      <c r="A509" s="330"/>
      <c r="B509" s="330"/>
      <c r="C509" s="361"/>
      <c r="D509" s="475" t="s">
        <v>443</v>
      </c>
      <c r="E509" s="512"/>
      <c r="F509" s="361"/>
      <c r="G509" s="361"/>
      <c r="H509" s="361"/>
      <c r="I509" s="334"/>
      <c r="J509" s="513">
        <v>292377</v>
      </c>
      <c r="K509" s="463"/>
      <c r="L509" s="513">
        <v>262264</v>
      </c>
    </row>
    <row r="510" spans="1:12" ht="13.5" customHeight="1" x14ac:dyDescent="0.25">
      <c r="A510" s="330"/>
      <c r="B510" s="330"/>
      <c r="C510" s="330"/>
      <c r="D510" s="333"/>
      <c r="E510" s="330"/>
      <c r="F510" s="330"/>
      <c r="G510" s="330"/>
      <c r="H510" s="334"/>
      <c r="I510" s="334"/>
      <c r="J510" s="330"/>
      <c r="K510" s="330"/>
      <c r="L510" s="330"/>
    </row>
    <row r="511" spans="1:12" ht="7.5" customHeight="1" x14ac:dyDescent="0.25">
      <c r="A511" s="330"/>
      <c r="B511" s="330"/>
      <c r="C511" s="330"/>
      <c r="D511" s="333"/>
      <c r="E511" s="330"/>
      <c r="F511" s="330"/>
      <c r="G511" s="330"/>
      <c r="H511" s="334"/>
      <c r="I511" s="334"/>
      <c r="J511" s="330"/>
      <c r="K511" s="330"/>
      <c r="L511" s="330"/>
    </row>
    <row r="512" spans="1:12" ht="16.5" thickBot="1" x14ac:dyDescent="0.3">
      <c r="A512" s="330"/>
      <c r="B512" s="514" t="s">
        <v>444</v>
      </c>
      <c r="C512" s="361"/>
      <c r="D512" s="515"/>
      <c r="E512" s="361"/>
      <c r="F512" s="361"/>
      <c r="G512" s="361"/>
      <c r="H512" s="361"/>
      <c r="I512" s="334"/>
      <c r="J512" s="364" t="s">
        <v>555</v>
      </c>
      <c r="K512" s="463"/>
      <c r="L512" s="364" t="s">
        <v>559</v>
      </c>
    </row>
    <row r="513" spans="1:12" ht="6" customHeight="1" x14ac:dyDescent="0.25">
      <c r="A513" s="330"/>
      <c r="B513" s="330"/>
      <c r="C513" s="330"/>
      <c r="D513" s="374"/>
      <c r="E513" s="394"/>
      <c r="F513" s="374"/>
      <c r="G513" s="330"/>
      <c r="H513" s="334"/>
      <c r="I513" s="334"/>
    </row>
    <row r="514" spans="1:12" x14ac:dyDescent="0.25">
      <c r="A514" s="330"/>
      <c r="B514" s="330"/>
      <c r="C514" s="330"/>
      <c r="D514" s="374" t="s">
        <v>445</v>
      </c>
      <c r="E514" s="374"/>
      <c r="F514" s="330"/>
      <c r="G514" s="334"/>
      <c r="H514" s="334"/>
      <c r="I514" s="334"/>
      <c r="J514" s="408">
        <v>292377</v>
      </c>
      <c r="K514" s="458"/>
      <c r="L514" s="408">
        <v>262264</v>
      </c>
    </row>
    <row r="515" spans="1:12" x14ac:dyDescent="0.25">
      <c r="A515" s="330"/>
      <c r="B515" s="330"/>
      <c r="C515" s="330"/>
      <c r="D515" s="374" t="s">
        <v>446</v>
      </c>
      <c r="E515" s="374"/>
      <c r="F515" s="330"/>
      <c r="G515" s="334"/>
      <c r="H515" s="334"/>
      <c r="I515" s="334"/>
      <c r="J515" s="516">
        <v>-355</v>
      </c>
      <c r="K515" s="458"/>
      <c r="L515" s="516">
        <v>-1073</v>
      </c>
    </row>
    <row r="516" spans="1:12" ht="16.5" thickBot="1" x14ac:dyDescent="0.3">
      <c r="A516" s="330"/>
      <c r="B516" s="330"/>
      <c r="C516" s="433"/>
      <c r="D516" s="517" t="s">
        <v>447</v>
      </c>
      <c r="E516" s="518"/>
      <c r="F516" s="433"/>
      <c r="G516" s="434"/>
      <c r="H516" s="434"/>
      <c r="I516" s="334"/>
      <c r="J516" s="390">
        <v>292022</v>
      </c>
      <c r="K516" s="463"/>
      <c r="L516" s="390">
        <v>261191</v>
      </c>
    </row>
    <row r="517" spans="1:12" ht="4.5" customHeight="1" x14ac:dyDescent="0.25">
      <c r="A517" s="330"/>
      <c r="B517" s="330"/>
      <c r="C517" s="338"/>
      <c r="D517" s="368"/>
      <c r="E517" s="519"/>
      <c r="F517" s="338"/>
      <c r="G517" s="437"/>
      <c r="H517" s="437"/>
      <c r="I517" s="334"/>
      <c r="J517" s="392"/>
      <c r="K517" s="463"/>
      <c r="L517" s="392"/>
    </row>
    <row r="518" spans="1:12" x14ac:dyDescent="0.25">
      <c r="A518" s="330"/>
      <c r="B518" s="330"/>
      <c r="C518" s="330"/>
      <c r="D518" s="333"/>
      <c r="E518" s="330"/>
      <c r="F518" s="330"/>
      <c r="G518" s="330"/>
      <c r="H518" s="334"/>
      <c r="I518" s="334"/>
      <c r="J518" s="330"/>
      <c r="K518" s="330"/>
      <c r="L518" s="330"/>
    </row>
    <row r="519" spans="1:12" ht="16.5" x14ac:dyDescent="0.25">
      <c r="A519" s="610">
        <v>27</v>
      </c>
      <c r="B519" s="335" t="s">
        <v>448</v>
      </c>
      <c r="C519" s="336"/>
      <c r="D519" s="336"/>
      <c r="E519" s="336"/>
      <c r="F519" s="336"/>
      <c r="G519" s="336"/>
      <c r="H519" s="337"/>
      <c r="I519" s="337"/>
      <c r="J519" s="336"/>
      <c r="K519" s="336"/>
      <c r="L519" s="336"/>
    </row>
    <row r="520" spans="1:12" ht="85.5" customHeight="1" x14ac:dyDescent="0.25">
      <c r="A520" s="330"/>
      <c r="B520" s="330"/>
      <c r="C520" s="679" t="s">
        <v>449</v>
      </c>
      <c r="D520" s="679"/>
      <c r="E520" s="679"/>
      <c r="F520" s="679"/>
      <c r="G520" s="679"/>
      <c r="H520" s="679"/>
      <c r="I520" s="679"/>
      <c r="J520" s="679"/>
      <c r="K520" s="679"/>
      <c r="L520" s="679"/>
    </row>
    <row r="521" spans="1:12" ht="46.5" customHeight="1" x14ac:dyDescent="0.25">
      <c r="A521" s="330"/>
      <c r="B521" s="330"/>
      <c r="C521" s="680" t="s">
        <v>537</v>
      </c>
      <c r="D521" s="680"/>
      <c r="E521" s="680"/>
      <c r="F521" s="680"/>
      <c r="G521" s="680"/>
      <c r="H521" s="680"/>
      <c r="I521" s="680"/>
      <c r="J521" s="680"/>
      <c r="K521" s="680"/>
      <c r="L521" s="680"/>
    </row>
    <row r="522" spans="1:12" s="331" customFormat="1" ht="9" customHeight="1" x14ac:dyDescent="0.25">
      <c r="C522" s="609"/>
      <c r="D522" s="609"/>
      <c r="E522" s="609"/>
      <c r="F522" s="609"/>
      <c r="G522" s="609"/>
      <c r="H522" s="609"/>
      <c r="I522" s="609"/>
      <c r="J522" s="609"/>
      <c r="K522" s="609"/>
      <c r="L522" s="609"/>
    </row>
    <row r="523" spans="1:12" ht="16.5" thickBot="1" x14ac:dyDescent="0.3">
      <c r="A523" s="330"/>
      <c r="B523" s="330"/>
      <c r="C523" s="520"/>
      <c r="D523" s="520"/>
      <c r="E523" s="520"/>
      <c r="F523" s="520"/>
      <c r="G523" s="520"/>
      <c r="H523" s="521"/>
      <c r="I523" s="437"/>
      <c r="J523" s="522" t="s">
        <v>555</v>
      </c>
      <c r="K523" s="330"/>
      <c r="L523" s="522" t="s">
        <v>559</v>
      </c>
    </row>
    <row r="524" spans="1:12" ht="6.75" customHeight="1" thickTop="1" x14ac:dyDescent="0.25">
      <c r="A524" s="330"/>
      <c r="B524" s="330"/>
      <c r="C524" s="330"/>
      <c r="D524" s="352"/>
      <c r="E524" s="428"/>
      <c r="F524" s="508"/>
      <c r="G524" s="338"/>
      <c r="H524" s="338"/>
      <c r="I524" s="338"/>
      <c r="J524" s="338"/>
      <c r="K524" s="338"/>
      <c r="L524" s="338"/>
    </row>
    <row r="525" spans="1:12" ht="18.75" customHeight="1" x14ac:dyDescent="0.25">
      <c r="A525" s="330"/>
      <c r="B525" s="330"/>
      <c r="C525" s="523" t="s">
        <v>450</v>
      </c>
      <c r="D525" s="524"/>
      <c r="E525" s="525"/>
      <c r="F525" s="523"/>
      <c r="G525" s="526"/>
      <c r="H525" s="523"/>
      <c r="I525" s="437"/>
      <c r="J525" s="527">
        <v>0</v>
      </c>
      <c r="K525" s="528"/>
      <c r="L525" s="527">
        <v>-5147</v>
      </c>
    </row>
    <row r="526" spans="1:12" ht="16.5" customHeight="1" x14ac:dyDescent="0.25">
      <c r="A526" s="330"/>
      <c r="B526" s="330"/>
      <c r="C526" s="530" t="s">
        <v>451</v>
      </c>
      <c r="D526" s="531"/>
      <c r="E526" s="454"/>
      <c r="F526" s="445"/>
      <c r="G526" s="445"/>
      <c r="H526" s="445"/>
      <c r="I526" s="445"/>
      <c r="J526" s="445">
        <v>0</v>
      </c>
      <c r="K526" s="445"/>
      <c r="L526" s="445">
        <v>-1289</v>
      </c>
    </row>
    <row r="527" spans="1:12" ht="15.75" customHeight="1" x14ac:dyDescent="0.25">
      <c r="A527" s="330"/>
      <c r="B527" s="330"/>
      <c r="C527" s="530" t="s">
        <v>452</v>
      </c>
      <c r="D527" s="531"/>
      <c r="E527" s="454"/>
      <c r="F527" s="445"/>
      <c r="G527" s="445"/>
      <c r="H527" s="445"/>
      <c r="I527" s="445"/>
      <c r="J527" s="445">
        <v>0</v>
      </c>
      <c r="K527" s="445"/>
      <c r="L527" s="445">
        <v>-3858</v>
      </c>
    </row>
    <row r="528" spans="1:12" ht="15.75" customHeight="1" x14ac:dyDescent="0.25">
      <c r="A528" s="330"/>
      <c r="B528" s="330"/>
      <c r="C528" s="523" t="s">
        <v>453</v>
      </c>
      <c r="D528" s="532"/>
      <c r="E528" s="525"/>
      <c r="F528" s="533"/>
      <c r="G528" s="533"/>
      <c r="H528" s="533"/>
      <c r="I528" s="445"/>
      <c r="J528" s="534">
        <v>-1944</v>
      </c>
      <c r="K528" s="445"/>
      <c r="L528" s="534">
        <v>-2857</v>
      </c>
    </row>
    <row r="529" spans="1:41" ht="16.5" customHeight="1" x14ac:dyDescent="0.25">
      <c r="A529" s="330"/>
      <c r="B529" s="330"/>
      <c r="C529" s="530" t="s">
        <v>454</v>
      </c>
      <c r="D529" s="529"/>
      <c r="E529" s="454"/>
      <c r="F529" s="445"/>
      <c r="G529" s="445"/>
      <c r="H529" s="445"/>
      <c r="I529" s="445"/>
      <c r="J529" s="445">
        <v>-1944</v>
      </c>
      <c r="K529" s="445"/>
      <c r="L529" s="445">
        <v>-2857</v>
      </c>
    </row>
    <row r="530" spans="1:41" ht="16.5" customHeight="1" x14ac:dyDescent="0.25">
      <c r="A530" s="330"/>
      <c r="B530" s="330"/>
      <c r="C530" s="523" t="s">
        <v>455</v>
      </c>
      <c r="D530" s="532"/>
      <c r="E530" s="525"/>
      <c r="F530" s="533"/>
      <c r="G530" s="533"/>
      <c r="H530" s="533"/>
      <c r="I530" s="445"/>
      <c r="J530" s="534">
        <v>0</v>
      </c>
      <c r="K530" s="445"/>
      <c r="L530" s="534">
        <v>-7</v>
      </c>
    </row>
    <row r="531" spans="1:41" ht="15.75" customHeight="1" x14ac:dyDescent="0.25">
      <c r="A531" s="330"/>
      <c r="B531" s="330"/>
      <c r="C531" s="530" t="s">
        <v>456</v>
      </c>
      <c r="D531" s="529"/>
      <c r="E531" s="454"/>
      <c r="F531" s="445"/>
      <c r="G531" s="445"/>
      <c r="H531" s="445"/>
      <c r="I531" s="445"/>
      <c r="J531" s="445">
        <v>0</v>
      </c>
      <c r="K531" s="445"/>
      <c r="L531" s="445">
        <v>-7</v>
      </c>
    </row>
    <row r="532" spans="1:41" ht="15.75" hidden="1" customHeight="1" x14ac:dyDescent="0.25">
      <c r="A532" s="330"/>
      <c r="B532" s="330"/>
      <c r="C532" s="508" t="s">
        <v>457</v>
      </c>
      <c r="D532" s="531"/>
      <c r="E532" s="454"/>
      <c r="F532" s="445"/>
      <c r="G532" s="445"/>
      <c r="H532" s="445"/>
      <c r="I532" s="445"/>
      <c r="J532" s="445"/>
      <c r="K532" s="445"/>
      <c r="L532" s="445"/>
    </row>
    <row r="533" spans="1:41" ht="15.75" hidden="1" customHeight="1" x14ac:dyDescent="0.25">
      <c r="A533" s="330"/>
      <c r="B533" s="330"/>
      <c r="C533" s="368" t="s">
        <v>458</v>
      </c>
      <c r="D533" s="529"/>
      <c r="E533" s="454"/>
      <c r="F533" s="445"/>
      <c r="G533" s="445"/>
      <c r="H533" s="445"/>
      <c r="I533" s="445"/>
      <c r="J533" s="445">
        <v>0</v>
      </c>
      <c r="K533" s="445"/>
      <c r="L533" s="445">
        <v>0</v>
      </c>
    </row>
    <row r="534" spans="1:41" x14ac:dyDescent="0.25">
      <c r="A534" s="330"/>
      <c r="B534" s="330"/>
      <c r="C534" s="523" t="s">
        <v>267</v>
      </c>
      <c r="D534" s="524"/>
      <c r="E534" s="525"/>
      <c r="F534" s="533"/>
      <c r="G534" s="533"/>
      <c r="H534" s="533"/>
      <c r="I534" s="445"/>
      <c r="J534" s="534">
        <v>-7794</v>
      </c>
      <c r="K534" s="445"/>
      <c r="L534" s="534">
        <v>-4864</v>
      </c>
    </row>
    <row r="535" spans="1:41" x14ac:dyDescent="0.25">
      <c r="A535" s="330"/>
      <c r="B535" s="330"/>
      <c r="C535" s="530" t="s">
        <v>539</v>
      </c>
      <c r="D535" s="529"/>
      <c r="E535" s="454"/>
      <c r="F535" s="445"/>
      <c r="G535" s="445"/>
      <c r="H535" s="445"/>
      <c r="I535" s="445"/>
      <c r="J535" s="445">
        <v>-1287</v>
      </c>
      <c r="K535" s="445"/>
      <c r="L535" s="445">
        <v>-4864</v>
      </c>
    </row>
    <row r="536" spans="1:41" s="331" customFormat="1" x14ac:dyDescent="0.25">
      <c r="C536" s="530" t="s">
        <v>540</v>
      </c>
      <c r="D536" s="529"/>
      <c r="E536" s="454"/>
      <c r="F536" s="445"/>
      <c r="G536" s="445"/>
      <c r="H536" s="445"/>
      <c r="I536" s="445"/>
      <c r="J536" s="445">
        <v>-6507</v>
      </c>
      <c r="K536" s="445"/>
      <c r="L536" s="445">
        <v>0</v>
      </c>
    </row>
    <row r="537" spans="1:41" s="331" customFormat="1" x14ac:dyDescent="0.25">
      <c r="C537" s="523" t="s">
        <v>542</v>
      </c>
      <c r="D537" s="524"/>
      <c r="E537" s="525"/>
      <c r="F537" s="533"/>
      <c r="G537" s="533"/>
      <c r="H537" s="533"/>
      <c r="I537" s="445"/>
      <c r="J537" s="534">
        <v>-49</v>
      </c>
      <c r="K537" s="445"/>
      <c r="L537" s="534">
        <v>0</v>
      </c>
    </row>
    <row r="538" spans="1:41" s="331" customFormat="1" x14ac:dyDescent="0.25">
      <c r="C538" s="530" t="s">
        <v>543</v>
      </c>
      <c r="D538" s="529"/>
      <c r="E538" s="454"/>
      <c r="F538" s="445"/>
      <c r="G538" s="445"/>
      <c r="H538" s="445"/>
      <c r="I538" s="445"/>
      <c r="J538" s="445">
        <v>-49</v>
      </c>
      <c r="K538" s="445"/>
      <c r="L538" s="445">
        <v>0</v>
      </c>
    </row>
    <row r="539" spans="1:41" x14ac:dyDescent="0.25">
      <c r="A539" s="330"/>
      <c r="B539" s="330"/>
      <c r="C539" s="523" t="s">
        <v>459</v>
      </c>
      <c r="D539" s="524"/>
      <c r="E539" s="525"/>
      <c r="F539" s="533"/>
      <c r="G539" s="533"/>
      <c r="H539" s="533"/>
      <c r="I539" s="445"/>
      <c r="J539" s="534">
        <v>-664</v>
      </c>
      <c r="K539" s="445"/>
      <c r="L539" s="534">
        <v>-469</v>
      </c>
    </row>
    <row r="540" spans="1:41" x14ac:dyDescent="0.25">
      <c r="A540" s="330"/>
      <c r="B540" s="330"/>
      <c r="C540" s="530" t="s">
        <v>460</v>
      </c>
      <c r="D540" s="529"/>
      <c r="E540" s="454"/>
      <c r="F540" s="445"/>
      <c r="G540" s="445"/>
      <c r="H540" s="445"/>
      <c r="I540" s="445"/>
      <c r="J540" s="445">
        <v>-664</v>
      </c>
      <c r="K540" s="445"/>
      <c r="L540" s="445">
        <v>-469</v>
      </c>
    </row>
    <row r="541" spans="1:41" ht="16.5" thickBot="1" x14ac:dyDescent="0.3">
      <c r="A541" s="330"/>
      <c r="B541" s="330"/>
      <c r="C541" s="535" t="s">
        <v>461</v>
      </c>
      <c r="D541" s="465"/>
      <c r="E541" s="454"/>
      <c r="F541" s="445"/>
      <c r="G541" s="445"/>
      <c r="H541" s="445"/>
      <c r="I541" s="536"/>
      <c r="J541" s="537">
        <v>-10451</v>
      </c>
      <c r="K541" s="445"/>
      <c r="L541" s="537">
        <v>-13344</v>
      </c>
    </row>
    <row r="542" spans="1:41" ht="15.75" customHeight="1" x14ac:dyDescent="0.25">
      <c r="A542" s="330"/>
      <c r="B542" s="330"/>
      <c r="C542" s="333"/>
      <c r="D542" s="352"/>
      <c r="E542" s="428"/>
      <c r="F542" s="445"/>
      <c r="G542" s="445"/>
      <c r="H542" s="445"/>
      <c r="I542" s="536"/>
      <c r="J542" s="538"/>
      <c r="K542" s="445"/>
      <c r="L542" s="538"/>
    </row>
    <row r="543" spans="1:41" s="539" customFormat="1" x14ac:dyDescent="0.25">
      <c r="D543" s="540"/>
      <c r="E543" s="541"/>
      <c r="F543" s="445"/>
      <c r="G543" s="445"/>
      <c r="H543" s="445"/>
      <c r="I543" s="437"/>
      <c r="N543" s="331"/>
      <c r="O543" s="331"/>
      <c r="P543" s="331"/>
      <c r="Q543" s="331"/>
      <c r="R543" s="331"/>
      <c r="S543" s="331"/>
      <c r="T543" s="331"/>
      <c r="U543" s="331"/>
      <c r="V543" s="330"/>
      <c r="W543" s="330"/>
      <c r="X543" s="330"/>
      <c r="Y543" s="330"/>
      <c r="Z543" s="330"/>
      <c r="AA543" s="330"/>
      <c r="AB543" s="330"/>
      <c r="AC543" s="330"/>
      <c r="AD543" s="330"/>
      <c r="AE543" s="330"/>
      <c r="AF543" s="330"/>
      <c r="AG543" s="330"/>
      <c r="AH543" s="330"/>
      <c r="AI543" s="330"/>
      <c r="AJ543" s="330"/>
      <c r="AK543" s="330"/>
      <c r="AL543" s="330"/>
      <c r="AM543" s="330"/>
      <c r="AN543" s="330"/>
      <c r="AO543" s="330"/>
    </row>
    <row r="544" spans="1:41" ht="13.5" customHeight="1" x14ac:dyDescent="0.25">
      <c r="A544" s="330"/>
      <c r="B544" s="330"/>
      <c r="C544" s="330"/>
      <c r="D544" s="333"/>
      <c r="E544" s="330"/>
      <c r="F544" s="330"/>
      <c r="G544" s="330"/>
      <c r="H544" s="334"/>
      <c r="I544" s="334"/>
      <c r="J544" s="330"/>
      <c r="K544" s="330"/>
      <c r="L544" s="330"/>
    </row>
    <row r="545" spans="1:13" ht="16.5" x14ac:dyDescent="0.25">
      <c r="A545" s="610">
        <v>28</v>
      </c>
      <c r="B545" s="335" t="s">
        <v>462</v>
      </c>
      <c r="C545" s="336"/>
      <c r="D545" s="336"/>
      <c r="E545" s="336"/>
      <c r="F545" s="336"/>
      <c r="G545" s="336"/>
      <c r="H545" s="337"/>
      <c r="I545" s="337"/>
      <c r="J545" s="336"/>
      <c r="K545" s="336"/>
      <c r="L545" s="336"/>
    </row>
    <row r="546" spans="1:13" x14ac:dyDescent="0.25">
      <c r="A546" s="330"/>
      <c r="B546" s="330"/>
      <c r="C546" s="330"/>
      <c r="D546" s="333"/>
      <c r="E546" s="330"/>
      <c r="F546" s="330"/>
      <c r="G546" s="330"/>
      <c r="H546" s="334"/>
      <c r="I546" s="334"/>
      <c r="J546" s="330"/>
      <c r="K546" s="330"/>
      <c r="L546" s="330"/>
    </row>
    <row r="547" spans="1:13" ht="42" customHeight="1" x14ac:dyDescent="0.25">
      <c r="A547" s="330"/>
      <c r="B547" s="330"/>
      <c r="C547" s="662" t="s">
        <v>463</v>
      </c>
      <c r="D547" s="662"/>
      <c r="E547" s="662"/>
      <c r="F547" s="662"/>
      <c r="G547" s="662"/>
      <c r="H547" s="662"/>
      <c r="I547" s="662"/>
      <c r="J547" s="662"/>
      <c r="K547" s="662"/>
      <c r="L547" s="662"/>
    </row>
    <row r="548" spans="1:13" x14ac:dyDescent="0.25">
      <c r="A548" s="330"/>
      <c r="B548" s="330"/>
      <c r="C548" s="442"/>
      <c r="D548" s="442"/>
      <c r="E548" s="442"/>
      <c r="F548" s="442"/>
      <c r="G548" s="442"/>
      <c r="H548" s="442"/>
      <c r="I548" s="442"/>
      <c r="J548" s="442"/>
      <c r="K548" s="442"/>
      <c r="L548" s="442"/>
    </row>
    <row r="549" spans="1:13" ht="16.5" thickBot="1" x14ac:dyDescent="0.3">
      <c r="A549" s="330"/>
      <c r="B549" s="330"/>
      <c r="C549" s="361"/>
      <c r="D549" s="543" t="s">
        <v>319</v>
      </c>
      <c r="E549" s="544"/>
      <c r="F549" s="361"/>
      <c r="G549" s="361"/>
      <c r="H549" s="361"/>
      <c r="I549" s="334"/>
      <c r="J549" s="364" t="s">
        <v>555</v>
      </c>
      <c r="K549" s="396"/>
      <c r="L549" s="364" t="s">
        <v>559</v>
      </c>
    </row>
    <row r="550" spans="1:13" x14ac:dyDescent="0.25">
      <c r="A550" s="330"/>
      <c r="B550" s="330"/>
      <c r="C550" s="330"/>
      <c r="D550" s="333" t="s">
        <v>464</v>
      </c>
      <c r="E550" s="545"/>
      <c r="F550" s="330"/>
      <c r="G550" s="330"/>
      <c r="H550" s="546"/>
      <c r="I550" s="334"/>
      <c r="J550" s="491">
        <v>-181363</v>
      </c>
      <c r="K550" s="548"/>
      <c r="L550" s="491">
        <v>-145604</v>
      </c>
    </row>
    <row r="551" spans="1:13" x14ac:dyDescent="0.25">
      <c r="A551" s="338"/>
      <c r="B551" s="330"/>
      <c r="C551" s="330"/>
      <c r="D551" s="440" t="s">
        <v>465</v>
      </c>
      <c r="E551" s="549"/>
      <c r="J551" s="550">
        <v>-10411</v>
      </c>
      <c r="K551" s="551"/>
      <c r="L551" s="550">
        <v>-9218</v>
      </c>
      <c r="M551" s="338"/>
    </row>
    <row r="552" spans="1:13" x14ac:dyDescent="0.25">
      <c r="A552" s="338"/>
      <c r="B552" s="330"/>
      <c r="C552" s="330"/>
      <c r="D552" s="440" t="s">
        <v>466</v>
      </c>
      <c r="E552" s="552"/>
      <c r="F552" s="439"/>
      <c r="G552" s="439"/>
      <c r="H552" s="439"/>
      <c r="I552" s="439"/>
      <c r="J552" s="547">
        <v>-24383</v>
      </c>
      <c r="K552" s="553"/>
      <c r="L552" s="547">
        <v>-22549</v>
      </c>
      <c r="M552" s="338"/>
    </row>
    <row r="553" spans="1:13" x14ac:dyDescent="0.25">
      <c r="A553" s="338"/>
      <c r="B553" s="330"/>
      <c r="C553" s="330"/>
      <c r="D553" s="440" t="s">
        <v>467</v>
      </c>
      <c r="E553" s="552"/>
      <c r="F553" s="439"/>
      <c r="G553" s="439"/>
      <c r="H553" s="554"/>
      <c r="I553" s="439"/>
      <c r="J553" s="547">
        <v>-53760</v>
      </c>
      <c r="K553" s="553"/>
      <c r="L553" s="547">
        <v>-39665</v>
      </c>
      <c r="M553" s="338"/>
    </row>
    <row r="554" spans="1:13" x14ac:dyDescent="0.25">
      <c r="A554" s="338"/>
      <c r="B554" s="330"/>
      <c r="C554" s="330"/>
      <c r="D554" s="333" t="s">
        <v>468</v>
      </c>
      <c r="E554" s="545"/>
      <c r="F554" s="330"/>
      <c r="G554" s="330"/>
      <c r="H554" s="334"/>
      <c r="I554" s="334"/>
      <c r="J554" s="491">
        <v>-4323</v>
      </c>
      <c r="K554" s="548"/>
      <c r="L554" s="491">
        <v>-5832</v>
      </c>
      <c r="M554" s="338"/>
    </row>
    <row r="555" spans="1:13" x14ac:dyDescent="0.25">
      <c r="A555" s="338"/>
      <c r="B555" s="330"/>
      <c r="C555" s="330"/>
      <c r="D555" s="333" t="s">
        <v>469</v>
      </c>
      <c r="E555" s="545"/>
      <c r="F555" s="330"/>
      <c r="G555" s="330"/>
      <c r="H555" s="546"/>
      <c r="I555" s="334"/>
      <c r="J555" s="547">
        <v>-3844</v>
      </c>
      <c r="K555" s="548"/>
      <c r="L555" s="491">
        <v>-26528</v>
      </c>
      <c r="M555" s="338"/>
    </row>
    <row r="556" spans="1:13" ht="16.5" thickBot="1" x14ac:dyDescent="0.3">
      <c r="A556" s="338"/>
      <c r="B556" s="330"/>
      <c r="C556" s="433"/>
      <c r="D556" s="555" t="s">
        <v>1</v>
      </c>
      <c r="E556" s="556"/>
      <c r="F556" s="421"/>
      <c r="G556" s="421"/>
      <c r="H556" s="422"/>
      <c r="I556" s="334"/>
      <c r="J556" s="557">
        <v>-278083</v>
      </c>
      <c r="K556" s="548"/>
      <c r="L556" s="557">
        <v>-249396</v>
      </c>
      <c r="M556" s="338"/>
    </row>
    <row r="557" spans="1:13" x14ac:dyDescent="0.25">
      <c r="A557" s="330"/>
      <c r="B557" s="330"/>
      <c r="C557" s="330"/>
      <c r="D557" s="333"/>
      <c r="E557" s="330"/>
      <c r="F557" s="330"/>
      <c r="G557" s="330"/>
      <c r="H557" s="334"/>
      <c r="I557" s="334"/>
      <c r="J557" s="330"/>
      <c r="K557" s="330"/>
      <c r="L557" s="330"/>
    </row>
    <row r="558" spans="1:13" ht="16.5" customHeight="1" x14ac:dyDescent="0.25">
      <c r="A558" s="330"/>
      <c r="B558" s="330"/>
      <c r="C558" s="330"/>
      <c r="D558" s="333"/>
      <c r="E558" s="330"/>
      <c r="F558" s="330"/>
      <c r="G558" s="330"/>
      <c r="H558" s="334"/>
      <c r="I558" s="334"/>
      <c r="J558" s="330"/>
      <c r="K558" s="330"/>
      <c r="L558" s="330"/>
    </row>
    <row r="559" spans="1:13" ht="16.5" x14ac:dyDescent="0.25">
      <c r="A559" s="610">
        <v>29</v>
      </c>
      <c r="B559" s="335" t="s">
        <v>470</v>
      </c>
      <c r="C559" s="336"/>
      <c r="D559" s="336"/>
      <c r="E559" s="336"/>
      <c r="F559" s="336"/>
      <c r="G559" s="336"/>
      <c r="H559" s="337"/>
      <c r="I559" s="337"/>
      <c r="J559" s="336"/>
      <c r="K559" s="336"/>
      <c r="L559" s="336"/>
    </row>
    <row r="560" spans="1:13" x14ac:dyDescent="0.25">
      <c r="A560" s="330"/>
      <c r="B560" s="330"/>
      <c r="C560" s="330"/>
      <c r="D560" s="333"/>
      <c r="E560" s="330"/>
      <c r="F560" s="330"/>
      <c r="G560" s="330"/>
      <c r="H560" s="334"/>
      <c r="I560" s="334"/>
      <c r="J560" s="330"/>
      <c r="K560" s="330"/>
      <c r="L560" s="330"/>
    </row>
    <row r="561" spans="1:12" ht="15.75" customHeight="1" x14ac:dyDescent="0.25">
      <c r="A561" s="330"/>
      <c r="B561" s="330"/>
      <c r="C561" s="662" t="s">
        <v>471</v>
      </c>
      <c r="D561" s="662"/>
      <c r="E561" s="662"/>
      <c r="F561" s="662"/>
      <c r="G561" s="662"/>
      <c r="H561" s="662"/>
      <c r="I561" s="662"/>
      <c r="J561" s="662"/>
      <c r="K561" s="662"/>
      <c r="L561" s="662"/>
    </row>
    <row r="562" spans="1:12" ht="15.75" customHeight="1" x14ac:dyDescent="0.25">
      <c r="A562" s="330"/>
      <c r="B562" s="330"/>
      <c r="C562" s="442"/>
      <c r="D562" s="442"/>
      <c r="E562" s="442"/>
      <c r="F562" s="442"/>
      <c r="G562" s="442"/>
      <c r="H562" s="442"/>
      <c r="I562" s="442"/>
      <c r="J562" s="442"/>
      <c r="K562" s="442"/>
      <c r="L562" s="442"/>
    </row>
    <row r="563" spans="1:12" ht="16.5" thickBot="1" x14ac:dyDescent="0.3">
      <c r="A563" s="330"/>
      <c r="B563" s="330"/>
      <c r="C563" s="505"/>
      <c r="D563" s="417" t="s">
        <v>472</v>
      </c>
      <c r="E563" s="425"/>
      <c r="F563" s="361"/>
      <c r="G563" s="361"/>
      <c r="H563" s="361"/>
      <c r="I563" s="334"/>
      <c r="J563" s="364" t="s">
        <v>555</v>
      </c>
      <c r="K563" s="400"/>
      <c r="L563" s="364" t="s">
        <v>559</v>
      </c>
    </row>
    <row r="564" spans="1:12" ht="15" customHeight="1" x14ac:dyDescent="0.25">
      <c r="A564" s="330"/>
      <c r="B564" s="330"/>
      <c r="C564" s="330"/>
      <c r="D564" s="395" t="s">
        <v>473</v>
      </c>
      <c r="E564" s="330"/>
      <c r="F564" s="330"/>
      <c r="G564" s="330"/>
      <c r="H564" s="334"/>
      <c r="I564" s="334"/>
      <c r="J564" s="396" t="s">
        <v>474</v>
      </c>
      <c r="K564" s="396"/>
      <c r="L564" s="396" t="s">
        <v>474</v>
      </c>
    </row>
    <row r="565" spans="1:12" x14ac:dyDescent="0.25">
      <c r="A565" s="330"/>
      <c r="B565" s="330"/>
      <c r="C565" s="330"/>
      <c r="D565" s="374" t="s">
        <v>475</v>
      </c>
      <c r="E565" s="352"/>
      <c r="F565" s="330"/>
      <c r="G565" s="330"/>
      <c r="H565" s="334"/>
      <c r="I565" s="334"/>
      <c r="J565" s="491">
        <v>0</v>
      </c>
      <c r="K565" s="396"/>
      <c r="L565" s="491">
        <v>97</v>
      </c>
    </row>
    <row r="566" spans="1:12" x14ac:dyDescent="0.25">
      <c r="A566" s="330"/>
      <c r="B566" s="330"/>
      <c r="C566" s="330"/>
      <c r="D566" s="374" t="s">
        <v>476</v>
      </c>
      <c r="E566" s="352"/>
      <c r="F566" s="330"/>
      <c r="G566" s="330"/>
      <c r="H566" s="334"/>
      <c r="I566" s="334"/>
      <c r="J566" s="491">
        <v>0</v>
      </c>
      <c r="K566" s="396"/>
      <c r="L566" s="491">
        <v>907</v>
      </c>
    </row>
    <row r="567" spans="1:12" ht="16.5" thickBot="1" x14ac:dyDescent="0.3">
      <c r="A567" s="330"/>
      <c r="B567" s="330"/>
      <c r="C567" s="330"/>
      <c r="D567" s="394" t="s">
        <v>477</v>
      </c>
      <c r="E567" s="352"/>
      <c r="F567" s="330"/>
      <c r="G567" s="330"/>
      <c r="H567" s="334"/>
      <c r="I567" s="334"/>
      <c r="J567" s="559">
        <v>0</v>
      </c>
      <c r="K567" s="396"/>
      <c r="L567" s="559">
        <v>1004</v>
      </c>
    </row>
    <row r="568" spans="1:12" ht="16.5" thickTop="1" x14ac:dyDescent="0.25">
      <c r="A568" s="330"/>
      <c r="B568" s="330"/>
      <c r="C568" s="330"/>
      <c r="D568" s="395" t="s">
        <v>478</v>
      </c>
      <c r="E568" s="330"/>
      <c r="F568" s="330"/>
      <c r="G568" s="330"/>
      <c r="H568" s="334"/>
      <c r="I568" s="334"/>
      <c r="J568" s="396"/>
      <c r="K568" s="396"/>
      <c r="L568" s="396"/>
    </row>
    <row r="569" spans="1:12" hidden="1" x14ac:dyDescent="0.25">
      <c r="A569" s="338"/>
      <c r="B569" s="330"/>
      <c r="C569" s="330"/>
      <c r="D569" s="374" t="s">
        <v>475</v>
      </c>
      <c r="E569" s="352"/>
      <c r="F569" s="330"/>
      <c r="G569" s="330"/>
      <c r="H569" s="334"/>
      <c r="I569" s="334"/>
      <c r="J569" s="491">
        <v>0</v>
      </c>
      <c r="K569" s="548"/>
      <c r="L569" s="491">
        <v>0</v>
      </c>
    </row>
    <row r="570" spans="1:12" x14ac:dyDescent="0.25">
      <c r="A570" s="338"/>
      <c r="B570" s="330"/>
      <c r="C570" s="330"/>
      <c r="D570" s="374" t="s">
        <v>476</v>
      </c>
      <c r="E570" s="352"/>
      <c r="F570" s="330"/>
      <c r="G570" s="330"/>
      <c r="H570" s="334"/>
      <c r="I570" s="334"/>
      <c r="J570" s="491">
        <v>-1990</v>
      </c>
      <c r="K570" s="548"/>
      <c r="L570" s="491">
        <v>-118</v>
      </c>
    </row>
    <row r="571" spans="1:12" x14ac:dyDescent="0.25">
      <c r="A571" s="338"/>
      <c r="B571" s="330"/>
      <c r="C571" s="330"/>
      <c r="D571" s="394" t="s">
        <v>479</v>
      </c>
      <c r="E571" s="352"/>
      <c r="F571" s="330"/>
      <c r="G571" s="330"/>
      <c r="H571" s="334"/>
      <c r="I571" s="334"/>
      <c r="J571" s="560">
        <v>-1990</v>
      </c>
      <c r="K571" s="548"/>
      <c r="L571" s="560">
        <v>-118</v>
      </c>
    </row>
    <row r="572" spans="1:12" x14ac:dyDescent="0.25">
      <c r="A572" s="338"/>
      <c r="B572" s="330"/>
      <c r="C572" s="330"/>
      <c r="D572" s="374"/>
      <c r="E572" s="352"/>
      <c r="F572" s="330"/>
      <c r="G572" s="330"/>
      <c r="H572" s="334"/>
      <c r="I572" s="334"/>
      <c r="J572" s="561"/>
      <c r="K572" s="548"/>
      <c r="L572" s="561"/>
    </row>
    <row r="573" spans="1:12" ht="16.5" thickBot="1" x14ac:dyDescent="0.3">
      <c r="A573" s="338"/>
      <c r="B573" s="330"/>
      <c r="C573" s="433"/>
      <c r="D573" s="562" t="s">
        <v>480</v>
      </c>
      <c r="E573" s="432"/>
      <c r="F573" s="433"/>
      <c r="G573" s="433"/>
      <c r="H573" s="434"/>
      <c r="I573" s="334"/>
      <c r="J573" s="446">
        <v>-1990</v>
      </c>
      <c r="K573" s="563"/>
      <c r="L573" s="564">
        <v>886</v>
      </c>
    </row>
    <row r="574" spans="1:12" x14ac:dyDescent="0.25">
      <c r="A574" s="330"/>
      <c r="B574" s="330"/>
      <c r="C574" s="330"/>
      <c r="D574" s="333"/>
      <c r="E574" s="330"/>
      <c r="F574" s="330"/>
      <c r="G574" s="330"/>
      <c r="H574" s="334"/>
      <c r="I574" s="334"/>
      <c r="J574" s="330"/>
      <c r="K574" s="330"/>
      <c r="L574" s="330"/>
    </row>
    <row r="575" spans="1:12" ht="15" customHeight="1" x14ac:dyDescent="0.25">
      <c r="A575" s="330"/>
      <c r="B575" s="330"/>
      <c r="C575" s="330"/>
      <c r="D575" s="333"/>
      <c r="E575" s="330"/>
      <c r="F575" s="330"/>
      <c r="G575" s="330"/>
      <c r="H575" s="334"/>
      <c r="I575" s="334"/>
      <c r="J575" s="330"/>
      <c r="K575" s="330"/>
      <c r="L575" s="330"/>
    </row>
    <row r="576" spans="1:12" ht="16.5" x14ac:dyDescent="0.25">
      <c r="A576" s="610">
        <v>30</v>
      </c>
      <c r="B576" s="335" t="s">
        <v>481</v>
      </c>
      <c r="C576" s="336"/>
      <c r="D576" s="336"/>
      <c r="E576" s="336"/>
      <c r="F576" s="336"/>
      <c r="G576" s="336"/>
      <c r="H576" s="337"/>
      <c r="I576" s="337"/>
      <c r="J576" s="336"/>
      <c r="K576" s="336"/>
      <c r="L576" s="336"/>
    </row>
    <row r="577" spans="1:12" ht="10.5" customHeight="1" x14ac:dyDescent="0.25">
      <c r="A577" s="330"/>
      <c r="B577" s="330"/>
      <c r="C577" s="330"/>
      <c r="D577" s="333"/>
      <c r="E577" s="330"/>
      <c r="F577" s="330"/>
      <c r="G577" s="330"/>
      <c r="H577" s="334"/>
      <c r="I577" s="334"/>
      <c r="J577" s="330"/>
      <c r="K577" s="330"/>
      <c r="L577" s="330"/>
    </row>
    <row r="578" spans="1:12" ht="39.75" customHeight="1" x14ac:dyDescent="0.25">
      <c r="A578" s="330"/>
      <c r="B578" s="330"/>
      <c r="C578" s="662" t="s">
        <v>482</v>
      </c>
      <c r="D578" s="662"/>
      <c r="E578" s="662"/>
      <c r="F578" s="662"/>
      <c r="G578" s="662"/>
      <c r="H578" s="662"/>
      <c r="I578" s="662"/>
      <c r="J578" s="662"/>
      <c r="K578" s="662"/>
      <c r="L578" s="662"/>
    </row>
    <row r="579" spans="1:12" ht="3.75" customHeight="1" x14ac:dyDescent="0.25">
      <c r="A579" s="330"/>
      <c r="B579" s="330"/>
      <c r="C579" s="330"/>
      <c r="D579" s="531"/>
      <c r="E579" s="338"/>
      <c r="F579" s="338"/>
      <c r="G579" s="338"/>
      <c r="H579" s="437"/>
      <c r="I579" s="437"/>
      <c r="J579" s="338"/>
      <c r="K579" s="338"/>
      <c r="L579" s="338"/>
    </row>
    <row r="580" spans="1:12" ht="3.75" customHeight="1" x14ac:dyDescent="0.25">
      <c r="A580" s="330"/>
      <c r="B580" s="330"/>
      <c r="C580" s="330"/>
      <c r="D580" s="386"/>
      <c r="E580" s="330"/>
      <c r="F580" s="508"/>
      <c r="G580" s="508"/>
      <c r="H580" s="508"/>
      <c r="I580" s="437"/>
      <c r="J580" s="338"/>
      <c r="K580" s="338"/>
      <c r="L580" s="330"/>
    </row>
    <row r="581" spans="1:12" ht="6" customHeight="1" x14ac:dyDescent="0.25">
      <c r="A581" s="330"/>
      <c r="B581" s="330"/>
      <c r="C581" s="330"/>
      <c r="D581" s="386"/>
      <c r="E581" s="330"/>
      <c r="F581" s="508"/>
      <c r="G581" s="508"/>
      <c r="H581" s="508"/>
      <c r="I581" s="437"/>
      <c r="J581" s="338"/>
      <c r="K581" s="338"/>
      <c r="L581" s="330"/>
    </row>
    <row r="582" spans="1:12" ht="16.5" thickBot="1" x14ac:dyDescent="0.3">
      <c r="A582" s="330"/>
      <c r="B582" s="330"/>
      <c r="C582" s="330"/>
      <c r="D582" s="566" t="s">
        <v>483</v>
      </c>
      <c r="E582" s="330"/>
      <c r="F582" s="674" t="s">
        <v>484</v>
      </c>
      <c r="G582" s="674"/>
      <c r="H582" s="674"/>
      <c r="I582" s="674"/>
      <c r="J582" s="674"/>
      <c r="K582" s="338"/>
      <c r="L582" s="566" t="s">
        <v>485</v>
      </c>
    </row>
    <row r="583" spans="1:12" x14ac:dyDescent="0.25">
      <c r="A583" s="330"/>
      <c r="B583" s="330"/>
      <c r="C583" s="330"/>
      <c r="D583" s="374" t="s">
        <v>486</v>
      </c>
      <c r="E583" s="330"/>
      <c r="F583" s="675" t="s">
        <v>487</v>
      </c>
      <c r="G583" s="675"/>
      <c r="H583" s="675"/>
      <c r="I583" s="675"/>
      <c r="J583" s="675"/>
      <c r="K583" s="338"/>
      <c r="L583" s="606">
        <v>191237076.94999999</v>
      </c>
    </row>
    <row r="584" spans="1:12" x14ac:dyDescent="0.25">
      <c r="A584" s="330"/>
      <c r="B584" s="330"/>
      <c r="C584" s="330"/>
      <c r="D584" s="374" t="s">
        <v>488</v>
      </c>
      <c r="E584" s="330"/>
      <c r="F584" s="675" t="s">
        <v>489</v>
      </c>
      <c r="G584" s="675"/>
      <c r="H584" s="675"/>
      <c r="I584" s="675"/>
      <c r="J584" s="675"/>
      <c r="K584" s="338"/>
      <c r="L584" s="606">
        <v>10000000</v>
      </c>
    </row>
    <row r="585" spans="1:12" ht="21" customHeight="1" x14ac:dyDescent="0.25">
      <c r="A585" s="330"/>
      <c r="B585" s="330"/>
      <c r="C585" s="330"/>
      <c r="D585" s="374" t="s">
        <v>490</v>
      </c>
      <c r="E585" s="330"/>
      <c r="F585" s="675" t="s">
        <v>491</v>
      </c>
      <c r="G585" s="675"/>
      <c r="H585" s="675"/>
      <c r="I585" s="675"/>
      <c r="J585" s="675"/>
      <c r="K585" s="338"/>
      <c r="L585" s="624" t="s">
        <v>492</v>
      </c>
    </row>
    <row r="586" spans="1:12" x14ac:dyDescent="0.25">
      <c r="A586" s="330"/>
      <c r="B586" s="330"/>
      <c r="C586" s="330"/>
      <c r="D586" s="374" t="s">
        <v>493</v>
      </c>
      <c r="E586" s="330"/>
      <c r="F586" s="675" t="s">
        <v>494</v>
      </c>
      <c r="G586" s="675"/>
      <c r="H586" s="675"/>
      <c r="I586" s="675"/>
      <c r="J586" s="675"/>
      <c r="K586" s="338"/>
      <c r="L586" s="606">
        <v>3000000</v>
      </c>
    </row>
    <row r="587" spans="1:12" x14ac:dyDescent="0.25">
      <c r="A587" s="330"/>
      <c r="B587" s="330"/>
      <c r="C587" s="330"/>
      <c r="D587" s="374" t="s">
        <v>495</v>
      </c>
      <c r="E587" s="330"/>
      <c r="F587" s="675" t="s">
        <v>487</v>
      </c>
      <c r="G587" s="675"/>
      <c r="H587" s="675"/>
      <c r="I587" s="675"/>
      <c r="J587" s="675"/>
      <c r="K587" s="338"/>
      <c r="L587" s="606">
        <v>1540000</v>
      </c>
    </row>
    <row r="588" spans="1:12" x14ac:dyDescent="0.25">
      <c r="A588" s="330"/>
      <c r="B588" s="330"/>
      <c r="C588" s="330"/>
      <c r="D588" s="374" t="s">
        <v>496</v>
      </c>
      <c r="E588" s="330"/>
      <c r="F588" s="670" t="s">
        <v>497</v>
      </c>
      <c r="G588" s="670"/>
      <c r="H588" s="670"/>
      <c r="I588" s="670"/>
      <c r="J588" s="670"/>
      <c r="K588" s="338"/>
      <c r="L588" s="606">
        <v>13100000</v>
      </c>
    </row>
    <row r="589" spans="1:12" ht="31.5" customHeight="1" x14ac:dyDescent="0.25">
      <c r="A589" s="330"/>
      <c r="B589" s="330"/>
      <c r="C589" s="330"/>
      <c r="D589" s="352" t="s">
        <v>498</v>
      </c>
      <c r="E589" s="330"/>
      <c r="F589" s="671" t="s">
        <v>572</v>
      </c>
      <c r="G589" s="671"/>
      <c r="H589" s="671"/>
      <c r="I589" s="671"/>
      <c r="J589" s="671"/>
      <c r="K589" s="607"/>
      <c r="L589" s="623">
        <v>831</v>
      </c>
    </row>
    <row r="590" spans="1:12" ht="15" customHeight="1" x14ac:dyDescent="0.25">
      <c r="A590" s="330"/>
      <c r="B590" s="330"/>
      <c r="C590" s="330"/>
      <c r="D590" s="333"/>
      <c r="E590" s="330"/>
      <c r="F590" s="330"/>
      <c r="G590" s="330"/>
      <c r="H590" s="334"/>
      <c r="I590" s="334"/>
      <c r="J590" s="330"/>
      <c r="K590" s="330"/>
      <c r="L590" s="330"/>
    </row>
    <row r="591" spans="1:12" ht="16.5" x14ac:dyDescent="0.25">
      <c r="A591" s="610">
        <v>31</v>
      </c>
      <c r="B591" s="335" t="s">
        <v>499</v>
      </c>
      <c r="C591" s="336"/>
      <c r="D591" s="336"/>
      <c r="E591" s="336"/>
      <c r="F591" s="336"/>
      <c r="G591" s="336"/>
      <c r="H591" s="337"/>
      <c r="I591" s="337"/>
      <c r="J591" s="336"/>
      <c r="K591" s="336"/>
      <c r="L591" s="336"/>
    </row>
    <row r="592" spans="1:12" ht="8.25" customHeight="1" x14ac:dyDescent="0.25">
      <c r="A592" s="330"/>
      <c r="B592" s="330"/>
      <c r="C592" s="330"/>
      <c r="D592" s="333"/>
      <c r="E592" s="330"/>
      <c r="F592" s="330"/>
      <c r="G592" s="330"/>
      <c r="H592" s="334"/>
      <c r="I592" s="334"/>
      <c r="J592" s="330"/>
      <c r="K592" s="330"/>
      <c r="L592" s="330"/>
    </row>
    <row r="593" spans="1:12" ht="72.75" customHeight="1" x14ac:dyDescent="0.25">
      <c r="A593" s="330"/>
      <c r="B593" s="330"/>
      <c r="C593" s="662" t="s">
        <v>500</v>
      </c>
      <c r="D593" s="662"/>
      <c r="E593" s="662"/>
      <c r="F593" s="662"/>
      <c r="G593" s="662"/>
      <c r="H593" s="662"/>
      <c r="I593" s="662"/>
      <c r="J593" s="662"/>
      <c r="K593" s="662"/>
      <c r="L593" s="662"/>
    </row>
    <row r="594" spans="1:12" ht="12.75" customHeight="1" x14ac:dyDescent="0.25">
      <c r="A594" s="330"/>
      <c r="B594" s="330"/>
      <c r="C594" s="330"/>
      <c r="D594" s="333"/>
      <c r="E594" s="330"/>
      <c r="F594" s="330"/>
      <c r="G594" s="330"/>
      <c r="H594" s="334"/>
      <c r="I594" s="334"/>
      <c r="J594" s="330"/>
      <c r="K594" s="330"/>
      <c r="L594" s="330"/>
    </row>
    <row r="595" spans="1:12" ht="61.5" customHeight="1" x14ac:dyDescent="0.25">
      <c r="A595" s="330"/>
      <c r="B595" s="330"/>
      <c r="C595" s="662" t="s">
        <v>501</v>
      </c>
      <c r="D595" s="662"/>
      <c r="E595" s="662"/>
      <c r="F595" s="662"/>
      <c r="G595" s="662"/>
      <c r="H595" s="662"/>
      <c r="I595" s="662"/>
      <c r="J595" s="662"/>
      <c r="K595" s="662"/>
      <c r="L595" s="662"/>
    </row>
    <row r="596" spans="1:12" ht="12.75" customHeight="1" x14ac:dyDescent="0.25">
      <c r="A596" s="330"/>
      <c r="B596" s="330"/>
      <c r="C596" s="330"/>
      <c r="D596" s="333"/>
      <c r="E596" s="330"/>
      <c r="F596" s="330"/>
      <c r="G596" s="330"/>
      <c r="H596" s="334"/>
      <c r="I596" s="334"/>
      <c r="J596" s="330"/>
      <c r="K596" s="330"/>
      <c r="L596" s="330"/>
    </row>
    <row r="597" spans="1:12" ht="47.25" customHeight="1" x14ac:dyDescent="0.25">
      <c r="A597" s="330"/>
      <c r="B597" s="330"/>
      <c r="C597" s="662" t="s">
        <v>502</v>
      </c>
      <c r="D597" s="662"/>
      <c r="E597" s="662"/>
      <c r="F597" s="662"/>
      <c r="G597" s="662"/>
      <c r="H597" s="662"/>
      <c r="I597" s="662"/>
      <c r="J597" s="662"/>
      <c r="K597" s="662"/>
      <c r="L597" s="662"/>
    </row>
    <row r="598" spans="1:12" ht="12.75" customHeight="1" x14ac:dyDescent="0.25">
      <c r="A598" s="330"/>
      <c r="B598" s="330"/>
      <c r="C598" s="330"/>
      <c r="D598" s="333"/>
      <c r="E598" s="330"/>
      <c r="F598" s="330"/>
      <c r="G598" s="330"/>
      <c r="H598" s="334"/>
      <c r="I598" s="334"/>
      <c r="J598" s="330"/>
      <c r="K598" s="330"/>
      <c r="L598" s="330"/>
    </row>
    <row r="599" spans="1:12" ht="54" customHeight="1" x14ac:dyDescent="0.25">
      <c r="A599" s="330"/>
      <c r="B599" s="330"/>
      <c r="C599" s="662" t="s">
        <v>503</v>
      </c>
      <c r="D599" s="662"/>
      <c r="E599" s="662"/>
      <c r="F599" s="662"/>
      <c r="G599" s="662"/>
      <c r="H599" s="662"/>
      <c r="I599" s="662"/>
      <c r="J599" s="662"/>
      <c r="K599" s="662"/>
      <c r="L599" s="662"/>
    </row>
    <row r="600" spans="1:12" ht="15.75" customHeight="1" x14ac:dyDescent="0.25">
      <c r="A600" s="330"/>
      <c r="B600" s="330"/>
      <c r="C600" s="567"/>
      <c r="D600" s="567"/>
      <c r="E600" s="567"/>
      <c r="F600" s="567"/>
      <c r="G600" s="567"/>
      <c r="H600" s="567"/>
      <c r="I600" s="567"/>
      <c r="J600" s="567"/>
      <c r="K600" s="567"/>
      <c r="L600" s="567"/>
    </row>
    <row r="601" spans="1:12" x14ac:dyDescent="0.25">
      <c r="A601" s="330"/>
      <c r="B601" s="330"/>
      <c r="C601" s="330"/>
      <c r="D601" s="333"/>
      <c r="E601" s="330"/>
      <c r="F601" s="330"/>
      <c r="G601" s="330"/>
      <c r="H601" s="334"/>
      <c r="I601" s="334"/>
      <c r="J601" s="330"/>
      <c r="K601" s="330"/>
      <c r="L601" s="330"/>
    </row>
    <row r="602" spans="1:12" ht="16.5" x14ac:dyDescent="0.25">
      <c r="A602" s="610">
        <v>32</v>
      </c>
      <c r="B602" s="335" t="s">
        <v>504</v>
      </c>
      <c r="C602" s="336"/>
      <c r="D602" s="336"/>
      <c r="E602" s="336"/>
      <c r="F602" s="336"/>
      <c r="G602" s="336"/>
      <c r="H602" s="337"/>
      <c r="I602" s="337"/>
      <c r="J602" s="336"/>
      <c r="K602" s="336"/>
      <c r="L602" s="336"/>
    </row>
    <row r="603" spans="1:12" x14ac:dyDescent="0.25">
      <c r="A603" s="330"/>
      <c r="B603" s="330"/>
      <c r="C603" s="330"/>
      <c r="D603" s="333"/>
      <c r="E603" s="330"/>
      <c r="F603" s="330"/>
      <c r="G603" s="330"/>
      <c r="H603" s="334"/>
      <c r="I603" s="334"/>
      <c r="J603" s="330"/>
      <c r="K603" s="330"/>
      <c r="L603" s="330"/>
    </row>
    <row r="604" spans="1:12" ht="54.75" customHeight="1" x14ac:dyDescent="0.25">
      <c r="A604" s="330"/>
      <c r="B604" s="330"/>
      <c r="C604" s="662" t="s">
        <v>505</v>
      </c>
      <c r="D604" s="662"/>
      <c r="E604" s="662"/>
      <c r="F604" s="662"/>
      <c r="G604" s="662"/>
      <c r="H604" s="662"/>
      <c r="I604" s="662"/>
      <c r="J604" s="662"/>
      <c r="K604" s="662"/>
      <c r="L604" s="662"/>
    </row>
    <row r="605" spans="1:12" x14ac:dyDescent="0.25">
      <c r="A605" s="330"/>
      <c r="B605" s="330"/>
      <c r="C605" s="476"/>
      <c r="D605" s="333"/>
      <c r="E605" s="330"/>
      <c r="F605" s="330"/>
      <c r="G605" s="330"/>
      <c r="H605" s="334"/>
      <c r="I605" s="334"/>
      <c r="J605" s="330"/>
      <c r="K605" s="330"/>
      <c r="L605" s="330"/>
    </row>
    <row r="606" spans="1:12" ht="16.5" thickBot="1" x14ac:dyDescent="0.3">
      <c r="A606" s="330"/>
      <c r="B606" s="330"/>
      <c r="C606" s="505"/>
      <c r="D606" s="438" t="s">
        <v>506</v>
      </c>
      <c r="E606" s="438"/>
      <c r="F606" s="424"/>
      <c r="G606" s="424"/>
      <c r="H606" s="424"/>
      <c r="I606" s="334"/>
      <c r="J606" s="364" t="s">
        <v>555</v>
      </c>
      <c r="K606" s="428"/>
      <c r="L606" s="568" t="s">
        <v>255</v>
      </c>
    </row>
    <row r="607" spans="1:12" ht="16.5" thickBot="1" x14ac:dyDescent="0.3">
      <c r="A607" s="330"/>
      <c r="B607" s="330"/>
      <c r="C607" s="494"/>
      <c r="D607" s="569" t="s">
        <v>507</v>
      </c>
      <c r="E607" s="672"/>
      <c r="F607" s="570"/>
      <c r="G607" s="570"/>
      <c r="H607" s="570"/>
      <c r="I607" s="439"/>
      <c r="J607" s="491">
        <v>-129228</v>
      </c>
      <c r="K607" s="673"/>
      <c r="L607" s="491">
        <v>-127479</v>
      </c>
    </row>
    <row r="608" spans="1:12" ht="16.5" thickBot="1" x14ac:dyDescent="0.3">
      <c r="A608" s="330"/>
      <c r="B608" s="330"/>
      <c r="C608" s="571"/>
      <c r="D608" s="572" t="s">
        <v>508</v>
      </c>
      <c r="E608" s="672"/>
      <c r="F608" s="573"/>
      <c r="G608" s="573"/>
      <c r="H608" s="573"/>
      <c r="I608" s="439"/>
      <c r="J608" s="574">
        <v>-140976</v>
      </c>
      <c r="K608" s="673"/>
      <c r="L608" s="574">
        <v>-139226</v>
      </c>
    </row>
    <row r="609" spans="1:12" x14ac:dyDescent="0.25">
      <c r="A609" s="330"/>
      <c r="B609" s="330"/>
      <c r="C609" s="330"/>
      <c r="D609" s="333"/>
      <c r="E609" s="352"/>
      <c r="F609" s="330"/>
      <c r="G609" s="330"/>
      <c r="H609" s="334"/>
      <c r="I609" s="334"/>
      <c r="J609" s="330"/>
      <c r="K609" s="575"/>
      <c r="L609" s="330"/>
    </row>
    <row r="610" spans="1:12" x14ac:dyDescent="0.25">
      <c r="A610" s="330"/>
      <c r="B610" s="330"/>
      <c r="C610" s="330"/>
      <c r="D610" s="333"/>
      <c r="E610" s="352"/>
      <c r="F610" s="330"/>
      <c r="G610" s="330"/>
      <c r="H610" s="334"/>
      <c r="I610" s="334"/>
      <c r="J610" s="330"/>
      <c r="K610" s="575"/>
      <c r="L610" s="330"/>
    </row>
    <row r="611" spans="1:12" x14ac:dyDescent="0.25">
      <c r="A611" s="330"/>
      <c r="B611" s="330"/>
      <c r="C611" s="330"/>
      <c r="D611" s="333"/>
      <c r="E611" s="352"/>
      <c r="F611" s="330"/>
      <c r="G611" s="330"/>
      <c r="H611" s="334"/>
      <c r="I611" s="334"/>
      <c r="J611" s="330"/>
      <c r="K611" s="575"/>
      <c r="L611" s="330"/>
    </row>
    <row r="612" spans="1:12" ht="16.5" x14ac:dyDescent="0.25">
      <c r="A612" s="610">
        <v>33</v>
      </c>
      <c r="B612" s="335" t="s">
        <v>509</v>
      </c>
      <c r="C612" s="336"/>
      <c r="D612" s="336"/>
      <c r="E612" s="336"/>
      <c r="F612" s="336"/>
      <c r="G612" s="336"/>
      <c r="H612" s="337"/>
      <c r="I612" s="337"/>
      <c r="J612" s="336"/>
      <c r="K612" s="336"/>
      <c r="L612" s="335"/>
    </row>
    <row r="613" spans="1:12" x14ac:dyDescent="0.25">
      <c r="A613" s="330"/>
      <c r="B613" s="330"/>
      <c r="C613" s="330"/>
      <c r="D613" s="333"/>
      <c r="E613" s="330"/>
      <c r="F613" s="330"/>
      <c r="G613" s="330"/>
      <c r="H613" s="334"/>
      <c r="I613" s="334"/>
      <c r="J613" s="330"/>
      <c r="K613" s="330"/>
      <c r="L613" s="330"/>
    </row>
    <row r="614" spans="1:12" ht="58.5" customHeight="1" x14ac:dyDescent="0.25">
      <c r="A614" s="330"/>
      <c r="B614" s="330"/>
      <c r="C614" s="662" t="s">
        <v>541</v>
      </c>
      <c r="D614" s="662"/>
      <c r="E614" s="662"/>
      <c r="F614" s="662"/>
      <c r="G614" s="662"/>
      <c r="H614" s="662"/>
      <c r="I614" s="662"/>
      <c r="J614" s="662"/>
      <c r="K614" s="662"/>
      <c r="L614" s="662"/>
    </row>
    <row r="615" spans="1:12" ht="118.5" customHeight="1" x14ac:dyDescent="0.25">
      <c r="A615" s="330"/>
      <c r="B615" s="330"/>
      <c r="C615" s="330"/>
      <c r="D615" s="663" t="s">
        <v>510</v>
      </c>
      <c r="E615" s="663"/>
      <c r="F615" s="663"/>
      <c r="G615" s="663"/>
      <c r="H615" s="663"/>
      <c r="I615" s="663"/>
      <c r="J615" s="663"/>
      <c r="K615" s="663"/>
      <c r="L615" s="663"/>
    </row>
    <row r="616" spans="1:12" ht="16.5" thickBot="1" x14ac:dyDescent="0.3">
      <c r="A616" s="330"/>
      <c r="B616" s="330"/>
      <c r="C616" s="330"/>
      <c r="D616" s="333"/>
      <c r="E616" s="330"/>
      <c r="F616" s="330"/>
      <c r="G616" s="330"/>
      <c r="H616" s="334"/>
      <c r="I616" s="334"/>
      <c r="J616" s="330"/>
      <c r="K616" s="330"/>
      <c r="L616" s="330"/>
    </row>
    <row r="617" spans="1:12" ht="32.25" customHeight="1" thickBot="1" x14ac:dyDescent="0.3">
      <c r="A617" s="330"/>
      <c r="B617" s="330"/>
      <c r="C617" s="576"/>
      <c r="D617" s="576"/>
      <c r="E617" s="577" t="s">
        <v>511</v>
      </c>
      <c r="F617" s="664" t="s">
        <v>512</v>
      </c>
      <c r="G617" s="664"/>
      <c r="H617" s="577" t="s">
        <v>513</v>
      </c>
      <c r="I617" s="577"/>
      <c r="J617" s="577" t="s">
        <v>514</v>
      </c>
      <c r="K617" s="577"/>
      <c r="L617" s="577" t="s">
        <v>302</v>
      </c>
    </row>
    <row r="618" spans="1:12" ht="16.5" thickBot="1" x14ac:dyDescent="0.3">
      <c r="A618" s="330"/>
      <c r="B618" s="330"/>
      <c r="C618" s="578"/>
      <c r="D618" s="578" t="s">
        <v>255</v>
      </c>
      <c r="E618" s="579">
        <v>234760</v>
      </c>
      <c r="F618" s="665">
        <v>-29930</v>
      </c>
      <c r="G618" s="665"/>
      <c r="H618" s="579">
        <v>33017</v>
      </c>
      <c r="I618" s="580"/>
      <c r="J618" s="579">
        <v>-247149</v>
      </c>
      <c r="K618" s="580"/>
      <c r="L618" s="579">
        <v>-9302</v>
      </c>
    </row>
    <row r="619" spans="1:12" ht="7.5" customHeight="1" x14ac:dyDescent="0.25">
      <c r="A619" s="330"/>
      <c r="B619" s="330"/>
      <c r="C619" s="581"/>
      <c r="D619" s="581"/>
      <c r="E619" s="343"/>
      <c r="F619" s="343"/>
      <c r="G619" s="343"/>
      <c r="H619" s="396"/>
      <c r="I619" s="396"/>
      <c r="J619" s="343"/>
      <c r="K619" s="343"/>
      <c r="L619" s="343"/>
    </row>
    <row r="620" spans="1:12" ht="16.5" thickBot="1" x14ac:dyDescent="0.3">
      <c r="A620" s="330"/>
      <c r="B620" s="330"/>
      <c r="C620" s="582"/>
      <c r="D620" s="582" t="s">
        <v>515</v>
      </c>
      <c r="E620" s="583"/>
      <c r="F620" s="583"/>
      <c r="G620" s="583"/>
      <c r="H620" s="584"/>
      <c r="I620" s="584"/>
      <c r="J620" s="583"/>
      <c r="K620" s="583"/>
      <c r="L620" s="583"/>
    </row>
    <row r="621" spans="1:12" ht="16.5" thickBot="1" x14ac:dyDescent="0.3">
      <c r="A621" s="330"/>
      <c r="B621" s="330"/>
      <c r="C621" s="418"/>
      <c r="D621" s="418" t="s">
        <v>516</v>
      </c>
      <c r="E621" s="548">
        <v>-16422</v>
      </c>
      <c r="F621" s="666">
        <v>0</v>
      </c>
      <c r="G621" s="666"/>
      <c r="H621" s="548">
        <v>0</v>
      </c>
      <c r="I621" s="396"/>
      <c r="J621" s="548">
        <v>0</v>
      </c>
      <c r="K621" s="565"/>
      <c r="L621" s="548">
        <v>-16422</v>
      </c>
    </row>
    <row r="622" spans="1:12" ht="6.75" customHeight="1" x14ac:dyDescent="0.25">
      <c r="A622" s="330"/>
      <c r="B622" s="330"/>
      <c r="C622" s="585"/>
      <c r="D622" s="585"/>
      <c r="E622" s="586"/>
      <c r="F622" s="586"/>
      <c r="G622" s="586"/>
      <c r="H622" s="586"/>
      <c r="I622" s="586"/>
      <c r="J622" s="586"/>
      <c r="K622" s="586"/>
      <c r="L622" s="586"/>
    </row>
    <row r="623" spans="1:12" ht="16.5" thickBot="1" x14ac:dyDescent="0.3">
      <c r="A623" s="330"/>
      <c r="B623" s="330"/>
      <c r="C623" s="582"/>
      <c r="D623" s="582" t="s">
        <v>517</v>
      </c>
      <c r="E623" s="584"/>
      <c r="F623" s="584"/>
      <c r="G623" s="584"/>
      <c r="H623" s="584"/>
      <c r="I623" s="584"/>
      <c r="J623" s="584"/>
      <c r="K623" s="584"/>
      <c r="L623" s="584"/>
    </row>
    <row r="624" spans="1:12" x14ac:dyDescent="0.25">
      <c r="A624" s="330"/>
      <c r="B624" s="330"/>
      <c r="C624" s="418"/>
      <c r="D624" s="418" t="s">
        <v>518</v>
      </c>
      <c r="E624" s="548">
        <v>0</v>
      </c>
      <c r="F624" s="667">
        <v>0</v>
      </c>
      <c r="G624" s="667"/>
      <c r="H624" s="548">
        <v>0</v>
      </c>
      <c r="I624" s="565"/>
      <c r="J624" s="548">
        <v>-2805</v>
      </c>
      <c r="K624" s="565"/>
      <c r="L624" s="548">
        <v>-2805</v>
      </c>
    </row>
    <row r="625" spans="1:12" ht="6" customHeight="1" thickBot="1" x14ac:dyDescent="0.3">
      <c r="A625" s="330"/>
      <c r="B625" s="330"/>
      <c r="C625" s="587"/>
      <c r="D625" s="587"/>
      <c r="E625" s="588"/>
      <c r="F625" s="588"/>
      <c r="G625" s="588"/>
      <c r="H625" s="588"/>
      <c r="I625" s="588"/>
      <c r="J625" s="588"/>
      <c r="K625" s="588"/>
      <c r="L625" s="588"/>
    </row>
    <row r="626" spans="1:12" ht="16.5" thickBot="1" x14ac:dyDescent="0.3">
      <c r="A626" s="330"/>
      <c r="B626" s="330"/>
      <c r="C626" s="589"/>
      <c r="D626" s="589" t="s">
        <v>555</v>
      </c>
      <c r="E626" s="590">
        <v>218338</v>
      </c>
      <c r="F626" s="668">
        <v>-29930</v>
      </c>
      <c r="G626" s="668"/>
      <c r="H626" s="591">
        <v>33017</v>
      </c>
      <c r="I626" s="592"/>
      <c r="J626" s="579">
        <v>-249954</v>
      </c>
      <c r="K626" s="593"/>
      <c r="L626" s="594">
        <v>-28529</v>
      </c>
    </row>
    <row r="627" spans="1:12" x14ac:dyDescent="0.25">
      <c r="A627" s="330"/>
      <c r="B627" s="330"/>
      <c r="C627" s="330"/>
      <c r="D627" s="330"/>
      <c r="E627" s="426"/>
      <c r="F627" s="330"/>
      <c r="G627" s="330"/>
      <c r="H627" s="330"/>
      <c r="I627" s="330"/>
      <c r="J627" s="330"/>
      <c r="K627" s="330"/>
      <c r="L627" s="330"/>
    </row>
    <row r="628" spans="1:12" x14ac:dyDescent="0.25">
      <c r="A628" s="330"/>
      <c r="B628" s="330"/>
      <c r="C628" s="330"/>
      <c r="D628" s="330"/>
      <c r="E628" s="426"/>
      <c r="F628" s="330"/>
      <c r="G628" s="330"/>
      <c r="H628" s="330"/>
      <c r="I628" s="330"/>
      <c r="J628" s="330"/>
      <c r="K628" s="330"/>
      <c r="L628" s="330"/>
    </row>
    <row r="629" spans="1:12" x14ac:dyDescent="0.25">
      <c r="A629" s="330"/>
      <c r="B629" s="595" t="s">
        <v>519</v>
      </c>
      <c r="C629" s="330"/>
      <c r="D629" s="330"/>
      <c r="E629" s="330"/>
      <c r="F629" s="330"/>
      <c r="G629" s="330"/>
      <c r="H629" s="330"/>
      <c r="I629" s="330"/>
      <c r="J629" s="330"/>
      <c r="K629" s="330"/>
      <c r="L629" s="330"/>
    </row>
    <row r="630" spans="1:12" x14ac:dyDescent="0.25">
      <c r="A630" s="330"/>
      <c r="B630" s="330"/>
      <c r="C630" s="330"/>
      <c r="D630" s="330" t="s">
        <v>520</v>
      </c>
      <c r="E630" s="330"/>
      <c r="F630" s="330"/>
      <c r="G630" s="330"/>
      <c r="H630" s="330"/>
      <c r="I630" s="330"/>
      <c r="J630" s="330"/>
      <c r="K630" s="330"/>
      <c r="L630" s="330"/>
    </row>
    <row r="631" spans="1:12" ht="10.5" customHeight="1" x14ac:dyDescent="0.25">
      <c r="A631" s="330"/>
      <c r="B631" s="330"/>
      <c r="C631" s="330"/>
      <c r="D631" s="330"/>
      <c r="E631" s="330"/>
      <c r="F631" s="330"/>
      <c r="G631" s="330"/>
      <c r="H631" s="330"/>
      <c r="I631" s="330"/>
      <c r="J631" s="330"/>
      <c r="K631" s="330"/>
      <c r="L631" s="330"/>
    </row>
    <row r="632" spans="1:12" x14ac:dyDescent="0.25">
      <c r="A632" s="330"/>
      <c r="B632" s="595" t="s">
        <v>521</v>
      </c>
      <c r="C632" s="330"/>
      <c r="D632" s="355"/>
      <c r="E632" s="355"/>
      <c r="F632" s="355"/>
      <c r="G632" s="355"/>
      <c r="H632" s="355"/>
      <c r="I632" s="355"/>
      <c r="J632" s="355"/>
      <c r="K632" s="355"/>
      <c r="L632" s="355"/>
    </row>
    <row r="633" spans="1:12" ht="132" customHeight="1" x14ac:dyDescent="0.25">
      <c r="A633" s="330"/>
      <c r="B633" s="330"/>
      <c r="C633" s="330"/>
      <c r="D633" s="660" t="s">
        <v>522</v>
      </c>
      <c r="E633" s="660"/>
      <c r="F633" s="660"/>
      <c r="G633" s="660"/>
      <c r="H633" s="660"/>
      <c r="I633" s="660"/>
      <c r="J633" s="660"/>
      <c r="K633" s="660"/>
      <c r="L633" s="660"/>
    </row>
    <row r="634" spans="1:12" ht="15" customHeight="1" x14ac:dyDescent="0.25">
      <c r="A634" s="330"/>
      <c r="B634" s="330"/>
      <c r="C634" s="330"/>
      <c r="D634" s="596"/>
      <c r="E634" s="596"/>
      <c r="F634" s="596"/>
      <c r="G634" s="596"/>
      <c r="H634" s="596"/>
      <c r="I634" s="596"/>
      <c r="J634" s="596"/>
      <c r="K634" s="596"/>
      <c r="L634" s="596"/>
    </row>
    <row r="635" spans="1:12" ht="15.75" customHeight="1" x14ac:dyDescent="0.25">
      <c r="A635" s="330"/>
      <c r="B635" s="293" t="s">
        <v>523</v>
      </c>
      <c r="C635" s="439"/>
      <c r="D635" s="614"/>
      <c r="E635" s="614"/>
      <c r="F635" s="614"/>
      <c r="G635" s="614"/>
      <c r="H635" s="614"/>
      <c r="I635" s="614"/>
      <c r="J635" s="614"/>
      <c r="K635" s="614"/>
      <c r="L635" s="614"/>
    </row>
    <row r="636" spans="1:12" ht="82.5" customHeight="1" x14ac:dyDescent="0.25">
      <c r="A636" s="330"/>
      <c r="B636" s="439"/>
      <c r="C636" s="439"/>
      <c r="D636" s="669" t="s">
        <v>576</v>
      </c>
      <c r="E636" s="669"/>
      <c r="F636" s="669"/>
      <c r="G636" s="669"/>
      <c r="H636" s="669"/>
      <c r="I636" s="669"/>
      <c r="J636" s="669"/>
      <c r="K636" s="669"/>
      <c r="L636" s="669"/>
    </row>
    <row r="637" spans="1:12" ht="90.75" customHeight="1" x14ac:dyDescent="0.25">
      <c r="A637" s="330"/>
      <c r="B637" s="439"/>
      <c r="C637" s="439"/>
      <c r="D637" s="656" t="s">
        <v>577</v>
      </c>
      <c r="E637" s="656"/>
      <c r="F637" s="656"/>
      <c r="G637" s="656"/>
      <c r="H637" s="656"/>
      <c r="I637" s="656"/>
      <c r="J637" s="656"/>
      <c r="K637" s="656"/>
      <c r="L637" s="656"/>
    </row>
    <row r="638" spans="1:12" ht="118.5" customHeight="1" x14ac:dyDescent="0.25">
      <c r="A638" s="330"/>
      <c r="B638" s="439"/>
      <c r="C638" s="439"/>
      <c r="D638" s="657" t="s">
        <v>578</v>
      </c>
      <c r="E638" s="657"/>
      <c r="F638" s="657"/>
      <c r="G638" s="657"/>
      <c r="H638" s="657"/>
      <c r="I638" s="657"/>
      <c r="J638" s="657"/>
      <c r="K638" s="657"/>
      <c r="L638" s="657"/>
    </row>
    <row r="639" spans="1:12" ht="16.5" hidden="1" customHeight="1" x14ac:dyDescent="0.25">
      <c r="A639" s="330"/>
      <c r="B639" s="330"/>
      <c r="C639" s="330"/>
      <c r="D639" s="597"/>
      <c r="E639" s="597"/>
      <c r="F639" s="597"/>
      <c r="G639" s="597"/>
      <c r="H639" s="597"/>
      <c r="I639" s="597"/>
      <c r="J639" s="597"/>
      <c r="K639" s="597"/>
      <c r="L639" s="597"/>
    </row>
    <row r="640" spans="1:12" ht="15" hidden="1" customHeight="1" x14ac:dyDescent="0.25">
      <c r="A640" s="330"/>
      <c r="B640" s="330"/>
      <c r="C640" s="330"/>
      <c r="D640" s="597"/>
      <c r="E640" s="597"/>
      <c r="F640" s="597"/>
      <c r="G640" s="597"/>
      <c r="H640" s="597"/>
      <c r="I640" s="597"/>
      <c r="J640" s="597"/>
      <c r="K640" s="597"/>
      <c r="L640" s="597"/>
    </row>
    <row r="641" spans="1:12" ht="33" hidden="1" customHeight="1" x14ac:dyDescent="0.25">
      <c r="A641" s="330"/>
      <c r="B641" s="330"/>
      <c r="C641" s="330"/>
      <c r="D641" s="658"/>
      <c r="E641" s="658"/>
      <c r="F641" s="658"/>
      <c r="G641" s="658"/>
      <c r="H641" s="658"/>
      <c r="I641" s="658"/>
      <c r="J641" s="658"/>
      <c r="K641" s="658"/>
      <c r="L641" s="658"/>
    </row>
    <row r="642" spans="1:12" ht="24" hidden="1" customHeight="1" x14ac:dyDescent="0.25">
      <c r="A642" s="330"/>
      <c r="B642" s="330"/>
      <c r="C642" s="330"/>
      <c r="D642" s="597"/>
      <c r="E642" s="597"/>
      <c r="F642" s="597"/>
      <c r="G642" s="597"/>
      <c r="H642" s="597"/>
      <c r="I642" s="597"/>
      <c r="J642" s="597"/>
      <c r="K642" s="597"/>
      <c r="L642" s="598"/>
    </row>
    <row r="643" spans="1:12" ht="30" hidden="1" customHeight="1" x14ac:dyDescent="0.25">
      <c r="A643" s="330"/>
      <c r="B643" s="330"/>
      <c r="C643" s="330"/>
      <c r="D643" s="597"/>
      <c r="E643" s="597"/>
      <c r="F643" s="597"/>
      <c r="G643" s="597"/>
      <c r="H643" s="597"/>
      <c r="I643" s="597"/>
      <c r="J643" s="597"/>
      <c r="K643" s="597"/>
      <c r="L643" s="597"/>
    </row>
    <row r="644" spans="1:12" ht="30" hidden="1" customHeight="1" x14ac:dyDescent="0.25">
      <c r="A644" s="330"/>
      <c r="B644" s="330"/>
      <c r="C644" s="330"/>
      <c r="D644" s="597"/>
      <c r="E644" s="597"/>
      <c r="F644" s="597"/>
      <c r="G644" s="597"/>
      <c r="H644" s="597"/>
      <c r="I644" s="597"/>
      <c r="J644" s="597"/>
      <c r="K644" s="597"/>
      <c r="L644" s="597"/>
    </row>
    <row r="645" spans="1:12" ht="30" hidden="1" customHeight="1" x14ac:dyDescent="0.25">
      <c r="A645" s="330"/>
      <c r="B645" s="330"/>
      <c r="C645" s="330"/>
      <c r="D645" s="597"/>
      <c r="E645" s="597"/>
      <c r="F645" s="597"/>
      <c r="G645" s="597"/>
      <c r="H645" s="597"/>
      <c r="I645" s="597"/>
      <c r="J645" s="597"/>
      <c r="K645" s="597"/>
      <c r="L645" s="597"/>
    </row>
    <row r="646" spans="1:12" ht="30" hidden="1" customHeight="1" x14ac:dyDescent="0.25">
      <c r="A646" s="330"/>
      <c r="B646" s="330"/>
      <c r="C646" s="330"/>
      <c r="D646" s="597"/>
      <c r="E646" s="597"/>
      <c r="F646" s="597"/>
      <c r="G646" s="597"/>
      <c r="H646" s="597"/>
      <c r="I646" s="597"/>
      <c r="J646" s="597"/>
      <c r="K646" s="597"/>
      <c r="L646" s="597"/>
    </row>
    <row r="647" spans="1:12" ht="30" hidden="1" customHeight="1" x14ac:dyDescent="0.25">
      <c r="A647" s="330"/>
      <c r="B647" s="330"/>
      <c r="C647" s="330"/>
      <c r="D647" s="597"/>
      <c r="E647" s="597"/>
      <c r="F647" s="597"/>
      <c r="G647" s="597"/>
      <c r="H647" s="597"/>
      <c r="I647" s="597"/>
      <c r="J647" s="597"/>
      <c r="K647" s="597"/>
      <c r="L647" s="597"/>
    </row>
    <row r="648" spans="1:12" ht="30" hidden="1" customHeight="1" x14ac:dyDescent="0.25">
      <c r="A648" s="330"/>
      <c r="B648" s="330"/>
      <c r="C648" s="330"/>
      <c r="D648" s="597"/>
      <c r="E648" s="597"/>
      <c r="F648" s="597"/>
      <c r="G648" s="597"/>
      <c r="H648" s="597"/>
      <c r="I648" s="597"/>
      <c r="J648" s="597"/>
      <c r="K648" s="597"/>
      <c r="L648" s="597"/>
    </row>
    <row r="649" spans="1:12" ht="10.5" customHeight="1" x14ac:dyDescent="0.25">
      <c r="A649" s="330"/>
      <c r="B649" s="330"/>
      <c r="C649" s="330"/>
      <c r="D649" s="597"/>
      <c r="E649" s="597"/>
      <c r="F649" s="597"/>
      <c r="G649" s="597"/>
      <c r="H649" s="597"/>
      <c r="I649" s="597"/>
      <c r="J649" s="597"/>
      <c r="K649" s="597"/>
      <c r="L649" s="597"/>
    </row>
    <row r="650" spans="1:12" x14ac:dyDescent="0.25">
      <c r="B650" s="595" t="s">
        <v>524</v>
      </c>
      <c r="C650" s="330"/>
      <c r="D650" s="599"/>
      <c r="E650" s="599"/>
      <c r="F650" s="599"/>
      <c r="G650" s="599"/>
      <c r="H650" s="599"/>
      <c r="I650" s="599"/>
      <c r="J650" s="599"/>
      <c r="K650" s="599"/>
      <c r="L650" s="599"/>
    </row>
    <row r="651" spans="1:12" ht="31.5" customHeight="1" x14ac:dyDescent="0.25">
      <c r="A651" s="330"/>
      <c r="B651" s="330"/>
      <c r="C651" s="330"/>
      <c r="D651" s="659" t="s">
        <v>525</v>
      </c>
      <c r="E651" s="659"/>
      <c r="F651" s="659"/>
      <c r="G651" s="659"/>
      <c r="H651" s="659"/>
      <c r="I651" s="659"/>
      <c r="J651" s="659"/>
      <c r="K651" s="659"/>
      <c r="L651" s="659"/>
    </row>
    <row r="652" spans="1:12" ht="10.5" customHeight="1" x14ac:dyDescent="0.25">
      <c r="A652" s="330"/>
      <c r="B652" s="330"/>
      <c r="C652" s="330"/>
      <c r="D652" s="599"/>
      <c r="E652" s="599"/>
      <c r="F652" s="599"/>
      <c r="G652" s="599"/>
      <c r="H652" s="599"/>
      <c r="I652" s="599"/>
      <c r="J652" s="599"/>
      <c r="K652" s="599"/>
      <c r="L652" s="599"/>
    </row>
    <row r="653" spans="1:12" x14ac:dyDescent="0.25">
      <c r="A653" s="330"/>
      <c r="B653" s="595" t="s">
        <v>514</v>
      </c>
      <c r="C653" s="330"/>
      <c r="D653" s="333"/>
      <c r="E653" s="330"/>
      <c r="F653" s="330"/>
      <c r="G653" s="330"/>
      <c r="H653" s="334"/>
      <c r="I653" s="334"/>
      <c r="J653" s="330"/>
      <c r="K653" s="330"/>
      <c r="L653" s="330"/>
    </row>
    <row r="654" spans="1:12" ht="36" customHeight="1" x14ac:dyDescent="0.25">
      <c r="A654" s="330"/>
      <c r="B654" s="330"/>
      <c r="C654" s="330"/>
      <c r="D654" s="660" t="s">
        <v>526</v>
      </c>
      <c r="E654" s="660"/>
      <c r="F654" s="660"/>
      <c r="G654" s="660"/>
      <c r="H654" s="660"/>
      <c r="I654" s="660"/>
      <c r="J654" s="660"/>
      <c r="K654" s="660"/>
      <c r="L654" s="660"/>
    </row>
    <row r="655" spans="1:12" ht="10.5" customHeight="1" x14ac:dyDescent="0.25">
      <c r="A655" s="330"/>
      <c r="B655" s="330"/>
      <c r="C655" s="330"/>
      <c r="D655" s="333"/>
      <c r="E655" s="330"/>
      <c r="F655" s="330"/>
      <c r="G655" s="330"/>
      <c r="H655" s="334"/>
      <c r="I655" s="334"/>
      <c r="J655" s="330"/>
      <c r="K655" s="330"/>
      <c r="L655" s="330"/>
    </row>
    <row r="656" spans="1:12" ht="15" customHeight="1" x14ac:dyDescent="0.25">
      <c r="A656" s="330"/>
      <c r="B656" s="330"/>
      <c r="C656" s="330"/>
      <c r="D656" s="333"/>
      <c r="E656" s="330"/>
      <c r="F656" s="330"/>
      <c r="G656" s="330"/>
      <c r="H656" s="334"/>
      <c r="I656" s="334"/>
      <c r="J656" s="330"/>
      <c r="K656" s="330"/>
      <c r="L656" s="330"/>
    </row>
    <row r="657" spans="1:12" ht="16.5" x14ac:dyDescent="0.25">
      <c r="A657" s="610">
        <v>34</v>
      </c>
      <c r="B657" s="335" t="s">
        <v>527</v>
      </c>
      <c r="C657" s="336"/>
      <c r="D657" s="336"/>
      <c r="E657" s="336"/>
      <c r="F657" s="336"/>
      <c r="G657" s="336"/>
      <c r="H657" s="337"/>
      <c r="I657" s="337"/>
      <c r="J657" s="336"/>
      <c r="K657" s="336"/>
      <c r="L657" s="600"/>
    </row>
    <row r="658" spans="1:12" ht="16.5" x14ac:dyDescent="0.25">
      <c r="A658" s="414"/>
      <c r="B658" s="414"/>
      <c r="C658" s="415"/>
      <c r="D658" s="415"/>
      <c r="E658" s="415"/>
      <c r="F658" s="415"/>
      <c r="G658" s="415"/>
      <c r="H658" s="416"/>
      <c r="I658" s="416"/>
      <c r="J658" s="415"/>
      <c r="K658" s="415"/>
      <c r="L658" s="330"/>
    </row>
    <row r="659" spans="1:12" ht="16.5" customHeight="1" x14ac:dyDescent="0.25">
      <c r="A659" s="330"/>
      <c r="B659" s="661"/>
      <c r="C659" s="661"/>
      <c r="D659" s="661"/>
      <c r="E659" s="661"/>
      <c r="F659" s="661"/>
      <c r="G659" s="661"/>
      <c r="H659" s="661"/>
      <c r="I659" s="661"/>
      <c r="J659" s="661"/>
      <c r="K659" s="661"/>
      <c r="L659" s="661"/>
    </row>
    <row r="660" spans="1:12" ht="16.5" x14ac:dyDescent="0.25">
      <c r="A660" s="330"/>
      <c r="B660" s="330"/>
      <c r="C660" s="415"/>
      <c r="D660" s="415"/>
      <c r="E660" s="415"/>
      <c r="F660" s="415"/>
      <c r="G660" s="415"/>
      <c r="H660" s="416"/>
      <c r="I660" s="416"/>
      <c r="J660" s="415"/>
      <c r="K660" s="415"/>
      <c r="L660" s="330"/>
    </row>
    <row r="661" spans="1:12" ht="16.5" x14ac:dyDescent="0.25">
      <c r="A661" s="330"/>
      <c r="B661" s="330"/>
      <c r="C661" s="415"/>
      <c r="D661" s="415"/>
      <c r="E661" s="415"/>
      <c r="F661" s="415"/>
      <c r="G661" s="415"/>
      <c r="H661" s="416"/>
      <c r="I661" s="416"/>
      <c r="J661" s="415"/>
      <c r="K661" s="415"/>
      <c r="L661" s="330"/>
    </row>
    <row r="662" spans="1:12" ht="16.5" x14ac:dyDescent="0.25">
      <c r="A662" s="330"/>
      <c r="B662" s="330"/>
      <c r="C662" s="415"/>
      <c r="D662" s="415"/>
      <c r="E662" s="415"/>
      <c r="F662" s="415"/>
      <c r="G662" s="415"/>
      <c r="H662" s="416"/>
      <c r="I662" s="416"/>
      <c r="J662" s="415"/>
      <c r="K662" s="415"/>
      <c r="L662" s="330"/>
    </row>
    <row r="663" spans="1:12" ht="16.5" x14ac:dyDescent="0.25">
      <c r="A663" s="330"/>
      <c r="B663" s="330"/>
      <c r="C663" s="415"/>
      <c r="D663" s="415"/>
      <c r="E663" s="415"/>
      <c r="F663" s="415"/>
      <c r="G663" s="415"/>
      <c r="H663" s="416"/>
      <c r="I663" s="416"/>
      <c r="J663" s="415"/>
      <c r="K663" s="415"/>
      <c r="L663" s="330"/>
    </row>
    <row r="664" spans="1:12" ht="16.5" x14ac:dyDescent="0.25">
      <c r="A664" s="330"/>
      <c r="B664" s="330"/>
      <c r="C664" s="415"/>
      <c r="D664" s="415"/>
      <c r="E664" s="415"/>
      <c r="F664" s="415"/>
      <c r="G664" s="415"/>
      <c r="H664" s="416"/>
      <c r="I664" s="416"/>
      <c r="J664" s="415"/>
      <c r="K664" s="415"/>
      <c r="L664" s="330"/>
    </row>
    <row r="665" spans="1:12" ht="16.5" x14ac:dyDescent="0.25">
      <c r="A665" s="330"/>
      <c r="B665" s="330"/>
      <c r="C665" s="415"/>
      <c r="D665" s="415"/>
      <c r="E665" s="415"/>
      <c r="F665" s="415"/>
      <c r="G665" s="415"/>
      <c r="H665" s="416"/>
      <c r="I665" s="416"/>
      <c r="J665" s="415"/>
      <c r="K665" s="415"/>
      <c r="L665" s="330"/>
    </row>
    <row r="666" spans="1:12" ht="16.5" x14ac:dyDescent="0.25">
      <c r="A666" s="330"/>
      <c r="B666" s="330"/>
      <c r="C666" s="415"/>
      <c r="D666" s="415"/>
      <c r="E666" s="415"/>
      <c r="F666" s="415"/>
      <c r="G666" s="415"/>
      <c r="H666" s="416"/>
      <c r="I666" s="416"/>
      <c r="J666" s="415"/>
      <c r="K666" s="415"/>
      <c r="L666" s="330"/>
    </row>
    <row r="667" spans="1:12" ht="16.5" x14ac:dyDescent="0.25">
      <c r="A667" s="330"/>
      <c r="B667" s="330"/>
      <c r="C667" s="415"/>
      <c r="D667" s="415"/>
      <c r="E667" s="415"/>
      <c r="F667" s="415"/>
      <c r="G667" s="415"/>
      <c r="H667" s="416"/>
      <c r="I667" s="416"/>
      <c r="J667" s="415"/>
      <c r="K667" s="415"/>
      <c r="L667" s="330"/>
    </row>
    <row r="668" spans="1:12" ht="16.5" x14ac:dyDescent="0.25">
      <c r="A668" s="330"/>
      <c r="B668" s="330"/>
      <c r="C668" s="415"/>
      <c r="D668" s="415"/>
      <c r="E668" s="415"/>
      <c r="F668" s="415"/>
      <c r="G668" s="415"/>
      <c r="H668" s="416"/>
      <c r="I668" s="416"/>
      <c r="J668" s="415"/>
      <c r="K668" s="415"/>
      <c r="L668" s="330"/>
    </row>
    <row r="669" spans="1:12" ht="16.5" x14ac:dyDescent="0.25">
      <c r="A669" s="330"/>
      <c r="B669" s="330"/>
      <c r="C669" s="415"/>
      <c r="D669" s="415"/>
      <c r="E669" s="415"/>
      <c r="F669" s="415"/>
      <c r="G669" s="415"/>
      <c r="H669" s="416"/>
      <c r="I669" s="416"/>
      <c r="J669" s="415"/>
      <c r="K669" s="415"/>
      <c r="L669" s="330"/>
    </row>
    <row r="670" spans="1:12" ht="16.5" x14ac:dyDescent="0.25">
      <c r="A670" s="330"/>
      <c r="B670" s="330"/>
      <c r="C670" s="415"/>
      <c r="D670" s="415"/>
      <c r="E670" s="415"/>
      <c r="F670" s="415"/>
      <c r="G670" s="415"/>
      <c r="H670" s="416"/>
      <c r="I670" s="416"/>
      <c r="J670" s="415"/>
      <c r="K670" s="415"/>
      <c r="L670" s="330"/>
    </row>
    <row r="671" spans="1:12" ht="16.5" x14ac:dyDescent="0.25">
      <c r="A671" s="330"/>
      <c r="B671" s="330"/>
      <c r="C671" s="415"/>
      <c r="D671" s="415"/>
      <c r="E671" s="415"/>
      <c r="F671" s="415"/>
      <c r="G671" s="415"/>
      <c r="H671" s="416"/>
      <c r="I671" s="416"/>
      <c r="J671" s="415"/>
      <c r="K671" s="415"/>
      <c r="L671" s="330"/>
    </row>
    <row r="672" spans="1:12" ht="16.5" x14ac:dyDescent="0.25">
      <c r="A672" s="330"/>
      <c r="B672" s="330"/>
      <c r="C672" s="415"/>
      <c r="D672" s="415"/>
      <c r="E672" s="415"/>
      <c r="F672" s="415"/>
      <c r="G672" s="415"/>
      <c r="H672" s="416"/>
      <c r="I672" s="416"/>
      <c r="J672" s="415"/>
      <c r="K672" s="415"/>
      <c r="L672" s="330"/>
    </row>
    <row r="673" spans="1:21" ht="16.5" x14ac:dyDescent="0.25">
      <c r="A673" s="330"/>
      <c r="B673" s="330"/>
      <c r="C673" s="415"/>
      <c r="D673" s="415"/>
      <c r="E673" s="415"/>
      <c r="F673" s="415"/>
      <c r="G673" s="415"/>
      <c r="H673" s="416"/>
      <c r="I673" s="416"/>
      <c r="J673" s="415"/>
      <c r="K673" s="415"/>
      <c r="L673" s="330"/>
    </row>
    <row r="674" spans="1:21" ht="16.5" x14ac:dyDescent="0.25">
      <c r="A674" s="330"/>
      <c r="B674" s="330"/>
      <c r="C674" s="415"/>
      <c r="D674" s="415"/>
      <c r="E674" s="415"/>
      <c r="F674" s="415"/>
      <c r="G674" s="415"/>
      <c r="H674" s="416"/>
      <c r="I674" s="416"/>
      <c r="J674" s="415"/>
      <c r="K674" s="415"/>
      <c r="L674" s="330"/>
    </row>
    <row r="675" spans="1:21" ht="16.5" x14ac:dyDescent="0.25">
      <c r="A675" s="330"/>
      <c r="B675" s="330"/>
      <c r="C675" s="415"/>
      <c r="D675" s="415"/>
      <c r="E675" s="415"/>
      <c r="F675" s="415"/>
      <c r="G675" s="415"/>
      <c r="H675" s="416"/>
      <c r="I675" s="416"/>
      <c r="J675" s="415"/>
      <c r="K675" s="415"/>
      <c r="L675" s="330"/>
    </row>
    <row r="676" spans="1:21" ht="16.5" x14ac:dyDescent="0.25">
      <c r="A676" s="330"/>
      <c r="B676" s="330"/>
      <c r="C676" s="415"/>
      <c r="D676" s="415"/>
      <c r="E676" s="415"/>
      <c r="F676" s="415"/>
      <c r="G676" s="415"/>
      <c r="H676" s="416"/>
      <c r="I676" s="416"/>
      <c r="J676" s="415"/>
      <c r="K676" s="415"/>
      <c r="L676" s="330"/>
    </row>
    <row r="677" spans="1:21" ht="16.5" x14ac:dyDescent="0.25">
      <c r="A677" s="330"/>
      <c r="B677" s="330"/>
      <c r="C677" s="415"/>
      <c r="D677" s="415"/>
      <c r="E677" s="415"/>
      <c r="F677" s="415"/>
      <c r="G677" s="415"/>
      <c r="H677" s="416"/>
      <c r="I677" s="416"/>
      <c r="J677" s="415"/>
      <c r="K677" s="415"/>
      <c r="L677" s="330"/>
    </row>
    <row r="678" spans="1:21" s="351" customFormat="1" ht="18.75" customHeight="1" x14ac:dyDescent="0.2">
      <c r="N678" s="340"/>
      <c r="O678" s="340"/>
      <c r="P678" s="340"/>
      <c r="Q678" s="340"/>
      <c r="R678" s="340"/>
      <c r="S678" s="340"/>
      <c r="T678" s="340"/>
      <c r="U678" s="340"/>
    </row>
    <row r="679" spans="1:21" x14ac:dyDescent="0.25">
      <c r="A679" s="330"/>
      <c r="B679" s="330"/>
      <c r="C679" s="601"/>
      <c r="D679" s="601"/>
      <c r="E679" s="601"/>
      <c r="F679" s="601"/>
      <c r="G679" s="601"/>
      <c r="H679" s="601"/>
      <c r="I679" s="601"/>
      <c r="J679" s="601"/>
      <c r="K679" s="601"/>
      <c r="L679" s="601"/>
    </row>
    <row r="680" spans="1:21" x14ac:dyDescent="0.25">
      <c r="A680" s="330"/>
      <c r="B680" s="330"/>
      <c r="C680" s="601"/>
      <c r="D680" s="601"/>
      <c r="E680" s="601"/>
      <c r="F680" s="601"/>
      <c r="G680" s="601"/>
      <c r="H680" s="601"/>
      <c r="I680" s="601"/>
      <c r="J680" s="601"/>
      <c r="K680" s="601"/>
      <c r="L680" s="601"/>
    </row>
    <row r="681" spans="1:21" x14ac:dyDescent="0.25">
      <c r="A681" s="330"/>
      <c r="B681" s="330"/>
      <c r="C681" s="601"/>
      <c r="D681" s="601"/>
      <c r="E681" s="601"/>
      <c r="F681" s="601"/>
      <c r="G681" s="601"/>
      <c r="H681" s="601"/>
      <c r="I681" s="601"/>
      <c r="J681" s="601"/>
      <c r="K681" s="601"/>
      <c r="L681" s="601"/>
    </row>
    <row r="682" spans="1:21" x14ac:dyDescent="0.25">
      <c r="A682" s="330"/>
      <c r="B682" s="330"/>
      <c r="C682" s="330"/>
      <c r="D682" s="333"/>
      <c r="E682" s="330"/>
      <c r="F682" s="330"/>
      <c r="G682" s="330"/>
      <c r="H682" s="334"/>
      <c r="I682" s="334"/>
      <c r="J682" s="330"/>
      <c r="K682" s="330"/>
      <c r="L682" s="330"/>
    </row>
    <row r="683" spans="1:21" ht="16.5" x14ac:dyDescent="0.25">
      <c r="A683" s="610">
        <v>35</v>
      </c>
      <c r="B683" s="335" t="s">
        <v>528</v>
      </c>
      <c r="C683" s="336"/>
      <c r="D683" s="336"/>
      <c r="E683" s="336"/>
      <c r="F683" s="336"/>
      <c r="G683" s="336"/>
      <c r="H683" s="337"/>
      <c r="I683" s="337"/>
      <c r="J683" s="336"/>
      <c r="K683" s="336"/>
      <c r="L683" s="336"/>
    </row>
    <row r="684" spans="1:21" x14ac:dyDescent="0.25">
      <c r="A684" s="330"/>
      <c r="B684" s="330"/>
      <c r="C684" s="330"/>
      <c r="D684" s="333"/>
      <c r="E684" s="330"/>
      <c r="F684" s="330"/>
      <c r="G684" s="330"/>
      <c r="H684" s="334"/>
      <c r="I684" s="334"/>
      <c r="J684" s="330"/>
      <c r="K684" s="330"/>
      <c r="L684" s="330"/>
    </row>
    <row r="685" spans="1:21" ht="59.25" customHeight="1" x14ac:dyDescent="0.25">
      <c r="A685" s="330"/>
      <c r="B685" s="330"/>
      <c r="C685" s="662" t="s">
        <v>529</v>
      </c>
      <c r="D685" s="662"/>
      <c r="E685" s="662"/>
      <c r="F685" s="662"/>
      <c r="G685" s="662"/>
      <c r="H685" s="662"/>
      <c r="I685" s="662"/>
      <c r="J685" s="662"/>
      <c r="K685" s="662"/>
      <c r="L685" s="662"/>
    </row>
    <row r="686" spans="1:21" x14ac:dyDescent="0.25">
      <c r="A686" s="330"/>
      <c r="B686" s="330"/>
      <c r="C686" s="330"/>
      <c r="D686" s="333"/>
      <c r="E686" s="330"/>
      <c r="F686" s="330"/>
      <c r="G686" s="330"/>
      <c r="H686" s="334"/>
      <c r="I686" s="334"/>
      <c r="J686" s="330"/>
      <c r="K686" s="330"/>
      <c r="L686" s="330"/>
    </row>
    <row r="687" spans="1:21" x14ac:dyDescent="0.25">
      <c r="A687" s="330"/>
      <c r="B687" s="330"/>
      <c r="C687" s="330"/>
      <c r="D687" s="333"/>
      <c r="E687" s="330"/>
      <c r="F687" s="330"/>
      <c r="G687" s="330"/>
      <c r="H687" s="334"/>
      <c r="I687" s="334"/>
      <c r="J687" s="330"/>
      <c r="K687" s="330"/>
      <c r="L687" s="330"/>
    </row>
    <row r="688" spans="1:21" x14ac:dyDescent="0.25">
      <c r="A688" s="330"/>
      <c r="B688" s="339"/>
      <c r="C688" s="330"/>
      <c r="D688" s="333"/>
      <c r="E688" s="330"/>
      <c r="F688" s="330"/>
      <c r="G688" s="330"/>
      <c r="H688" s="334"/>
      <c r="I688" s="334"/>
      <c r="J688" s="330"/>
      <c r="K688" s="330"/>
      <c r="L688" s="330"/>
    </row>
    <row r="689" spans="1:12" x14ac:dyDescent="0.25">
      <c r="A689" s="330"/>
      <c r="B689" s="330"/>
      <c r="C689" s="662"/>
      <c r="D689" s="662"/>
      <c r="E689" s="662"/>
      <c r="F689" s="662"/>
      <c r="G689" s="662"/>
      <c r="H689" s="662"/>
      <c r="I689" s="662"/>
      <c r="J689" s="662"/>
      <c r="K689" s="662"/>
      <c r="L689" s="662"/>
    </row>
    <row r="690" spans="1:12" x14ac:dyDescent="0.25">
      <c r="A690" s="330"/>
      <c r="B690" s="330"/>
      <c r="C690" s="330"/>
      <c r="D690" s="333"/>
      <c r="E690" s="330"/>
      <c r="F690" s="330"/>
      <c r="G690" s="330"/>
      <c r="H690" s="334"/>
      <c r="I690" s="334"/>
      <c r="J690" s="330"/>
      <c r="K690" s="330"/>
      <c r="L690" s="330"/>
    </row>
    <row r="691" spans="1:12" x14ac:dyDescent="0.25">
      <c r="B691" s="330"/>
      <c r="C691" s="330"/>
      <c r="D691" s="333"/>
      <c r="E691" s="330"/>
      <c r="F691" s="330"/>
      <c r="G691" s="330"/>
      <c r="H691" s="334"/>
      <c r="I691" s="334"/>
      <c r="J691" s="330"/>
      <c r="K691" s="330"/>
      <c r="L691" s="330"/>
    </row>
    <row r="692" spans="1:12" x14ac:dyDescent="0.25">
      <c r="A692" s="330"/>
      <c r="B692" s="330"/>
      <c r="C692" s="330"/>
      <c r="D692" s="333"/>
      <c r="E692" s="330"/>
      <c r="F692" s="330"/>
      <c r="G692" s="330"/>
      <c r="H692" s="334"/>
      <c r="I692" s="334"/>
      <c r="J692" s="330"/>
      <c r="K692" s="330"/>
      <c r="L692" s="330"/>
    </row>
    <row r="693" spans="1:12" x14ac:dyDescent="0.25">
      <c r="B693" s="330"/>
      <c r="C693" s="330"/>
      <c r="D693" s="333"/>
      <c r="E693" s="330"/>
      <c r="F693" s="330"/>
      <c r="G693" s="330"/>
      <c r="H693" s="334"/>
      <c r="I693" s="334"/>
      <c r="J693" s="330"/>
      <c r="K693" s="330"/>
      <c r="L693" s="330"/>
    </row>
    <row r="694" spans="1:12" x14ac:dyDescent="0.25">
      <c r="A694" s="330"/>
      <c r="B694" s="330"/>
      <c r="C694" s="330"/>
      <c r="D694" s="333"/>
      <c r="E694" s="330"/>
      <c r="F694" s="330"/>
      <c r="G694" s="330"/>
      <c r="H694" s="334"/>
      <c r="I694" s="334"/>
      <c r="J694" s="330"/>
      <c r="K694" s="330"/>
      <c r="L694" s="330"/>
    </row>
    <row r="695" spans="1:12" x14ac:dyDescent="0.25">
      <c r="A695" s="330"/>
      <c r="B695" s="330"/>
      <c r="C695" s="330"/>
      <c r="D695" s="333"/>
      <c r="E695" s="330"/>
      <c r="F695" s="330"/>
      <c r="G695" s="330"/>
      <c r="H695" s="334"/>
      <c r="I695" s="334"/>
      <c r="J695" s="330"/>
      <c r="K695" s="330"/>
      <c r="L695" s="330"/>
    </row>
    <row r="696" spans="1:12" x14ac:dyDescent="0.25">
      <c r="A696" s="330"/>
      <c r="B696" s="330"/>
      <c r="C696" s="330"/>
      <c r="D696" s="333"/>
      <c r="E696" s="330"/>
      <c r="F696" s="330"/>
      <c r="G696" s="330"/>
      <c r="H696" s="334"/>
      <c r="I696" s="334"/>
      <c r="J696" s="330"/>
      <c r="K696" s="330"/>
      <c r="L696" s="330"/>
    </row>
    <row r="697" spans="1:12" x14ac:dyDescent="0.25">
      <c r="A697" s="330"/>
      <c r="B697" s="330"/>
      <c r="C697" s="330"/>
      <c r="D697" s="333"/>
      <c r="E697" s="330"/>
      <c r="F697" s="330"/>
      <c r="G697" s="330"/>
      <c r="H697" s="334"/>
      <c r="I697" s="334"/>
      <c r="J697" s="330"/>
      <c r="K697" s="330"/>
      <c r="L697" s="330"/>
    </row>
    <row r="698" spans="1:12" x14ac:dyDescent="0.25">
      <c r="A698" s="330"/>
      <c r="B698" s="330"/>
      <c r="C698" s="330"/>
      <c r="D698" s="333"/>
      <c r="E698" s="330"/>
      <c r="F698" s="330"/>
      <c r="G698" s="330"/>
      <c r="H698" s="334"/>
      <c r="I698" s="334"/>
      <c r="J698" s="330"/>
      <c r="K698" s="330"/>
      <c r="L698" s="330"/>
    </row>
    <row r="699" spans="1:12" x14ac:dyDescent="0.25">
      <c r="A699" s="330"/>
      <c r="B699" s="330"/>
      <c r="C699" s="330"/>
      <c r="D699" s="333"/>
      <c r="E699" s="330"/>
      <c r="F699" s="330"/>
      <c r="G699" s="330"/>
      <c r="H699" s="334"/>
      <c r="I699" s="334"/>
      <c r="J699" s="330"/>
      <c r="K699" s="330"/>
      <c r="L699" s="330"/>
    </row>
    <row r="700" spans="1:12" x14ac:dyDescent="0.25">
      <c r="A700" s="330"/>
      <c r="B700" s="330"/>
      <c r="C700" s="330"/>
      <c r="D700" s="333"/>
      <c r="E700" s="330"/>
      <c r="F700" s="330"/>
      <c r="G700" s="330"/>
      <c r="H700" s="334"/>
      <c r="I700" s="334"/>
      <c r="J700" s="330"/>
      <c r="K700" s="330"/>
      <c r="L700" s="330"/>
    </row>
    <row r="701" spans="1:12" x14ac:dyDescent="0.25">
      <c r="A701" s="330"/>
      <c r="B701" s="330"/>
      <c r="C701" s="330"/>
      <c r="D701" s="333"/>
      <c r="E701" s="330"/>
      <c r="F701" s="330"/>
      <c r="G701" s="330"/>
      <c r="H701" s="334"/>
      <c r="I701" s="334"/>
      <c r="J701" s="330"/>
      <c r="K701" s="330"/>
      <c r="L701" s="330"/>
    </row>
    <row r="702" spans="1:12" x14ac:dyDescent="0.25">
      <c r="B702" s="330"/>
      <c r="C702" s="330"/>
      <c r="D702" s="333"/>
      <c r="E702" s="330"/>
      <c r="F702" s="330"/>
      <c r="G702" s="330"/>
      <c r="H702" s="334"/>
      <c r="I702" s="334"/>
      <c r="K702" s="330"/>
      <c r="L702" s="330"/>
    </row>
    <row r="703" spans="1:12" x14ac:dyDescent="0.25">
      <c r="A703" s="330"/>
      <c r="B703" s="330"/>
      <c r="C703" s="330"/>
      <c r="D703" s="333"/>
      <c r="E703" s="330"/>
      <c r="F703" s="330"/>
      <c r="G703" s="330"/>
      <c r="H703" s="334"/>
      <c r="I703" s="334"/>
      <c r="J703" s="330"/>
      <c r="K703" s="330"/>
      <c r="L703" s="330"/>
    </row>
    <row r="704" spans="1:12" x14ac:dyDescent="0.25">
      <c r="A704" s="330"/>
      <c r="B704" s="330"/>
      <c r="C704" s="330"/>
      <c r="D704" s="333"/>
      <c r="E704" s="330"/>
      <c r="F704" s="330"/>
      <c r="G704" s="330"/>
      <c r="K704" s="330"/>
      <c r="L704" s="330"/>
    </row>
    <row r="705" spans="1:12" x14ac:dyDescent="0.25">
      <c r="A705" s="330"/>
      <c r="B705" s="330"/>
      <c r="C705" s="330"/>
      <c r="D705" s="333"/>
      <c r="E705" s="330"/>
      <c r="F705" s="330"/>
      <c r="G705" s="330"/>
      <c r="H705" s="334"/>
      <c r="I705" s="334"/>
      <c r="K705" s="330"/>
      <c r="L705" s="330"/>
    </row>
    <row r="706" spans="1:12" x14ac:dyDescent="0.25">
      <c r="A706" s="330"/>
      <c r="B706" s="330"/>
      <c r="C706" s="330"/>
      <c r="D706" s="333"/>
      <c r="E706" s="330"/>
      <c r="F706" s="330"/>
      <c r="G706" s="330"/>
      <c r="H706" s="334"/>
      <c r="I706" s="334"/>
      <c r="J706" s="330"/>
      <c r="K706" s="330"/>
      <c r="L706" s="330"/>
    </row>
    <row r="707" spans="1:12" x14ac:dyDescent="0.25">
      <c r="A707" s="330"/>
      <c r="B707" s="330"/>
      <c r="C707" s="330"/>
      <c r="D707" s="333"/>
      <c r="E707" s="330"/>
      <c r="F707" s="330"/>
      <c r="G707" s="330"/>
      <c r="H707" s="334"/>
      <c r="I707" s="334"/>
      <c r="J707" s="330"/>
      <c r="K707" s="330"/>
      <c r="L707" s="330"/>
    </row>
    <row r="708" spans="1:12" x14ac:dyDescent="0.25">
      <c r="A708" s="330"/>
      <c r="B708" s="330"/>
      <c r="C708" s="330"/>
      <c r="D708" s="333"/>
      <c r="E708" s="330"/>
      <c r="F708" s="330"/>
      <c r="G708" s="330"/>
      <c r="H708" s="334"/>
      <c r="I708" s="334"/>
      <c r="J708" s="330"/>
      <c r="K708" s="330"/>
      <c r="L708" s="330"/>
    </row>
    <row r="709" spans="1:12" x14ac:dyDescent="0.25">
      <c r="A709" s="330"/>
      <c r="B709" s="330"/>
      <c r="C709" s="330"/>
      <c r="D709" s="333"/>
      <c r="E709" s="330"/>
      <c r="F709" s="330"/>
      <c r="G709" s="330"/>
      <c r="H709" s="334"/>
      <c r="I709" s="334"/>
      <c r="J709" s="330"/>
      <c r="K709" s="330"/>
      <c r="L709" s="330"/>
    </row>
  </sheetData>
  <mergeCells count="140">
    <mergeCell ref="A2:L2"/>
    <mergeCell ref="A3:L3"/>
    <mergeCell ref="A4:L4"/>
    <mergeCell ref="A5:L5"/>
    <mergeCell ref="B9:L9"/>
    <mergeCell ref="B10:L10"/>
    <mergeCell ref="B11:L11"/>
    <mergeCell ref="B12:L12"/>
    <mergeCell ref="B13:L13"/>
    <mergeCell ref="B14:L14"/>
    <mergeCell ref="B15:L15"/>
    <mergeCell ref="B16:L16"/>
    <mergeCell ref="C23:L23"/>
    <mergeCell ref="C24:L24"/>
    <mergeCell ref="C25:L25"/>
    <mergeCell ref="C26:L26"/>
    <mergeCell ref="C30:L30"/>
    <mergeCell ref="C34:L34"/>
    <mergeCell ref="C38:L38"/>
    <mergeCell ref="C44:L44"/>
    <mergeCell ref="C48:L48"/>
    <mergeCell ref="B75:L75"/>
    <mergeCell ref="C77:L77"/>
    <mergeCell ref="C79:L79"/>
    <mergeCell ref="C81:L81"/>
    <mergeCell ref="C83:L83"/>
    <mergeCell ref="B88:L88"/>
    <mergeCell ref="C52:L53"/>
    <mergeCell ref="C54:L55"/>
    <mergeCell ref="C56:L58"/>
    <mergeCell ref="C59:L62"/>
    <mergeCell ref="C63:L66"/>
    <mergeCell ref="C67:L69"/>
    <mergeCell ref="B90:L90"/>
    <mergeCell ref="B92:L92"/>
    <mergeCell ref="B94:L94"/>
    <mergeCell ref="B96:L96"/>
    <mergeCell ref="B98:L98"/>
    <mergeCell ref="C102:L102"/>
    <mergeCell ref="C110:L110"/>
    <mergeCell ref="C114:L114"/>
    <mergeCell ref="C122:L122"/>
    <mergeCell ref="C126:L126"/>
    <mergeCell ref="C149:L149"/>
    <mergeCell ref="C180:L180"/>
    <mergeCell ref="C188:L188"/>
    <mergeCell ref="C189:L189"/>
    <mergeCell ref="C195:L195"/>
    <mergeCell ref="C205:L205"/>
    <mergeCell ref="C215:L215"/>
    <mergeCell ref="B224:L224"/>
    <mergeCell ref="B226:L226"/>
    <mergeCell ref="C231:L231"/>
    <mergeCell ref="C233:L233"/>
    <mergeCell ref="C235:L235"/>
    <mergeCell ref="C237:L237"/>
    <mergeCell ref="C240:L240"/>
    <mergeCell ref="C249:L249"/>
    <mergeCell ref="C264:L264"/>
    <mergeCell ref="C275:L275"/>
    <mergeCell ref="C285:L285"/>
    <mergeCell ref="C300:L300"/>
    <mergeCell ref="F313:H313"/>
    <mergeCell ref="K313:L313"/>
    <mergeCell ref="F314:H314"/>
    <mergeCell ref="K314:L314"/>
    <mergeCell ref="C256:L260"/>
    <mergeCell ref="C294:L296"/>
    <mergeCell ref="C315:L315"/>
    <mergeCell ref="F316:H316"/>
    <mergeCell ref="K316:L316"/>
    <mergeCell ref="C328:L328"/>
    <mergeCell ref="C339:L339"/>
    <mergeCell ref="C350:L350"/>
    <mergeCell ref="C351:L352"/>
    <mergeCell ref="C353:L353"/>
    <mergeCell ref="C354:L354"/>
    <mergeCell ref="C355:L355"/>
    <mergeCell ref="C356:L356"/>
    <mergeCell ref="C362:L362"/>
    <mergeCell ref="C363:L363"/>
    <mergeCell ref="D371:E371"/>
    <mergeCell ref="C377:L377"/>
    <mergeCell ref="C382:L382"/>
    <mergeCell ref="D384:E384"/>
    <mergeCell ref="D391:E391"/>
    <mergeCell ref="C397:L397"/>
    <mergeCell ref="D399:E399"/>
    <mergeCell ref="D403:E403"/>
    <mergeCell ref="D405:J405"/>
    <mergeCell ref="C408:L408"/>
    <mergeCell ref="C429:L429"/>
    <mergeCell ref="J431:L431"/>
    <mergeCell ref="C438:L441"/>
    <mergeCell ref="C451:L453"/>
    <mergeCell ref="C434:L434"/>
    <mergeCell ref="C455:L458"/>
    <mergeCell ref="C466:L466"/>
    <mergeCell ref="C480:L480"/>
    <mergeCell ref="C481:L481"/>
    <mergeCell ref="C499:L499"/>
    <mergeCell ref="C500:L500"/>
    <mergeCell ref="C520:L520"/>
    <mergeCell ref="C521:L521"/>
    <mergeCell ref="C460:L462"/>
    <mergeCell ref="C547:L547"/>
    <mergeCell ref="C561:L561"/>
    <mergeCell ref="C578:L578"/>
    <mergeCell ref="F582:J582"/>
    <mergeCell ref="F583:J583"/>
    <mergeCell ref="F584:J584"/>
    <mergeCell ref="F585:J585"/>
    <mergeCell ref="F586:J586"/>
    <mergeCell ref="F587:J587"/>
    <mergeCell ref="F588:J588"/>
    <mergeCell ref="F589:J589"/>
    <mergeCell ref="C593:L593"/>
    <mergeCell ref="C595:L595"/>
    <mergeCell ref="C597:L597"/>
    <mergeCell ref="C599:L599"/>
    <mergeCell ref="C604:L604"/>
    <mergeCell ref="E607:E608"/>
    <mergeCell ref="K607:K608"/>
    <mergeCell ref="D637:L637"/>
    <mergeCell ref="D638:L638"/>
    <mergeCell ref="D641:L641"/>
    <mergeCell ref="D651:L651"/>
    <mergeCell ref="D654:L654"/>
    <mergeCell ref="B659:L659"/>
    <mergeCell ref="C685:L685"/>
    <mergeCell ref="C689:L689"/>
    <mergeCell ref="C614:L614"/>
    <mergeCell ref="D615:L615"/>
    <mergeCell ref="F617:G617"/>
    <mergeCell ref="F618:G618"/>
    <mergeCell ref="F621:G621"/>
    <mergeCell ref="F624:G624"/>
    <mergeCell ref="F626:G626"/>
    <mergeCell ref="D633:L633"/>
    <mergeCell ref="D636:L636"/>
  </mergeCells>
  <pageMargins left="0.23622047244094491" right="0.23622047244094491" top="0.62992125984251968" bottom="0.62992125984251968" header="0.31496062992125984" footer="0.31496062992125984"/>
  <pageSetup paperSize="9" scale="68" orientation="portrait" r:id="rId1"/>
  <headerFooter>
    <oddHeader>&amp;C&amp;G</oddHeader>
    <oddFooter>&amp;C&amp;G</oddFooter>
  </headerFooter>
  <rowBreaks count="14" manualBreakCount="14">
    <brk id="34" max="12" man="1"/>
    <brk id="85" max="12" man="1"/>
    <brk id="122" max="12" man="1"/>
    <brk id="176" max="12" man="1"/>
    <brk id="216" max="12" man="1"/>
    <brk id="237" max="12" man="1"/>
    <brk id="291" max="12" man="1"/>
    <brk id="339" max="12" man="1"/>
    <brk id="378" max="12" man="1"/>
    <brk id="434" max="12" man="1"/>
    <brk id="496" max="12" man="1"/>
    <brk id="556" max="12" man="1"/>
    <brk id="608" max="12" man="1"/>
    <brk id="654" max="12"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4:X672"/>
  <sheetViews>
    <sheetView showGridLines="0" view="pageBreakPreview" topLeftCell="A43" zoomScale="85" zoomScaleNormal="70" zoomScaleSheetLayoutView="85" zoomScalePageLayoutView="70" workbookViewId="0">
      <selection activeCell="O17" sqref="O17"/>
    </sheetView>
  </sheetViews>
  <sheetFormatPr defaultColWidth="9.140625" defaultRowHeight="15.75" outlineLevelRow="1" outlineLevelCol="1" x14ac:dyDescent="0.25"/>
  <cols>
    <col min="1" max="1" width="3.5703125" style="297" customWidth="1"/>
    <col min="2" max="2" width="3.28515625" style="297" customWidth="1"/>
    <col min="3" max="3" width="2.140625" style="297" customWidth="1"/>
    <col min="4" max="4" width="3.28515625" style="297" customWidth="1"/>
    <col min="5" max="5" width="64.7109375" style="297" customWidth="1"/>
    <col min="6" max="6" width="3.140625" style="297" customWidth="1" outlineLevel="1"/>
    <col min="7" max="7" width="4" style="297" customWidth="1"/>
    <col min="8" max="8" width="7.7109375" style="66" hidden="1" customWidth="1"/>
    <col min="9" max="9" width="3.42578125" style="297" customWidth="1"/>
    <col min="10" max="10" width="24.7109375" style="297" customWidth="1" outlineLevel="1"/>
    <col min="11" max="11" width="20" style="297" customWidth="1"/>
    <col min="12" max="12" width="11.85546875" style="67" customWidth="1"/>
    <col min="13" max="13" width="6.7109375" style="297" hidden="1" customWidth="1"/>
    <col min="14" max="14" width="24" style="3" customWidth="1" outlineLevel="1"/>
    <col min="15" max="15" width="20" style="297" customWidth="1"/>
    <col min="16" max="16" width="12" style="297" customWidth="1"/>
    <col min="17" max="17" width="15.28515625" style="297" customWidth="1"/>
    <col min="18" max="18" width="19.28515625" style="297" customWidth="1"/>
    <col min="19" max="20" width="16.7109375" style="3" customWidth="1"/>
    <col min="21" max="21" width="16.7109375" style="297" customWidth="1"/>
    <col min="22" max="22" width="15.5703125" style="297" customWidth="1"/>
    <col min="23" max="23" width="16.7109375" style="297" customWidth="1"/>
    <col min="24" max="24" width="12.5703125" style="297" customWidth="1"/>
    <col min="25" max="25" width="16.7109375" style="297" customWidth="1"/>
    <col min="26" max="16384" width="9.140625" style="297"/>
  </cols>
  <sheetData>
    <row r="4" spans="1:20" s="11" customFormat="1" ht="18.75" x14ac:dyDescent="0.2">
      <c r="B4" s="635" t="e">
        <f>#REF!</f>
        <v>#REF!</v>
      </c>
      <c r="C4" s="635"/>
      <c r="D4" s="635"/>
      <c r="E4" s="635"/>
      <c r="F4" s="635"/>
      <c r="G4" s="635"/>
      <c r="H4" s="635"/>
      <c r="I4" s="635"/>
      <c r="J4" s="635"/>
      <c r="K4" s="635"/>
      <c r="L4" s="635"/>
      <c r="M4" s="635"/>
      <c r="N4" s="635"/>
      <c r="O4" s="635"/>
      <c r="P4" s="635"/>
      <c r="Q4" s="635"/>
      <c r="S4" s="12"/>
      <c r="T4" s="12"/>
    </row>
    <row r="5" spans="1:20" s="11" customFormat="1" ht="18.75" x14ac:dyDescent="0.2">
      <c r="B5" s="635" t="str">
        <f>Passivo!B4</f>
        <v>DEMONSTRAÇÕES FINANCEIRAS EM 30 DE SETEMBRO DE 2023</v>
      </c>
      <c r="C5" s="635"/>
      <c r="D5" s="635"/>
      <c r="E5" s="635"/>
      <c r="F5" s="635"/>
      <c r="G5" s="635"/>
      <c r="H5" s="635"/>
      <c r="I5" s="635"/>
      <c r="J5" s="635"/>
      <c r="K5" s="635"/>
      <c r="L5" s="635"/>
      <c r="M5" s="635"/>
      <c r="N5" s="635"/>
      <c r="O5" s="635"/>
      <c r="P5" s="635"/>
      <c r="Q5" s="635"/>
      <c r="S5" s="12"/>
      <c r="T5" s="12"/>
    </row>
    <row r="6" spans="1:20" s="11" customFormat="1" x14ac:dyDescent="0.2">
      <c r="B6" s="68"/>
      <c r="C6" s="68"/>
      <c r="D6" s="68"/>
      <c r="E6" s="68"/>
      <c r="F6" s="68"/>
      <c r="G6" s="68"/>
      <c r="H6" s="68"/>
      <c r="I6" s="68"/>
      <c r="J6" s="68"/>
      <c r="K6" s="68"/>
      <c r="L6" s="69"/>
      <c r="M6" s="68"/>
      <c r="N6" s="68"/>
      <c r="O6" s="68"/>
      <c r="P6" s="68"/>
      <c r="Q6" s="68"/>
      <c r="S6" s="12"/>
      <c r="T6" s="12"/>
    </row>
    <row r="7" spans="1:20" s="11" customFormat="1" x14ac:dyDescent="0.2">
      <c r="B7" s="636"/>
      <c r="C7" s="636"/>
      <c r="D7" s="636"/>
      <c r="E7" s="636"/>
      <c r="F7" s="636"/>
      <c r="G7" s="636"/>
      <c r="H7" s="636"/>
      <c r="I7" s="636"/>
      <c r="J7" s="636"/>
      <c r="K7" s="636"/>
      <c r="L7" s="636"/>
      <c r="M7" s="636"/>
      <c r="N7" s="636"/>
      <c r="O7" s="636"/>
      <c r="P7" s="71"/>
      <c r="Q7" s="71"/>
      <c r="R7" s="72"/>
      <c r="S7" s="12"/>
      <c r="T7" s="12"/>
    </row>
    <row r="8" spans="1:20" s="11" customFormat="1" ht="21.75" x14ac:dyDescent="0.2">
      <c r="B8" s="637" t="s">
        <v>76</v>
      </c>
      <c r="C8" s="637"/>
      <c r="D8" s="637"/>
      <c r="E8" s="637"/>
      <c r="F8" s="637"/>
      <c r="G8" s="637"/>
      <c r="H8" s="637"/>
      <c r="I8" s="637"/>
      <c r="J8" s="637"/>
      <c r="K8" s="637"/>
      <c r="L8" s="637"/>
      <c r="M8" s="637"/>
      <c r="N8" s="637"/>
      <c r="O8" s="637"/>
      <c r="P8" s="637"/>
      <c r="Q8" s="637"/>
      <c r="R8" s="72"/>
      <c r="S8" s="12"/>
      <c r="T8" s="12"/>
    </row>
    <row r="9" spans="1:20" s="11" customFormat="1" ht="4.5" customHeight="1" x14ac:dyDescent="0.2">
      <c r="L9" s="73"/>
      <c r="N9" s="71"/>
      <c r="O9" s="71"/>
      <c r="P9" s="71"/>
      <c r="Q9" s="71"/>
      <c r="R9" s="72"/>
      <c r="S9" s="12"/>
      <c r="T9" s="12"/>
    </row>
    <row r="10" spans="1:20" s="11" customFormat="1" ht="4.5" customHeight="1" x14ac:dyDescent="0.2">
      <c r="B10" s="638"/>
      <c r="C10" s="638"/>
      <c r="D10" s="638"/>
      <c r="E10" s="638"/>
      <c r="F10" s="638"/>
      <c r="G10" s="638"/>
      <c r="H10" s="638"/>
      <c r="I10" s="638"/>
      <c r="J10" s="638"/>
      <c r="K10" s="638"/>
      <c r="L10" s="638"/>
      <c r="M10" s="638"/>
      <c r="N10" s="638"/>
      <c r="O10" s="638"/>
      <c r="P10" s="638"/>
      <c r="Q10" s="638"/>
      <c r="R10" s="72"/>
      <c r="S10" s="12"/>
      <c r="T10" s="12"/>
    </row>
    <row r="11" spans="1:20" s="11" customFormat="1" x14ac:dyDescent="0.2">
      <c r="A11" s="12"/>
      <c r="B11" s="12"/>
      <c r="C11" s="12"/>
      <c r="D11" s="12"/>
      <c r="E11" s="12"/>
      <c r="F11" s="12"/>
      <c r="G11" s="12"/>
      <c r="H11" s="12"/>
      <c r="I11" s="12"/>
      <c r="J11" s="12"/>
      <c r="K11" s="12"/>
      <c r="L11" s="74"/>
      <c r="M11" s="12"/>
      <c r="N11" s="12"/>
      <c r="O11" s="12"/>
      <c r="P11" s="12"/>
      <c r="Q11" s="12"/>
      <c r="R11" s="12"/>
      <c r="S11" s="12"/>
      <c r="T11" s="12"/>
    </row>
    <row r="12" spans="1:20" s="11" customFormat="1" x14ac:dyDescent="0.2">
      <c r="A12" s="12"/>
      <c r="B12" s="12"/>
      <c r="C12" s="12"/>
      <c r="D12" s="12"/>
      <c r="E12" s="12"/>
      <c r="F12" s="12"/>
      <c r="G12" s="12"/>
      <c r="H12" s="12"/>
      <c r="I12" s="12"/>
      <c r="J12" s="12"/>
      <c r="K12" s="12"/>
      <c r="L12" s="74"/>
      <c r="M12" s="12"/>
      <c r="N12" s="12"/>
      <c r="P12" s="75"/>
      <c r="Q12" s="16" t="s">
        <v>46</v>
      </c>
      <c r="R12" s="12"/>
      <c r="S12" s="12"/>
      <c r="T12" s="12"/>
    </row>
    <row r="13" spans="1:20" s="11" customFormat="1" ht="21.75" x14ac:dyDescent="0.2">
      <c r="B13" s="76"/>
      <c r="C13" s="77"/>
      <c r="D13" s="77"/>
      <c r="E13" s="77"/>
      <c r="F13" s="78"/>
      <c r="G13" s="77"/>
      <c r="H13" s="79" t="s">
        <v>77</v>
      </c>
      <c r="I13" s="80"/>
      <c r="J13" s="605" t="e">
        <f>Ativo!#REF!</f>
        <v>#REF!</v>
      </c>
      <c r="K13" s="604" t="e">
        <f>J13</f>
        <v>#REF!</v>
      </c>
      <c r="L13" s="17" t="s">
        <v>78</v>
      </c>
      <c r="M13" s="79"/>
      <c r="N13" s="603">
        <v>44742</v>
      </c>
      <c r="O13" s="604">
        <f>N13</f>
        <v>44742</v>
      </c>
      <c r="P13" s="18" t="s">
        <v>78</v>
      </c>
      <c r="Q13" s="19" t="s">
        <v>79</v>
      </c>
      <c r="S13" s="12"/>
      <c r="T13" s="12"/>
    </row>
    <row r="14" spans="1:20" s="11" customFormat="1" ht="8.25" customHeight="1" x14ac:dyDescent="0.2">
      <c r="H14" s="81"/>
      <c r="J14" s="20"/>
      <c r="K14" s="82"/>
      <c r="L14" s="83"/>
      <c r="N14" s="64"/>
      <c r="O14" s="82"/>
      <c r="P14" s="83"/>
      <c r="Q14" s="84"/>
      <c r="S14" s="12"/>
      <c r="T14" s="12"/>
    </row>
    <row r="15" spans="1:20" s="11" customFormat="1" ht="18.75" outlineLevel="1" x14ac:dyDescent="0.2">
      <c r="B15" s="634" t="s">
        <v>80</v>
      </c>
      <c r="C15" s="634"/>
      <c r="D15" s="634"/>
      <c r="E15" s="634"/>
      <c r="F15" s="634"/>
      <c r="G15" s="634"/>
      <c r="H15" s="634"/>
      <c r="I15" s="634"/>
      <c r="J15" s="85" t="e">
        <f>SUM(J16:J18)</f>
        <v>#REF!</v>
      </c>
      <c r="K15" s="86" t="e">
        <f>SUM(K16:K18)</f>
        <v>#REF!</v>
      </c>
      <c r="L15" s="87" t="e">
        <f>L16+L17</f>
        <v>#REF!</v>
      </c>
      <c r="M15" s="88"/>
      <c r="N15" s="89" t="e">
        <f>SUM(N16:N18)</f>
        <v>#REF!</v>
      </c>
      <c r="O15" s="86" t="e">
        <f>SUM(O16:O18)</f>
        <v>#REF!</v>
      </c>
      <c r="P15" s="87" t="e">
        <f>P16+P17</f>
        <v>#REF!</v>
      </c>
      <c r="Q15" s="90" t="e">
        <f>IF(N15=0,0,((J15/N15)-1)*100)</f>
        <v>#REF!</v>
      </c>
      <c r="S15" s="12"/>
      <c r="T15" s="12"/>
    </row>
    <row r="16" spans="1:20" s="11" customFormat="1" ht="18.75" outlineLevel="1" x14ac:dyDescent="0.2">
      <c r="B16" s="91"/>
      <c r="C16" s="28"/>
      <c r="D16" s="28" t="s">
        <v>40</v>
      </c>
      <c r="E16" s="28"/>
      <c r="H16" s="81"/>
      <c r="J16" s="30" t="e">
        <f>SUMIF(#REF!,D16,#REF!)</f>
        <v>#REF!</v>
      </c>
      <c r="K16" s="29" t="e">
        <f>ROUND((J16/1000),0)</f>
        <v>#REF!</v>
      </c>
      <c r="L16" s="92" t="e">
        <f>(K16/$K$15)*100</f>
        <v>#REF!</v>
      </c>
      <c r="M16" s="12"/>
      <c r="N16" s="22" t="e">
        <f>SUMIF(#REF!,D16,#REF!)</f>
        <v>#REF!</v>
      </c>
      <c r="O16" s="29" t="e">
        <f>ROUND((N16/1000),0)</f>
        <v>#REF!</v>
      </c>
      <c r="P16" s="92" t="e">
        <f>(O16/$O$15)*100</f>
        <v>#REF!</v>
      </c>
      <c r="Q16" s="93" t="e">
        <f>IF(N16=0,0,((J16/N16)-1)*100)</f>
        <v>#REF!</v>
      </c>
      <c r="S16" s="12"/>
      <c r="T16" s="12"/>
    </row>
    <row r="17" spans="2:23" s="11" customFormat="1" ht="18.75" outlineLevel="1" x14ac:dyDescent="0.2">
      <c r="B17" s="91"/>
      <c r="C17" s="28"/>
      <c r="D17" s="28" t="s">
        <v>33</v>
      </c>
      <c r="H17" s="81"/>
      <c r="J17" s="94" t="e">
        <f>SUMIF(#REF!,D17,#REF!)</f>
        <v>#REF!</v>
      </c>
      <c r="K17" s="29" t="e">
        <f>ROUND((J17/1000),0)</f>
        <v>#REF!</v>
      </c>
      <c r="L17" s="92" t="e">
        <f>(K17/$K$15)*100</f>
        <v>#REF!</v>
      </c>
      <c r="M17" s="12"/>
      <c r="N17" s="22" t="e">
        <f>SUMIF(#REF!,D17,#REF!)</f>
        <v>#REF!</v>
      </c>
      <c r="O17" s="29" t="e">
        <f>ROUND((N17/1000),0)-1</f>
        <v>#REF!</v>
      </c>
      <c r="P17" s="92" t="e">
        <f>(O17/$O$15)*100</f>
        <v>#REF!</v>
      </c>
      <c r="Q17" s="93" t="e">
        <f>IF(N17=0,0,((J17/N17)-1)*100)</f>
        <v>#REF!</v>
      </c>
      <c r="R17" s="32"/>
      <c r="S17" s="12"/>
      <c r="T17" s="12"/>
      <c r="U17" s="12"/>
      <c r="W17" s="32">
        <f>T17-U17</f>
        <v>0</v>
      </c>
    </row>
    <row r="18" spans="2:23" s="11" customFormat="1" ht="16.5" outlineLevel="1" x14ac:dyDescent="0.2">
      <c r="B18" s="91"/>
      <c r="H18" s="81"/>
      <c r="J18" s="12"/>
      <c r="K18" s="95"/>
      <c r="L18" s="96"/>
      <c r="M18" s="12"/>
      <c r="N18" s="64"/>
      <c r="O18" s="95"/>
      <c r="P18" s="96"/>
      <c r="Q18" s="97"/>
      <c r="S18" s="12"/>
      <c r="T18" s="12"/>
    </row>
    <row r="19" spans="2:23" s="11" customFormat="1" ht="18.75" outlineLevel="1" x14ac:dyDescent="0.2">
      <c r="B19" s="639" t="s">
        <v>81</v>
      </c>
      <c r="C19" s="639"/>
      <c r="D19" s="639"/>
      <c r="E19" s="639"/>
      <c r="F19" s="639"/>
      <c r="G19" s="639"/>
      <c r="H19" s="639"/>
      <c r="I19" s="639"/>
      <c r="J19" s="98" t="e">
        <f>J20</f>
        <v>#REF!</v>
      </c>
      <c r="K19" s="99" t="e">
        <f>K20</f>
        <v>#REF!</v>
      </c>
      <c r="L19" s="100" t="e">
        <f>L20</f>
        <v>#REF!</v>
      </c>
      <c r="M19" s="98"/>
      <c r="N19" s="98" t="e">
        <f>N20</f>
        <v>#REF!</v>
      </c>
      <c r="O19" s="99" t="e">
        <f>O20</f>
        <v>#REF!</v>
      </c>
      <c r="P19" s="100" t="e">
        <f>P20</f>
        <v>#REF!</v>
      </c>
      <c r="Q19" s="100" t="e">
        <f>IF(N19=0,0,((J19/N19)-1)*100)</f>
        <v>#REF!</v>
      </c>
      <c r="S19" s="12"/>
      <c r="T19" s="12"/>
    </row>
    <row r="20" spans="2:23" s="11" customFormat="1" ht="18.75" outlineLevel="1" x14ac:dyDescent="0.2">
      <c r="D20" s="28" t="s">
        <v>41</v>
      </c>
      <c r="H20" s="81"/>
      <c r="J20" s="101" t="e">
        <f>SUMIF(#REF!,D20,#REF!)</f>
        <v>#REF!</v>
      </c>
      <c r="K20" s="29" t="e">
        <f>ROUND((J20/1000),0)</f>
        <v>#REF!</v>
      </c>
      <c r="L20" s="102" t="e">
        <f>(K20/$K$15)*100</f>
        <v>#REF!</v>
      </c>
      <c r="M20" s="37"/>
      <c r="N20" s="22" t="e">
        <f>SUMIF(#REF!,D20,#REF!)</f>
        <v>#REF!</v>
      </c>
      <c r="O20" s="29" t="e">
        <f>ROUND((N20/1000),0)</f>
        <v>#REF!</v>
      </c>
      <c r="P20" s="102" t="e">
        <f>(O20/$O$15)*100</f>
        <v>#REF!</v>
      </c>
      <c r="Q20" s="104" t="e">
        <f>IF(N20=0,0,((J20/N20)-1)*100)</f>
        <v>#REF!</v>
      </c>
      <c r="S20" s="12"/>
      <c r="T20" s="12"/>
    </row>
    <row r="21" spans="2:23" s="11" customFormat="1" ht="16.5" x14ac:dyDescent="0.2">
      <c r="H21" s="81"/>
      <c r="J21" s="12"/>
      <c r="K21" s="64"/>
      <c r="L21" s="105"/>
      <c r="M21" s="12"/>
      <c r="N21" s="64"/>
      <c r="O21" s="64"/>
      <c r="P21" s="105"/>
      <c r="Q21" s="39"/>
      <c r="S21" s="12"/>
      <c r="T21" s="12"/>
    </row>
    <row r="22" spans="2:23" s="11" customFormat="1" ht="18.75" x14ac:dyDescent="0.2">
      <c r="B22" s="106" t="s">
        <v>82</v>
      </c>
      <c r="C22" s="106"/>
      <c r="D22" s="106"/>
      <c r="E22" s="106"/>
      <c r="F22" s="106"/>
      <c r="G22" s="106"/>
      <c r="H22" s="107">
        <v>26</v>
      </c>
      <c r="I22" s="106"/>
      <c r="J22" s="85" t="e">
        <f>J15+J20</f>
        <v>#REF!</v>
      </c>
      <c r="K22" s="86" t="e">
        <f>K15+K19</f>
        <v>#REF!</v>
      </c>
      <c r="L22" s="108" t="e">
        <f>(K22/$K$15)*100</f>
        <v>#REF!</v>
      </c>
      <c r="M22" s="88"/>
      <c r="N22" s="89" t="e">
        <f>N15+N19</f>
        <v>#REF!</v>
      </c>
      <c r="O22" s="86" t="e">
        <f>O15+O19</f>
        <v>#REF!</v>
      </c>
      <c r="P22" s="108" t="e">
        <f>(O22/$O$15)*100</f>
        <v>#REF!</v>
      </c>
      <c r="Q22" s="109" t="e">
        <f>IF(N22=0,0,((J22/N22)-1)*100)</f>
        <v>#REF!</v>
      </c>
      <c r="S22" s="12"/>
      <c r="T22" s="12"/>
    </row>
    <row r="23" spans="2:23" s="11" customFormat="1" ht="18.75" x14ac:dyDescent="0.2">
      <c r="D23" s="28" t="s">
        <v>37</v>
      </c>
      <c r="H23" s="81">
        <v>27</v>
      </c>
      <c r="J23" s="110" t="e">
        <f>SUMIF(#REF!,D23,#REF!)</f>
        <v>#REF!</v>
      </c>
      <c r="K23" s="29" t="e">
        <f>ROUND((J23/1000),0)</f>
        <v>#REF!</v>
      </c>
      <c r="L23" s="111" t="e">
        <f>(K23/$K$15)*100</f>
        <v>#REF!</v>
      </c>
      <c r="M23" s="37"/>
      <c r="N23" s="22" t="e">
        <f>SUMIF(#REF!,D23,#REF!)</f>
        <v>#REF!</v>
      </c>
      <c r="O23" s="29" t="e">
        <f>ROUND((N23/1000),0)</f>
        <v>#REF!</v>
      </c>
      <c r="P23" s="111" t="e">
        <f>(O23/$O$15)*100</f>
        <v>#REF!</v>
      </c>
      <c r="Q23" s="112" t="e">
        <f>IF(N23=0,0,((J23/N23)-1)*100)</f>
        <v>#REF!</v>
      </c>
      <c r="S23" s="12"/>
      <c r="T23" s="12"/>
    </row>
    <row r="24" spans="2:23" s="11" customFormat="1" ht="16.5" x14ac:dyDescent="0.2">
      <c r="H24" s="81"/>
      <c r="J24" s="12"/>
      <c r="K24" s="64"/>
      <c r="L24" s="105"/>
      <c r="M24" s="12"/>
      <c r="N24" s="64"/>
      <c r="O24" s="64"/>
      <c r="P24" s="105"/>
      <c r="Q24" s="39"/>
      <c r="S24" s="12"/>
      <c r="T24" s="12"/>
    </row>
    <row r="25" spans="2:23" s="11" customFormat="1" ht="18.75" x14ac:dyDescent="0.2">
      <c r="B25" s="634" t="s">
        <v>83</v>
      </c>
      <c r="C25" s="634"/>
      <c r="D25" s="634"/>
      <c r="E25" s="634"/>
      <c r="F25" s="634"/>
      <c r="G25" s="634"/>
      <c r="H25" s="634"/>
      <c r="I25" s="634"/>
      <c r="J25" s="113" t="e">
        <f>SUM(J22:J24)</f>
        <v>#REF!</v>
      </c>
      <c r="K25" s="114" t="e">
        <f>SUM(K22:K24)</f>
        <v>#REF!</v>
      </c>
      <c r="L25" s="115" t="e">
        <f>(K25/$K$15)*100</f>
        <v>#REF!</v>
      </c>
      <c r="M25" s="116"/>
      <c r="N25" s="117" t="e">
        <f>SUM(N22:N24)</f>
        <v>#REF!</v>
      </c>
      <c r="O25" s="114" t="e">
        <f>SUM(O22:O24)</f>
        <v>#REF!</v>
      </c>
      <c r="P25" s="115" t="e">
        <f>(O25/$O$15)*100</f>
        <v>#REF!</v>
      </c>
      <c r="Q25" s="109" t="e">
        <f>IF(N25=0,0,((J25/N25)-1)*100)</f>
        <v>#REF!</v>
      </c>
      <c r="S25" s="12"/>
      <c r="T25" s="12"/>
    </row>
    <row r="26" spans="2:23" s="33" customFormat="1" ht="16.5" x14ac:dyDescent="0.2">
      <c r="H26" s="68"/>
      <c r="K26" s="118"/>
      <c r="L26" s="119"/>
      <c r="N26" s="118"/>
      <c r="O26" s="118"/>
      <c r="P26" s="119"/>
      <c r="Q26" s="120"/>
      <c r="S26" s="12"/>
      <c r="T26" s="27"/>
    </row>
    <row r="27" spans="2:23" s="11" customFormat="1" ht="18.75" x14ac:dyDescent="0.2">
      <c r="B27" s="639" t="s">
        <v>84</v>
      </c>
      <c r="C27" s="639"/>
      <c r="D27" s="639"/>
      <c r="E27" s="639"/>
      <c r="F27" s="639"/>
      <c r="G27" s="639"/>
      <c r="H27" s="639"/>
      <c r="I27" s="639"/>
      <c r="J27" s="98" t="e">
        <f>J28+J43+J45</f>
        <v>#REF!</v>
      </c>
      <c r="K27" s="99" t="e">
        <f>K28+K43+K45</f>
        <v>#REF!</v>
      </c>
      <c r="L27" s="100" t="e">
        <f>+L28+L43+L45</f>
        <v>#REF!</v>
      </c>
      <c r="M27" s="98"/>
      <c r="N27" s="98" t="e">
        <f>N28+N43+N45</f>
        <v>#REF!</v>
      </c>
      <c r="O27" s="99" t="e">
        <f>O28+O43+O45</f>
        <v>#REF!</v>
      </c>
      <c r="P27" s="100" t="e">
        <f>+P28+P43+P45</f>
        <v>#REF!</v>
      </c>
      <c r="Q27" s="121" t="e">
        <f>IF(N27=0,0,((J27/N27)-1)*100)</f>
        <v>#REF!</v>
      </c>
      <c r="S27" s="12"/>
      <c r="T27" s="12"/>
    </row>
    <row r="28" spans="2:23" s="11" customFormat="1" ht="18.75" x14ac:dyDescent="0.2">
      <c r="B28" s="28"/>
      <c r="C28" s="122" t="s">
        <v>85</v>
      </c>
      <c r="D28" s="28"/>
      <c r="H28" s="81">
        <v>28</v>
      </c>
      <c r="J28" s="123" t="e">
        <f>SUM(J29:J41)-J34</f>
        <v>#REF!</v>
      </c>
      <c r="K28" s="124" t="e">
        <f>SUM(K29:K41)-K34</f>
        <v>#REF!</v>
      </c>
      <c r="L28" s="125" t="e">
        <f>(K28/$K$15)*100</f>
        <v>#REF!</v>
      </c>
      <c r="M28" s="126"/>
      <c r="N28" s="127" t="e">
        <f>SUM(N29:N41)-N34</f>
        <v>#REF!</v>
      </c>
      <c r="O28" s="124" t="e">
        <f>SUM(O29:O41)-O34</f>
        <v>#REF!</v>
      </c>
      <c r="P28" s="125" t="e">
        <f>(O28/$O$15)*100</f>
        <v>#REF!</v>
      </c>
      <c r="Q28" s="128" t="e">
        <f>IF(N28=0,0,((J28/N28)-1)*100)</f>
        <v>#REF!</v>
      </c>
      <c r="S28" s="12"/>
      <c r="T28" s="12"/>
    </row>
    <row r="29" spans="2:23" s="11" customFormat="1" ht="18.75" outlineLevel="1" x14ac:dyDescent="0.2">
      <c r="E29" s="28" t="s">
        <v>25</v>
      </c>
      <c r="H29" s="81"/>
      <c r="J29" s="101" t="e">
        <f>SUMIF(#REF!,E29,#REF!)</f>
        <v>#REF!</v>
      </c>
      <c r="K29" s="29" t="e">
        <f t="shared" ref="K29:K41" si="0">ROUND((J29/1000),0)</f>
        <v>#REF!</v>
      </c>
      <c r="L29" s="129"/>
      <c r="M29" s="37"/>
      <c r="N29" s="130" t="e">
        <f>SUMIF(#REF!,E29,#REF!)</f>
        <v>#REF!</v>
      </c>
      <c r="O29" s="29" t="e">
        <f>ROUND((N29/1000),0)</f>
        <v>#REF!</v>
      </c>
      <c r="P29" s="129"/>
      <c r="Q29" s="112"/>
      <c r="R29" s="131" t="e">
        <f>N29+118681475.33</f>
        <v>#REF!</v>
      </c>
      <c r="S29" s="12"/>
      <c r="T29" s="12"/>
    </row>
    <row r="30" spans="2:23" s="11" customFormat="1" ht="18.75" outlineLevel="1" x14ac:dyDescent="0.2">
      <c r="E30" s="28" t="s">
        <v>26</v>
      </c>
      <c r="H30" s="81"/>
      <c r="J30" s="101" t="e">
        <f>SUMIF(#REF!,E30,#REF!)</f>
        <v>#REF!</v>
      </c>
      <c r="K30" s="29" t="e">
        <f>ROUND((J30/1000),0)</f>
        <v>#REF!</v>
      </c>
      <c r="L30" s="129"/>
      <c r="M30" s="37"/>
      <c r="N30" s="130" t="e">
        <f>SUMIF(#REF!,E30,#REF!)</f>
        <v>#REF!</v>
      </c>
      <c r="O30" s="29" t="e">
        <f>ROUND((N30/1000),0)</f>
        <v>#REF!</v>
      </c>
      <c r="P30" s="129"/>
      <c r="Q30" s="112"/>
      <c r="S30" s="12"/>
      <c r="T30" s="12"/>
    </row>
    <row r="31" spans="2:23" s="11" customFormat="1" ht="18.75" outlineLevel="1" x14ac:dyDescent="0.2">
      <c r="E31" s="28" t="s">
        <v>28</v>
      </c>
      <c r="H31" s="81"/>
      <c r="J31" s="101" t="e">
        <f>SUMIF(#REF!,E31,#REF!)</f>
        <v>#REF!</v>
      </c>
      <c r="K31" s="29" t="e">
        <f t="shared" si="0"/>
        <v>#REF!</v>
      </c>
      <c r="L31" s="129"/>
      <c r="M31" s="37"/>
      <c r="N31" s="130" t="e">
        <f>SUMIF(#REF!,E31,#REF!)</f>
        <v>#REF!</v>
      </c>
      <c r="O31" s="29" t="e">
        <f>ROUND((N31/1000),0)</f>
        <v>#REF!</v>
      </c>
      <c r="P31" s="129"/>
      <c r="Q31" s="112"/>
      <c r="S31" s="12"/>
      <c r="T31" s="12"/>
    </row>
    <row r="32" spans="2:23" s="11" customFormat="1" ht="18.75" outlineLevel="1" x14ac:dyDescent="0.2">
      <c r="E32" s="28" t="s">
        <v>27</v>
      </c>
      <c r="H32" s="81"/>
      <c r="J32" s="101" t="e">
        <f>SUMIF(#REF!,E32,#REF!)</f>
        <v>#REF!</v>
      </c>
      <c r="K32" s="29" t="e">
        <f t="shared" si="0"/>
        <v>#REF!</v>
      </c>
      <c r="L32" s="129"/>
      <c r="M32" s="37"/>
      <c r="N32" s="130" t="e">
        <f>SUMIF(#REF!,E32,#REF!)</f>
        <v>#REF!</v>
      </c>
      <c r="O32" s="29" t="e">
        <f t="shared" ref="O32:O39" si="1">ROUND((N32/1000),0)</f>
        <v>#REF!</v>
      </c>
      <c r="P32" s="129"/>
      <c r="Q32" s="112"/>
      <c r="R32" s="131" t="e">
        <f>N32+30771537.66</f>
        <v>#REF!</v>
      </c>
      <c r="S32" s="12">
        <v>86508285.310000002</v>
      </c>
      <c r="T32" s="12"/>
    </row>
    <row r="33" spans="2:24" s="11" customFormat="1" ht="18.75" outlineLevel="1" x14ac:dyDescent="0.2">
      <c r="C33" s="11" t="s">
        <v>86</v>
      </c>
      <c r="E33" s="28" t="s">
        <v>29</v>
      </c>
      <c r="H33" s="81"/>
      <c r="J33" s="132" t="e">
        <f>SUMIF(#REF!,E33,#REF!)</f>
        <v>#REF!</v>
      </c>
      <c r="K33" s="29" t="e">
        <f>ROUND((J33/1000),0)</f>
        <v>#REF!</v>
      </c>
      <c r="L33" s="129"/>
      <c r="M33" s="37"/>
      <c r="N33" s="130" t="e">
        <f>SUMIF(#REF!,E33,#REF!)</f>
        <v>#REF!</v>
      </c>
      <c r="O33" s="29" t="e">
        <f t="shared" si="1"/>
        <v>#REF!</v>
      </c>
      <c r="P33" s="129"/>
      <c r="Q33" s="112"/>
      <c r="S33" s="12"/>
      <c r="T33" s="12"/>
    </row>
    <row r="34" spans="2:24" s="11" customFormat="1" ht="18.75" outlineLevel="1" x14ac:dyDescent="0.2">
      <c r="C34" s="11" t="s">
        <v>86</v>
      </c>
      <c r="E34" s="28" t="s">
        <v>87</v>
      </c>
      <c r="H34" s="81"/>
      <c r="J34" s="101" t="e">
        <f>+SUMIF(#REF!,E34,#REF!)</f>
        <v>#REF!</v>
      </c>
      <c r="K34" s="29" t="e">
        <f t="shared" si="0"/>
        <v>#REF!</v>
      </c>
      <c r="L34" s="129"/>
      <c r="M34" s="37"/>
      <c r="N34" s="130" t="e">
        <f>SUMIF(#REF!,E34,#REF!)</f>
        <v>#REF!</v>
      </c>
      <c r="O34" s="29" t="e">
        <f t="shared" si="1"/>
        <v>#REF!</v>
      </c>
      <c r="P34" s="129"/>
      <c r="Q34" s="112"/>
      <c r="S34" s="12"/>
      <c r="T34" s="12"/>
    </row>
    <row r="35" spans="2:24" s="11" customFormat="1" ht="18.75" outlineLevel="1" x14ac:dyDescent="0.2">
      <c r="E35" s="28" t="s">
        <v>30</v>
      </c>
      <c r="H35" s="81"/>
      <c r="J35" s="101" t="e">
        <f>+SUMIF(#REF!,E35,#REF!)</f>
        <v>#REF!</v>
      </c>
      <c r="K35" s="29" t="e">
        <f t="shared" si="0"/>
        <v>#REF!</v>
      </c>
      <c r="L35" s="129"/>
      <c r="M35" s="37"/>
      <c r="N35" s="130" t="e">
        <f>SUMIF(#REF!,E35,#REF!)</f>
        <v>#REF!</v>
      </c>
      <c r="O35" s="29" t="e">
        <f t="shared" si="1"/>
        <v>#REF!</v>
      </c>
      <c r="P35" s="129"/>
      <c r="Q35" s="112"/>
      <c r="S35" s="12"/>
      <c r="T35" s="12"/>
    </row>
    <row r="36" spans="2:24" s="11" customFormat="1" ht="18.75" outlineLevel="1" x14ac:dyDescent="0.2">
      <c r="E36" s="28" t="s">
        <v>31</v>
      </c>
      <c r="H36" s="81"/>
      <c r="J36" s="101" t="e">
        <f>+SUMIF(#REF!,E36,#REF!)</f>
        <v>#REF!</v>
      </c>
      <c r="K36" s="29" t="e">
        <f t="shared" si="0"/>
        <v>#REF!</v>
      </c>
      <c r="L36" s="129"/>
      <c r="M36" s="37"/>
      <c r="N36" s="130" t="e">
        <f>SUMIF(#REF!,E36,#REF!)</f>
        <v>#REF!</v>
      </c>
      <c r="O36" s="29" t="e">
        <f t="shared" si="1"/>
        <v>#REF!</v>
      </c>
      <c r="P36" s="129"/>
      <c r="Q36" s="112"/>
      <c r="S36" s="12"/>
      <c r="T36" s="12"/>
    </row>
    <row r="37" spans="2:24" s="11" customFormat="1" ht="18.75" outlineLevel="1" x14ac:dyDescent="0.2">
      <c r="E37" s="28" t="s">
        <v>34</v>
      </c>
      <c r="H37" s="81"/>
      <c r="J37" s="101" t="e">
        <f>+SUMIF(#REF!,E37,#REF!)</f>
        <v>#REF!</v>
      </c>
      <c r="K37" s="29" t="e">
        <f t="shared" si="0"/>
        <v>#REF!</v>
      </c>
      <c r="L37" s="129"/>
      <c r="M37" s="37"/>
      <c r="N37" s="130" t="e">
        <f>SUMIF(#REF!,E37,#REF!)</f>
        <v>#REF!</v>
      </c>
      <c r="O37" s="29" t="e">
        <f t="shared" si="1"/>
        <v>#REF!</v>
      </c>
      <c r="P37" s="129"/>
      <c r="Q37" s="112"/>
      <c r="S37" s="12"/>
      <c r="T37" s="12"/>
    </row>
    <row r="38" spans="2:24" s="11" customFormat="1" ht="18.75" outlineLevel="1" x14ac:dyDescent="0.2">
      <c r="E38" s="28" t="s">
        <v>39</v>
      </c>
      <c r="H38" s="81"/>
      <c r="J38" s="101" t="e">
        <f>+SUMIF(#REF!,E38,#REF!)</f>
        <v>#REF!</v>
      </c>
      <c r="K38" s="29" t="e">
        <f t="shared" si="0"/>
        <v>#REF!</v>
      </c>
      <c r="L38" s="129"/>
      <c r="M38" s="37"/>
      <c r="N38" s="130" t="e">
        <f>SUMIF(#REF!,E38,#REF!)</f>
        <v>#REF!</v>
      </c>
      <c r="O38" s="29" t="e">
        <f t="shared" si="1"/>
        <v>#REF!</v>
      </c>
      <c r="P38" s="129"/>
      <c r="Q38" s="112"/>
      <c r="S38" s="12"/>
      <c r="T38" s="12"/>
    </row>
    <row r="39" spans="2:24" s="11" customFormat="1" ht="18.75" outlineLevel="1" x14ac:dyDescent="0.2">
      <c r="E39" s="28" t="s">
        <v>38</v>
      </c>
      <c r="H39" s="81"/>
      <c r="J39" s="101" t="e">
        <f>+SUMIF(#REF!,E39,#REF!)</f>
        <v>#REF!</v>
      </c>
      <c r="K39" s="29" t="e">
        <f t="shared" si="0"/>
        <v>#REF!</v>
      </c>
      <c r="L39" s="129"/>
      <c r="M39" s="37"/>
      <c r="N39" s="130" t="e">
        <f>SUMIF(#REF!,E39,#REF!)</f>
        <v>#REF!</v>
      </c>
      <c r="O39" s="29" t="e">
        <f t="shared" si="1"/>
        <v>#REF!</v>
      </c>
      <c r="P39" s="129"/>
      <c r="Q39" s="112"/>
      <c r="S39" s="12"/>
      <c r="T39" s="12"/>
      <c r="V39" s="12"/>
      <c r="X39" s="32"/>
    </row>
    <row r="40" spans="2:24" s="11" customFormat="1" ht="18.75" outlineLevel="1" x14ac:dyDescent="0.2">
      <c r="C40" s="11" t="s">
        <v>86</v>
      </c>
      <c r="E40" s="28" t="s">
        <v>35</v>
      </c>
      <c r="H40" s="81"/>
      <c r="J40" s="101" t="e">
        <f>+SUMIF(#REF!,E40,#REF!)</f>
        <v>#REF!</v>
      </c>
      <c r="K40" s="29" t="e">
        <f t="shared" si="0"/>
        <v>#REF!</v>
      </c>
      <c r="L40" s="129"/>
      <c r="M40" s="37"/>
      <c r="N40" s="130" t="e">
        <f>SUMIF(#REF!,E40,#REF!)</f>
        <v>#REF!</v>
      </c>
      <c r="O40" s="29" t="e">
        <f>ROUND((N40/1000),0)</f>
        <v>#REF!</v>
      </c>
      <c r="P40" s="129"/>
      <c r="Q40" s="112"/>
      <c r="S40" s="12"/>
      <c r="T40" s="12"/>
    </row>
    <row r="41" spans="2:24" s="11" customFormat="1" ht="18.75" outlineLevel="1" x14ac:dyDescent="0.2">
      <c r="C41" s="11" t="s">
        <v>86</v>
      </c>
      <c r="E41" s="28" t="s">
        <v>43</v>
      </c>
      <c r="H41" s="81"/>
      <c r="J41" s="101" t="e">
        <f>+SUMIF(#REF!,E41,#REF!)</f>
        <v>#REF!</v>
      </c>
      <c r="K41" s="29" t="e">
        <f t="shared" si="0"/>
        <v>#REF!</v>
      </c>
      <c r="L41" s="129"/>
      <c r="M41" s="37"/>
      <c r="N41" s="130" t="e">
        <f>SUMIF(#REF!,E41,#REF!)</f>
        <v>#REF!</v>
      </c>
      <c r="O41" s="29" t="e">
        <f>ROUND((N41/1000),0)-1</f>
        <v>#REF!</v>
      </c>
      <c r="P41" s="129"/>
      <c r="Q41" s="112"/>
      <c r="R41" s="131" t="e">
        <f>N41-19900738.77</f>
        <v>#REF!</v>
      </c>
      <c r="S41" s="12"/>
      <c r="T41" s="12"/>
    </row>
    <row r="42" spans="2:24" s="11" customFormat="1" ht="18.75" outlineLevel="1" x14ac:dyDescent="0.2">
      <c r="H42" s="81"/>
      <c r="J42" s="101"/>
      <c r="K42" s="103"/>
      <c r="L42" s="133"/>
      <c r="M42" s="37"/>
      <c r="N42" s="103"/>
      <c r="O42" s="103"/>
      <c r="P42" s="133"/>
      <c r="Q42" s="134"/>
      <c r="S42" s="12"/>
      <c r="T42" s="12"/>
    </row>
    <row r="43" spans="2:24" s="11" customFormat="1" ht="18.75" x14ac:dyDescent="0.2">
      <c r="B43" s="122"/>
      <c r="C43" s="122" t="s">
        <v>36</v>
      </c>
      <c r="H43" s="81"/>
      <c r="J43" s="135" t="e">
        <f>+SUMIF(#REF!,C43,#REF!)</f>
        <v>#REF!</v>
      </c>
      <c r="K43" s="136" t="e">
        <f>ROUND((J43/1000),0)</f>
        <v>#REF!</v>
      </c>
      <c r="L43" s="125" t="e">
        <f>(K43/$K$15)*100</f>
        <v>#REF!</v>
      </c>
      <c r="M43" s="31"/>
      <c r="N43" s="137" t="e">
        <f>SUMIF(#REF!,C43,#REF!)</f>
        <v>#REF!</v>
      </c>
      <c r="O43" s="136" t="e">
        <f>ROUND((N43/1000),0)</f>
        <v>#REF!</v>
      </c>
      <c r="P43" s="125" t="e">
        <f>(O43/$O$15)*100</f>
        <v>#REF!</v>
      </c>
      <c r="Q43" s="128" t="e">
        <f>IF(N43=0,0,((J43/N43)-1)*100)</f>
        <v>#REF!</v>
      </c>
      <c r="R43" s="131"/>
      <c r="S43" s="12"/>
      <c r="T43" s="12"/>
    </row>
    <row r="44" spans="2:24" s="11" customFormat="1" ht="18.75" outlineLevel="1" x14ac:dyDescent="0.2">
      <c r="H44" s="81"/>
      <c r="J44" s="101"/>
      <c r="K44" s="136"/>
      <c r="L44" s="138"/>
      <c r="M44" s="37"/>
      <c r="N44" s="103"/>
      <c r="O44" s="136"/>
      <c r="P44" s="138"/>
      <c r="Q44" s="139"/>
      <c r="S44" s="12"/>
      <c r="T44" s="12"/>
    </row>
    <row r="45" spans="2:24" s="11" customFormat="1" ht="18.75" x14ac:dyDescent="0.2">
      <c r="C45" s="122" t="s">
        <v>88</v>
      </c>
      <c r="D45" s="28"/>
      <c r="H45" s="81">
        <v>29</v>
      </c>
      <c r="J45" s="135" t="e">
        <f>SUM(J46:J47)</f>
        <v>#REF!</v>
      </c>
      <c r="K45" s="136" t="e">
        <f>SUM(K46:K47)</f>
        <v>#REF!</v>
      </c>
      <c r="L45" s="140" t="e">
        <f>(K45/$K$15)*100</f>
        <v>#REF!</v>
      </c>
      <c r="M45" s="31"/>
      <c r="N45" s="137" t="e">
        <f>SUM(N46:N47)</f>
        <v>#REF!</v>
      </c>
      <c r="O45" s="136" t="e">
        <f>SUM(O46:O47)</f>
        <v>#REF!</v>
      </c>
      <c r="P45" s="125" t="e">
        <f>(O45/$O$15)*100</f>
        <v>#REF!</v>
      </c>
      <c r="Q45" s="128" t="e">
        <f>IF(N45=0,0,((J45/N45)-1)*100)</f>
        <v>#REF!</v>
      </c>
      <c r="R45" s="131"/>
      <c r="S45" s="12"/>
      <c r="T45" s="12"/>
    </row>
    <row r="46" spans="2:24" s="11" customFormat="1" ht="18.75" outlineLevel="1" x14ac:dyDescent="0.2">
      <c r="E46" s="28" t="s">
        <v>32</v>
      </c>
      <c r="H46" s="81"/>
      <c r="J46" s="101" t="e">
        <f>+SUMIF(#REF!,E46,#REF!)</f>
        <v>#REF!</v>
      </c>
      <c r="K46" s="29" t="e">
        <f>ROUND((J46/1000),0)</f>
        <v>#REF!</v>
      </c>
      <c r="L46" s="140" t="e">
        <f>(K46/$K$15)*100</f>
        <v>#REF!</v>
      </c>
      <c r="M46" s="37"/>
      <c r="N46" s="130" t="e">
        <f>SUMIF(#REF!,E46,#REF!)</f>
        <v>#REF!</v>
      </c>
      <c r="O46" s="29" t="e">
        <f>ROUND((N46/1000),0)</f>
        <v>#REF!</v>
      </c>
      <c r="P46" s="141"/>
      <c r="Q46" s="112"/>
      <c r="R46" s="131" t="e">
        <f>N46+574793.66</f>
        <v>#REF!</v>
      </c>
      <c r="S46" s="12"/>
      <c r="T46" s="12"/>
    </row>
    <row r="47" spans="2:24" s="11" customFormat="1" ht="18.75" outlineLevel="1" x14ac:dyDescent="0.2">
      <c r="E47" s="28" t="s">
        <v>42</v>
      </c>
      <c r="H47" s="81"/>
      <c r="J47" s="101" t="e">
        <f>+SUMIF(#REF!,E47,#REF!)</f>
        <v>#REF!</v>
      </c>
      <c r="K47" s="29" t="e">
        <f>ROUND((J47/1000),0)</f>
        <v>#REF!</v>
      </c>
      <c r="L47" s="140" t="e">
        <f>(K47/$K$15)*100</f>
        <v>#REF!</v>
      </c>
      <c r="M47" s="37"/>
      <c r="N47" s="130" t="e">
        <f>SUMIF(#REF!,E47,#REF!)</f>
        <v>#REF!</v>
      </c>
      <c r="O47" s="29" t="e">
        <f>ROUND((N47/1000),0)</f>
        <v>#REF!</v>
      </c>
      <c r="P47" s="141"/>
      <c r="Q47" s="112"/>
      <c r="S47" s="12"/>
      <c r="T47" s="12"/>
    </row>
    <row r="48" spans="2:24" s="11" customFormat="1" ht="16.5" x14ac:dyDescent="0.2">
      <c r="H48" s="81"/>
      <c r="J48" s="142"/>
      <c r="K48" s="143"/>
      <c r="L48" s="144"/>
      <c r="M48" s="142"/>
      <c r="N48" s="143"/>
      <c r="O48" s="143"/>
      <c r="P48" s="144"/>
      <c r="Q48" s="145"/>
      <c r="S48" s="12"/>
      <c r="T48" s="12"/>
    </row>
    <row r="49" spans="2:23" s="11" customFormat="1" ht="18.75" x14ac:dyDescent="0.2">
      <c r="B49" s="634" t="s">
        <v>89</v>
      </c>
      <c r="C49" s="634"/>
      <c r="D49" s="634"/>
      <c r="E49" s="634"/>
      <c r="F49" s="634"/>
      <c r="G49" s="634"/>
      <c r="H49" s="634"/>
      <c r="I49" s="634"/>
      <c r="J49" s="146" t="e">
        <f>J25+J27</f>
        <v>#REF!</v>
      </c>
      <c r="K49" s="147" t="e">
        <f>K25+K27</f>
        <v>#REF!</v>
      </c>
      <c r="L49" s="148" t="e">
        <f>(K49/$K$15)*100</f>
        <v>#REF!</v>
      </c>
      <c r="M49" s="149"/>
      <c r="N49" s="150" t="e">
        <f>N25+N27</f>
        <v>#REF!</v>
      </c>
      <c r="O49" s="147" t="e">
        <f>O25+O27</f>
        <v>#REF!</v>
      </c>
      <c r="P49" s="148" t="e">
        <f>(O49/$O$15)*100</f>
        <v>#REF!</v>
      </c>
      <c r="Q49" s="109" t="e">
        <f>IF(N49=0,0,((J49/N49)-1)*100)</f>
        <v>#REF!</v>
      </c>
      <c r="S49" s="12"/>
      <c r="T49" s="12"/>
      <c r="U49" s="131"/>
    </row>
    <row r="50" spans="2:23" s="11" customFormat="1" ht="16.5" x14ac:dyDescent="0.2">
      <c r="H50" s="81"/>
      <c r="J50" s="142"/>
      <c r="K50" s="143"/>
      <c r="L50" s="144"/>
      <c r="M50" s="142"/>
      <c r="N50" s="143"/>
      <c r="O50" s="143"/>
      <c r="P50" s="144"/>
      <c r="Q50" s="145"/>
      <c r="S50" s="12"/>
      <c r="T50" s="12"/>
    </row>
    <row r="51" spans="2:23" s="11" customFormat="1" ht="18.75" x14ac:dyDescent="0.2">
      <c r="B51" s="122"/>
      <c r="C51" s="122" t="s">
        <v>90</v>
      </c>
      <c r="H51" s="81"/>
      <c r="J51" s="110">
        <v>0</v>
      </c>
      <c r="K51" s="29">
        <v>0</v>
      </c>
      <c r="L51" s="129"/>
      <c r="M51" s="142"/>
      <c r="N51" s="29">
        <v>0</v>
      </c>
      <c r="O51" s="29">
        <v>0</v>
      </c>
      <c r="P51" s="129"/>
      <c r="Q51" s="112"/>
      <c r="S51" s="12"/>
      <c r="T51" s="12"/>
    </row>
    <row r="52" spans="2:23" s="11" customFormat="1" ht="18.75" outlineLevel="1" x14ac:dyDescent="0.2">
      <c r="C52" s="28"/>
      <c r="D52" s="28" t="s">
        <v>91</v>
      </c>
      <c r="E52" s="28"/>
      <c r="H52" s="81"/>
      <c r="J52" s="110">
        <v>0</v>
      </c>
      <c r="K52" s="29">
        <v>0</v>
      </c>
      <c r="L52" s="129"/>
      <c r="M52" s="151"/>
      <c r="N52" s="29">
        <v>0</v>
      </c>
      <c r="O52" s="29">
        <v>0</v>
      </c>
      <c r="P52" s="129"/>
      <c r="Q52" s="112"/>
      <c r="S52" s="12"/>
      <c r="T52" s="12"/>
    </row>
    <row r="53" spans="2:23" s="11" customFormat="1" ht="18.75" outlineLevel="1" x14ac:dyDescent="0.2">
      <c r="C53" s="28"/>
      <c r="D53" s="28" t="s">
        <v>92</v>
      </c>
      <c r="E53" s="28"/>
      <c r="H53" s="81"/>
      <c r="J53" s="110">
        <v>0</v>
      </c>
      <c r="K53" s="29">
        <v>0</v>
      </c>
      <c r="L53" s="129"/>
      <c r="M53" s="151"/>
      <c r="N53" s="29">
        <v>0</v>
      </c>
      <c r="O53" s="29">
        <v>0</v>
      </c>
      <c r="P53" s="129"/>
      <c r="Q53" s="112"/>
      <c r="S53" s="12"/>
      <c r="T53" s="12"/>
    </row>
    <row r="54" spans="2:23" s="11" customFormat="1" ht="16.5" x14ac:dyDescent="0.2">
      <c r="H54" s="81"/>
      <c r="J54" s="151"/>
      <c r="K54" s="152"/>
      <c r="L54" s="153"/>
      <c r="M54" s="151"/>
      <c r="N54" s="152"/>
      <c r="O54" s="152"/>
      <c r="P54" s="153"/>
      <c r="Q54" s="154"/>
      <c r="S54" s="12"/>
      <c r="T54" s="12"/>
    </row>
    <row r="55" spans="2:23" s="11" customFormat="1" ht="18.75" x14ac:dyDescent="0.2">
      <c r="B55" s="634" t="s">
        <v>93</v>
      </c>
      <c r="C55" s="634"/>
      <c r="D55" s="634"/>
      <c r="E55" s="634"/>
      <c r="F55" s="634"/>
      <c r="G55" s="634"/>
      <c r="H55" s="634"/>
      <c r="I55" s="634"/>
      <c r="J55" s="146" t="e">
        <f>J49+J51</f>
        <v>#REF!</v>
      </c>
      <c r="K55" s="147" t="e">
        <f>K49+K51</f>
        <v>#REF!</v>
      </c>
      <c r="L55" s="148" t="e">
        <f>(K55/$K$15)*100</f>
        <v>#REF!</v>
      </c>
      <c r="M55" s="149"/>
      <c r="N55" s="150" t="e">
        <f>N49+N51</f>
        <v>#REF!</v>
      </c>
      <c r="O55" s="147" t="e">
        <f>O49+O51</f>
        <v>#REF!</v>
      </c>
      <c r="P55" s="148" t="e">
        <f>(O55/$O$15)*100</f>
        <v>#REF!</v>
      </c>
      <c r="Q55" s="109" t="e">
        <f>IF(N55=0,0,((J55/N55)-1)*100)</f>
        <v>#REF!</v>
      </c>
      <c r="S55" s="12"/>
      <c r="T55" s="12"/>
    </row>
    <row r="56" spans="2:23" s="11" customFormat="1" ht="16.5" x14ac:dyDescent="0.2">
      <c r="H56" s="81"/>
      <c r="J56" s="151"/>
      <c r="K56" s="155"/>
      <c r="L56" s="153"/>
      <c r="M56" s="151"/>
      <c r="N56" s="152"/>
      <c r="O56" s="155"/>
      <c r="P56" s="153"/>
      <c r="Q56" s="156"/>
      <c r="S56" s="12"/>
      <c r="T56" s="12"/>
    </row>
    <row r="57" spans="2:23" s="11" customFormat="1" ht="18.75" x14ac:dyDescent="0.2">
      <c r="C57" s="157" t="s">
        <v>94</v>
      </c>
      <c r="D57" s="158"/>
      <c r="E57" s="158"/>
      <c r="F57" s="159"/>
      <c r="G57" s="159"/>
      <c r="H57" s="160"/>
      <c r="I57" s="159"/>
      <c r="J57" s="110" t="e">
        <f>SUMIF(#REF!,C57,#REF!)</f>
        <v>#REF!</v>
      </c>
      <c r="K57" s="29" t="e">
        <f>ROUND((J57/1000),0)</f>
        <v>#REF!</v>
      </c>
      <c r="L57" s="129"/>
      <c r="M57" s="151"/>
      <c r="N57" s="130" t="e">
        <f>SUMIF(#REF!,C57,#REF!)-37514.83</f>
        <v>#REF!</v>
      </c>
      <c r="O57" s="29" t="e">
        <f>ROUND((N57/1000),0)</f>
        <v>#REF!</v>
      </c>
      <c r="P57" s="129"/>
      <c r="Q57" s="112"/>
      <c r="S57" s="12"/>
      <c r="T57" s="12"/>
    </row>
    <row r="58" spans="2:23" s="11" customFormat="1" ht="18.75" x14ac:dyDescent="0.2">
      <c r="C58" s="157" t="s">
        <v>95</v>
      </c>
      <c r="D58" s="161"/>
      <c r="E58" s="161"/>
      <c r="H58" s="81"/>
      <c r="J58" s="110" t="e">
        <f>SUMIF(#REF!,C58,#REF!)</f>
        <v>#REF!</v>
      </c>
      <c r="K58" s="29" t="e">
        <f>ROUND((J58/1000),0)</f>
        <v>#REF!</v>
      </c>
      <c r="L58" s="129"/>
      <c r="M58" s="151"/>
      <c r="N58" s="130" t="e">
        <f>SUMIF(#REF!,C58,#REF!)-15665.34</f>
        <v>#REF!</v>
      </c>
      <c r="O58" s="29" t="e">
        <f>ROUND((N58/1000),0)</f>
        <v>#REF!</v>
      </c>
      <c r="P58" s="129"/>
      <c r="Q58" s="112"/>
      <c r="S58" s="12"/>
      <c r="T58" s="12"/>
    </row>
    <row r="59" spans="2:23" s="11" customFormat="1" ht="16.5" x14ac:dyDescent="0.2">
      <c r="H59" s="81"/>
      <c r="J59" s="151"/>
      <c r="K59" s="155"/>
      <c r="L59" s="153"/>
      <c r="M59" s="151"/>
      <c r="N59" s="152"/>
      <c r="O59" s="155"/>
      <c r="P59" s="153"/>
      <c r="Q59" s="156"/>
      <c r="S59" s="12"/>
      <c r="T59" s="12"/>
    </row>
    <row r="60" spans="2:23" s="11" customFormat="1" ht="18.75" x14ac:dyDescent="0.2">
      <c r="B60" s="634" t="s">
        <v>96</v>
      </c>
      <c r="C60" s="634"/>
      <c r="D60" s="634"/>
      <c r="E60" s="634"/>
      <c r="F60" s="634"/>
      <c r="G60" s="634"/>
      <c r="H60" s="634"/>
      <c r="I60" s="634"/>
      <c r="J60" s="146" t="e">
        <f>SUM(J55:J59)</f>
        <v>#REF!</v>
      </c>
      <c r="K60" s="147" t="e">
        <f>SUM(K55:K59)</f>
        <v>#REF!</v>
      </c>
      <c r="L60" s="148" t="e">
        <f>(K60/$K$15)*100</f>
        <v>#REF!</v>
      </c>
      <c r="M60" s="149"/>
      <c r="N60" s="150" t="e">
        <f>SUM(N55:N59)</f>
        <v>#REF!</v>
      </c>
      <c r="O60" s="147" t="e">
        <f>SUM(O55:O59)</f>
        <v>#REF!</v>
      </c>
      <c r="P60" s="148" t="e">
        <f>(O60/$O$15)*100</f>
        <v>#REF!</v>
      </c>
      <c r="Q60" s="109" t="e">
        <f>IF(N60=0,0,((J60/N60)-1)*100)</f>
        <v>#REF!</v>
      </c>
      <c r="S60" s="12"/>
      <c r="T60" s="12"/>
    </row>
    <row r="61" spans="2:23" ht="16.5" x14ac:dyDescent="0.25">
      <c r="J61" s="162"/>
      <c r="K61" s="162"/>
      <c r="L61" s="163"/>
      <c r="M61" s="162"/>
      <c r="N61" s="162"/>
      <c r="O61" s="162"/>
      <c r="P61" s="164"/>
      <c r="Q61" s="164"/>
      <c r="V61" s="165"/>
      <c r="W61" s="166"/>
    </row>
    <row r="62" spans="2:23" ht="16.5" hidden="1" x14ac:dyDescent="0.25">
      <c r="J62" s="162"/>
      <c r="K62" s="162"/>
      <c r="L62" s="163"/>
      <c r="M62" s="162"/>
      <c r="N62" s="162"/>
      <c r="O62" s="53" t="s">
        <v>56</v>
      </c>
      <c r="P62" s="167"/>
      <c r="Q62" s="167"/>
      <c r="V62" s="165"/>
      <c r="W62" s="166"/>
    </row>
    <row r="63" spans="2:23" ht="16.5" x14ac:dyDescent="0.25">
      <c r="J63" s="162"/>
      <c r="K63" s="162"/>
      <c r="L63" s="163"/>
      <c r="M63" s="162"/>
      <c r="N63" s="162"/>
      <c r="O63" s="162"/>
      <c r="P63" s="164"/>
      <c r="Q63" s="164"/>
      <c r="V63" s="165"/>
      <c r="W63" s="166"/>
    </row>
    <row r="64" spans="2:23" ht="16.5" x14ac:dyDescent="0.25">
      <c r="J64" s="162"/>
      <c r="K64" s="162"/>
      <c r="L64" s="163"/>
      <c r="M64" s="162"/>
      <c r="N64" s="162"/>
      <c r="O64" s="162"/>
      <c r="P64" s="162"/>
      <c r="Q64" s="162"/>
    </row>
    <row r="65" spans="10:17" x14ac:dyDescent="0.25">
      <c r="J65" s="162"/>
      <c r="K65" s="162"/>
      <c r="L65" s="168"/>
      <c r="M65" s="162"/>
      <c r="N65" s="162"/>
      <c r="O65" s="162"/>
      <c r="P65" s="162"/>
      <c r="Q65" s="162"/>
    </row>
    <row r="66" spans="10:17" x14ac:dyDescent="0.25">
      <c r="J66" s="162"/>
      <c r="K66" s="162"/>
      <c r="L66" s="168"/>
      <c r="M66" s="162"/>
      <c r="N66" s="162"/>
      <c r="O66" s="3"/>
      <c r="P66" s="3"/>
      <c r="Q66" s="3"/>
    </row>
    <row r="67" spans="10:17" x14ac:dyDescent="0.25">
      <c r="J67" s="162"/>
      <c r="K67" s="162"/>
      <c r="L67" s="168"/>
      <c r="M67" s="162"/>
      <c r="N67" s="162"/>
      <c r="O67" s="3"/>
      <c r="P67" s="3"/>
      <c r="Q67" s="3"/>
    </row>
    <row r="68" spans="10:17" x14ac:dyDescent="0.25">
      <c r="J68" s="162"/>
      <c r="K68" s="162"/>
      <c r="L68" s="168"/>
      <c r="M68" s="162"/>
      <c r="N68" s="162"/>
      <c r="O68" s="3"/>
      <c r="P68" s="3"/>
      <c r="Q68" s="3"/>
    </row>
    <row r="69" spans="10:17" x14ac:dyDescent="0.25">
      <c r="O69" s="3"/>
      <c r="P69" s="3"/>
      <c r="Q69" s="3"/>
    </row>
    <row r="70" spans="10:17" x14ac:dyDescent="0.25">
      <c r="O70" s="3"/>
      <c r="P70" s="3"/>
      <c r="Q70" s="3"/>
    </row>
    <row r="71" spans="10:17" x14ac:dyDescent="0.25">
      <c r="J71" s="169"/>
      <c r="O71" s="3"/>
      <c r="P71" s="3"/>
      <c r="Q71" s="3"/>
    </row>
    <row r="72" spans="10:17" x14ac:dyDescent="0.25">
      <c r="J72" s="3"/>
      <c r="K72" s="3"/>
      <c r="L72" s="170"/>
      <c r="M72" s="3"/>
      <c r="O72" s="3"/>
      <c r="P72" s="3"/>
      <c r="Q72" s="3"/>
    </row>
    <row r="73" spans="10:17" x14ac:dyDescent="0.25">
      <c r="J73" s="3"/>
      <c r="K73" s="3"/>
      <c r="L73" s="170"/>
      <c r="M73" s="3"/>
      <c r="O73" s="3"/>
      <c r="P73" s="3"/>
      <c r="Q73" s="3"/>
    </row>
    <row r="86" spans="5:13" x14ac:dyDescent="0.25">
      <c r="E86" s="66"/>
    </row>
    <row r="87" spans="5:13" x14ac:dyDescent="0.25">
      <c r="E87" s="170"/>
      <c r="I87" s="3"/>
      <c r="J87" s="3"/>
    </row>
    <row r="88" spans="5:13" x14ac:dyDescent="0.25">
      <c r="E88" s="170"/>
      <c r="I88" s="3"/>
      <c r="J88" s="3"/>
    </row>
    <row r="92" spans="5:13" x14ac:dyDescent="0.25">
      <c r="M92" s="3"/>
    </row>
    <row r="93" spans="5:13" x14ac:dyDescent="0.25">
      <c r="M93" s="3"/>
    </row>
    <row r="94" spans="5:13" x14ac:dyDescent="0.25">
      <c r="J94" s="3"/>
      <c r="M94" s="3"/>
    </row>
    <row r="95" spans="5:13" x14ac:dyDescent="0.25">
      <c r="J95" s="3"/>
    </row>
    <row r="102" spans="10:10" x14ac:dyDescent="0.25">
      <c r="J102" s="169"/>
    </row>
    <row r="115" spans="10:10" x14ac:dyDescent="0.25">
      <c r="J115" s="169"/>
    </row>
    <row r="672" ht="85.5" customHeight="1" x14ac:dyDescent="0.25"/>
  </sheetData>
  <mergeCells count="12">
    <mergeCell ref="B60:I60"/>
    <mergeCell ref="B4:Q4"/>
    <mergeCell ref="B5:Q5"/>
    <mergeCell ref="B7:O7"/>
    <mergeCell ref="B8:Q8"/>
    <mergeCell ref="B10:Q10"/>
    <mergeCell ref="B15:I15"/>
    <mergeCell ref="B19:I19"/>
    <mergeCell ref="B25:I25"/>
    <mergeCell ref="B27:I27"/>
    <mergeCell ref="B49:I49"/>
    <mergeCell ref="B55:I55"/>
  </mergeCells>
  <pageMargins left="0.25" right="0.25" top="0.61111111111111105" bottom="0.61111111111111105" header="0.3" footer="0.3"/>
  <pageSetup paperSize="9" scale="46" fitToHeight="0" orientation="portrait" horizontalDpi="300" verticalDpi="300"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671"/>
  <sheetViews>
    <sheetView showGridLines="0" view="pageLayout" zoomScale="70" zoomScaleNormal="85" zoomScaleSheetLayoutView="70" zoomScalePageLayoutView="70" workbookViewId="0">
      <selection activeCell="B4" sqref="B4:I4"/>
    </sheetView>
  </sheetViews>
  <sheetFormatPr defaultColWidth="9.140625" defaultRowHeight="15.75" x14ac:dyDescent="0.25"/>
  <cols>
    <col min="1" max="1" width="2" style="4" customWidth="1"/>
    <col min="2" max="3" width="1.42578125" style="4" customWidth="1"/>
    <col min="4" max="4" width="44.140625" style="4" customWidth="1"/>
    <col min="5" max="5" width="9.7109375" style="4" customWidth="1"/>
    <col min="6" max="6" width="7.7109375" style="4" customWidth="1"/>
    <col min="7" max="7" width="3.28515625" style="4" customWidth="1"/>
    <col min="8" max="8" width="20.7109375" style="4" customWidth="1"/>
    <col min="9" max="9" width="19.5703125" style="297" customWidth="1"/>
    <col min="10" max="10" width="2" style="4" customWidth="1"/>
    <col min="11" max="16384" width="9.140625" style="4"/>
  </cols>
  <sheetData>
    <row r="3" spans="2:10" s="11" customFormat="1" ht="18.75" x14ac:dyDescent="0.2">
      <c r="B3" s="635" t="s">
        <v>0</v>
      </c>
      <c r="C3" s="635"/>
      <c r="D3" s="635"/>
      <c r="E3" s="635"/>
      <c r="F3" s="635"/>
      <c r="G3" s="635"/>
      <c r="H3" s="635"/>
      <c r="I3" s="635"/>
    </row>
    <row r="4" spans="2:10" s="11" customFormat="1" ht="18.75" x14ac:dyDescent="0.2">
      <c r="B4" s="635" t="s">
        <v>550</v>
      </c>
      <c r="C4" s="635"/>
      <c r="D4" s="635"/>
      <c r="E4" s="635"/>
      <c r="F4" s="635"/>
      <c r="G4" s="635"/>
      <c r="H4" s="635"/>
      <c r="I4" s="635"/>
    </row>
    <row r="5" spans="2:10" s="11" customFormat="1" ht="18.75" x14ac:dyDescent="0.2">
      <c r="B5" s="641" t="s">
        <v>44</v>
      </c>
      <c r="C5" s="641"/>
      <c r="D5" s="641"/>
      <c r="E5" s="641"/>
      <c r="F5" s="641"/>
      <c r="G5" s="641"/>
      <c r="H5" s="641"/>
      <c r="I5" s="14"/>
    </row>
    <row r="6" spans="2:10" s="11" customFormat="1" ht="22.5" x14ac:dyDescent="0.2">
      <c r="B6" s="640" t="s">
        <v>45</v>
      </c>
      <c r="C6" s="640"/>
      <c r="D6" s="640"/>
      <c r="E6" s="640"/>
      <c r="F6" s="640"/>
      <c r="G6" s="640"/>
      <c r="H6" s="640"/>
      <c r="I6" s="640"/>
    </row>
    <row r="7" spans="2:10" s="11" customFormat="1" ht="4.5" customHeight="1" x14ac:dyDescent="0.2">
      <c r="B7" s="15"/>
      <c r="C7" s="15"/>
      <c r="D7" s="15"/>
      <c r="E7" s="15"/>
      <c r="F7" s="15"/>
      <c r="G7" s="15"/>
      <c r="H7" s="15"/>
      <c r="I7" s="15"/>
    </row>
    <row r="8" spans="2:10" s="11" customFormat="1" ht="4.5" customHeight="1" x14ac:dyDescent="0.2">
      <c r="B8" s="642"/>
      <c r="C8" s="642"/>
      <c r="D8" s="642"/>
      <c r="E8" s="642"/>
      <c r="F8" s="642"/>
      <c r="G8" s="642"/>
      <c r="H8" s="642"/>
      <c r="I8" s="642"/>
    </row>
    <row r="9" spans="2:10" s="11" customFormat="1" ht="11.25" customHeight="1" x14ac:dyDescent="0.2">
      <c r="B9" s="15"/>
      <c r="C9" s="15"/>
      <c r="D9" s="15"/>
      <c r="E9" s="15"/>
      <c r="F9" s="15"/>
      <c r="G9" s="15"/>
      <c r="H9" s="15"/>
      <c r="I9" s="15"/>
    </row>
    <row r="10" spans="2:10" s="11" customFormat="1" ht="16.5" customHeight="1" x14ac:dyDescent="0.2">
      <c r="B10" s="15"/>
      <c r="C10" s="15"/>
      <c r="D10" s="15"/>
      <c r="E10" s="15"/>
      <c r="F10" s="15"/>
      <c r="G10" s="15"/>
      <c r="H10" s="15"/>
      <c r="I10" s="16" t="s">
        <v>46</v>
      </c>
    </row>
    <row r="11" spans="2:10" s="11" customFormat="1" ht="18.75" x14ac:dyDescent="0.2">
      <c r="B11" s="637" t="s">
        <v>9</v>
      </c>
      <c r="C11" s="637"/>
      <c r="D11" s="637"/>
      <c r="E11" s="637"/>
      <c r="F11" s="637"/>
      <c r="G11" s="637"/>
      <c r="H11" s="628">
        <v>45199</v>
      </c>
      <c r="I11" s="629">
        <v>44926</v>
      </c>
    </row>
    <row r="12" spans="2:10" s="11" customFormat="1" ht="20.25" hidden="1" x14ac:dyDescent="0.2">
      <c r="B12" s="637"/>
      <c r="C12" s="637"/>
      <c r="D12" s="637"/>
      <c r="E12" s="637"/>
      <c r="F12" s="637"/>
      <c r="G12" s="637"/>
      <c r="H12" s="625" t="s">
        <v>549</v>
      </c>
      <c r="I12" s="626" t="s">
        <v>547</v>
      </c>
      <c r="J12" s="20"/>
    </row>
    <row r="13" spans="2:10" s="11" customFormat="1" ht="9" customHeight="1" x14ac:dyDescent="0.2">
      <c r="B13" s="15"/>
      <c r="C13" s="15"/>
      <c r="D13" s="15"/>
      <c r="E13" s="15"/>
      <c r="F13" s="15"/>
      <c r="G13" s="15"/>
      <c r="H13" s="21"/>
      <c r="I13" s="21"/>
    </row>
    <row r="14" spans="2:10" s="11" customFormat="1" ht="18.75" x14ac:dyDescent="0.2">
      <c r="B14" s="23" t="s">
        <v>10</v>
      </c>
      <c r="C14" s="24"/>
      <c r="D14" s="25"/>
      <c r="E14" s="25"/>
      <c r="F14" s="25"/>
      <c r="G14" s="25"/>
      <c r="H14" s="26">
        <v>240885</v>
      </c>
      <c r="I14" s="26">
        <v>219689</v>
      </c>
    </row>
    <row r="15" spans="2:10" s="11" customFormat="1" ht="18.75" x14ac:dyDescent="0.2">
      <c r="B15" s="15"/>
      <c r="C15" s="15"/>
      <c r="D15" s="28" t="s">
        <v>12</v>
      </c>
      <c r="E15" s="28"/>
      <c r="F15" s="13">
        <v>4</v>
      </c>
      <c r="G15" s="28"/>
      <c r="H15" s="29">
        <v>61248</v>
      </c>
      <c r="I15" s="29">
        <v>42461</v>
      </c>
      <c r="J15" s="12"/>
    </row>
    <row r="16" spans="2:10" s="11" customFormat="1" ht="18.75" x14ac:dyDescent="0.2">
      <c r="B16" s="15"/>
      <c r="C16" s="15"/>
      <c r="D16" s="15" t="s">
        <v>47</v>
      </c>
      <c r="E16" s="15"/>
      <c r="F16" s="14">
        <v>5</v>
      </c>
      <c r="G16" s="15"/>
      <c r="H16" s="29">
        <v>14183</v>
      </c>
      <c r="I16" s="29">
        <v>30326</v>
      </c>
      <c r="J16" s="12"/>
    </row>
    <row r="17" spans="2:10" s="11" customFormat="1" ht="18.75" x14ac:dyDescent="0.2">
      <c r="B17" s="15"/>
      <c r="C17" s="15"/>
      <c r="D17" s="15" t="s">
        <v>13</v>
      </c>
      <c r="E17" s="15"/>
      <c r="F17" s="14">
        <v>6</v>
      </c>
      <c r="G17" s="15"/>
      <c r="H17" s="29">
        <v>134370</v>
      </c>
      <c r="I17" s="29">
        <v>112806</v>
      </c>
      <c r="J17" s="12"/>
    </row>
    <row r="18" spans="2:10" s="11" customFormat="1" ht="18.75" x14ac:dyDescent="0.2">
      <c r="B18" s="15"/>
      <c r="C18" s="15"/>
      <c r="D18" s="15" t="s">
        <v>48</v>
      </c>
      <c r="E18" s="15"/>
      <c r="F18" s="14">
        <v>7</v>
      </c>
      <c r="G18" s="15"/>
      <c r="H18" s="29">
        <v>13442</v>
      </c>
      <c r="I18" s="29">
        <v>11570</v>
      </c>
      <c r="J18" s="12"/>
    </row>
    <row r="19" spans="2:10" s="11" customFormat="1" ht="18.75" x14ac:dyDescent="0.2">
      <c r="B19" s="15"/>
      <c r="C19" s="15"/>
      <c r="D19" s="15" t="s">
        <v>49</v>
      </c>
      <c r="E19" s="15"/>
      <c r="F19" s="14">
        <v>8</v>
      </c>
      <c r="G19" s="15"/>
      <c r="H19" s="29">
        <v>17642</v>
      </c>
      <c r="I19" s="29">
        <v>22526</v>
      </c>
      <c r="J19" s="12"/>
    </row>
    <row r="20" spans="2:10" s="11" customFormat="1" ht="10.5" customHeight="1" x14ac:dyDescent="0.2">
      <c r="B20" s="15"/>
      <c r="C20" s="15"/>
      <c r="D20" s="15"/>
      <c r="E20" s="15"/>
      <c r="F20" s="15"/>
      <c r="G20" s="15"/>
      <c r="H20" s="21"/>
      <c r="I20" s="21"/>
    </row>
    <row r="21" spans="2:10" s="33" customFormat="1" ht="18.75" x14ac:dyDescent="0.2">
      <c r="B21" s="23" t="s">
        <v>50</v>
      </c>
      <c r="C21" s="34"/>
      <c r="D21" s="34"/>
      <c r="E21" s="34"/>
      <c r="F21" s="34"/>
      <c r="G21" s="34"/>
      <c r="H21" s="35">
        <v>512519</v>
      </c>
      <c r="I21" s="36">
        <v>501152</v>
      </c>
      <c r="J21" s="27"/>
    </row>
    <row r="22" spans="2:10" s="11" customFormat="1" ht="10.5" customHeight="1" x14ac:dyDescent="0.2">
      <c r="B22" s="38"/>
      <c r="C22" s="15"/>
      <c r="D22" s="15"/>
      <c r="E22" s="15"/>
      <c r="F22" s="15"/>
      <c r="G22" s="15"/>
      <c r="H22" s="22"/>
      <c r="I22" s="22"/>
      <c r="J22" s="40"/>
    </row>
    <row r="23" spans="2:10" s="11" customFormat="1" ht="18.75" x14ac:dyDescent="0.2">
      <c r="B23" s="41"/>
      <c r="C23" s="42" t="s">
        <v>51</v>
      </c>
      <c r="D23" s="43"/>
      <c r="E23" s="43"/>
      <c r="F23" s="43"/>
      <c r="G23" s="43"/>
      <c r="H23" s="44">
        <v>246186</v>
      </c>
      <c r="I23" s="44">
        <v>240671</v>
      </c>
      <c r="J23" s="40"/>
    </row>
    <row r="24" spans="2:10" s="11" customFormat="1" ht="18.75" x14ac:dyDescent="0.2">
      <c r="B24" s="15"/>
      <c r="C24" s="15"/>
      <c r="D24" s="15" t="s">
        <v>52</v>
      </c>
      <c r="E24" s="15"/>
      <c r="F24" s="14">
        <v>9</v>
      </c>
      <c r="G24" s="15"/>
      <c r="H24" s="29">
        <v>231550</v>
      </c>
      <c r="I24" s="29">
        <v>229325</v>
      </c>
      <c r="J24" s="40"/>
    </row>
    <row r="25" spans="2:10" s="11" customFormat="1" ht="18.75" x14ac:dyDescent="0.2">
      <c r="B25" s="15"/>
      <c r="C25" s="15"/>
      <c r="D25" s="15" t="s">
        <v>53</v>
      </c>
      <c r="E25" s="15"/>
      <c r="F25" s="14">
        <v>10</v>
      </c>
      <c r="G25" s="15"/>
      <c r="H25" s="29">
        <v>10939</v>
      </c>
      <c r="I25" s="29">
        <v>7650</v>
      </c>
      <c r="J25" s="40"/>
    </row>
    <row r="26" spans="2:10" s="11" customFormat="1" ht="18.75" x14ac:dyDescent="0.2">
      <c r="B26" s="15"/>
      <c r="C26" s="15"/>
      <c r="D26" s="15" t="s">
        <v>15</v>
      </c>
      <c r="E26" s="15"/>
      <c r="F26" s="14">
        <v>11</v>
      </c>
      <c r="G26" s="15"/>
      <c r="H26" s="29">
        <v>3697</v>
      </c>
      <c r="I26" s="29">
        <v>3696</v>
      </c>
      <c r="J26" s="40"/>
    </row>
    <row r="27" spans="2:10" s="11" customFormat="1" ht="10.5" customHeight="1" x14ac:dyDescent="0.2">
      <c r="B27" s="15"/>
      <c r="C27" s="15"/>
      <c r="D27" s="15"/>
      <c r="E27" s="15"/>
      <c r="F27" s="14"/>
      <c r="G27" s="15"/>
      <c r="H27" s="22"/>
      <c r="I27" s="22"/>
      <c r="J27" s="40"/>
    </row>
    <row r="28" spans="2:10" s="11" customFormat="1" ht="18.75" x14ac:dyDescent="0.2">
      <c r="B28" s="41"/>
      <c r="C28" s="42" t="s">
        <v>16</v>
      </c>
      <c r="D28" s="43"/>
      <c r="E28" s="43"/>
      <c r="F28" s="45">
        <v>12</v>
      </c>
      <c r="G28" s="43"/>
      <c r="H28" s="46">
        <v>167</v>
      </c>
      <c r="I28" s="46">
        <v>167</v>
      </c>
      <c r="J28" s="40"/>
    </row>
    <row r="29" spans="2:10" s="11" customFormat="1" ht="10.5" customHeight="1" x14ac:dyDescent="0.2">
      <c r="B29" s="15"/>
      <c r="C29" s="15"/>
      <c r="D29" s="15"/>
      <c r="E29" s="15"/>
      <c r="F29" s="14"/>
      <c r="G29" s="15"/>
      <c r="H29" s="22"/>
      <c r="I29" s="22"/>
      <c r="J29" s="40"/>
    </row>
    <row r="30" spans="2:10" s="11" customFormat="1" ht="18.75" x14ac:dyDescent="0.2">
      <c r="B30" s="41"/>
      <c r="C30" s="42" t="s">
        <v>2</v>
      </c>
      <c r="D30" s="43"/>
      <c r="E30" s="43"/>
      <c r="F30" s="45">
        <v>13</v>
      </c>
      <c r="G30" s="43"/>
      <c r="H30" s="46">
        <v>295634</v>
      </c>
      <c r="I30" s="46">
        <v>292175</v>
      </c>
      <c r="J30" s="40"/>
    </row>
    <row r="31" spans="2:10" s="11" customFormat="1" ht="10.5" customHeight="1" x14ac:dyDescent="0.2">
      <c r="B31" s="15"/>
      <c r="C31" s="15"/>
      <c r="D31" s="15"/>
      <c r="E31" s="15"/>
      <c r="F31" s="14"/>
      <c r="G31" s="15"/>
      <c r="H31" s="22"/>
      <c r="I31" s="22"/>
      <c r="J31" s="40"/>
    </row>
    <row r="32" spans="2:10" s="11" customFormat="1" ht="18.75" x14ac:dyDescent="0.2">
      <c r="B32" s="47" t="s">
        <v>54</v>
      </c>
      <c r="C32" s="42"/>
      <c r="D32" s="42"/>
      <c r="E32" s="42"/>
      <c r="F32" s="45">
        <v>15</v>
      </c>
      <c r="G32" s="42"/>
      <c r="H32" s="48">
        <v>-30982</v>
      </c>
      <c r="I32" s="48">
        <v>-33413</v>
      </c>
      <c r="J32" s="40"/>
    </row>
    <row r="33" spans="2:10" s="11" customFormat="1" ht="10.5" customHeight="1" x14ac:dyDescent="0.2">
      <c r="B33" s="15"/>
      <c r="C33" s="15"/>
      <c r="D33" s="15"/>
      <c r="E33" s="15"/>
      <c r="F33" s="14"/>
      <c r="G33" s="15"/>
      <c r="H33" s="21"/>
      <c r="I33" s="21"/>
      <c r="J33" s="40"/>
    </row>
    <row r="34" spans="2:10" s="11" customFormat="1" ht="18.75" x14ac:dyDescent="0.2">
      <c r="B34" s="41"/>
      <c r="C34" s="42" t="s">
        <v>8</v>
      </c>
      <c r="D34" s="43"/>
      <c r="E34" s="43"/>
      <c r="F34" s="45">
        <v>14</v>
      </c>
      <c r="G34" s="43"/>
      <c r="H34" s="46">
        <v>1514</v>
      </c>
      <c r="I34" s="46">
        <v>1552</v>
      </c>
      <c r="J34" s="40"/>
    </row>
    <row r="35" spans="2:10" s="11" customFormat="1" ht="10.5" customHeight="1" x14ac:dyDescent="0.2">
      <c r="B35" s="15"/>
      <c r="C35" s="15"/>
      <c r="D35" s="15"/>
      <c r="E35" s="15"/>
      <c r="F35" s="15"/>
      <c r="G35" s="15"/>
      <c r="H35" s="22"/>
      <c r="I35" s="22"/>
      <c r="J35" s="40"/>
    </row>
    <row r="36" spans="2:10" s="11" customFormat="1" ht="19.5" thickBot="1" x14ac:dyDescent="0.25">
      <c r="B36" s="49" t="s">
        <v>55</v>
      </c>
      <c r="C36" s="50"/>
      <c r="D36" s="50"/>
      <c r="E36" s="50"/>
      <c r="F36" s="50"/>
      <c r="G36" s="50"/>
      <c r="H36" s="51">
        <v>753404</v>
      </c>
      <c r="I36" s="52">
        <v>720841</v>
      </c>
      <c r="J36" s="40"/>
    </row>
    <row r="37" spans="2:10" ht="16.5" thickTop="1" x14ac:dyDescent="0.25">
      <c r="H37" s="3"/>
      <c r="I37" s="3"/>
      <c r="J37" s="10"/>
    </row>
    <row r="38" spans="2:10" x14ac:dyDescent="0.25">
      <c r="H38" s="3"/>
      <c r="I38" s="3"/>
      <c r="J38" s="10"/>
    </row>
    <row r="39" spans="2:10" x14ac:dyDescent="0.25">
      <c r="H39" s="3"/>
      <c r="I39" s="3"/>
      <c r="J39" s="10"/>
    </row>
    <row r="40" spans="2:10" x14ac:dyDescent="0.25">
      <c r="H40" s="3"/>
      <c r="I40" s="3"/>
      <c r="J40" s="10"/>
    </row>
    <row r="41" spans="2:10" ht="18.75" x14ac:dyDescent="0.3">
      <c r="B41" s="602"/>
      <c r="H41" s="3"/>
      <c r="I41" s="3"/>
      <c r="J41" s="10"/>
    </row>
    <row r="42" spans="2:10" x14ac:dyDescent="0.25">
      <c r="H42" s="3"/>
      <c r="I42" s="3"/>
      <c r="J42" s="10"/>
    </row>
    <row r="43" spans="2:10" x14ac:dyDescent="0.25">
      <c r="H43" s="3"/>
      <c r="I43" s="3"/>
      <c r="J43" s="10"/>
    </row>
    <row r="44" spans="2:10" x14ac:dyDescent="0.25">
      <c r="H44" s="3"/>
      <c r="I44" s="3"/>
      <c r="J44" s="10"/>
    </row>
    <row r="45" spans="2:10" x14ac:dyDescent="0.25">
      <c r="H45" s="3"/>
      <c r="I45" s="3"/>
      <c r="J45" s="10"/>
    </row>
    <row r="46" spans="2:10" x14ac:dyDescent="0.25">
      <c r="H46" s="3"/>
      <c r="I46" s="3"/>
      <c r="J46" s="10"/>
    </row>
    <row r="47" spans="2:10" x14ac:dyDescent="0.25">
      <c r="H47" s="3"/>
      <c r="I47" s="3"/>
      <c r="J47" s="10"/>
    </row>
    <row r="48" spans="2:10" x14ac:dyDescent="0.25">
      <c r="H48" s="3"/>
      <c r="I48" s="3"/>
      <c r="J48" s="10"/>
    </row>
    <row r="49" spans="2:10" ht="18.75" x14ac:dyDescent="0.3">
      <c r="B49" s="602"/>
      <c r="H49" s="3"/>
      <c r="I49" s="3"/>
      <c r="J49" s="10"/>
    </row>
    <row r="50" spans="2:10" x14ac:dyDescent="0.25">
      <c r="H50" s="3"/>
      <c r="I50" s="3"/>
      <c r="J50" s="10"/>
    </row>
    <row r="51" spans="2:10" x14ac:dyDescent="0.25">
      <c r="H51" s="3"/>
      <c r="I51" s="3"/>
      <c r="J51" s="10"/>
    </row>
    <row r="52" spans="2:10" x14ac:dyDescent="0.25">
      <c r="H52" s="3"/>
      <c r="I52" s="3"/>
      <c r="J52" s="10"/>
    </row>
    <row r="53" spans="2:10" x14ac:dyDescent="0.25">
      <c r="H53" s="3"/>
      <c r="I53" s="3"/>
      <c r="J53" s="10"/>
    </row>
    <row r="54" spans="2:10" x14ac:dyDescent="0.25">
      <c r="H54" s="3"/>
      <c r="I54" s="3"/>
      <c r="J54" s="10"/>
    </row>
    <row r="55" spans="2:10" x14ac:dyDescent="0.25">
      <c r="H55" s="3"/>
      <c r="I55" s="3"/>
      <c r="J55" s="10"/>
    </row>
    <row r="56" spans="2:10" x14ac:dyDescent="0.25">
      <c r="H56" s="3"/>
      <c r="I56" s="3"/>
      <c r="J56" s="10"/>
    </row>
    <row r="57" spans="2:10" x14ac:dyDescent="0.25">
      <c r="H57" s="3"/>
      <c r="I57" s="3"/>
      <c r="J57" s="10"/>
    </row>
    <row r="58" spans="2:10" x14ac:dyDescent="0.25">
      <c r="H58" s="3"/>
      <c r="I58" s="3"/>
      <c r="J58" s="3"/>
    </row>
    <row r="59" spans="2:10" x14ac:dyDescent="0.25">
      <c r="H59" s="3"/>
      <c r="I59" s="3"/>
      <c r="J59" s="3"/>
    </row>
    <row r="60" spans="2:10" x14ac:dyDescent="0.25">
      <c r="H60" s="3"/>
      <c r="I60" s="3"/>
      <c r="J60" s="3"/>
    </row>
    <row r="61" spans="2:10" x14ac:dyDescent="0.25">
      <c r="H61" s="3"/>
      <c r="I61" s="3"/>
      <c r="J61" s="3"/>
    </row>
    <row r="62" spans="2:10" x14ac:dyDescent="0.25">
      <c r="H62" s="3"/>
      <c r="I62" s="3"/>
      <c r="J62" s="3"/>
    </row>
    <row r="63" spans="2:10" x14ac:dyDescent="0.25">
      <c r="H63" s="3"/>
      <c r="I63" s="3"/>
      <c r="J63" s="3"/>
    </row>
    <row r="64" spans="2:10" x14ac:dyDescent="0.25">
      <c r="H64" s="3"/>
      <c r="I64" s="3"/>
      <c r="J64" s="3"/>
    </row>
    <row r="671" ht="85.5" customHeight="1" x14ac:dyDescent="0.25"/>
  </sheetData>
  <dataConsolidate/>
  <mergeCells count="6">
    <mergeCell ref="B4:I4"/>
    <mergeCell ref="B3:I3"/>
    <mergeCell ref="B6:I6"/>
    <mergeCell ref="B11:G12"/>
    <mergeCell ref="B5:H5"/>
    <mergeCell ref="B8:I8"/>
  </mergeCells>
  <pageMargins left="0.25" right="0.25" top="0.61111111111111105" bottom="0.61111111111111105" header="0.3" footer="0.3"/>
  <pageSetup paperSize="9" scale="90" fitToHeight="0" orientation="portrait" r:id="rId1"/>
  <headerFooter>
    <oddHeader>&amp;C&amp;G</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676"/>
  <sheetViews>
    <sheetView showGridLines="0" view="pageLayout" zoomScale="70" zoomScaleNormal="70" zoomScaleSheetLayoutView="85" zoomScalePageLayoutView="70" workbookViewId="0">
      <selection activeCell="I5" sqref="I5"/>
    </sheetView>
  </sheetViews>
  <sheetFormatPr defaultColWidth="9" defaultRowHeight="15.75" x14ac:dyDescent="0.25"/>
  <cols>
    <col min="1" max="1" width="3.85546875" style="4" customWidth="1"/>
    <col min="2" max="2" width="2.42578125" style="4" customWidth="1"/>
    <col min="3" max="3" width="2.140625" style="4" customWidth="1"/>
    <col min="4" max="4" width="52" style="4" customWidth="1"/>
    <col min="5" max="5" width="9" style="4"/>
    <col min="6" max="6" width="7.7109375" style="54" customWidth="1"/>
    <col min="7" max="7" width="3.28515625" style="4" customWidth="1"/>
    <col min="8" max="8" width="21.28515625" style="4" customWidth="1"/>
    <col min="9" max="9" width="19.5703125" style="297" customWidth="1"/>
    <col min="10" max="10" width="3.85546875" style="4" customWidth="1"/>
    <col min="11" max="16384" width="9" style="4"/>
  </cols>
  <sheetData>
    <row r="3" spans="2:10" s="11" customFormat="1" ht="18.75" x14ac:dyDescent="0.2">
      <c r="B3" s="635" t="s">
        <v>0</v>
      </c>
      <c r="C3" s="635"/>
      <c r="D3" s="635"/>
      <c r="E3" s="635"/>
      <c r="F3" s="635"/>
      <c r="G3" s="635"/>
      <c r="H3" s="635"/>
      <c r="I3" s="635"/>
    </row>
    <row r="4" spans="2:10" s="11" customFormat="1" ht="18.75" x14ac:dyDescent="0.2">
      <c r="B4" s="635" t="s">
        <v>550</v>
      </c>
      <c r="C4" s="635"/>
      <c r="D4" s="635"/>
      <c r="E4" s="635"/>
      <c r="F4" s="635"/>
      <c r="G4" s="635"/>
      <c r="H4" s="635"/>
      <c r="I4" s="635"/>
    </row>
    <row r="5" spans="2:10" x14ac:dyDescent="0.25">
      <c r="B5" s="643" t="s">
        <v>44</v>
      </c>
      <c r="C5" s="643"/>
      <c r="D5" s="643"/>
      <c r="E5" s="643"/>
      <c r="F5" s="643"/>
      <c r="G5" s="643"/>
      <c r="H5" s="643"/>
      <c r="I5" s="55"/>
      <c r="J5" s="56"/>
    </row>
    <row r="6" spans="2:10" s="11" customFormat="1" ht="21.75" x14ac:dyDescent="0.2">
      <c r="B6" s="637" t="s">
        <v>45</v>
      </c>
      <c r="C6" s="637"/>
      <c r="D6" s="637"/>
      <c r="E6" s="637"/>
      <c r="F6" s="637"/>
      <c r="G6" s="637"/>
      <c r="H6" s="637"/>
      <c r="I6" s="637"/>
    </row>
    <row r="7" spans="2:10" ht="4.5" customHeight="1" x14ac:dyDescent="0.35">
      <c r="B7" s="57"/>
      <c r="C7" s="57"/>
      <c r="D7" s="57"/>
      <c r="E7" s="57"/>
      <c r="F7" s="57"/>
      <c r="G7" s="57"/>
      <c r="H7" s="57"/>
      <c r="I7" s="57"/>
    </row>
    <row r="8" spans="2:10" ht="4.5" customHeight="1" x14ac:dyDescent="0.3">
      <c r="B8" s="644"/>
      <c r="C8" s="644"/>
      <c r="D8" s="644"/>
      <c r="E8" s="644"/>
      <c r="F8" s="644"/>
      <c r="G8" s="644"/>
      <c r="H8" s="644"/>
      <c r="I8" s="615"/>
    </row>
    <row r="9" spans="2:10" ht="12" customHeight="1" x14ac:dyDescent="0.35">
      <c r="B9" s="57"/>
      <c r="C9" s="57"/>
      <c r="D9" s="57"/>
      <c r="E9" s="57"/>
      <c r="F9" s="58"/>
      <c r="G9" s="57"/>
      <c r="H9" s="57"/>
      <c r="I9" s="59"/>
    </row>
    <row r="10" spans="2:10" ht="12" customHeight="1" x14ac:dyDescent="0.35">
      <c r="B10" s="57"/>
      <c r="C10" s="57"/>
      <c r="D10" s="57"/>
      <c r="E10" s="57"/>
      <c r="F10" s="58"/>
      <c r="G10" s="57"/>
      <c r="H10" s="57"/>
      <c r="I10" s="16" t="s">
        <v>46</v>
      </c>
    </row>
    <row r="11" spans="2:10" s="297" customFormat="1" ht="21" customHeight="1" x14ac:dyDescent="0.25">
      <c r="B11" s="637" t="s">
        <v>57</v>
      </c>
      <c r="C11" s="637"/>
      <c r="D11" s="637"/>
      <c r="E11" s="637"/>
      <c r="F11" s="637"/>
      <c r="G11" s="637"/>
      <c r="H11" s="630">
        <v>45199</v>
      </c>
      <c r="I11" s="631">
        <v>44926</v>
      </c>
    </row>
    <row r="12" spans="2:10" s="11" customFormat="1" ht="21.75" hidden="1" customHeight="1" x14ac:dyDescent="0.2">
      <c r="B12" s="637"/>
      <c r="C12" s="637"/>
      <c r="D12" s="637"/>
      <c r="E12" s="637"/>
      <c r="F12" s="637"/>
      <c r="G12" s="637"/>
      <c r="H12" s="617" t="s">
        <v>549</v>
      </c>
      <c r="I12" s="616" t="s">
        <v>547</v>
      </c>
      <c r="J12" s="61"/>
    </row>
    <row r="13" spans="2:10" ht="9" customHeight="1" x14ac:dyDescent="0.25">
      <c r="H13" s="62"/>
      <c r="I13" s="618"/>
    </row>
    <row r="14" spans="2:10" s="11" customFormat="1" ht="18.75" x14ac:dyDescent="0.2">
      <c r="B14" s="23" t="s">
        <v>17</v>
      </c>
      <c r="C14" s="24"/>
      <c r="D14" s="25"/>
      <c r="E14" s="25"/>
      <c r="F14" s="25"/>
      <c r="G14" s="25"/>
      <c r="H14" s="26">
        <v>183664</v>
      </c>
      <c r="I14" s="26">
        <v>152435</v>
      </c>
    </row>
    <row r="15" spans="2:10" s="11" customFormat="1" ht="18.75" x14ac:dyDescent="0.2">
      <c r="D15" s="28" t="s">
        <v>18</v>
      </c>
      <c r="E15" s="28"/>
      <c r="F15" s="13">
        <v>16</v>
      </c>
      <c r="G15" s="28"/>
      <c r="H15" s="29">
        <v>10733</v>
      </c>
      <c r="I15" s="29">
        <v>2990</v>
      </c>
      <c r="J15" s="12"/>
    </row>
    <row r="16" spans="2:10" s="11" customFormat="1" ht="18.75" x14ac:dyDescent="0.2">
      <c r="D16" s="28" t="s">
        <v>58</v>
      </c>
      <c r="E16" s="28"/>
      <c r="F16" s="13">
        <v>17</v>
      </c>
      <c r="G16" s="28"/>
      <c r="H16" s="29">
        <v>51382</v>
      </c>
      <c r="I16" s="29">
        <v>37260</v>
      </c>
      <c r="J16" s="12"/>
    </row>
    <row r="17" spans="2:10" s="11" customFormat="1" ht="18.75" x14ac:dyDescent="0.2">
      <c r="D17" s="28" t="s">
        <v>19</v>
      </c>
      <c r="E17" s="28"/>
      <c r="F17" s="13">
        <v>18</v>
      </c>
      <c r="G17" s="28"/>
      <c r="H17" s="29">
        <v>6234</v>
      </c>
      <c r="I17" s="29">
        <v>621</v>
      </c>
      <c r="J17" s="12"/>
    </row>
    <row r="18" spans="2:10" s="11" customFormat="1" ht="18.75" x14ac:dyDescent="0.2">
      <c r="D18" s="28" t="s">
        <v>59</v>
      </c>
      <c r="E18" s="28"/>
      <c r="F18" s="13">
        <v>23</v>
      </c>
      <c r="G18" s="28"/>
      <c r="H18" s="29">
        <v>32164</v>
      </c>
      <c r="I18" s="29">
        <v>23933</v>
      </c>
      <c r="J18" s="12"/>
    </row>
    <row r="19" spans="2:10" s="11" customFormat="1" ht="18.75" x14ac:dyDescent="0.2">
      <c r="D19" s="28" t="s">
        <v>60</v>
      </c>
      <c r="E19" s="28"/>
      <c r="F19" s="13">
        <v>19</v>
      </c>
      <c r="G19" s="28"/>
      <c r="H19" s="29">
        <v>48014</v>
      </c>
      <c r="I19" s="29">
        <v>31426</v>
      </c>
      <c r="J19" s="12"/>
    </row>
    <row r="20" spans="2:10" s="11" customFormat="1" ht="18.75" x14ac:dyDescent="0.2">
      <c r="D20" s="28" t="s">
        <v>61</v>
      </c>
      <c r="E20" s="28"/>
      <c r="F20" s="13">
        <v>20</v>
      </c>
      <c r="G20" s="28"/>
      <c r="H20" s="29">
        <v>3187</v>
      </c>
      <c r="I20" s="29">
        <v>2518</v>
      </c>
      <c r="J20" s="12"/>
    </row>
    <row r="21" spans="2:10" s="11" customFormat="1" ht="18.75" x14ac:dyDescent="0.2">
      <c r="D21" s="28" t="s">
        <v>62</v>
      </c>
      <c r="E21" s="28"/>
      <c r="F21" s="13">
        <v>21</v>
      </c>
      <c r="G21" s="28"/>
      <c r="H21" s="29">
        <v>31950</v>
      </c>
      <c r="I21" s="29">
        <v>53687</v>
      </c>
      <c r="J21" s="12"/>
    </row>
    <row r="22" spans="2:10" s="11" customFormat="1" ht="10.5" customHeight="1" x14ac:dyDescent="0.2">
      <c r="F22" s="63"/>
      <c r="H22" s="64"/>
      <c r="I22" s="64"/>
      <c r="J22" s="40"/>
    </row>
    <row r="23" spans="2:10" s="33" customFormat="1" ht="18.75" x14ac:dyDescent="0.2">
      <c r="B23" s="23" t="s">
        <v>63</v>
      </c>
      <c r="C23" s="34"/>
      <c r="D23" s="34"/>
      <c r="E23" s="34"/>
      <c r="F23" s="34"/>
      <c r="G23" s="34"/>
      <c r="H23" s="35">
        <v>372459</v>
      </c>
      <c r="I23" s="36">
        <v>371610</v>
      </c>
      <c r="J23" s="65"/>
    </row>
    <row r="24" spans="2:10" s="11" customFormat="1" ht="10.5" customHeight="1" x14ac:dyDescent="0.2">
      <c r="B24" s="33"/>
      <c r="F24" s="63"/>
      <c r="H24" s="64"/>
      <c r="I24" s="64"/>
      <c r="J24" s="40"/>
    </row>
    <row r="25" spans="2:10" s="11" customFormat="1" ht="18.75" x14ac:dyDescent="0.2">
      <c r="B25" s="41"/>
      <c r="C25" s="42" t="s">
        <v>64</v>
      </c>
      <c r="D25" s="43"/>
      <c r="E25" s="43"/>
      <c r="F25" s="43"/>
      <c r="G25" s="43"/>
      <c r="H25" s="44">
        <v>372459</v>
      </c>
      <c r="I25" s="44">
        <v>371610</v>
      </c>
      <c r="J25" s="40"/>
    </row>
    <row r="26" spans="2:10" s="11" customFormat="1" ht="18.75" x14ac:dyDescent="0.2">
      <c r="D26" s="15" t="s">
        <v>20</v>
      </c>
      <c r="E26" s="15"/>
      <c r="F26" s="14">
        <v>22</v>
      </c>
      <c r="G26" s="15"/>
      <c r="H26" s="29">
        <v>33017</v>
      </c>
      <c r="I26" s="29">
        <v>33017</v>
      </c>
      <c r="J26" s="40"/>
    </row>
    <row r="27" spans="2:10" s="11" customFormat="1" ht="18.75" x14ac:dyDescent="0.2">
      <c r="D27" s="15" t="s">
        <v>65</v>
      </c>
      <c r="E27" s="15"/>
      <c r="F27" s="14">
        <v>23</v>
      </c>
      <c r="G27" s="15"/>
      <c r="H27" s="29">
        <v>217790</v>
      </c>
      <c r="I27" s="29">
        <v>223216</v>
      </c>
      <c r="J27" s="40"/>
    </row>
    <row r="28" spans="2:10" s="11" customFormat="1" ht="18.75" x14ac:dyDescent="0.2">
      <c r="D28" s="15" t="s">
        <v>21</v>
      </c>
      <c r="E28" s="15"/>
      <c r="F28" s="14" t="s">
        <v>66</v>
      </c>
      <c r="G28" s="15"/>
      <c r="H28" s="29">
        <v>41322</v>
      </c>
      <c r="I28" s="29">
        <v>43591</v>
      </c>
      <c r="J28" s="40"/>
    </row>
    <row r="29" spans="2:10" s="11" customFormat="1" ht="18.75" x14ac:dyDescent="0.2">
      <c r="D29" s="15" t="s">
        <v>67</v>
      </c>
      <c r="E29" s="15"/>
      <c r="F29" s="14">
        <v>21</v>
      </c>
      <c r="G29" s="15"/>
      <c r="H29" s="29">
        <v>80330</v>
      </c>
      <c r="I29" s="29">
        <v>71786</v>
      </c>
      <c r="J29" s="40"/>
    </row>
    <row r="30" spans="2:10" s="11" customFormat="1" ht="10.5" customHeight="1" x14ac:dyDescent="0.2">
      <c r="H30" s="64"/>
      <c r="I30" s="64"/>
      <c r="J30" s="40"/>
    </row>
    <row r="31" spans="2:10" s="11" customFormat="1" ht="18.75" x14ac:dyDescent="0.2">
      <c r="B31" s="23" t="s">
        <v>68</v>
      </c>
      <c r="C31" s="34"/>
      <c r="D31" s="34"/>
      <c r="E31" s="34"/>
      <c r="F31" s="34"/>
      <c r="G31" s="34"/>
      <c r="H31" s="35">
        <v>197281</v>
      </c>
      <c r="I31" s="36">
        <v>196796</v>
      </c>
      <c r="J31" s="40"/>
    </row>
    <row r="32" spans="2:10" s="11" customFormat="1" ht="18.75" x14ac:dyDescent="0.2">
      <c r="D32" s="15" t="s">
        <v>69</v>
      </c>
      <c r="E32" s="15"/>
      <c r="F32" s="14" t="s">
        <v>70</v>
      </c>
      <c r="G32" s="15"/>
      <c r="H32" s="29">
        <v>63114</v>
      </c>
      <c r="I32" s="29">
        <v>61210</v>
      </c>
      <c r="J32" s="40"/>
    </row>
    <row r="33" spans="2:10" s="11" customFormat="1" ht="18.75" x14ac:dyDescent="0.2">
      <c r="D33" s="15" t="s">
        <v>71</v>
      </c>
      <c r="E33" s="15"/>
      <c r="F33" s="14" t="s">
        <v>72</v>
      </c>
      <c r="G33" s="15"/>
      <c r="H33" s="29">
        <v>1686</v>
      </c>
      <c r="I33" s="29">
        <v>1904</v>
      </c>
      <c r="J33" s="40"/>
    </row>
    <row r="34" spans="2:10" s="11" customFormat="1" ht="18.75" x14ac:dyDescent="0.2">
      <c r="D34" s="15" t="s">
        <v>23</v>
      </c>
      <c r="E34" s="15"/>
      <c r="F34" s="14" t="s">
        <v>73</v>
      </c>
      <c r="G34" s="15"/>
      <c r="H34" s="29">
        <v>16044</v>
      </c>
      <c r="I34" s="29">
        <v>16967</v>
      </c>
      <c r="J34" s="40"/>
    </row>
    <row r="35" spans="2:10" s="11" customFormat="1" ht="18.75" x14ac:dyDescent="0.2">
      <c r="D35" s="15" t="s">
        <v>22</v>
      </c>
      <c r="E35" s="15"/>
      <c r="F35" s="14"/>
      <c r="G35" s="15"/>
      <c r="H35" s="29">
        <v>174655</v>
      </c>
      <c r="I35" s="29">
        <v>175615</v>
      </c>
      <c r="J35" s="40"/>
    </row>
    <row r="36" spans="2:10" s="11" customFormat="1" ht="18.75" x14ac:dyDescent="0.2">
      <c r="D36" s="15" t="s">
        <v>74</v>
      </c>
      <c r="E36" s="15"/>
      <c r="F36" s="14"/>
      <c r="G36" s="15"/>
      <c r="H36" s="29">
        <v>-58218</v>
      </c>
      <c r="I36" s="29">
        <v>-58900</v>
      </c>
      <c r="J36" s="40"/>
    </row>
    <row r="37" spans="2:10" s="11" customFormat="1" hidden="1" x14ac:dyDescent="0.2">
      <c r="F37" s="63"/>
      <c r="H37" s="64"/>
      <c r="I37" s="64"/>
      <c r="J37" s="40"/>
    </row>
    <row r="38" spans="2:10" s="11" customFormat="1" hidden="1" x14ac:dyDescent="0.2">
      <c r="F38" s="63"/>
      <c r="H38" s="64"/>
      <c r="I38" s="64"/>
      <c r="J38" s="40"/>
    </row>
    <row r="39" spans="2:10" s="11" customFormat="1" ht="10.5" customHeight="1" x14ac:dyDescent="0.2">
      <c r="F39" s="63"/>
      <c r="H39" s="64"/>
      <c r="I39" s="64"/>
      <c r="J39" s="40"/>
    </row>
    <row r="40" spans="2:10" s="11" customFormat="1" ht="19.5" thickBot="1" x14ac:dyDescent="0.25">
      <c r="B40" s="49" t="s">
        <v>75</v>
      </c>
      <c r="C40" s="50"/>
      <c r="D40" s="50"/>
      <c r="E40" s="50"/>
      <c r="F40" s="50"/>
      <c r="G40" s="50"/>
      <c r="H40" s="51">
        <v>753404</v>
      </c>
      <c r="I40" s="52">
        <v>720841</v>
      </c>
      <c r="J40" s="40"/>
    </row>
    <row r="41" spans="2:10" ht="16.5" thickTop="1" x14ac:dyDescent="0.25">
      <c r="F41" s="4"/>
      <c r="J41" s="10"/>
    </row>
    <row r="42" spans="2:10" x14ac:dyDescent="0.25">
      <c r="F42" s="4"/>
      <c r="I42" s="60"/>
      <c r="J42" s="10"/>
    </row>
    <row r="43" spans="2:10" x14ac:dyDescent="0.25">
      <c r="H43" s="3"/>
      <c r="I43" s="3"/>
      <c r="J43" s="10"/>
    </row>
    <row r="44" spans="2:10" x14ac:dyDescent="0.25">
      <c r="H44" s="3"/>
      <c r="I44" s="3"/>
      <c r="J44" s="10"/>
    </row>
    <row r="45" spans="2:10" x14ac:dyDescent="0.25">
      <c r="H45" s="3"/>
      <c r="I45" s="3"/>
      <c r="J45" s="10"/>
    </row>
    <row r="46" spans="2:10" x14ac:dyDescent="0.25">
      <c r="H46" s="3"/>
      <c r="I46" s="3"/>
      <c r="J46" s="10"/>
    </row>
    <row r="47" spans="2:10" x14ac:dyDescent="0.25">
      <c r="H47" s="3"/>
      <c r="I47" s="3"/>
      <c r="J47" s="10"/>
    </row>
    <row r="48" spans="2:10" x14ac:dyDescent="0.25">
      <c r="H48" s="3"/>
      <c r="I48" s="3"/>
      <c r="J48" s="10"/>
    </row>
    <row r="49" spans="8:10" x14ac:dyDescent="0.25">
      <c r="H49" s="3"/>
      <c r="I49" s="3"/>
      <c r="J49" s="10"/>
    </row>
    <row r="50" spans="8:10" x14ac:dyDescent="0.25">
      <c r="H50" s="3"/>
      <c r="I50" s="3"/>
      <c r="J50" s="10"/>
    </row>
    <row r="51" spans="8:10" x14ac:dyDescent="0.25">
      <c r="H51" s="3"/>
      <c r="I51" s="3"/>
      <c r="J51" s="10"/>
    </row>
    <row r="52" spans="8:10" x14ac:dyDescent="0.25">
      <c r="H52" s="3"/>
      <c r="I52" s="3"/>
      <c r="J52" s="10"/>
    </row>
    <row r="53" spans="8:10" x14ac:dyDescent="0.25">
      <c r="H53" s="3"/>
      <c r="I53" s="3"/>
      <c r="J53" s="10"/>
    </row>
    <row r="54" spans="8:10" x14ac:dyDescent="0.25">
      <c r="H54" s="3"/>
      <c r="I54" s="3"/>
      <c r="J54" s="10"/>
    </row>
    <row r="55" spans="8:10" x14ac:dyDescent="0.25">
      <c r="H55" s="3"/>
      <c r="I55" s="3"/>
      <c r="J55" s="10"/>
    </row>
    <row r="56" spans="8:10" x14ac:dyDescent="0.25">
      <c r="H56" s="3"/>
      <c r="I56" s="3"/>
      <c r="J56" s="10"/>
    </row>
    <row r="57" spans="8:10" x14ac:dyDescent="0.25">
      <c r="H57" s="3"/>
      <c r="I57" s="3"/>
      <c r="J57" s="10"/>
    </row>
    <row r="58" spans="8:10" x14ac:dyDescent="0.25">
      <c r="H58" s="3"/>
      <c r="I58" s="3"/>
      <c r="J58" s="10"/>
    </row>
    <row r="59" spans="8:10" x14ac:dyDescent="0.25">
      <c r="J59" s="10"/>
    </row>
    <row r="60" spans="8:10" x14ac:dyDescent="0.25">
      <c r="J60" s="3"/>
    </row>
    <row r="61" spans="8:10" x14ac:dyDescent="0.25">
      <c r="J61" s="3"/>
    </row>
    <row r="62" spans="8:10" x14ac:dyDescent="0.25">
      <c r="J62" s="3"/>
    </row>
    <row r="63" spans="8:10" x14ac:dyDescent="0.25">
      <c r="J63" s="3"/>
    </row>
    <row r="64" spans="8:10" x14ac:dyDescent="0.25">
      <c r="J64" s="3"/>
    </row>
    <row r="65" spans="8:10" x14ac:dyDescent="0.25">
      <c r="J65" s="3"/>
    </row>
    <row r="66" spans="8:10" x14ac:dyDescent="0.25">
      <c r="H66" s="3"/>
      <c r="I66" s="3"/>
      <c r="J66" s="3"/>
    </row>
    <row r="67" spans="8:10" x14ac:dyDescent="0.25">
      <c r="H67" s="3"/>
      <c r="I67" s="3"/>
      <c r="J67" s="3"/>
    </row>
    <row r="68" spans="8:10" x14ac:dyDescent="0.25">
      <c r="H68" s="3"/>
      <c r="I68" s="3"/>
      <c r="J68" s="3"/>
    </row>
    <row r="69" spans="8:10" x14ac:dyDescent="0.25">
      <c r="H69" s="3"/>
      <c r="I69" s="3"/>
      <c r="J69" s="3"/>
    </row>
    <row r="70" spans="8:10" x14ac:dyDescent="0.25">
      <c r="H70" s="3"/>
      <c r="I70" s="3"/>
      <c r="J70" s="3"/>
    </row>
    <row r="71" spans="8:10" x14ac:dyDescent="0.25">
      <c r="H71" s="3"/>
      <c r="I71" s="3"/>
      <c r="J71" s="3"/>
    </row>
    <row r="676" ht="85.5" customHeight="1" x14ac:dyDescent="0.25"/>
  </sheetData>
  <mergeCells count="6">
    <mergeCell ref="B4:I4"/>
    <mergeCell ref="B3:I3"/>
    <mergeCell ref="B6:I6"/>
    <mergeCell ref="B11:G12"/>
    <mergeCell ref="B5:H5"/>
    <mergeCell ref="B8:H8"/>
  </mergeCells>
  <pageMargins left="0.25" right="0.25" top="0.61111111111111105" bottom="0.61111111111111105" header="0.3" footer="0.3"/>
  <pageSetup paperSize="9" scale="80" fitToHeight="0" orientation="portrait" r:id="rId1"/>
  <headerFooter>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644"/>
  <sheetViews>
    <sheetView showGridLines="0" view="pageLayout" zoomScale="70" zoomScaleNormal="70" zoomScaleSheetLayoutView="85" zoomScalePageLayoutView="70" workbookViewId="0">
      <selection activeCell="J3" sqref="J3"/>
    </sheetView>
  </sheetViews>
  <sheetFormatPr defaultColWidth="9.140625" defaultRowHeight="15.75" x14ac:dyDescent="0.25"/>
  <cols>
    <col min="1" max="1" width="3.5703125" style="4" customWidth="1"/>
    <col min="2" max="2" width="3.28515625" style="4" customWidth="1"/>
    <col min="3" max="3" width="2.140625" style="4" customWidth="1"/>
    <col min="4" max="4" width="3.28515625" style="4" customWidth="1"/>
    <col min="5" max="5" width="64.7109375" style="4" customWidth="1"/>
    <col min="6" max="6" width="4" style="4" customWidth="1"/>
    <col min="7" max="7" width="7.7109375" style="66" customWidth="1"/>
    <col min="8" max="8" width="3.42578125" style="4" customWidth="1"/>
    <col min="9" max="10" width="23.140625" style="4" customWidth="1"/>
    <col min="11" max="16384" width="9.140625" style="4"/>
  </cols>
  <sheetData>
    <row r="4" spans="1:10" s="11" customFormat="1" ht="18.75" x14ac:dyDescent="0.2">
      <c r="B4" s="635" t="s">
        <v>0</v>
      </c>
      <c r="C4" s="635"/>
      <c r="D4" s="635"/>
      <c r="E4" s="635"/>
      <c r="F4" s="635"/>
      <c r="G4" s="635"/>
      <c r="H4" s="635"/>
      <c r="I4" s="635"/>
      <c r="J4" s="635"/>
    </row>
    <row r="5" spans="1:10" s="11" customFormat="1" ht="18.75" x14ac:dyDescent="0.2">
      <c r="B5" s="635" t="s">
        <v>550</v>
      </c>
      <c r="C5" s="635"/>
      <c r="D5" s="635"/>
      <c r="E5" s="635"/>
      <c r="F5" s="635"/>
      <c r="G5" s="635"/>
      <c r="H5" s="635"/>
      <c r="I5" s="635"/>
      <c r="J5" s="635"/>
    </row>
    <row r="6" spans="1:10" s="11" customFormat="1" x14ac:dyDescent="0.2">
      <c r="B6" s="68"/>
      <c r="C6" s="68"/>
      <c r="D6" s="68"/>
      <c r="E6" s="68"/>
      <c r="F6" s="68"/>
      <c r="G6" s="68"/>
      <c r="H6" s="68"/>
      <c r="I6" s="68"/>
      <c r="J6" s="68"/>
    </row>
    <row r="7" spans="1:10" s="11" customFormat="1" x14ac:dyDescent="0.2">
      <c r="B7" s="636"/>
      <c r="C7" s="636"/>
      <c r="D7" s="636"/>
      <c r="E7" s="636"/>
      <c r="F7" s="636"/>
      <c r="G7" s="636"/>
      <c r="H7" s="636"/>
      <c r="I7" s="636"/>
      <c r="J7" s="636"/>
    </row>
    <row r="8" spans="1:10" s="11" customFormat="1" ht="21.75" x14ac:dyDescent="0.2">
      <c r="B8" s="637" t="s">
        <v>76</v>
      </c>
      <c r="C8" s="637"/>
      <c r="D8" s="637"/>
      <c r="E8" s="637"/>
      <c r="F8" s="637"/>
      <c r="G8" s="637"/>
      <c r="H8" s="637"/>
      <c r="I8" s="637"/>
      <c r="J8" s="637"/>
    </row>
    <row r="9" spans="1:10" s="11" customFormat="1" ht="4.5" customHeight="1" x14ac:dyDescent="0.2">
      <c r="J9" s="71"/>
    </row>
    <row r="10" spans="1:10" s="11" customFormat="1" ht="4.5" customHeight="1" x14ac:dyDescent="0.2">
      <c r="B10" s="638"/>
      <c r="C10" s="638"/>
      <c r="D10" s="638"/>
      <c r="E10" s="638"/>
      <c r="F10" s="638"/>
      <c r="G10" s="638"/>
      <c r="H10" s="638"/>
      <c r="I10" s="638"/>
      <c r="J10" s="638"/>
    </row>
    <row r="11" spans="1:10" s="11" customFormat="1" x14ac:dyDescent="0.2">
      <c r="A11" s="12"/>
      <c r="B11" s="12"/>
      <c r="C11" s="12"/>
      <c r="D11" s="12"/>
      <c r="E11" s="12"/>
      <c r="F11" s="12"/>
      <c r="G11" s="12"/>
      <c r="H11" s="12"/>
      <c r="I11" s="12"/>
      <c r="J11" s="12"/>
    </row>
    <row r="12" spans="1:10" s="11" customFormat="1" x14ac:dyDescent="0.2">
      <c r="A12" s="12"/>
      <c r="B12" s="12"/>
      <c r="C12" s="12"/>
      <c r="D12" s="12"/>
      <c r="E12" s="12"/>
      <c r="F12" s="12"/>
      <c r="G12" s="12"/>
      <c r="H12" s="12"/>
      <c r="I12" s="12"/>
      <c r="J12" s="16" t="s">
        <v>46</v>
      </c>
    </row>
    <row r="13" spans="1:10" s="11" customFormat="1" ht="21.75" x14ac:dyDescent="0.2">
      <c r="B13" s="76"/>
      <c r="C13" s="77"/>
      <c r="D13" s="77"/>
      <c r="E13" s="77"/>
      <c r="F13" s="77"/>
      <c r="G13" s="79"/>
      <c r="H13" s="80"/>
      <c r="I13" s="632">
        <v>45199</v>
      </c>
      <c r="J13" s="633">
        <v>44834</v>
      </c>
    </row>
    <row r="14" spans="1:10" s="11" customFormat="1" ht="20.25" hidden="1" x14ac:dyDescent="0.2">
      <c r="B14" s="76"/>
      <c r="C14" s="77"/>
      <c r="D14" s="77"/>
      <c r="E14" s="77"/>
      <c r="F14" s="77"/>
      <c r="G14" s="79"/>
      <c r="H14" s="80"/>
      <c r="I14" s="619" t="s">
        <v>549</v>
      </c>
      <c r="J14" s="619" t="s">
        <v>548</v>
      </c>
    </row>
    <row r="15" spans="1:10" s="11" customFormat="1" ht="8.25" customHeight="1" x14ac:dyDescent="0.2">
      <c r="G15" s="81"/>
      <c r="I15" s="82"/>
      <c r="J15" s="82"/>
    </row>
    <row r="16" spans="1:10" s="11" customFormat="1" ht="18.75" x14ac:dyDescent="0.2">
      <c r="B16" s="106" t="s">
        <v>82</v>
      </c>
      <c r="C16" s="106"/>
      <c r="D16" s="106"/>
      <c r="E16" s="106"/>
      <c r="F16" s="106"/>
      <c r="G16" s="107">
        <v>26</v>
      </c>
      <c r="H16" s="106"/>
      <c r="I16" s="86">
        <v>292022</v>
      </c>
      <c r="J16" s="86">
        <v>261191</v>
      </c>
    </row>
    <row r="17" spans="2:10" s="11" customFormat="1" ht="18.75" x14ac:dyDescent="0.2">
      <c r="D17" s="28" t="s">
        <v>37</v>
      </c>
      <c r="G17" s="81">
        <v>27</v>
      </c>
      <c r="I17" s="29">
        <v>-10451</v>
      </c>
      <c r="J17" s="29">
        <v>-13344</v>
      </c>
    </row>
    <row r="18" spans="2:10" s="11" customFormat="1" x14ac:dyDescent="0.2">
      <c r="G18" s="81"/>
      <c r="I18" s="64"/>
      <c r="J18" s="64"/>
    </row>
    <row r="19" spans="2:10" s="11" customFormat="1" ht="18.75" x14ac:dyDescent="0.2">
      <c r="B19" s="634" t="s">
        <v>83</v>
      </c>
      <c r="C19" s="634"/>
      <c r="D19" s="634"/>
      <c r="E19" s="634"/>
      <c r="F19" s="634"/>
      <c r="G19" s="634"/>
      <c r="H19" s="634"/>
      <c r="I19" s="114">
        <v>281571</v>
      </c>
      <c r="J19" s="114">
        <v>247847</v>
      </c>
    </row>
    <row r="20" spans="2:10" s="33" customFormat="1" x14ac:dyDescent="0.2">
      <c r="G20" s="68"/>
      <c r="I20" s="118"/>
      <c r="J20" s="118"/>
    </row>
    <row r="21" spans="2:10" s="11" customFormat="1" ht="18.75" x14ac:dyDescent="0.2">
      <c r="B21" s="639" t="s">
        <v>84</v>
      </c>
      <c r="C21" s="639"/>
      <c r="D21" s="639"/>
      <c r="E21" s="639"/>
      <c r="F21" s="639"/>
      <c r="G21" s="639"/>
      <c r="H21" s="639"/>
      <c r="I21" s="99">
        <v>-281813</v>
      </c>
      <c r="J21" s="99">
        <v>-250489</v>
      </c>
    </row>
    <row r="22" spans="2:10" s="11" customFormat="1" ht="18.75" x14ac:dyDescent="0.2">
      <c r="B22" s="28"/>
      <c r="C22" s="122" t="s">
        <v>85</v>
      </c>
      <c r="D22" s="28"/>
      <c r="G22" s="81">
        <v>28</v>
      </c>
      <c r="I22" s="124">
        <v>-278083</v>
      </c>
      <c r="J22" s="124">
        <v>-249396</v>
      </c>
    </row>
    <row r="23" spans="2:10" s="11" customFormat="1" ht="18.75" x14ac:dyDescent="0.2">
      <c r="B23" s="122"/>
      <c r="C23" s="122" t="s">
        <v>36</v>
      </c>
      <c r="G23" s="81"/>
      <c r="I23" s="136">
        <v>-1740</v>
      </c>
      <c r="J23" s="136">
        <v>-1979</v>
      </c>
    </row>
    <row r="24" spans="2:10" s="11" customFormat="1" ht="18.75" x14ac:dyDescent="0.2">
      <c r="C24" s="122" t="s">
        <v>88</v>
      </c>
      <c r="D24" s="28"/>
      <c r="G24" s="81">
        <v>29</v>
      </c>
      <c r="I24" s="136">
        <v>-1990</v>
      </c>
      <c r="J24" s="136">
        <v>886</v>
      </c>
    </row>
    <row r="25" spans="2:10" s="11" customFormat="1" x14ac:dyDescent="0.2">
      <c r="G25" s="81"/>
      <c r="I25" s="143"/>
      <c r="J25" s="143"/>
    </row>
    <row r="26" spans="2:10" s="11" customFormat="1" ht="18.75" x14ac:dyDescent="0.2">
      <c r="B26" s="634" t="s">
        <v>89</v>
      </c>
      <c r="C26" s="634"/>
      <c r="D26" s="634"/>
      <c r="E26" s="634"/>
      <c r="F26" s="634"/>
      <c r="G26" s="634"/>
      <c r="H26" s="634"/>
      <c r="I26" s="147">
        <v>-242</v>
      </c>
      <c r="J26" s="147">
        <v>-2642</v>
      </c>
    </row>
    <row r="27" spans="2:10" s="11" customFormat="1" x14ac:dyDescent="0.2">
      <c r="G27" s="81"/>
      <c r="I27" s="143"/>
      <c r="J27" s="143"/>
    </row>
    <row r="28" spans="2:10" s="11" customFormat="1" ht="18.75" x14ac:dyDescent="0.2">
      <c r="B28" s="122"/>
      <c r="C28" s="122" t="s">
        <v>90</v>
      </c>
      <c r="G28" s="81"/>
      <c r="I28" s="29">
        <v>0</v>
      </c>
      <c r="J28" s="29">
        <v>0</v>
      </c>
    </row>
    <row r="29" spans="2:10" s="11" customFormat="1" x14ac:dyDescent="0.2">
      <c r="G29" s="81"/>
      <c r="I29" s="152"/>
      <c r="J29" s="152"/>
    </row>
    <row r="30" spans="2:10" s="11" customFormat="1" ht="18.75" x14ac:dyDescent="0.2">
      <c r="B30" s="634" t="s">
        <v>93</v>
      </c>
      <c r="C30" s="634"/>
      <c r="D30" s="634"/>
      <c r="E30" s="634"/>
      <c r="F30" s="634"/>
      <c r="G30" s="634"/>
      <c r="H30" s="634"/>
      <c r="I30" s="147">
        <v>-242</v>
      </c>
      <c r="J30" s="147">
        <v>-2642</v>
      </c>
    </row>
    <row r="31" spans="2:10" s="11" customFormat="1" x14ac:dyDescent="0.2">
      <c r="G31" s="81"/>
      <c r="I31" s="155"/>
      <c r="J31" s="155"/>
    </row>
    <row r="32" spans="2:10" s="11" customFormat="1" ht="18.75" x14ac:dyDescent="0.2">
      <c r="C32" s="157" t="s">
        <v>94</v>
      </c>
      <c r="D32" s="158"/>
      <c r="E32" s="158"/>
      <c r="F32" s="159"/>
      <c r="G32" s="160"/>
      <c r="H32" s="159"/>
      <c r="I32" s="29">
        <v>0</v>
      </c>
      <c r="J32" s="29">
        <v>-59</v>
      </c>
    </row>
    <row r="33" spans="2:10" s="11" customFormat="1" ht="18.75" x14ac:dyDescent="0.2">
      <c r="C33" s="157" t="s">
        <v>95</v>
      </c>
      <c r="D33" s="161"/>
      <c r="E33" s="161"/>
      <c r="G33" s="81"/>
      <c r="I33" s="29">
        <v>0</v>
      </c>
      <c r="J33" s="29">
        <v>-27</v>
      </c>
    </row>
    <row r="34" spans="2:10" s="11" customFormat="1" x14ac:dyDescent="0.2">
      <c r="G34" s="81"/>
      <c r="I34" s="155"/>
      <c r="J34" s="155"/>
    </row>
    <row r="35" spans="2:10" s="11" customFormat="1" ht="18.75" x14ac:dyDescent="0.2">
      <c r="B35" s="634" t="s">
        <v>96</v>
      </c>
      <c r="C35" s="634"/>
      <c r="D35" s="634"/>
      <c r="E35" s="634"/>
      <c r="F35" s="634"/>
      <c r="G35" s="634"/>
      <c r="H35" s="634"/>
      <c r="I35" s="147">
        <v>-242</v>
      </c>
      <c r="J35" s="147">
        <v>-2728</v>
      </c>
    </row>
    <row r="36" spans="2:10" x14ac:dyDescent="0.25">
      <c r="I36" s="162"/>
      <c r="J36" s="162"/>
    </row>
    <row r="37" spans="2:10" x14ac:dyDescent="0.25">
      <c r="I37" s="162"/>
      <c r="J37" s="162"/>
    </row>
    <row r="38" spans="2:10" x14ac:dyDescent="0.25">
      <c r="I38" s="162"/>
      <c r="J38" s="3"/>
    </row>
    <row r="39" spans="2:10" x14ac:dyDescent="0.25">
      <c r="I39" s="162"/>
      <c r="J39" s="3"/>
    </row>
    <row r="40" spans="2:10" x14ac:dyDescent="0.25">
      <c r="I40" s="162"/>
      <c r="J40" s="3"/>
    </row>
    <row r="41" spans="2:10" x14ac:dyDescent="0.25">
      <c r="J41" s="3"/>
    </row>
    <row r="42" spans="2:10" x14ac:dyDescent="0.25">
      <c r="J42" s="3"/>
    </row>
    <row r="43" spans="2:10" x14ac:dyDescent="0.25">
      <c r="J43" s="3"/>
    </row>
    <row r="44" spans="2:10" x14ac:dyDescent="0.25">
      <c r="I44" s="3"/>
      <c r="J44" s="3"/>
    </row>
    <row r="45" spans="2:10" x14ac:dyDescent="0.25">
      <c r="I45" s="3"/>
      <c r="J45" s="3"/>
    </row>
    <row r="58" spans="5:8" x14ac:dyDescent="0.25">
      <c r="E58" s="66"/>
    </row>
    <row r="59" spans="5:8" x14ac:dyDescent="0.25">
      <c r="E59" s="170"/>
      <c r="H59" s="3"/>
    </row>
    <row r="60" spans="5:8" x14ac:dyDescent="0.25">
      <c r="E60" s="170"/>
      <c r="H60" s="3"/>
    </row>
    <row r="644" ht="85.5" customHeight="1" x14ac:dyDescent="0.25"/>
  </sheetData>
  <mergeCells count="10">
    <mergeCell ref="B4:J4"/>
    <mergeCell ref="B5:J5"/>
    <mergeCell ref="B7:J7"/>
    <mergeCell ref="B8:J8"/>
    <mergeCell ref="B10:J10"/>
    <mergeCell ref="B30:H30"/>
    <mergeCell ref="B35:H35"/>
    <mergeCell ref="B19:H19"/>
    <mergeCell ref="B21:H21"/>
    <mergeCell ref="B26:H26"/>
  </mergeCells>
  <pageMargins left="0.25" right="0.25" top="0.61111111111111105" bottom="0.61111111111111105" header="0.3" footer="0.3"/>
  <pageSetup paperSize="9" scale="73" fitToHeight="0" orientation="portrait" r:id="rId1"/>
  <headerFooter>
    <oddHeader>&amp;C&amp;G</oddHeader>
    <oddFooter>&amp;C&amp;G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67"/>
  <sheetViews>
    <sheetView showGridLines="0" view="pageLayout" zoomScale="70" zoomScaleNormal="70" zoomScaleSheetLayoutView="70" zoomScalePageLayoutView="70" workbookViewId="0">
      <selection activeCell="F5" sqref="F5"/>
    </sheetView>
  </sheetViews>
  <sheetFormatPr defaultColWidth="19.85546875" defaultRowHeight="15.75" x14ac:dyDescent="0.25"/>
  <cols>
    <col min="1" max="1" width="7" style="171" customWidth="1"/>
    <col min="2" max="2" width="85.28515625" style="172" customWidth="1"/>
    <col min="3" max="3" width="1.5703125" style="173" customWidth="1"/>
    <col min="4" max="4" width="20.140625" style="71" customWidth="1"/>
    <col min="5" max="5" width="20.140625" style="175" customWidth="1"/>
    <col min="6" max="6" width="9.5703125" style="174" customWidth="1"/>
    <col min="7" max="16384" width="19.85546875" style="172"/>
  </cols>
  <sheetData>
    <row r="2" spans="1:6" hidden="1" x14ac:dyDescent="0.25"/>
    <row r="3" spans="1:6" ht="18.75" x14ac:dyDescent="0.25">
      <c r="B3" s="635" t="s">
        <v>0</v>
      </c>
      <c r="C3" s="635"/>
      <c r="D3" s="635"/>
      <c r="E3" s="635"/>
      <c r="F3" s="176"/>
    </row>
    <row r="4" spans="1:6" ht="18.75" x14ac:dyDescent="0.25">
      <c r="B4" s="635" t="s">
        <v>550</v>
      </c>
      <c r="C4" s="635"/>
      <c r="D4" s="635"/>
      <c r="E4" s="635"/>
      <c r="F4" s="177"/>
    </row>
    <row r="5" spans="1:6" ht="11.25" customHeight="1" x14ac:dyDescent="0.25">
      <c r="F5" s="177"/>
    </row>
    <row r="6" spans="1:6" s="72" customFormat="1" ht="21.75" x14ac:dyDescent="0.2">
      <c r="A6" s="178"/>
      <c r="B6" s="637" t="s">
        <v>97</v>
      </c>
      <c r="C6" s="637"/>
      <c r="D6" s="637"/>
      <c r="E6" s="637"/>
      <c r="F6" s="179"/>
    </row>
    <row r="7" spans="1:6" s="72" customFormat="1" ht="4.5" customHeight="1" x14ac:dyDescent="0.2">
      <c r="A7" s="178"/>
      <c r="B7" s="11"/>
      <c r="C7" s="11"/>
      <c r="D7" s="11"/>
      <c r="E7" s="11"/>
      <c r="F7" s="179"/>
    </row>
    <row r="8" spans="1:6" s="72" customFormat="1" ht="4.5" customHeight="1" x14ac:dyDescent="0.2">
      <c r="A8" s="178"/>
      <c r="B8" s="638"/>
      <c r="C8" s="638"/>
      <c r="D8" s="638"/>
      <c r="E8" s="638"/>
      <c r="F8" s="179"/>
    </row>
    <row r="9" spans="1:6" s="72" customFormat="1" ht="6.75" customHeight="1" x14ac:dyDescent="0.2">
      <c r="A9" s="12"/>
      <c r="B9" s="12"/>
      <c r="C9" s="12"/>
      <c r="D9" s="12"/>
      <c r="E9" s="12"/>
      <c r="F9" s="179"/>
    </row>
    <row r="10" spans="1:6" s="72" customFormat="1" x14ac:dyDescent="0.2">
      <c r="A10" s="12"/>
      <c r="B10" s="12"/>
      <c r="C10" s="12"/>
      <c r="D10" s="12"/>
      <c r="E10" s="16" t="s">
        <v>46</v>
      </c>
      <c r="F10" s="179"/>
    </row>
    <row r="11" spans="1:6" s="72" customFormat="1" ht="21" customHeight="1" x14ac:dyDescent="0.2">
      <c r="A11" s="12"/>
      <c r="B11" s="77"/>
      <c r="C11" s="77"/>
      <c r="D11" s="604">
        <v>45199</v>
      </c>
      <c r="E11" s="604">
        <v>44834</v>
      </c>
      <c r="F11" s="179"/>
    </row>
    <row r="12" spans="1:6" s="72" customFormat="1" ht="9" customHeight="1" x14ac:dyDescent="0.2">
      <c r="A12" s="179"/>
      <c r="B12" s="179"/>
      <c r="C12" s="179"/>
      <c r="D12" s="179"/>
      <c r="E12" s="180"/>
      <c r="F12" s="179"/>
    </row>
    <row r="13" spans="1:6" s="72" customFormat="1" ht="21" customHeight="1" x14ac:dyDescent="0.2">
      <c r="A13" s="178"/>
      <c r="B13" s="181" t="s">
        <v>98</v>
      </c>
      <c r="C13" s="182"/>
      <c r="D13" s="183">
        <v>42718</v>
      </c>
      <c r="E13" s="183">
        <v>31571</v>
      </c>
      <c r="F13" s="179"/>
    </row>
    <row r="14" spans="1:6" s="72" customFormat="1" ht="5.25" customHeight="1" x14ac:dyDescent="0.2">
      <c r="A14" s="178"/>
      <c r="B14" s="184"/>
      <c r="C14" s="185"/>
      <c r="D14" s="186"/>
      <c r="E14" s="187"/>
      <c r="F14" s="179"/>
    </row>
    <row r="15" spans="1:6" s="72" customFormat="1" ht="18.75" x14ac:dyDescent="0.2">
      <c r="A15" s="178"/>
      <c r="B15" s="188" t="s">
        <v>99</v>
      </c>
      <c r="C15" s="189"/>
      <c r="D15" s="190">
        <v>-242</v>
      </c>
      <c r="E15" s="190">
        <v>-2728</v>
      </c>
      <c r="F15" s="179"/>
    </row>
    <row r="16" spans="1:6" s="72" customFormat="1" ht="6" customHeight="1" x14ac:dyDescent="0.2">
      <c r="A16" s="178"/>
      <c r="B16" s="188"/>
      <c r="C16" s="189"/>
      <c r="D16" s="190"/>
      <c r="E16" s="190"/>
      <c r="F16" s="179"/>
    </row>
    <row r="17" spans="1:6" s="72" customFormat="1" ht="18.75" x14ac:dyDescent="0.2">
      <c r="A17" s="178"/>
      <c r="B17" s="191" t="s">
        <v>100</v>
      </c>
      <c r="C17" s="189"/>
      <c r="D17" s="192"/>
      <c r="E17" s="193"/>
      <c r="F17" s="179"/>
    </row>
    <row r="18" spans="1:6" s="72" customFormat="1" ht="18.75" x14ac:dyDescent="0.2">
      <c r="A18" s="178"/>
      <c r="B18" s="191" t="s">
        <v>101</v>
      </c>
      <c r="C18" s="189"/>
      <c r="D18" s="192"/>
      <c r="E18" s="193"/>
      <c r="F18" s="179"/>
    </row>
    <row r="19" spans="1:6" s="197" customFormat="1" ht="18.75" x14ac:dyDescent="0.2">
      <c r="B19" s="198" t="s">
        <v>102</v>
      </c>
      <c r="C19" s="198"/>
      <c r="D19" s="199">
        <v>4286</v>
      </c>
      <c r="E19" s="200">
        <v>5028</v>
      </c>
      <c r="F19" s="201"/>
    </row>
    <row r="20" spans="1:6" s="197" customFormat="1" ht="18.75" x14ac:dyDescent="0.2">
      <c r="B20" s="198" t="s">
        <v>558</v>
      </c>
      <c r="C20" s="198"/>
      <c r="D20" s="199">
        <v>-960</v>
      </c>
      <c r="E20" s="200">
        <v>0</v>
      </c>
      <c r="F20" s="201"/>
    </row>
    <row r="21" spans="1:6" s="72" customFormat="1" ht="18.75" x14ac:dyDescent="0.2">
      <c r="A21" s="178"/>
      <c r="B21" s="198" t="s">
        <v>103</v>
      </c>
      <c r="C21" s="198"/>
      <c r="D21" s="199">
        <v>38</v>
      </c>
      <c r="E21" s="200">
        <v>38</v>
      </c>
      <c r="F21" s="196"/>
    </row>
    <row r="22" spans="1:6" s="197" customFormat="1" ht="18.75" x14ac:dyDescent="0.2">
      <c r="B22" s="198" t="s">
        <v>104</v>
      </c>
      <c r="C22" s="198"/>
      <c r="D22" s="199">
        <v>0</v>
      </c>
      <c r="E22" s="200">
        <v>2693</v>
      </c>
      <c r="F22" s="201"/>
    </row>
    <row r="23" spans="1:6" s="197" customFormat="1" ht="18.75" x14ac:dyDescent="0.2">
      <c r="B23" s="198" t="s">
        <v>105</v>
      </c>
      <c r="C23" s="198"/>
      <c r="D23" s="199">
        <v>-236</v>
      </c>
      <c r="E23" s="200">
        <v>4092</v>
      </c>
      <c r="F23" s="201"/>
    </row>
    <row r="24" spans="1:6" s="197" customFormat="1" ht="18.75" x14ac:dyDescent="0.2">
      <c r="B24" s="198" t="s">
        <v>106</v>
      </c>
      <c r="C24" s="198"/>
      <c r="D24" s="199">
        <v>0</v>
      </c>
      <c r="E24" s="200">
        <v>335</v>
      </c>
      <c r="F24" s="201"/>
    </row>
    <row r="25" spans="1:6" s="197" customFormat="1" ht="18.75" x14ac:dyDescent="0.2">
      <c r="B25" s="198" t="s">
        <v>557</v>
      </c>
      <c r="C25" s="198"/>
      <c r="D25" s="199">
        <v>1686</v>
      </c>
      <c r="E25" s="200">
        <v>0</v>
      </c>
      <c r="F25" s="201"/>
    </row>
    <row r="26" spans="1:6" s="197" customFormat="1" ht="18.75" x14ac:dyDescent="0.2">
      <c r="B26" s="198" t="s">
        <v>107</v>
      </c>
      <c r="C26" s="198"/>
      <c r="D26" s="199">
        <v>-2430</v>
      </c>
      <c r="E26" s="200">
        <v>-3180</v>
      </c>
      <c r="F26" s="201"/>
    </row>
    <row r="27" spans="1:6" s="197" customFormat="1" ht="18.75" x14ac:dyDescent="0.2">
      <c r="B27" s="202"/>
      <c r="C27" s="198"/>
      <c r="D27" s="203">
        <v>2142</v>
      </c>
      <c r="E27" s="204">
        <v>6278</v>
      </c>
      <c r="F27" s="205"/>
    </row>
    <row r="28" spans="1:6" s="197" customFormat="1" ht="4.5" customHeight="1" x14ac:dyDescent="0.2">
      <c r="B28" s="206"/>
      <c r="D28" s="208"/>
      <c r="E28" s="209"/>
      <c r="F28" s="207"/>
    </row>
    <row r="29" spans="1:6" s="197" customFormat="1" ht="18.75" x14ac:dyDescent="0.2">
      <c r="B29" s="202" t="s">
        <v>108</v>
      </c>
      <c r="C29" s="210"/>
      <c r="D29" s="211"/>
      <c r="E29" s="212"/>
      <c r="F29" s="213"/>
    </row>
    <row r="30" spans="1:6" s="197" customFormat="1" ht="18.75" x14ac:dyDescent="0.2">
      <c r="B30" s="198" t="s">
        <v>109</v>
      </c>
      <c r="C30" s="198"/>
      <c r="D30" s="199">
        <v>13917</v>
      </c>
      <c r="E30" s="200">
        <v>-336</v>
      </c>
      <c r="F30" s="201"/>
    </row>
    <row r="31" spans="1:6" s="197" customFormat="1" ht="18.75" x14ac:dyDescent="0.2">
      <c r="B31" s="198" t="s">
        <v>110</v>
      </c>
      <c r="C31" s="198"/>
      <c r="D31" s="199">
        <v>4884</v>
      </c>
      <c r="E31" s="200">
        <v>-3561</v>
      </c>
      <c r="F31" s="201"/>
    </row>
    <row r="32" spans="1:6" s="197" customFormat="1" ht="18.75" x14ac:dyDescent="0.2">
      <c r="B32" s="198" t="s">
        <v>111</v>
      </c>
      <c r="C32" s="198"/>
      <c r="D32" s="199">
        <v>-21563</v>
      </c>
      <c r="E32" s="200">
        <v>-8624</v>
      </c>
      <c r="F32" s="201"/>
    </row>
    <row r="33" spans="1:6" s="197" customFormat="1" ht="18.75" x14ac:dyDescent="0.2">
      <c r="B33" s="198" t="s">
        <v>112</v>
      </c>
      <c r="C33" s="198"/>
      <c r="D33" s="199">
        <v>0</v>
      </c>
      <c r="E33" s="200">
        <v>58</v>
      </c>
      <c r="F33" s="201"/>
    </row>
    <row r="34" spans="1:6" s="197" customFormat="1" ht="18.75" x14ac:dyDescent="0.2">
      <c r="B34" s="214" t="s">
        <v>113</v>
      </c>
      <c r="C34" s="198"/>
      <c r="D34" s="199">
        <v>-3289</v>
      </c>
      <c r="E34" s="200">
        <v>7495</v>
      </c>
      <c r="F34" s="201"/>
    </row>
    <row r="35" spans="1:6" s="197" customFormat="1" ht="18.75" x14ac:dyDescent="0.2">
      <c r="B35" s="214" t="s">
        <v>114</v>
      </c>
      <c r="C35" s="198"/>
      <c r="D35" s="199">
        <v>-1872</v>
      </c>
      <c r="E35" s="200">
        <v>-2836</v>
      </c>
      <c r="F35" s="201"/>
    </row>
    <row r="36" spans="1:6" s="197" customFormat="1" ht="18" customHeight="1" x14ac:dyDescent="0.2">
      <c r="B36" s="198"/>
      <c r="C36" s="198"/>
      <c r="D36" s="203">
        <v>-7923</v>
      </c>
      <c r="E36" s="204">
        <v>-7804</v>
      </c>
      <c r="F36" s="205"/>
    </row>
    <row r="37" spans="1:6" s="197" customFormat="1" ht="5.25" customHeight="1" x14ac:dyDescent="0.2">
      <c r="B37" s="198"/>
      <c r="C37" s="198"/>
      <c r="D37" s="215"/>
      <c r="E37" s="216"/>
      <c r="F37" s="207"/>
    </row>
    <row r="38" spans="1:6" s="197" customFormat="1" ht="18.75" x14ac:dyDescent="0.2">
      <c r="B38" s="202" t="s">
        <v>115</v>
      </c>
      <c r="C38" s="210"/>
      <c r="D38" s="211"/>
      <c r="E38" s="212"/>
      <c r="F38" s="213"/>
    </row>
    <row r="39" spans="1:6" s="197" customFormat="1" ht="18.75" x14ac:dyDescent="0.2">
      <c r="B39" s="198" t="s">
        <v>116</v>
      </c>
      <c r="C39" s="217"/>
      <c r="D39" s="199">
        <v>7742</v>
      </c>
      <c r="E39" s="200">
        <v>2645</v>
      </c>
      <c r="F39" s="201"/>
    </row>
    <row r="40" spans="1:6" s="197" customFormat="1" ht="18.75" x14ac:dyDescent="0.2">
      <c r="B40" s="198" t="s">
        <v>117</v>
      </c>
      <c r="C40" s="217"/>
      <c r="D40" s="199">
        <v>14121</v>
      </c>
      <c r="E40" s="200">
        <v>6127</v>
      </c>
      <c r="F40" s="201"/>
    </row>
    <row r="41" spans="1:6" s="197" customFormat="1" ht="18.75" x14ac:dyDescent="0.2">
      <c r="B41" s="198" t="s">
        <v>118</v>
      </c>
      <c r="C41" s="217"/>
      <c r="D41" s="199">
        <v>5614</v>
      </c>
      <c r="E41" s="200">
        <v>2027</v>
      </c>
      <c r="F41" s="201"/>
    </row>
    <row r="42" spans="1:6" s="197" customFormat="1" ht="18.75" x14ac:dyDescent="0.2">
      <c r="B42" s="198" t="s">
        <v>119</v>
      </c>
      <c r="C42" s="217"/>
      <c r="D42" s="199">
        <v>19226</v>
      </c>
      <c r="E42" s="200">
        <v>30746</v>
      </c>
      <c r="F42" s="201"/>
    </row>
    <row r="43" spans="1:6" s="197" customFormat="1" ht="18.75" x14ac:dyDescent="0.2">
      <c r="B43" s="198" t="s">
        <v>120</v>
      </c>
      <c r="C43" s="217"/>
      <c r="D43" s="199">
        <v>16589</v>
      </c>
      <c r="E43" s="200">
        <v>-1934</v>
      </c>
      <c r="F43" s="201"/>
    </row>
    <row r="44" spans="1:6" s="197" customFormat="1" ht="18.75" x14ac:dyDescent="0.2">
      <c r="B44" s="198" t="s">
        <v>121</v>
      </c>
      <c r="C44" s="217"/>
      <c r="D44" s="199">
        <v>-13193</v>
      </c>
      <c r="E44" s="200">
        <v>-12923</v>
      </c>
      <c r="F44" s="201"/>
    </row>
    <row r="45" spans="1:6" s="197" customFormat="1" ht="18.75" x14ac:dyDescent="0.2">
      <c r="B45" s="198" t="s">
        <v>122</v>
      </c>
      <c r="C45" s="217"/>
      <c r="D45" s="199">
        <v>-1600</v>
      </c>
      <c r="E45" s="200">
        <v>6409</v>
      </c>
      <c r="F45" s="201"/>
    </row>
    <row r="46" spans="1:6" s="72" customFormat="1" ht="18.75" x14ac:dyDescent="0.2">
      <c r="A46" s="178"/>
      <c r="B46" s="189"/>
      <c r="C46" s="189"/>
      <c r="D46" s="218">
        <v>48499</v>
      </c>
      <c r="E46" s="219">
        <v>33097</v>
      </c>
      <c r="F46" s="220"/>
    </row>
    <row r="47" spans="1:6" s="72" customFormat="1" ht="7.5" customHeight="1" x14ac:dyDescent="0.2">
      <c r="A47" s="178"/>
      <c r="D47" s="71"/>
      <c r="E47" s="221"/>
      <c r="F47" s="222"/>
    </row>
    <row r="48" spans="1:6" s="72" customFormat="1" ht="21" customHeight="1" x14ac:dyDescent="0.2">
      <c r="A48" s="178"/>
      <c r="B48" s="181" t="s">
        <v>123</v>
      </c>
      <c r="C48" s="182"/>
      <c r="D48" s="227">
        <v>-7510</v>
      </c>
      <c r="E48" s="228">
        <v>-4566</v>
      </c>
      <c r="F48" s="224"/>
    </row>
    <row r="49" spans="1:6" s="72" customFormat="1" ht="18.75" x14ac:dyDescent="0.2">
      <c r="A49" s="178"/>
      <c r="B49" s="198" t="s">
        <v>124</v>
      </c>
      <c r="C49" s="217"/>
      <c r="D49" s="199">
        <v>0</v>
      </c>
      <c r="E49" s="200">
        <v>0</v>
      </c>
      <c r="F49" s="196"/>
    </row>
    <row r="50" spans="1:6" s="72" customFormat="1" ht="18.75" x14ac:dyDescent="0.2">
      <c r="B50" s="198" t="s">
        <v>125</v>
      </c>
      <c r="C50" s="217"/>
      <c r="D50" s="199">
        <v>-7510</v>
      </c>
      <c r="E50" s="200">
        <v>-4566</v>
      </c>
      <c r="F50" s="196"/>
    </row>
    <row r="51" spans="1:6" s="72" customFormat="1" ht="18.75" x14ac:dyDescent="0.2">
      <c r="A51" s="178"/>
      <c r="B51" s="198" t="s">
        <v>126</v>
      </c>
      <c r="C51" s="217"/>
      <c r="D51" s="199">
        <v>0</v>
      </c>
      <c r="E51" s="200">
        <v>0</v>
      </c>
      <c r="F51" s="196"/>
    </row>
    <row r="52" spans="1:6" s="72" customFormat="1" ht="5.25" customHeight="1" x14ac:dyDescent="0.2">
      <c r="A52" s="178"/>
      <c r="D52" s="175"/>
      <c r="E52" s="230"/>
      <c r="F52" s="229"/>
    </row>
    <row r="53" spans="1:6" s="72" customFormat="1" ht="21" customHeight="1" x14ac:dyDescent="0.2">
      <c r="A53" s="231"/>
      <c r="B53" s="181" t="s">
        <v>127</v>
      </c>
      <c r="C53" s="182"/>
      <c r="D53" s="227">
        <v>-16421</v>
      </c>
      <c r="E53" s="228">
        <v>-15739</v>
      </c>
      <c r="F53" s="229"/>
    </row>
    <row r="54" spans="1:6" s="72" customFormat="1" ht="18.75" x14ac:dyDescent="0.2">
      <c r="A54" s="223"/>
      <c r="B54" s="198" t="s">
        <v>128</v>
      </c>
      <c r="C54" s="217"/>
      <c r="D54" s="199">
        <v>-16421</v>
      </c>
      <c r="E54" s="200">
        <v>-15739</v>
      </c>
      <c r="F54" s="196"/>
    </row>
    <row r="55" spans="1:6" s="72" customFormat="1" ht="5.25" customHeight="1" x14ac:dyDescent="0.2">
      <c r="A55" s="178"/>
      <c r="B55" s="232"/>
      <c r="D55" s="234"/>
      <c r="E55" s="235"/>
      <c r="F55" s="233"/>
    </row>
    <row r="56" spans="1:6" s="72" customFormat="1" ht="7.5" customHeight="1" x14ac:dyDescent="0.2">
      <c r="A56" s="178"/>
      <c r="D56" s="225"/>
      <c r="E56" s="226"/>
      <c r="F56" s="224"/>
    </row>
    <row r="57" spans="1:6" s="72" customFormat="1" ht="21" customHeight="1" x14ac:dyDescent="0.2">
      <c r="A57" s="178"/>
      <c r="B57" s="236" t="s">
        <v>129</v>
      </c>
      <c r="C57" s="237"/>
      <c r="D57" s="238">
        <v>18787</v>
      </c>
      <c r="E57" s="239">
        <v>11266</v>
      </c>
      <c r="F57" s="220"/>
    </row>
    <row r="58" spans="1:6" s="72" customFormat="1" ht="5.25" customHeight="1" x14ac:dyDescent="0.2">
      <c r="A58" s="178"/>
      <c r="B58" s="223"/>
      <c r="D58" s="175"/>
      <c r="E58" s="230"/>
      <c r="F58" s="229"/>
    </row>
    <row r="59" spans="1:6" s="72" customFormat="1" ht="18.75" x14ac:dyDescent="0.2">
      <c r="A59" s="178"/>
      <c r="B59" s="240" t="s">
        <v>130</v>
      </c>
      <c r="C59" s="241"/>
      <c r="D59" s="242"/>
      <c r="E59" s="243"/>
      <c r="F59" s="229"/>
    </row>
    <row r="60" spans="1:6" s="72" customFormat="1" ht="18.75" x14ac:dyDescent="0.2">
      <c r="A60" s="178"/>
      <c r="B60" s="244" t="s">
        <v>131</v>
      </c>
      <c r="C60" s="189"/>
      <c r="D60" s="194">
        <v>42461</v>
      </c>
      <c r="E60" s="195">
        <v>17635</v>
      </c>
      <c r="F60" s="196"/>
    </row>
    <row r="61" spans="1:6" s="72" customFormat="1" ht="18.75" x14ac:dyDescent="0.2">
      <c r="A61" s="178"/>
      <c r="B61" s="244" t="s">
        <v>132</v>
      </c>
      <c r="C61" s="245"/>
      <c r="D61" s="194">
        <v>61248</v>
      </c>
      <c r="E61" s="195">
        <v>28901</v>
      </c>
      <c r="F61" s="196"/>
    </row>
    <row r="62" spans="1:6" s="72" customFormat="1" ht="5.25" customHeight="1" x14ac:dyDescent="0.2">
      <c r="A62" s="246"/>
      <c r="B62" s="178"/>
      <c r="C62" s="178"/>
      <c r="D62" s="248"/>
      <c r="E62" s="248"/>
      <c r="F62" s="247"/>
    </row>
    <row r="63" spans="1:6" s="72" customFormat="1" ht="21" customHeight="1" x14ac:dyDescent="0.2">
      <c r="A63" s="178"/>
      <c r="B63" s="249" t="s">
        <v>133</v>
      </c>
      <c r="C63" s="237"/>
      <c r="D63" s="238">
        <v>18787</v>
      </c>
      <c r="E63" s="239">
        <v>11266</v>
      </c>
      <c r="F63" s="222"/>
    </row>
    <row r="64" spans="1:6" x14ac:dyDescent="0.25">
      <c r="A64" s="250"/>
      <c r="B64" s="251"/>
      <c r="C64" s="172"/>
      <c r="D64" s="175"/>
      <c r="E64" s="225"/>
      <c r="F64" s="252"/>
    </row>
    <row r="65" spans="1:6" x14ac:dyDescent="0.25">
      <c r="D65" s="254"/>
      <c r="E65" s="53"/>
    </row>
    <row r="66" spans="1:6" s="56" customFormat="1" x14ac:dyDescent="0.25">
      <c r="A66" s="255"/>
      <c r="D66" s="254"/>
      <c r="E66" s="71"/>
    </row>
    <row r="67" spans="1:6" x14ac:dyDescent="0.25">
      <c r="C67" s="172"/>
      <c r="E67" s="71"/>
      <c r="F67" s="172"/>
    </row>
    <row r="68" spans="1:6" ht="15.75" customHeight="1" x14ac:dyDescent="0.25">
      <c r="B68" s="55"/>
      <c r="C68" s="55"/>
      <c r="F68" s="257"/>
    </row>
    <row r="69" spans="1:6" ht="12.75" customHeight="1" x14ac:dyDescent="0.25">
      <c r="C69" s="172"/>
    </row>
    <row r="70" spans="1:6" s="174" customFormat="1" ht="12.75" customHeight="1" x14ac:dyDescent="0.25">
      <c r="A70" s="171"/>
      <c r="B70" s="172"/>
      <c r="C70" s="172"/>
      <c r="D70" s="71"/>
      <c r="E70" s="175"/>
    </row>
    <row r="71" spans="1:6" s="174" customFormat="1" ht="12.75" customHeight="1" x14ac:dyDescent="0.25">
      <c r="A71" s="171"/>
      <c r="B71" s="172"/>
      <c r="C71" s="172"/>
      <c r="D71" s="71"/>
      <c r="E71" s="175"/>
    </row>
    <row r="72" spans="1:6" s="174" customFormat="1" x14ac:dyDescent="0.25">
      <c r="A72" s="171"/>
      <c r="B72" s="172"/>
      <c r="C72" s="172"/>
      <c r="D72" s="71"/>
      <c r="E72" s="175"/>
    </row>
    <row r="73" spans="1:6" s="174" customFormat="1" x14ac:dyDescent="0.25">
      <c r="A73" s="171"/>
      <c r="B73" s="172"/>
      <c r="C73" s="172"/>
      <c r="D73" s="71"/>
      <c r="E73" s="175"/>
    </row>
    <row r="74" spans="1:6" s="174" customFormat="1" x14ac:dyDescent="0.25">
      <c r="A74" s="171"/>
      <c r="B74" s="172"/>
      <c r="C74" s="172"/>
      <c r="D74" s="71"/>
      <c r="E74" s="175"/>
    </row>
    <row r="75" spans="1:6" s="174" customFormat="1" x14ac:dyDescent="0.25">
      <c r="A75" s="171"/>
      <c r="B75" s="172"/>
      <c r="C75" s="172"/>
      <c r="D75" s="71"/>
      <c r="E75" s="175"/>
    </row>
    <row r="76" spans="1:6" s="174" customFormat="1" x14ac:dyDescent="0.25">
      <c r="A76" s="171"/>
      <c r="B76" s="172"/>
      <c r="C76" s="172"/>
      <c r="D76" s="71"/>
      <c r="E76" s="175"/>
    </row>
    <row r="77" spans="1:6" s="174" customFormat="1" x14ac:dyDescent="0.25">
      <c r="A77" s="171"/>
      <c r="B77" s="172"/>
      <c r="C77" s="172"/>
      <c r="D77" s="71"/>
      <c r="E77" s="175"/>
    </row>
    <row r="78" spans="1:6" s="174" customFormat="1" x14ac:dyDescent="0.25">
      <c r="A78" s="171"/>
      <c r="B78" s="172"/>
      <c r="C78" s="172" t="s">
        <v>44</v>
      </c>
      <c r="D78" s="71"/>
      <c r="E78" s="175"/>
    </row>
    <row r="79" spans="1:6" s="174" customFormat="1" x14ac:dyDescent="0.25">
      <c r="A79" s="171"/>
      <c r="B79" s="172"/>
      <c r="C79" s="172"/>
      <c r="D79" s="71"/>
      <c r="E79" s="175"/>
    </row>
    <row r="80" spans="1:6" s="174" customFormat="1" x14ac:dyDescent="0.25">
      <c r="A80" s="171"/>
      <c r="B80" s="172"/>
      <c r="C80" s="172"/>
      <c r="D80" s="71"/>
      <c r="E80" s="175"/>
    </row>
    <row r="81" spans="1:5" s="174" customFormat="1" x14ac:dyDescent="0.25">
      <c r="A81" s="171"/>
      <c r="B81" s="172"/>
      <c r="C81" s="172"/>
      <c r="D81" s="71"/>
      <c r="E81" s="175"/>
    </row>
    <row r="82" spans="1:5" s="174" customFormat="1" x14ac:dyDescent="0.25">
      <c r="A82" s="171"/>
      <c r="B82" s="172"/>
      <c r="C82" s="172"/>
      <c r="D82" s="71"/>
      <c r="E82" s="175"/>
    </row>
    <row r="83" spans="1:5" s="174" customFormat="1" x14ac:dyDescent="0.25">
      <c r="A83" s="171"/>
      <c r="B83" s="172"/>
      <c r="C83" s="172"/>
      <c r="D83" s="71"/>
      <c r="E83" s="175"/>
    </row>
    <row r="84" spans="1:5" s="174" customFormat="1" x14ac:dyDescent="0.25">
      <c r="A84" s="171"/>
      <c r="B84" s="172"/>
      <c r="C84" s="172"/>
      <c r="D84" s="258"/>
      <c r="E84" s="175"/>
    </row>
    <row r="661" spans="2:2" ht="85.5" customHeight="1" x14ac:dyDescent="0.25"/>
    <row r="667" spans="2:2" x14ac:dyDescent="0.25">
      <c r="B667" s="171"/>
    </row>
  </sheetData>
  <mergeCells count="4">
    <mergeCell ref="B3:E3"/>
    <mergeCell ref="B4:E4"/>
    <mergeCell ref="B6:E6"/>
    <mergeCell ref="B8:E8"/>
  </mergeCells>
  <pageMargins left="0.23611111111111099" right="0.23611111111111099" top="0.60902777777777795" bottom="0.60902777777777795" header="0.31527777777777799" footer="0.31527777777777799"/>
  <pageSetup paperSize="9" scale="70" fitToHeight="0" orientation="portrait" r:id="rId1"/>
  <headerFooter>
    <oddHeader>&amp;C&amp;G</oddHeader>
    <oddFooter>&amp;C&amp;G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K664"/>
  <sheetViews>
    <sheetView showGridLines="0" view="pageLayout" zoomScale="115" zoomScaleNormal="85" zoomScalePageLayoutView="115" workbookViewId="0">
      <selection activeCell="B3" sqref="B3:H3"/>
    </sheetView>
  </sheetViews>
  <sheetFormatPr defaultColWidth="9.140625" defaultRowHeight="15.75" x14ac:dyDescent="0.25"/>
  <cols>
    <col min="1" max="1" width="9.140625" style="172"/>
    <col min="2" max="2" width="20.85546875" style="172" customWidth="1"/>
    <col min="3" max="3" width="13.28515625" style="172" customWidth="1"/>
    <col min="4" max="4" width="17" style="172" customWidth="1"/>
    <col min="5" max="5" width="3.28515625" style="172" customWidth="1"/>
    <col min="6" max="6" width="21.42578125" style="172" customWidth="1"/>
    <col min="7" max="7" width="20" style="172" customWidth="1"/>
    <col min="8" max="8" width="21.7109375" style="260" customWidth="1"/>
    <col min="9" max="9" width="5.85546875" style="172" customWidth="1"/>
    <col min="10" max="10" width="15.85546875" style="172" customWidth="1"/>
    <col min="11" max="11" width="17.7109375" style="260" customWidth="1"/>
    <col min="12" max="29" width="9.140625" style="172"/>
    <col min="30" max="30" width="13.140625" style="172" customWidth="1"/>
    <col min="31" max="16384" width="9.140625" style="172"/>
  </cols>
  <sheetData>
    <row r="3" spans="2:11" ht="18.75" x14ac:dyDescent="0.25">
      <c r="B3" s="635" t="s">
        <v>0</v>
      </c>
      <c r="C3" s="635"/>
      <c r="D3" s="635"/>
      <c r="E3" s="635"/>
      <c r="F3" s="635"/>
      <c r="G3" s="635"/>
      <c r="H3" s="635"/>
      <c r="I3" s="261"/>
    </row>
    <row r="4" spans="2:11" ht="17.25" customHeight="1" x14ac:dyDescent="0.25">
      <c r="B4" s="635" t="s">
        <v>550</v>
      </c>
      <c r="C4" s="635"/>
      <c r="D4" s="635"/>
      <c r="E4" s="635"/>
      <c r="F4" s="635"/>
      <c r="G4" s="635"/>
      <c r="H4" s="635"/>
      <c r="I4" s="261"/>
    </row>
    <row r="5" spans="2:11" ht="20.25" customHeight="1" x14ac:dyDescent="0.25">
      <c r="C5" s="56"/>
      <c r="D5" s="56"/>
      <c r="E5" s="56"/>
      <c r="F5" s="56"/>
      <c r="G5" s="56"/>
      <c r="H5" s="56"/>
      <c r="I5" s="261"/>
    </row>
    <row r="6" spans="2:11" ht="18" customHeight="1" x14ac:dyDescent="0.25">
      <c r="B6" s="637" t="s">
        <v>137</v>
      </c>
      <c r="C6" s="637"/>
      <c r="D6" s="637"/>
      <c r="E6" s="637"/>
      <c r="F6" s="637"/>
      <c r="G6" s="637"/>
      <c r="H6" s="637"/>
      <c r="I6" s="261"/>
    </row>
    <row r="7" spans="2:11" ht="4.5" customHeight="1" x14ac:dyDescent="0.25">
      <c r="C7" s="11"/>
      <c r="D7" s="11"/>
      <c r="E7" s="11"/>
      <c r="F7" s="11"/>
      <c r="G7" s="11"/>
      <c r="H7" s="11"/>
      <c r="I7" s="261"/>
    </row>
    <row r="8" spans="2:11" ht="4.5" customHeight="1" x14ac:dyDescent="0.25">
      <c r="B8" s="646"/>
      <c r="C8" s="646"/>
      <c r="D8" s="646"/>
      <c r="E8" s="646"/>
      <c r="F8" s="646"/>
      <c r="G8" s="646"/>
      <c r="H8" s="646"/>
      <c r="I8" s="261"/>
    </row>
    <row r="9" spans="2:11" x14ac:dyDescent="0.25">
      <c r="B9" s="262"/>
      <c r="C9" s="262"/>
      <c r="D9" s="261"/>
      <c r="E9" s="261"/>
      <c r="F9" s="261"/>
      <c r="G9" s="261"/>
      <c r="H9" s="263"/>
      <c r="I9" s="261"/>
    </row>
    <row r="10" spans="2:11" x14ac:dyDescent="0.25">
      <c r="D10" s="261"/>
      <c r="E10" s="261"/>
      <c r="F10" s="264"/>
      <c r="G10" s="261"/>
      <c r="H10" s="75" t="s">
        <v>46</v>
      </c>
      <c r="I10" s="261"/>
    </row>
    <row r="11" spans="2:11" s="72" customFormat="1" ht="20.25" x14ac:dyDescent="0.2">
      <c r="B11" s="236"/>
      <c r="C11" s="265"/>
      <c r="D11" s="265"/>
      <c r="E11" s="265"/>
      <c r="F11" s="265"/>
      <c r="G11" s="604">
        <v>45199</v>
      </c>
      <c r="H11" s="604">
        <v>44834</v>
      </c>
      <c r="I11" s="266"/>
      <c r="K11" s="267"/>
    </row>
    <row r="12" spans="2:11" s="72" customFormat="1" ht="9" customHeight="1" x14ac:dyDescent="0.2">
      <c r="B12" s="268"/>
      <c r="C12" s="268"/>
      <c r="D12" s="268"/>
      <c r="E12" s="269"/>
      <c r="F12" s="269"/>
      <c r="G12" s="270"/>
      <c r="H12" s="271"/>
      <c r="I12" s="266"/>
      <c r="K12" s="267"/>
    </row>
    <row r="13" spans="2:11" s="72" customFormat="1" ht="18.75" x14ac:dyDescent="0.2">
      <c r="B13" s="647" t="s">
        <v>138</v>
      </c>
      <c r="C13" s="647"/>
      <c r="D13" s="647"/>
      <c r="E13" s="647"/>
      <c r="F13" s="647"/>
      <c r="G13" s="272">
        <v>-242</v>
      </c>
      <c r="H13" s="272">
        <v>-2728</v>
      </c>
      <c r="I13" s="273"/>
      <c r="K13" s="267"/>
    </row>
    <row r="14" spans="2:11" s="72" customFormat="1" x14ac:dyDescent="0.2">
      <c r="B14" s="268"/>
      <c r="C14" s="268"/>
      <c r="D14" s="268"/>
      <c r="E14" s="268"/>
      <c r="F14" s="268"/>
      <c r="G14" s="274"/>
      <c r="H14" s="275"/>
      <c r="I14" s="266"/>
      <c r="K14" s="267"/>
    </row>
    <row r="15" spans="2:11" s="72" customFormat="1" ht="18.75" x14ac:dyDescent="0.2">
      <c r="B15" s="276" t="s">
        <v>139</v>
      </c>
      <c r="C15" s="277"/>
      <c r="D15" s="277"/>
      <c r="E15" s="277"/>
      <c r="F15" s="277"/>
      <c r="G15" s="278">
        <v>-923.46093000000008</v>
      </c>
      <c r="H15" s="279">
        <v>-5297.2529939024244</v>
      </c>
      <c r="I15" s="280"/>
      <c r="K15" s="267"/>
    </row>
    <row r="16" spans="2:11" s="72" customFormat="1" ht="15" customHeight="1" x14ac:dyDescent="0.2">
      <c r="B16" s="277" t="s">
        <v>140</v>
      </c>
      <c r="C16" s="277"/>
      <c r="D16" s="277"/>
      <c r="E16" s="277"/>
      <c r="F16" s="277"/>
      <c r="G16" s="281">
        <v>-923.46093000000008</v>
      </c>
      <c r="H16" s="281">
        <v>-5297.2529939024244</v>
      </c>
      <c r="I16" s="280"/>
      <c r="K16" s="267"/>
    </row>
    <row r="17" spans="2:11" s="72" customFormat="1" ht="15" customHeight="1" x14ac:dyDescent="0.2">
      <c r="B17" s="268"/>
      <c r="C17" s="268"/>
      <c r="D17" s="268"/>
      <c r="E17" s="268"/>
      <c r="F17" s="268"/>
      <c r="G17" s="282"/>
      <c r="H17" s="283"/>
      <c r="I17" s="280"/>
      <c r="K17" s="267"/>
    </row>
    <row r="18" spans="2:11" s="179" customFormat="1" ht="18.75" x14ac:dyDescent="0.2">
      <c r="B18" s="645" t="s">
        <v>141</v>
      </c>
      <c r="C18" s="645"/>
      <c r="D18" s="645"/>
      <c r="E18" s="645"/>
      <c r="F18" s="645"/>
      <c r="G18" s="284">
        <v>-1165.4609300000002</v>
      </c>
      <c r="H18" s="286">
        <v>-8025.2529939024244</v>
      </c>
      <c r="I18" s="287"/>
      <c r="K18" s="288"/>
    </row>
    <row r="19" spans="2:11" x14ac:dyDescent="0.25">
      <c r="C19" s="56"/>
      <c r="D19" s="56"/>
      <c r="E19" s="56"/>
      <c r="F19" s="56"/>
      <c r="G19" s="56"/>
      <c r="H19" s="56"/>
      <c r="I19" s="56"/>
      <c r="K19" s="289"/>
    </row>
    <row r="20" spans="2:11" x14ac:dyDescent="0.25">
      <c r="K20" s="289"/>
    </row>
    <row r="21" spans="2:11" x14ac:dyDescent="0.25">
      <c r="K21" s="289"/>
    </row>
    <row r="22" spans="2:11" x14ac:dyDescent="0.25">
      <c r="K22" s="289"/>
    </row>
    <row r="23" spans="2:11" x14ac:dyDescent="0.25">
      <c r="K23" s="289"/>
    </row>
    <row r="24" spans="2:11" x14ac:dyDescent="0.25">
      <c r="K24" s="289"/>
    </row>
    <row r="25" spans="2:11" ht="15" customHeight="1" x14ac:dyDescent="0.25">
      <c r="K25" s="289"/>
    </row>
    <row r="26" spans="2:11" ht="15" customHeight="1" x14ac:dyDescent="0.25">
      <c r="K26" s="289"/>
    </row>
    <row r="27" spans="2:11" ht="15" customHeight="1" x14ac:dyDescent="0.25">
      <c r="K27" s="289"/>
    </row>
    <row r="28" spans="2:11" ht="15" customHeight="1" x14ac:dyDescent="0.25">
      <c r="K28" s="289"/>
    </row>
    <row r="29" spans="2:11" x14ac:dyDescent="0.25">
      <c r="K29" s="289"/>
    </row>
    <row r="30" spans="2:11" x14ac:dyDescent="0.25">
      <c r="K30" s="289"/>
    </row>
    <row r="31" spans="2:11" x14ac:dyDescent="0.25">
      <c r="K31" s="289"/>
    </row>
    <row r="32" spans="2:11" x14ac:dyDescent="0.25">
      <c r="K32" s="289"/>
    </row>
    <row r="33" spans="11:11" x14ac:dyDescent="0.25">
      <c r="K33" s="289"/>
    </row>
    <row r="34" spans="11:11" x14ac:dyDescent="0.25">
      <c r="K34" s="289"/>
    </row>
    <row r="35" spans="11:11" x14ac:dyDescent="0.25">
      <c r="K35" s="289"/>
    </row>
    <row r="36" spans="11:11" x14ac:dyDescent="0.25">
      <c r="K36" s="289"/>
    </row>
    <row r="37" spans="11:11" x14ac:dyDescent="0.25">
      <c r="K37" s="289"/>
    </row>
    <row r="38" spans="11:11" x14ac:dyDescent="0.25">
      <c r="K38" s="289"/>
    </row>
    <row r="39" spans="11:11" x14ac:dyDescent="0.25">
      <c r="K39" s="289"/>
    </row>
    <row r="40" spans="11:11" x14ac:dyDescent="0.25">
      <c r="K40" s="289"/>
    </row>
    <row r="41" spans="11:11" x14ac:dyDescent="0.25">
      <c r="K41" s="289"/>
    </row>
    <row r="42" spans="11:11" x14ac:dyDescent="0.25">
      <c r="K42" s="289"/>
    </row>
    <row r="43" spans="11:11" x14ac:dyDescent="0.25">
      <c r="K43" s="289"/>
    </row>
    <row r="44" spans="11:11" x14ac:dyDescent="0.25">
      <c r="K44" s="289"/>
    </row>
    <row r="45" spans="11:11" x14ac:dyDescent="0.25">
      <c r="K45" s="289"/>
    </row>
    <row r="46" spans="11:11" x14ac:dyDescent="0.25">
      <c r="K46" s="289"/>
    </row>
    <row r="47" spans="11:11" x14ac:dyDescent="0.25">
      <c r="K47" s="289"/>
    </row>
    <row r="48" spans="11:11" x14ac:dyDescent="0.25">
      <c r="K48" s="289"/>
    </row>
    <row r="49" spans="11:11" x14ac:dyDescent="0.25">
      <c r="K49" s="289"/>
    </row>
    <row r="50" spans="11:11" x14ac:dyDescent="0.25">
      <c r="K50" s="289"/>
    </row>
    <row r="79" spans="4:9" x14ac:dyDescent="0.25">
      <c r="D79" s="172" t="s">
        <v>134</v>
      </c>
      <c r="I79" s="172">
        <v>0</v>
      </c>
    </row>
    <row r="81" spans="4:7" x14ac:dyDescent="0.25">
      <c r="D81" s="172" t="s">
        <v>135</v>
      </c>
    </row>
    <row r="82" spans="4:7" x14ac:dyDescent="0.25">
      <c r="D82" s="172" t="s">
        <v>136</v>
      </c>
      <c r="G82" s="256">
        <v>2690619.2000000477</v>
      </c>
    </row>
    <row r="83" spans="4:7" x14ac:dyDescent="0.25">
      <c r="G83" s="172">
        <v>2690619.2000000477</v>
      </c>
    </row>
    <row r="664" ht="85.5" customHeight="1" x14ac:dyDescent="0.25"/>
  </sheetData>
  <mergeCells count="6">
    <mergeCell ref="B18:F18"/>
    <mergeCell ref="B3:H3"/>
    <mergeCell ref="B4:H4"/>
    <mergeCell ref="B6:H6"/>
    <mergeCell ref="B8:H8"/>
    <mergeCell ref="B13:F13"/>
  </mergeCells>
  <pageMargins left="0.25" right="0.25" top="0.61111111111111105" bottom="0.61111111111111105" header="0.3" footer="0.3"/>
  <pageSetup paperSize="9" scale="76" fitToHeight="0" orientation="portrait" r:id="rId1"/>
  <headerFooter>
    <oddHeader>&amp;C&amp;G</oddHeader>
    <oddFooter>&amp;C&amp;G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657"/>
  <sheetViews>
    <sheetView showGridLines="0" view="pageLayout" zoomScale="85" zoomScaleNormal="70" zoomScalePageLayoutView="85" workbookViewId="0">
      <selection activeCell="I2" sqref="I2"/>
    </sheetView>
  </sheetViews>
  <sheetFormatPr defaultColWidth="9.140625" defaultRowHeight="15.75" x14ac:dyDescent="0.25"/>
  <cols>
    <col min="1" max="1" width="7.85546875" style="4" customWidth="1"/>
    <col min="2" max="2" width="3.28515625" style="4" customWidth="1"/>
    <col min="3" max="3" width="2.140625" style="4" customWidth="1"/>
    <col min="4" max="4" width="3.28515625" style="4" customWidth="1"/>
    <col min="5" max="5" width="74.42578125" style="4" customWidth="1"/>
    <col min="6" max="6" width="18.5703125" style="4" customWidth="1"/>
    <col min="7" max="7" width="2.140625" style="4" customWidth="1"/>
    <col min="8" max="8" width="19.7109375" style="4" customWidth="1"/>
    <col min="9" max="9" width="8.140625" style="4" customWidth="1"/>
    <col min="10" max="16384" width="9.140625" style="4"/>
  </cols>
  <sheetData>
    <row r="3" spans="2:9" ht="18.75" x14ac:dyDescent="0.25">
      <c r="B3" s="635" t="s">
        <v>0</v>
      </c>
      <c r="C3" s="635"/>
      <c r="D3" s="635"/>
      <c r="E3" s="635"/>
      <c r="F3" s="635"/>
      <c r="G3" s="635"/>
      <c r="H3" s="635"/>
    </row>
    <row r="4" spans="2:9" ht="18.75" x14ac:dyDescent="0.25">
      <c r="B4" s="635" t="s">
        <v>550</v>
      </c>
      <c r="C4" s="635"/>
      <c r="D4" s="635"/>
      <c r="E4" s="635"/>
      <c r="F4" s="635"/>
      <c r="G4" s="635"/>
      <c r="H4" s="635"/>
    </row>
    <row r="5" spans="2:9" x14ac:dyDescent="0.25">
      <c r="B5" s="643"/>
      <c r="C5" s="643"/>
      <c r="D5" s="643"/>
      <c r="E5" s="643"/>
      <c r="F5" s="643"/>
      <c r="G5" s="643"/>
      <c r="H5" s="643"/>
      <c r="I5" s="56"/>
    </row>
    <row r="6" spans="2:9" s="11" customFormat="1" ht="21.75" x14ac:dyDescent="0.2">
      <c r="B6" s="637" t="s">
        <v>142</v>
      </c>
      <c r="C6" s="637"/>
      <c r="D6" s="637"/>
      <c r="E6" s="637"/>
      <c r="F6" s="637"/>
      <c r="G6" s="637"/>
      <c r="H6" s="637"/>
      <c r="I6" s="72"/>
    </row>
    <row r="7" spans="2:9" s="11" customFormat="1" ht="4.5" customHeight="1" x14ac:dyDescent="0.2">
      <c r="H7" s="71"/>
      <c r="I7" s="72"/>
    </row>
    <row r="8" spans="2:9" s="11" customFormat="1" ht="4.5" customHeight="1" x14ac:dyDescent="0.2">
      <c r="B8" s="648"/>
      <c r="C8" s="648"/>
      <c r="D8" s="648"/>
      <c r="E8" s="648"/>
      <c r="F8" s="648"/>
      <c r="G8" s="648"/>
      <c r="H8" s="648"/>
      <c r="I8" s="72"/>
    </row>
    <row r="9" spans="2:9" s="11" customFormat="1" x14ac:dyDescent="0.2">
      <c r="B9" s="12"/>
      <c r="C9" s="12"/>
      <c r="D9" s="12"/>
      <c r="E9" s="12"/>
      <c r="F9" s="12"/>
      <c r="G9" s="12"/>
      <c r="H9" s="12"/>
      <c r="I9" s="72"/>
    </row>
    <row r="10" spans="2:9" s="11" customFormat="1" x14ac:dyDescent="0.2">
      <c r="B10" s="12"/>
      <c r="C10" s="12"/>
      <c r="D10" s="12"/>
      <c r="E10" s="12"/>
      <c r="F10" s="12"/>
      <c r="G10" s="12"/>
      <c r="H10" s="16" t="s">
        <v>46</v>
      </c>
      <c r="I10" s="72"/>
    </row>
    <row r="11" spans="2:9" s="11" customFormat="1" ht="18.75" x14ac:dyDescent="0.2">
      <c r="B11" s="236"/>
      <c r="C11" s="236"/>
      <c r="D11" s="236"/>
      <c r="E11" s="236"/>
      <c r="F11" s="621">
        <v>45199</v>
      </c>
      <c r="G11" s="620"/>
      <c r="H11" s="621">
        <v>44834</v>
      </c>
      <c r="I11" s="72"/>
    </row>
    <row r="12" spans="2:9" s="11" customFormat="1" ht="9" customHeight="1" x14ac:dyDescent="0.2">
      <c r="B12" s="12"/>
      <c r="C12" s="12"/>
      <c r="D12" s="12"/>
      <c r="E12" s="12"/>
      <c r="F12" s="64"/>
      <c r="G12" s="12"/>
      <c r="H12" s="64"/>
      <c r="I12" s="72"/>
    </row>
    <row r="13" spans="2:9" s="11" customFormat="1" ht="18.75" x14ac:dyDescent="0.2">
      <c r="B13" s="106" t="s">
        <v>143</v>
      </c>
      <c r="C13" s="285"/>
      <c r="D13" s="285"/>
      <c r="E13" s="285"/>
      <c r="F13" s="86">
        <v>14843</v>
      </c>
      <c r="G13" s="85"/>
      <c r="H13" s="86">
        <v>21299</v>
      </c>
    </row>
    <row r="14" spans="2:9" s="11" customFormat="1" ht="18.75" x14ac:dyDescent="0.2">
      <c r="B14" s="28"/>
      <c r="C14" s="15"/>
      <c r="D14" s="15" t="s">
        <v>144</v>
      </c>
      <c r="E14" s="15"/>
      <c r="F14" s="29">
        <v>14843</v>
      </c>
      <c r="G14" s="30"/>
      <c r="H14" s="29">
        <v>21299</v>
      </c>
    </row>
    <row r="15" spans="2:9" s="11" customFormat="1" ht="18.75" x14ac:dyDescent="0.2">
      <c r="B15" s="28"/>
      <c r="C15" s="15"/>
      <c r="D15" s="15"/>
      <c r="E15" s="15"/>
      <c r="F15" s="21"/>
      <c r="G15" s="15"/>
      <c r="H15" s="21"/>
    </row>
    <row r="16" spans="2:9" s="11" customFormat="1" ht="18.75" x14ac:dyDescent="0.2">
      <c r="B16" s="106" t="s">
        <v>145</v>
      </c>
      <c r="C16" s="285"/>
      <c r="D16" s="285"/>
      <c r="E16" s="285"/>
      <c r="F16" s="147">
        <v>-75751</v>
      </c>
      <c r="G16" s="146"/>
      <c r="H16" s="147">
        <v>-81963</v>
      </c>
    </row>
    <row r="17" spans="2:8" s="11" customFormat="1" ht="18.75" x14ac:dyDescent="0.2">
      <c r="B17" s="15"/>
      <c r="C17" s="15"/>
      <c r="D17" s="15" t="s">
        <v>146</v>
      </c>
      <c r="E17" s="15"/>
      <c r="F17" s="29">
        <v>-10451</v>
      </c>
      <c r="G17" s="101"/>
      <c r="H17" s="29">
        <v>-13344</v>
      </c>
    </row>
    <row r="18" spans="2:8" s="11" customFormat="1" ht="18.75" x14ac:dyDescent="0.2">
      <c r="B18" s="15"/>
      <c r="C18" s="15"/>
      <c r="D18" s="15" t="s">
        <v>147</v>
      </c>
      <c r="E18" s="15"/>
      <c r="F18" s="29">
        <v>-65300</v>
      </c>
      <c r="G18" s="101"/>
      <c r="H18" s="29">
        <v>-68619</v>
      </c>
    </row>
    <row r="19" spans="2:8" s="11" customFormat="1" ht="18.75" x14ac:dyDescent="0.2">
      <c r="B19" s="15"/>
      <c r="C19" s="15"/>
      <c r="D19" s="15"/>
      <c r="E19" s="15"/>
      <c r="F19" s="22"/>
      <c r="G19" s="30"/>
      <c r="H19" s="22"/>
    </row>
    <row r="20" spans="2:8" s="11" customFormat="1" ht="18.75" x14ac:dyDescent="0.2">
      <c r="B20" s="106" t="s">
        <v>148</v>
      </c>
      <c r="C20" s="285"/>
      <c r="D20" s="285"/>
      <c r="E20" s="285"/>
      <c r="F20" s="147">
        <v>-60908</v>
      </c>
      <c r="G20" s="146"/>
      <c r="H20" s="147">
        <v>-60664</v>
      </c>
    </row>
    <row r="21" spans="2:8" s="11" customFormat="1" ht="18.75" x14ac:dyDescent="0.2">
      <c r="B21" s="15"/>
      <c r="C21" s="15"/>
      <c r="D21" s="15"/>
      <c r="E21" s="15"/>
      <c r="F21" s="290"/>
      <c r="G21" s="30"/>
      <c r="H21" s="290"/>
    </row>
    <row r="22" spans="2:8" s="11" customFormat="1" ht="18.75" x14ac:dyDescent="0.2">
      <c r="B22" s="106" t="s">
        <v>149</v>
      </c>
      <c r="C22" s="285"/>
      <c r="D22" s="285"/>
      <c r="E22" s="285"/>
      <c r="F22" s="147">
        <v>-4324</v>
      </c>
      <c r="G22" s="146"/>
      <c r="H22" s="147">
        <v>-5831</v>
      </c>
    </row>
    <row r="23" spans="2:8" s="11" customFormat="1" ht="18.75" x14ac:dyDescent="0.2">
      <c r="B23" s="15"/>
      <c r="C23" s="15"/>
      <c r="D23" s="15" t="s">
        <v>150</v>
      </c>
      <c r="E23" s="15"/>
      <c r="F23" s="29">
        <v>-4286</v>
      </c>
      <c r="G23" s="101"/>
      <c r="H23" s="29">
        <v>-5580</v>
      </c>
    </row>
    <row r="24" spans="2:8" s="11" customFormat="1" ht="18.75" x14ac:dyDescent="0.2">
      <c r="B24" s="15"/>
      <c r="C24" s="15"/>
      <c r="D24" s="15" t="s">
        <v>151</v>
      </c>
      <c r="E24" s="15"/>
      <c r="F24" s="29">
        <v>-38</v>
      </c>
      <c r="G24" s="101"/>
      <c r="H24" s="29">
        <v>-38</v>
      </c>
    </row>
    <row r="25" spans="2:8" s="11" customFormat="1" ht="18.75" x14ac:dyDescent="0.2">
      <c r="B25" s="15"/>
      <c r="C25" s="15"/>
      <c r="D25" s="15" t="s">
        <v>152</v>
      </c>
      <c r="E25" s="15"/>
      <c r="F25" s="29">
        <v>0</v>
      </c>
      <c r="G25" s="101"/>
      <c r="H25" s="29">
        <v>-213</v>
      </c>
    </row>
    <row r="26" spans="2:8" s="11" customFormat="1" ht="18.75" x14ac:dyDescent="0.2">
      <c r="B26" s="15"/>
      <c r="C26" s="15"/>
      <c r="D26" s="15"/>
      <c r="E26" s="15"/>
      <c r="F26" s="22"/>
      <c r="G26" s="30"/>
      <c r="H26" s="22"/>
    </row>
    <row r="27" spans="2:8" s="11" customFormat="1" ht="18.75" x14ac:dyDescent="0.2">
      <c r="B27" s="106" t="s">
        <v>153</v>
      </c>
      <c r="C27" s="285"/>
      <c r="D27" s="285"/>
      <c r="E27" s="285"/>
      <c r="F27" s="147">
        <v>-65232</v>
      </c>
      <c r="G27" s="146"/>
      <c r="H27" s="147">
        <v>-66495</v>
      </c>
    </row>
    <row r="28" spans="2:8" s="11" customFormat="1" ht="18.75" x14ac:dyDescent="0.2">
      <c r="B28" s="15"/>
      <c r="C28" s="15"/>
      <c r="D28" s="15"/>
      <c r="E28" s="15"/>
      <c r="F28" s="22"/>
      <c r="G28" s="30"/>
      <c r="H28" s="22"/>
    </row>
    <row r="29" spans="2:8" s="11" customFormat="1" ht="18.75" x14ac:dyDescent="0.2">
      <c r="B29" s="106" t="s">
        <v>154</v>
      </c>
      <c r="C29" s="285"/>
      <c r="D29" s="285"/>
      <c r="E29" s="285"/>
      <c r="F29" s="86">
        <v>277534</v>
      </c>
      <c r="G29" s="146"/>
      <c r="H29" s="86">
        <v>241969</v>
      </c>
    </row>
    <row r="30" spans="2:8" s="11" customFormat="1" ht="18.75" x14ac:dyDescent="0.2">
      <c r="B30" s="15"/>
      <c r="C30" s="15"/>
      <c r="D30" s="15" t="s">
        <v>155</v>
      </c>
      <c r="E30" s="15"/>
      <c r="F30" s="29">
        <v>277534</v>
      </c>
      <c r="G30" s="30"/>
      <c r="H30" s="29">
        <v>240965</v>
      </c>
    </row>
    <row r="31" spans="2:8" s="11" customFormat="1" ht="18.75" x14ac:dyDescent="0.2">
      <c r="B31" s="15"/>
      <c r="C31" s="15"/>
      <c r="D31" s="15" t="s">
        <v>156</v>
      </c>
      <c r="E31" s="15"/>
      <c r="F31" s="29">
        <v>0</v>
      </c>
      <c r="G31" s="101"/>
      <c r="H31" s="29">
        <v>1004</v>
      </c>
    </row>
    <row r="32" spans="2:8" s="11" customFormat="1" ht="18.75" x14ac:dyDescent="0.2">
      <c r="B32" s="15"/>
      <c r="C32" s="15"/>
      <c r="D32" s="15"/>
      <c r="E32" s="15"/>
      <c r="F32" s="21"/>
      <c r="G32" s="15"/>
      <c r="H32" s="21"/>
    </row>
    <row r="33" spans="2:8" s="11" customFormat="1" ht="18.75" x14ac:dyDescent="0.2">
      <c r="B33" s="106" t="s">
        <v>157</v>
      </c>
      <c r="C33" s="285"/>
      <c r="D33" s="285"/>
      <c r="E33" s="285"/>
      <c r="F33" s="86">
        <v>212302</v>
      </c>
      <c r="G33" s="146"/>
      <c r="H33" s="86">
        <v>175474</v>
      </c>
    </row>
    <row r="34" spans="2:8" s="11" customFormat="1" ht="18.75" x14ac:dyDescent="0.2">
      <c r="B34" s="15"/>
      <c r="C34" s="15"/>
      <c r="D34" s="15"/>
      <c r="E34" s="15"/>
      <c r="F34" s="22"/>
      <c r="G34" s="30"/>
      <c r="H34" s="22"/>
    </row>
    <row r="35" spans="2:8" s="11" customFormat="1" ht="18.75" x14ac:dyDescent="0.2">
      <c r="B35" s="15"/>
      <c r="C35" s="15"/>
      <c r="D35" s="15"/>
      <c r="E35" s="15"/>
      <c r="F35" s="21"/>
      <c r="G35" s="15"/>
      <c r="H35" s="21"/>
    </row>
    <row r="36" spans="2:8" s="11" customFormat="1" ht="18.75" x14ac:dyDescent="0.2">
      <c r="B36" s="106" t="s">
        <v>158</v>
      </c>
      <c r="C36" s="285"/>
      <c r="D36" s="285"/>
      <c r="E36" s="285"/>
      <c r="F36" s="86">
        <v>212302</v>
      </c>
      <c r="G36" s="146"/>
      <c r="H36" s="86">
        <v>175474</v>
      </c>
    </row>
    <row r="37" spans="2:8" s="11" customFormat="1" ht="9.75" customHeight="1" x14ac:dyDescent="0.2">
      <c r="B37" s="30"/>
      <c r="C37" s="30"/>
      <c r="D37" s="30"/>
      <c r="E37" s="30"/>
      <c r="F37" s="22"/>
      <c r="G37" s="30"/>
      <c r="H37" s="22"/>
    </row>
    <row r="38" spans="2:8" s="11" customFormat="1" ht="18.75" x14ac:dyDescent="0.2">
      <c r="B38" s="30"/>
      <c r="C38" s="30"/>
      <c r="D38" s="15" t="s">
        <v>159</v>
      </c>
      <c r="E38" s="30"/>
      <c r="F38" s="29">
        <v>181363</v>
      </c>
      <c r="G38" s="30"/>
      <c r="H38" s="29">
        <v>145604</v>
      </c>
    </row>
    <row r="39" spans="2:8" s="11" customFormat="1" ht="18.75" x14ac:dyDescent="0.2">
      <c r="B39" s="15"/>
      <c r="C39" s="15"/>
      <c r="D39" s="15" t="s">
        <v>160</v>
      </c>
      <c r="E39" s="15"/>
      <c r="F39" s="29">
        <v>24382</v>
      </c>
      <c r="G39" s="101"/>
      <c r="H39" s="29">
        <v>22550</v>
      </c>
    </row>
    <row r="40" spans="2:8" s="11" customFormat="1" ht="18.75" x14ac:dyDescent="0.2">
      <c r="B40" s="15"/>
      <c r="C40" s="15"/>
      <c r="D40" s="15" t="s">
        <v>161</v>
      </c>
      <c r="E40" s="15"/>
      <c r="F40" s="29">
        <v>2714</v>
      </c>
      <c r="G40" s="101"/>
      <c r="H40" s="29">
        <v>6791</v>
      </c>
    </row>
    <row r="41" spans="2:8" s="11" customFormat="1" ht="18.75" x14ac:dyDescent="0.2">
      <c r="B41" s="15"/>
      <c r="C41" s="15"/>
      <c r="D41" s="15" t="s">
        <v>162</v>
      </c>
      <c r="E41" s="15"/>
      <c r="F41" s="29">
        <v>2095</v>
      </c>
      <c r="G41" s="15"/>
      <c r="H41" s="29">
        <v>3139</v>
      </c>
    </row>
    <row r="42" spans="2:8" s="11" customFormat="1" ht="18.75" x14ac:dyDescent="0.2">
      <c r="B42" s="15"/>
      <c r="C42" s="15"/>
      <c r="D42" s="15" t="s">
        <v>163</v>
      </c>
      <c r="E42" s="15"/>
      <c r="F42" s="29">
        <v>1990</v>
      </c>
      <c r="G42" s="101"/>
      <c r="H42" s="29">
        <v>118</v>
      </c>
    </row>
    <row r="43" spans="2:8" s="33" customFormat="1" ht="18.75" x14ac:dyDescent="0.2">
      <c r="B43" s="122"/>
      <c r="C43" s="122"/>
      <c r="D43" s="122" t="s">
        <v>164</v>
      </c>
      <c r="E43" s="122"/>
      <c r="F43" s="136">
        <v>-242</v>
      </c>
      <c r="G43" s="101"/>
      <c r="H43" s="136">
        <v>-2728</v>
      </c>
    </row>
    <row r="44" spans="2:8" s="11" customFormat="1" x14ac:dyDescent="0.2">
      <c r="F44" s="82"/>
      <c r="H44" s="12"/>
    </row>
    <row r="45" spans="2:8" s="11" customFormat="1" x14ac:dyDescent="0.2">
      <c r="H45" s="75"/>
    </row>
    <row r="46" spans="2:8" s="11" customFormat="1" x14ac:dyDescent="0.2">
      <c r="H46" s="12"/>
    </row>
    <row r="47" spans="2:8" s="11" customFormat="1" x14ac:dyDescent="0.2">
      <c r="H47" s="12"/>
    </row>
    <row r="48" spans="2:8" s="11" customFormat="1" x14ac:dyDescent="0.2">
      <c r="H48" s="12"/>
    </row>
    <row r="49" spans="4:9" s="11" customFormat="1" x14ac:dyDescent="0.2">
      <c r="H49" s="12"/>
    </row>
    <row r="50" spans="4:9" s="11" customFormat="1" x14ac:dyDescent="0.2">
      <c r="H50" s="12"/>
    </row>
    <row r="51" spans="4:9" x14ac:dyDescent="0.25">
      <c r="H51" s="3"/>
    </row>
    <row r="52" spans="4:9" x14ac:dyDescent="0.25">
      <c r="H52" s="3"/>
    </row>
    <row r="53" spans="4:9" x14ac:dyDescent="0.25">
      <c r="H53" s="162"/>
    </row>
    <row r="54" spans="4:9" x14ac:dyDescent="0.25">
      <c r="F54" s="162"/>
      <c r="G54" s="162"/>
      <c r="H54" s="162"/>
    </row>
    <row r="55" spans="4:9" x14ac:dyDescent="0.25">
      <c r="H55" s="162"/>
    </row>
    <row r="56" spans="4:9" x14ac:dyDescent="0.25">
      <c r="H56" s="162"/>
    </row>
    <row r="57" spans="4:9" x14ac:dyDescent="0.25">
      <c r="F57" s="291"/>
      <c r="G57" s="291"/>
      <c r="H57" s="162"/>
    </row>
    <row r="58" spans="4:9" x14ac:dyDescent="0.25">
      <c r="F58" s="291"/>
      <c r="G58" s="291"/>
      <c r="H58" s="162"/>
    </row>
    <row r="59" spans="4:9" x14ac:dyDescent="0.25">
      <c r="F59" s="291"/>
      <c r="G59" s="291"/>
      <c r="H59" s="162"/>
    </row>
    <row r="60" spans="4:9" x14ac:dyDescent="0.25">
      <c r="F60" s="291"/>
      <c r="G60" s="291"/>
      <c r="H60" s="162"/>
    </row>
    <row r="61" spans="4:9" x14ac:dyDescent="0.25">
      <c r="F61" s="291"/>
      <c r="G61" s="291"/>
      <c r="H61" s="162"/>
    </row>
    <row r="62" spans="4:9" s="292" customFormat="1" x14ac:dyDescent="0.25">
      <c r="D62" s="293"/>
      <c r="F62" s="294"/>
      <c r="G62" s="294"/>
      <c r="H62" s="295"/>
    </row>
    <row r="63" spans="4:9" x14ac:dyDescent="0.25">
      <c r="G63" s="294"/>
      <c r="H63" s="295"/>
      <c r="I63" s="296"/>
    </row>
    <row r="64" spans="4:9" x14ac:dyDescent="0.25">
      <c r="F64" s="162"/>
      <c r="G64" s="162"/>
      <c r="H64" s="162"/>
    </row>
    <row r="65" spans="6:8" x14ac:dyDescent="0.25">
      <c r="F65" s="162"/>
      <c r="G65" s="162"/>
      <c r="H65" s="162"/>
    </row>
    <row r="66" spans="6:8" x14ac:dyDescent="0.25">
      <c r="H66" s="162"/>
    </row>
    <row r="67" spans="6:8" x14ac:dyDescent="0.25">
      <c r="H67" s="162"/>
    </row>
    <row r="68" spans="6:8" x14ac:dyDescent="0.25">
      <c r="F68" s="162"/>
      <c r="G68" s="162"/>
      <c r="H68" s="162"/>
    </row>
    <row r="69" spans="6:8" s="297" customFormat="1" x14ac:dyDescent="0.25">
      <c r="F69" s="162"/>
      <c r="G69" s="162"/>
      <c r="H69" s="162"/>
    </row>
    <row r="70" spans="6:8" s="297" customFormat="1" x14ac:dyDescent="0.25">
      <c r="F70" s="291"/>
      <c r="G70" s="291"/>
      <c r="H70" s="162"/>
    </row>
    <row r="71" spans="6:8" s="297" customFormat="1" x14ac:dyDescent="0.25">
      <c r="F71" s="162"/>
      <c r="G71" s="162"/>
      <c r="H71" s="162"/>
    </row>
    <row r="72" spans="6:8" x14ac:dyDescent="0.25">
      <c r="F72" s="162"/>
      <c r="G72" s="162"/>
      <c r="H72" s="162"/>
    </row>
    <row r="73" spans="6:8" x14ac:dyDescent="0.25">
      <c r="F73" s="162"/>
      <c r="G73" s="162"/>
      <c r="H73" s="162"/>
    </row>
    <row r="74" spans="6:8" x14ac:dyDescent="0.25">
      <c r="F74" s="162"/>
      <c r="G74" s="162"/>
      <c r="H74" s="162"/>
    </row>
    <row r="75" spans="6:8" x14ac:dyDescent="0.25">
      <c r="F75" s="162"/>
      <c r="G75" s="162"/>
      <c r="H75" s="3"/>
    </row>
    <row r="76" spans="6:8" x14ac:dyDescent="0.25">
      <c r="F76" s="162"/>
      <c r="G76" s="162"/>
      <c r="H76" s="3"/>
    </row>
    <row r="77" spans="6:8" x14ac:dyDescent="0.25">
      <c r="F77" s="162"/>
      <c r="G77" s="162"/>
      <c r="H77" s="3"/>
    </row>
    <row r="78" spans="6:8" x14ac:dyDescent="0.25">
      <c r="H78" s="3"/>
    </row>
    <row r="79" spans="6:8" x14ac:dyDescent="0.25">
      <c r="H79" s="3"/>
    </row>
    <row r="80" spans="6:8" x14ac:dyDescent="0.25">
      <c r="H80" s="3"/>
    </row>
    <row r="657" ht="85.5" customHeight="1" x14ac:dyDescent="0.25"/>
  </sheetData>
  <mergeCells count="5">
    <mergeCell ref="B3:H3"/>
    <mergeCell ref="B4:H4"/>
    <mergeCell ref="B5:H5"/>
    <mergeCell ref="B6:H6"/>
    <mergeCell ref="B8:H8"/>
  </mergeCells>
  <pageMargins left="0.25" right="0.25" top="0.61111111111111105" bottom="0.61111111111111105" header="0.3" footer="0.3"/>
  <pageSetup paperSize="9" scale="72" fitToHeight="0" orientation="portrait" r:id="rId1"/>
  <headerFooter>
    <oddHeader>&amp;C&amp;G</oddHeader>
    <oddFooter>&amp;C&amp;G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70"/>
  <sheetViews>
    <sheetView showGridLines="0" view="pageLayout" zoomScale="55" zoomScaleNormal="70" zoomScaleSheetLayoutView="70" zoomScalePageLayoutView="55" workbookViewId="0">
      <selection activeCell="J46" sqref="J46"/>
    </sheetView>
  </sheetViews>
  <sheetFormatPr defaultColWidth="9.140625" defaultRowHeight="15.75" x14ac:dyDescent="0.25"/>
  <cols>
    <col min="1" max="1" width="9.140625" style="172"/>
    <col min="2" max="2" width="1.5703125" style="172" customWidth="1"/>
    <col min="3" max="3" width="73.42578125" style="172" customWidth="1"/>
    <col min="4" max="4" width="7.42578125" style="172" customWidth="1"/>
    <col min="5" max="7" width="26.42578125" style="172" customWidth="1"/>
    <col min="8" max="8" width="26.42578125" style="173" customWidth="1"/>
    <col min="9" max="10" width="26.42578125" style="172" customWidth="1"/>
    <col min="11" max="11" width="4.85546875" style="172" customWidth="1"/>
    <col min="12" max="16384" width="9.140625" style="172"/>
  </cols>
  <sheetData>
    <row r="2" spans="1:10" s="72" customFormat="1" ht="18.75" x14ac:dyDescent="0.2">
      <c r="C2" s="635" t="s">
        <v>0</v>
      </c>
      <c r="D2" s="635"/>
      <c r="E2" s="635"/>
      <c r="F2" s="635"/>
      <c r="G2" s="635"/>
      <c r="H2" s="635"/>
      <c r="I2" s="635"/>
      <c r="J2" s="635"/>
    </row>
    <row r="3" spans="1:10" s="72" customFormat="1" ht="18.75" x14ac:dyDescent="0.2">
      <c r="C3" s="635" t="s">
        <v>550</v>
      </c>
      <c r="D3" s="635"/>
      <c r="E3" s="635"/>
      <c r="F3" s="635"/>
      <c r="G3" s="635"/>
      <c r="H3" s="635"/>
      <c r="I3" s="635"/>
      <c r="J3" s="635"/>
    </row>
    <row r="4" spans="1:10" s="72" customFormat="1" ht="17.25" customHeight="1" x14ac:dyDescent="0.2">
      <c r="A4" s="298"/>
      <c r="B4" s="298"/>
      <c r="C4" s="298"/>
      <c r="D4" s="298"/>
      <c r="E4" s="298"/>
      <c r="F4" s="298"/>
      <c r="G4" s="298"/>
      <c r="H4" s="298"/>
      <c r="I4" s="298"/>
      <c r="J4" s="298"/>
    </row>
    <row r="5" spans="1:10" s="72" customFormat="1" ht="21.75" x14ac:dyDescent="0.2">
      <c r="B5" s="298"/>
      <c r="C5" s="637" t="s">
        <v>165</v>
      </c>
      <c r="D5" s="637"/>
      <c r="E5" s="637"/>
      <c r="F5" s="637"/>
      <c r="G5" s="637"/>
      <c r="H5" s="637"/>
      <c r="I5" s="637"/>
      <c r="J5" s="637"/>
    </row>
    <row r="6" spans="1:10" s="72" customFormat="1" ht="4.5" customHeight="1" x14ac:dyDescent="0.2"/>
    <row r="7" spans="1:10" s="72" customFormat="1" ht="4.5" customHeight="1" x14ac:dyDescent="0.2">
      <c r="C7" s="655"/>
      <c r="D7" s="655"/>
      <c r="E7" s="655"/>
      <c r="F7" s="655"/>
      <c r="G7" s="655"/>
      <c r="H7" s="655"/>
      <c r="I7" s="655"/>
      <c r="J7" s="655"/>
    </row>
    <row r="8" spans="1:10" s="299" customFormat="1" ht="10.5" customHeight="1" x14ac:dyDescent="0.2">
      <c r="F8" s="300"/>
    </row>
    <row r="9" spans="1:10" s="299" customFormat="1" hidden="1" x14ac:dyDescent="0.2">
      <c r="E9" s="301"/>
      <c r="F9" s="300"/>
      <c r="G9" s="300"/>
      <c r="H9" s="302"/>
      <c r="I9" s="300"/>
      <c r="J9" s="301"/>
    </row>
    <row r="10" spans="1:10" s="299" customFormat="1" hidden="1" x14ac:dyDescent="0.2">
      <c r="E10" s="301"/>
      <c r="F10" s="300"/>
      <c r="G10" s="300"/>
      <c r="H10" s="302"/>
      <c r="I10" s="300"/>
      <c r="J10" s="301"/>
    </row>
    <row r="11" spans="1:10" s="299" customFormat="1" ht="18" customHeight="1" x14ac:dyDescent="0.2">
      <c r="E11" s="301"/>
      <c r="F11" s="300"/>
      <c r="G11" s="300"/>
      <c r="H11" s="302"/>
      <c r="I11" s="300"/>
      <c r="J11" s="303" t="s">
        <v>46</v>
      </c>
    </row>
    <row r="12" spans="1:10" s="70" customFormat="1" ht="33.75" customHeight="1" x14ac:dyDescent="0.2">
      <c r="C12" s="652" t="s">
        <v>551</v>
      </c>
      <c r="D12" s="653" t="s">
        <v>77</v>
      </c>
      <c r="E12" s="653" t="s">
        <v>69</v>
      </c>
      <c r="F12" s="654" t="s">
        <v>71</v>
      </c>
      <c r="G12" s="650" t="s">
        <v>166</v>
      </c>
      <c r="H12" s="649" t="s">
        <v>22</v>
      </c>
      <c r="I12" s="650" t="s">
        <v>74</v>
      </c>
      <c r="J12" s="651" t="s">
        <v>1</v>
      </c>
    </row>
    <row r="13" spans="1:10" s="70" customFormat="1" ht="33.75" customHeight="1" x14ac:dyDescent="0.2">
      <c r="C13" s="652"/>
      <c r="D13" s="653"/>
      <c r="E13" s="653"/>
      <c r="F13" s="654"/>
      <c r="G13" s="650"/>
      <c r="H13" s="649"/>
      <c r="I13" s="650"/>
      <c r="J13" s="651"/>
    </row>
    <row r="14" spans="1:10" s="262" customFormat="1" ht="4.5" customHeight="1" x14ac:dyDescent="0.25">
      <c r="D14" s="304"/>
      <c r="E14" s="304"/>
      <c r="G14" s="304"/>
      <c r="H14" s="305"/>
      <c r="I14" s="304"/>
    </row>
    <row r="15" spans="1:10" s="306" customFormat="1" ht="18.75" x14ac:dyDescent="0.25">
      <c r="C15" s="307" t="s">
        <v>167</v>
      </c>
      <c r="D15" s="308"/>
      <c r="E15" s="309">
        <v>61210</v>
      </c>
      <c r="F15" s="310">
        <v>0</v>
      </c>
      <c r="G15" s="309">
        <v>22573</v>
      </c>
      <c r="H15" s="310">
        <v>159864</v>
      </c>
      <c r="I15" s="309">
        <v>-64612</v>
      </c>
      <c r="J15" s="310">
        <v>179008</v>
      </c>
    </row>
    <row r="16" spans="1:10" s="262" customFormat="1" ht="6.75" customHeight="1" x14ac:dyDescent="0.25">
      <c r="C16" s="311"/>
      <c r="D16" s="312"/>
      <c r="E16" s="313"/>
      <c r="F16" s="314"/>
      <c r="G16" s="315"/>
      <c r="H16" s="314"/>
      <c r="I16" s="313"/>
      <c r="J16" s="314"/>
    </row>
    <row r="17" spans="3:10" s="262" customFormat="1" ht="18.75" x14ac:dyDescent="0.25">
      <c r="C17" s="316" t="s">
        <v>168</v>
      </c>
      <c r="D17" s="317" t="s">
        <v>73</v>
      </c>
      <c r="E17" s="315">
        <v>0</v>
      </c>
      <c r="F17" s="318">
        <v>0</v>
      </c>
      <c r="G17" s="315">
        <v>-5297.2529939024244</v>
      </c>
      <c r="H17" s="318">
        <v>0</v>
      </c>
      <c r="I17" s="315">
        <v>5297.2529939024244</v>
      </c>
      <c r="J17" s="318">
        <v>0</v>
      </c>
    </row>
    <row r="18" spans="3:10" s="262" customFormat="1" ht="6.75" customHeight="1" x14ac:dyDescent="0.25">
      <c r="C18" s="319"/>
      <c r="D18" s="317"/>
      <c r="E18" s="315"/>
      <c r="F18" s="318"/>
      <c r="G18" s="315"/>
      <c r="H18" s="318"/>
      <c r="I18" s="315"/>
      <c r="J18" s="318"/>
    </row>
    <row r="19" spans="3:10" s="262" customFormat="1" ht="18.75" x14ac:dyDescent="0.25">
      <c r="C19" s="316" t="s">
        <v>172</v>
      </c>
      <c r="D19" s="317"/>
      <c r="E19" s="315">
        <v>0</v>
      </c>
      <c r="F19" s="318">
        <v>0</v>
      </c>
      <c r="G19" s="315">
        <v>0</v>
      </c>
      <c r="H19" s="318">
        <v>16242.154439999998</v>
      </c>
      <c r="I19" s="315">
        <v>0</v>
      </c>
      <c r="J19" s="318">
        <v>16242.154439999998</v>
      </c>
    </row>
    <row r="20" spans="3:10" s="262" customFormat="1" ht="6.75" customHeight="1" x14ac:dyDescent="0.25">
      <c r="C20" s="319"/>
      <c r="D20" s="317"/>
      <c r="E20" s="315"/>
      <c r="F20" s="318"/>
      <c r="G20" s="315"/>
      <c r="H20" s="318"/>
      <c r="I20" s="315"/>
      <c r="J20" s="318"/>
    </row>
    <row r="21" spans="3:10" s="262" customFormat="1" ht="18.75" x14ac:dyDescent="0.25">
      <c r="C21" s="316" t="s">
        <v>169</v>
      </c>
      <c r="D21" s="317"/>
      <c r="E21" s="315">
        <v>0</v>
      </c>
      <c r="F21" s="318">
        <v>0</v>
      </c>
      <c r="G21" s="315">
        <v>0</v>
      </c>
      <c r="H21" s="318">
        <v>0</v>
      </c>
      <c r="I21" s="315">
        <v>-2728</v>
      </c>
      <c r="J21" s="318">
        <v>-2728</v>
      </c>
    </row>
    <row r="22" spans="3:10" s="262" customFormat="1" ht="6.75" customHeight="1" x14ac:dyDescent="0.25">
      <c r="C22" s="316"/>
      <c r="D22" s="317"/>
      <c r="E22" s="315"/>
      <c r="F22" s="318"/>
      <c r="G22" s="315"/>
      <c r="H22" s="318"/>
      <c r="I22" s="315"/>
      <c r="J22" s="318"/>
    </row>
    <row r="23" spans="3:10" s="262" customFormat="1" ht="18.75" x14ac:dyDescent="0.25">
      <c r="C23" s="307" t="s">
        <v>553</v>
      </c>
      <c r="D23" s="320"/>
      <c r="E23" s="309">
        <v>61210</v>
      </c>
      <c r="F23" s="310">
        <v>0</v>
      </c>
      <c r="G23" s="309">
        <v>17275.747006097576</v>
      </c>
      <c r="H23" s="310">
        <v>176105.15444000001</v>
      </c>
      <c r="I23" s="309">
        <v>-62041.747006097576</v>
      </c>
      <c r="J23" s="310">
        <v>192549.15444000001</v>
      </c>
    </row>
    <row r="24" spans="3:10" s="262" customFormat="1" x14ac:dyDescent="0.25">
      <c r="D24" s="321"/>
      <c r="E24" s="322"/>
      <c r="F24" s="306"/>
      <c r="G24" s="322"/>
      <c r="H24" s="306"/>
      <c r="I24" s="322"/>
      <c r="J24" s="306"/>
    </row>
    <row r="25" spans="3:10" s="262" customFormat="1" ht="9" customHeight="1" x14ac:dyDescent="0.25">
      <c r="D25" s="321"/>
      <c r="E25" s="322"/>
      <c r="F25" s="306"/>
      <c r="G25" s="322"/>
      <c r="H25" s="306"/>
      <c r="I25" s="322"/>
      <c r="J25" s="306"/>
    </row>
    <row r="26" spans="3:10" s="262" customFormat="1" hidden="1" x14ac:dyDescent="0.25">
      <c r="D26" s="321"/>
      <c r="E26" s="322"/>
      <c r="F26" s="306"/>
      <c r="G26" s="322"/>
      <c r="H26" s="306"/>
      <c r="I26" s="322"/>
      <c r="J26" s="306"/>
    </row>
    <row r="27" spans="3:10" s="70" customFormat="1" ht="33.75" customHeight="1" x14ac:dyDescent="0.2">
      <c r="C27" s="652" t="s">
        <v>552</v>
      </c>
      <c r="D27" s="653" t="s">
        <v>77</v>
      </c>
      <c r="E27" s="653" t="s">
        <v>69</v>
      </c>
      <c r="F27" s="654" t="s">
        <v>71</v>
      </c>
      <c r="G27" s="650" t="s">
        <v>166</v>
      </c>
      <c r="H27" s="649" t="s">
        <v>22</v>
      </c>
      <c r="I27" s="650" t="s">
        <v>74</v>
      </c>
      <c r="J27" s="651" t="s">
        <v>1</v>
      </c>
    </row>
    <row r="28" spans="3:10" s="70" customFormat="1" ht="33.75" customHeight="1" x14ac:dyDescent="0.2">
      <c r="C28" s="652"/>
      <c r="D28" s="653"/>
      <c r="E28" s="653"/>
      <c r="F28" s="654"/>
      <c r="G28" s="650"/>
      <c r="H28" s="649"/>
      <c r="I28" s="650"/>
      <c r="J28" s="651"/>
    </row>
    <row r="29" spans="3:10" s="262" customFormat="1" ht="4.5" customHeight="1" x14ac:dyDescent="0.25">
      <c r="C29" s="172"/>
      <c r="D29" s="321"/>
      <c r="E29" s="323"/>
      <c r="F29" s="324"/>
      <c r="G29" s="323"/>
      <c r="H29" s="324"/>
      <c r="I29" s="323"/>
      <c r="J29" s="324"/>
    </row>
    <row r="30" spans="3:10" s="306" customFormat="1" ht="18.75" x14ac:dyDescent="0.25">
      <c r="C30" s="307" t="s">
        <v>170</v>
      </c>
      <c r="D30" s="308"/>
      <c r="E30" s="309">
        <v>61210</v>
      </c>
      <c r="F30" s="310">
        <v>1904</v>
      </c>
      <c r="G30" s="309">
        <v>16967</v>
      </c>
      <c r="H30" s="310">
        <v>175615</v>
      </c>
      <c r="I30" s="309">
        <v>-58900</v>
      </c>
      <c r="J30" s="310">
        <v>196796</v>
      </c>
    </row>
    <row r="31" spans="3:10" s="262" customFormat="1" ht="6.75" customHeight="1" x14ac:dyDescent="0.25">
      <c r="D31" s="321"/>
      <c r="E31" s="322"/>
      <c r="F31" s="306"/>
      <c r="G31" s="322"/>
      <c r="H31" s="306"/>
      <c r="I31" s="322"/>
      <c r="J31" s="306"/>
    </row>
    <row r="32" spans="3:10" s="262" customFormat="1" ht="18.75" x14ac:dyDescent="0.25">
      <c r="C32" s="316" t="s">
        <v>168</v>
      </c>
      <c r="D32" s="317" t="s">
        <v>73</v>
      </c>
      <c r="E32" s="315">
        <v>0</v>
      </c>
      <c r="F32" s="318">
        <v>0</v>
      </c>
      <c r="G32" s="315">
        <v>-924.46093000000008</v>
      </c>
      <c r="H32" s="318">
        <v>0</v>
      </c>
      <c r="I32" s="315">
        <v>924.46093000000008</v>
      </c>
      <c r="J32" s="318">
        <v>0</v>
      </c>
    </row>
    <row r="33" spans="3:10" s="262" customFormat="1" ht="6.75" customHeight="1" x14ac:dyDescent="0.25">
      <c r="C33" s="316"/>
      <c r="D33" s="317"/>
      <c r="E33" s="315"/>
      <c r="F33" s="318"/>
      <c r="G33" s="315"/>
      <c r="H33" s="318"/>
      <c r="I33" s="315"/>
      <c r="J33" s="318"/>
    </row>
    <row r="34" spans="3:10" s="262" customFormat="1" ht="18.75" x14ac:dyDescent="0.25">
      <c r="C34" s="316" t="s">
        <v>171</v>
      </c>
      <c r="D34" s="317" t="s">
        <v>72</v>
      </c>
      <c r="E34" s="315">
        <v>1904</v>
      </c>
      <c r="F34" s="318">
        <v>-217</v>
      </c>
      <c r="G34" s="315">
        <v>0</v>
      </c>
      <c r="H34" s="318">
        <v>0</v>
      </c>
      <c r="I34" s="315">
        <v>0</v>
      </c>
      <c r="J34" s="318">
        <v>1686</v>
      </c>
    </row>
    <row r="35" spans="3:10" s="262" customFormat="1" ht="6.75" customHeight="1" x14ac:dyDescent="0.25">
      <c r="C35" s="316"/>
      <c r="D35" s="317"/>
      <c r="E35" s="315"/>
      <c r="F35" s="318"/>
      <c r="G35" s="315"/>
      <c r="H35" s="318"/>
      <c r="I35" s="315"/>
      <c r="J35" s="318"/>
    </row>
    <row r="36" spans="3:10" s="262" customFormat="1" ht="18.75" x14ac:dyDescent="0.25">
      <c r="C36" s="316" t="s">
        <v>172</v>
      </c>
      <c r="D36" s="317"/>
      <c r="E36" s="315">
        <v>0</v>
      </c>
      <c r="F36" s="318">
        <v>0</v>
      </c>
      <c r="G36" s="315">
        <v>0</v>
      </c>
      <c r="H36" s="318">
        <v>0</v>
      </c>
      <c r="I36" s="315">
        <v>0</v>
      </c>
      <c r="J36" s="318">
        <v>0</v>
      </c>
    </row>
    <row r="37" spans="3:10" s="262" customFormat="1" ht="6.75" customHeight="1" x14ac:dyDescent="0.25">
      <c r="C37" s="316"/>
      <c r="D37" s="317"/>
      <c r="E37" s="315"/>
      <c r="F37" s="318"/>
      <c r="G37" s="315"/>
      <c r="H37" s="318"/>
      <c r="I37" s="315"/>
      <c r="J37" s="318"/>
    </row>
    <row r="38" spans="3:10" s="262" customFormat="1" ht="18.75" x14ac:dyDescent="0.25">
      <c r="C38" s="316" t="s">
        <v>173</v>
      </c>
      <c r="D38" s="317"/>
      <c r="E38" s="315">
        <v>0</v>
      </c>
      <c r="F38" s="318">
        <v>0</v>
      </c>
      <c r="G38" s="315">
        <v>0</v>
      </c>
      <c r="H38" s="318">
        <v>-959.63015999999993</v>
      </c>
      <c r="I38" s="315">
        <v>0</v>
      </c>
      <c r="J38" s="318">
        <v>-959.63015999999993</v>
      </c>
    </row>
    <row r="39" spans="3:10" s="262" customFormat="1" ht="6.75" customHeight="1" x14ac:dyDescent="0.25">
      <c r="C39" s="316"/>
      <c r="D39" s="317"/>
      <c r="E39" s="315"/>
      <c r="F39" s="318"/>
      <c r="G39" s="315"/>
      <c r="H39" s="318"/>
      <c r="I39" s="315"/>
      <c r="J39" s="318"/>
    </row>
    <row r="40" spans="3:10" s="262" customFormat="1" ht="18.75" x14ac:dyDescent="0.25">
      <c r="C40" s="316" t="s">
        <v>169</v>
      </c>
      <c r="D40" s="317"/>
      <c r="E40" s="315">
        <v>0</v>
      </c>
      <c r="F40" s="318">
        <v>0</v>
      </c>
      <c r="G40" s="315">
        <v>0</v>
      </c>
      <c r="H40" s="318">
        <v>0</v>
      </c>
      <c r="I40" s="315">
        <v>-242</v>
      </c>
      <c r="J40" s="318">
        <v>-242</v>
      </c>
    </row>
    <row r="41" spans="3:10" s="262" customFormat="1" ht="6.75" customHeight="1" x14ac:dyDescent="0.25">
      <c r="C41" s="316"/>
      <c r="D41" s="317"/>
      <c r="E41" s="315"/>
      <c r="F41" s="318"/>
      <c r="G41" s="315"/>
      <c r="H41" s="318"/>
      <c r="I41" s="315"/>
      <c r="J41" s="318"/>
    </row>
    <row r="42" spans="3:10" s="262" customFormat="1" ht="18.75" x14ac:dyDescent="0.25">
      <c r="C42" s="307" t="s">
        <v>554</v>
      </c>
      <c r="D42" s="320"/>
      <c r="E42" s="309">
        <v>63114</v>
      </c>
      <c r="F42" s="310">
        <v>1686</v>
      </c>
      <c r="G42" s="309">
        <v>16043.539070000001</v>
      </c>
      <c r="H42" s="310">
        <v>174655.36984</v>
      </c>
      <c r="I42" s="309">
        <v>-58217.539069999999</v>
      </c>
      <c r="J42" s="310">
        <v>197281.36984</v>
      </c>
    </row>
    <row r="43" spans="3:10" x14ac:dyDescent="0.25">
      <c r="H43" s="172"/>
      <c r="I43" s="253"/>
    </row>
    <row r="44" spans="3:10" x14ac:dyDescent="0.25">
      <c r="H44" s="172"/>
      <c r="I44" s="253"/>
    </row>
    <row r="45" spans="3:10" ht="15.75" customHeight="1" x14ac:dyDescent="0.25"/>
    <row r="46" spans="3:10" x14ac:dyDescent="0.25">
      <c r="H46" s="172"/>
    </row>
    <row r="47" spans="3:10" x14ac:dyDescent="0.25">
      <c r="H47" s="172"/>
    </row>
    <row r="48" spans="3:10" x14ac:dyDescent="0.25">
      <c r="H48" s="253"/>
    </row>
    <row r="49" spans="5:10" ht="18" customHeight="1" x14ac:dyDescent="0.25">
      <c r="E49" s="172" t="s">
        <v>44</v>
      </c>
      <c r="G49" s="172" t="s">
        <v>44</v>
      </c>
      <c r="H49" s="172"/>
    </row>
    <row r="50" spans="5:10" x14ac:dyDescent="0.25">
      <c r="H50" s="172"/>
    </row>
    <row r="51" spans="5:10" x14ac:dyDescent="0.25">
      <c r="H51" s="172"/>
    </row>
    <row r="52" spans="5:10" x14ac:dyDescent="0.25">
      <c r="H52" s="172"/>
    </row>
    <row r="53" spans="5:10" x14ac:dyDescent="0.25">
      <c r="H53" s="172"/>
    </row>
    <row r="54" spans="5:10" x14ac:dyDescent="0.25">
      <c r="H54" s="172"/>
    </row>
    <row r="63" spans="5:10" x14ac:dyDescent="0.25">
      <c r="E63" s="253"/>
      <c r="F63" s="253"/>
      <c r="G63" s="253"/>
      <c r="I63" s="253"/>
      <c r="J63" s="253"/>
    </row>
    <row r="64" spans="5:10" x14ac:dyDescent="0.25">
      <c r="F64" s="259"/>
    </row>
    <row r="65" spans="5:10" x14ac:dyDescent="0.25">
      <c r="E65" s="253"/>
      <c r="G65" s="253"/>
      <c r="H65" s="253"/>
      <c r="I65" s="253"/>
      <c r="J65" s="253"/>
    </row>
    <row r="93" spans="4:4" x14ac:dyDescent="0.25">
      <c r="D93" s="256"/>
    </row>
    <row r="670" ht="85.5" customHeight="1" x14ac:dyDescent="0.25"/>
  </sheetData>
  <mergeCells count="20">
    <mergeCell ref="C2:J2"/>
    <mergeCell ref="C3:J3"/>
    <mergeCell ref="C5:J5"/>
    <mergeCell ref="C7:J7"/>
    <mergeCell ref="C12:C13"/>
    <mergeCell ref="D12:D13"/>
    <mergeCell ref="E12:E13"/>
    <mergeCell ref="F12:F13"/>
    <mergeCell ref="G12:G13"/>
    <mergeCell ref="H12:H13"/>
    <mergeCell ref="I12:I13"/>
    <mergeCell ref="J12:J13"/>
    <mergeCell ref="H27:H28"/>
    <mergeCell ref="I27:I28"/>
    <mergeCell ref="J27:J28"/>
    <mergeCell ref="C27:C28"/>
    <mergeCell ref="D27:D28"/>
    <mergeCell ref="E27:E28"/>
    <mergeCell ref="F27:F28"/>
    <mergeCell ref="G27:G28"/>
  </mergeCells>
  <pageMargins left="0.25" right="0.25" top="0.61111111111111105" bottom="0.61111111111111105" header="0.3" footer="0.3"/>
  <pageSetup paperSize="9" scale="57" orientation="landscape" r:id="rId1"/>
  <headerFooter>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emplate/>
  <TotalTime>73</TotalTime>
  <Application>Microsoft Excel</Application>
  <DocSecurity>0</DocSecurity>
  <ScaleCrop>false</ScaleCrop>
  <HeadingPairs>
    <vt:vector size="4" baseType="variant">
      <vt:variant>
        <vt:lpstr>Planilhas</vt:lpstr>
      </vt:variant>
      <vt:variant>
        <vt:i4>11</vt:i4>
      </vt:variant>
      <vt:variant>
        <vt:lpstr>Intervalos nomeados</vt:lpstr>
      </vt:variant>
      <vt:variant>
        <vt:i4>11</vt:i4>
      </vt:variant>
    </vt:vector>
  </HeadingPairs>
  <TitlesOfParts>
    <vt:vector size="22" baseType="lpstr">
      <vt:lpstr>Capa</vt:lpstr>
      <vt:lpstr>DRE - CF</vt:lpstr>
      <vt:lpstr>Ativo</vt:lpstr>
      <vt:lpstr>Passivo</vt:lpstr>
      <vt:lpstr>DRE</vt:lpstr>
      <vt:lpstr>DFC</vt:lpstr>
      <vt:lpstr>DRA</vt:lpstr>
      <vt:lpstr>DVA</vt:lpstr>
      <vt:lpstr>DMPL</vt:lpstr>
      <vt:lpstr>Sumário Notas Explic</vt:lpstr>
      <vt:lpstr>Notas Explicativas</vt:lpstr>
      <vt:lpstr>Ativo!Area_de_impressao</vt:lpstr>
      <vt:lpstr>Capa!Area_de_impressao</vt:lpstr>
      <vt:lpstr>DFC!Area_de_impressao</vt:lpstr>
      <vt:lpstr>DMPL!Area_de_impressao</vt:lpstr>
      <vt:lpstr>DRA!Area_de_impressao</vt:lpstr>
      <vt:lpstr>DRE!Area_de_impressao</vt:lpstr>
      <vt:lpstr>'DRE - CF'!Area_de_impressao</vt:lpstr>
      <vt:lpstr>DVA!Area_de_impressao</vt:lpstr>
      <vt:lpstr>'Notas Explicativas'!Area_de_impressao</vt:lpstr>
      <vt:lpstr>Passivo!Area_de_impressao</vt:lpstr>
      <vt:lpstr>'Sumário Notas Explic'!Area_de_impressao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de Sousa Viana</dc:creator>
  <dc:description/>
  <cp:lastModifiedBy>Braulio Silva de Assis</cp:lastModifiedBy>
  <cp:revision>1</cp:revision>
  <cp:lastPrinted>2023-12-11T14:03:11Z</cp:lastPrinted>
  <dcterms:created xsi:type="dcterms:W3CDTF">2020-07-16T23:11:32Z</dcterms:created>
  <dcterms:modified xsi:type="dcterms:W3CDTF">2023-12-11T14:03:35Z</dcterms:modified>
  <dc:language>pt-BR</dc:language>
</cp:coreProperties>
</file>