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90" windowWidth="21075" windowHeight="9780" firstSheet="1" activeTab="1"/>
  </bookViews>
  <sheets>
    <sheet name="QTD" sheetId="2" state="hidden" r:id="rId1"/>
    <sheet name="Quantidades" sheetId="3" r:id="rId2"/>
  </sheets>
  <calcPr calcId="125725"/>
</workbook>
</file>

<file path=xl/calcChain.xml><?xml version="1.0" encoding="utf-8"?>
<calcChain xmlns="http://schemas.openxmlformats.org/spreadsheetml/2006/main">
  <c r="C7" i="2"/>
  <c r="O8"/>
  <c r="C29" l="1"/>
  <c r="J3"/>
  <c r="M23" l="1"/>
  <c r="F9" l="1"/>
  <c r="D9" s="1"/>
  <c r="E9" s="1"/>
  <c r="F7"/>
  <c r="D18"/>
  <c r="D29"/>
  <c r="E29" s="1"/>
  <c r="D27"/>
  <c r="E27" s="1"/>
  <c r="D23"/>
  <c r="E23" s="1"/>
  <c r="D20"/>
  <c r="E20" s="1"/>
  <c r="D19"/>
  <c r="E19" s="1"/>
  <c r="D17"/>
  <c r="E17" s="1"/>
  <c r="D16"/>
  <c r="E16" s="1"/>
  <c r="D15"/>
  <c r="E15" s="1"/>
  <c r="D13"/>
  <c r="E13" s="1"/>
  <c r="D11"/>
  <c r="E11" s="1"/>
  <c r="D8"/>
  <c r="E8" s="1"/>
  <c r="D7"/>
  <c r="E7" s="1"/>
</calcChain>
</file>

<file path=xl/sharedStrings.xml><?xml version="1.0" encoding="utf-8"?>
<sst xmlns="http://schemas.openxmlformats.org/spreadsheetml/2006/main" count="112" uniqueCount="41">
  <si>
    <t>CARVÃO MINERAL</t>
  </si>
  <si>
    <t>ÓLEO COMBUSTÍVEL</t>
  </si>
  <si>
    <t>ÓLEO DIESEL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</si>
  <si>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</si>
  <si>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</si>
  <si>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</si>
  <si>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</si>
  <si>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</si>
  <si>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</si>
  <si>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</si>
  <si>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</si>
  <si>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</si>
  <si>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</si>
  <si>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</si>
  <si>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</si>
  <si>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CHARQUEADAS</t>
  </si>
  <si>
    <t>USINAS</t>
  </si>
  <si>
    <t>FIGUEIRA</t>
  </si>
  <si>
    <t>RESTA</t>
  </si>
  <si>
    <t>CT JORGE LACERDA</t>
  </si>
  <si>
    <t>P.M. FASES A+B</t>
  </si>
  <si>
    <t>P.M. FASE C</t>
  </si>
  <si>
    <t>S. JERÔNIMO</t>
  </si>
  <si>
    <t>NOTAS:</t>
  </si>
  <si>
    <t>FUNDO SETORIAL CDE - CARVÃO MINERAL - 2013</t>
  </si>
  <si>
    <t>QUANTIDADES REEMBOLSADAS POR MÊS DE COMPETÊNCIA</t>
  </si>
  <si>
    <t>QUANTIDADES</t>
  </si>
  <si>
    <t>PREVISTA</t>
  </si>
  <si>
    <t>VERIFICADA</t>
  </si>
  <si>
    <t>QUANTIDADES EM TONELADAS PARA O CARVÃO E O ÓLEO COMBUSTÍVEL E EM MIL LITROS PARA O ÓLEO DIESEL</t>
  </si>
  <si>
    <t>AS QUANTIDADES PREVISTAS CORRESPONDEM ÀS COMPRAS MÍNIMAS CONTRATUAIS PARA O CARVÃO MINERAL, ACRESCIDAS DE COMPRAS ADICIONAIS AUTORIZADAS POR ÓRGÃO RESPONSÁVEL; JÁ PARA OS COMBUSTÍVEIS SECUNDÁRIOS FORAM CONSIDERADAS AS QUANTIDADES PREVISTAS EM ESTUDO DA DG/ELETROBRAS, MEMO ECI-070/2012, DE 14 DE NOVEMBRO DE 2012.</t>
  </si>
  <si>
    <t>COMPRAS ADICIONAIS DE CARVÃO MINERAL PARA O COMPLEXO TERMELÉTRICO JORGE LACERDA: JANEIRO = 20 MIL TONELADAS - OFÍCIO Nº 376/2012-SRG/ANEEL, DE 20 DE DEZEMBRO DE 2012; FEVEREIRO E MARÇO = 30 E 40 MIL TONELADAS, RESPECTIVAMENTE, - OFÍCIO Nº 027/2013-SRG/ANEEL, DE 31 DE JANEIRO DE 2013.</t>
  </si>
  <si>
    <t>DF/DFT/DFTG</t>
  </si>
  <si>
    <t>jan</t>
  </si>
  <si>
    <t>fev</t>
  </si>
  <si>
    <t>mar</t>
  </si>
  <si>
    <t>abr</t>
  </si>
  <si>
    <t>mai</t>
  </si>
  <si>
    <t>jun</t>
  </si>
  <si>
    <t>jul</t>
  </si>
  <si>
    <t>ago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</si>
</sst>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3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/>
    <xf numFmtId="43" fontId="2" fillId="0" borderId="0" xfId="1" applyFont="1" applyFill="1" applyBorder="1"/>
    <xf numFmtId="0" fontId="2" fillId="0" borderId="0" xfId="0" applyFont="1" applyFill="1"/>
    <xf numFmtId="43" fontId="2" fillId="0" borderId="1" xfId="1" applyFont="1" applyFill="1" applyBorder="1"/>
    <xf numFmtId="0" fontId="2" fillId="0" borderId="5" xfId="0" applyFont="1" applyBorder="1" applyAlignment="1">
      <alignment horizontal="justify" vertical="justify" wrapText="1"/>
    </xf>
    <xf numFmtId="0" fontId="2" fillId="0" borderId="0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14" fontId="2" fillId="0" borderId="0" xfId="0" applyNumberFormat="1" applyFont="1"/>
    <xf numFmtId="43" fontId="2" fillId="2" borderId="1" xfId="1" applyFont="1" applyFill="1" applyBorder="1"/>
    <xf numFmtId="43" fontId="2" fillId="0" borderId="1" xfId="1" applyNumberFormat="1" applyFont="1" applyBorder="1"/>
    <xf numFmtId="43" fontId="2" fillId="0" borderId="0" xfId="1" applyFont="1"/>
    <xf numFmtId="43" fontId="5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5" xfId="0" applyFont="1" applyBorder="1" applyAlignment="1">
      <alignment horizontal="justify" vertical="justify" wrapText="1"/>
    </xf>
    <xf numFmtId="0" fontId="2" fillId="0" borderId="0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2" fillId="0" borderId="0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57150</xdr:rowOff>
    </xdr:from>
    <xdr:to>
      <xdr:col>0</xdr:col>
      <xdr:colOff>590551</xdr:colOff>
      <xdr:row>2</xdr:row>
      <xdr:rowOff>104775</xdr:rowOff>
    </xdr:to>
    <xdr:pic>
      <xdr:nvPicPr>
        <xdr:cNvPr id="2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57150"/>
          <a:ext cx="409576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723900</xdr:colOff>
      <xdr:row>2</xdr:row>
      <xdr:rowOff>161871</xdr:rowOff>
    </xdr:to>
    <xdr:pic>
      <xdr:nvPicPr>
        <xdr:cNvPr id="3" name="Imagem 2" descr="Eletrobras_marca_princ_cor_RGB_alta[1]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704850" cy="44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showGridLines="0" workbookViewId="0">
      <selection activeCell="B2" sqref="B2"/>
    </sheetView>
  </sheetViews>
  <sheetFormatPr defaultRowHeight="12.95" customHeight="1"/>
  <cols>
    <col min="1" max="1" width="11.140625" style="1" customWidth="1"/>
    <col min="2" max="2" width="15.7109375" style="1" customWidth="1"/>
    <col min="3" max="5" width="11.7109375" style="1" customWidth="1"/>
    <col min="6" max="17" width="10.7109375" style="1" customWidth="1"/>
    <col min="18" max="16384" width="9.140625" style="1"/>
  </cols>
  <sheetData>
    <row r="1" spans="1:18" ht="12.95" customHeight="1">
      <c r="B1" s="4" t="s">
        <v>24</v>
      </c>
    </row>
    <row r="2" spans="1:18" ht="12.95" customHeight="1">
      <c r="B2" s="4" t="s">
        <v>25</v>
      </c>
      <c r="J2" s="27"/>
      <c r="K2" s="28" t="s">
        <v>33</v>
      </c>
      <c r="L2" s="28" t="s">
        <v>34</v>
      </c>
      <c r="M2" s="28" t="s">
        <v>35</v>
      </c>
      <c r="N2" s="28" t="s">
        <v>36</v>
      </c>
      <c r="O2" s="28" t="s">
        <v>37</v>
      </c>
      <c r="P2" s="28" t="s">
        <v>38</v>
      </c>
      <c r="Q2" s="28" t="s">
        <v>39</v>
      </c>
      <c r="R2" s="28" t="s">
        <v>40</v>
      </c>
    </row>
    <row r="3" spans="1:18" ht="12.95" customHeight="1">
      <c r="B3" s="4" t="s">
        <v>29</v>
      </c>
      <c r="I3" s="26"/>
      <c r="J3" s="29">
        <f>2400000/12</f>
        <v>200000</v>
      </c>
      <c r="K3" s="29">
        <v>20000</v>
      </c>
      <c r="L3" s="29">
        <v>30000</v>
      </c>
      <c r="M3" s="29">
        <v>40000</v>
      </c>
      <c r="N3" s="29">
        <v>50000</v>
      </c>
      <c r="O3" s="29">
        <v>60000</v>
      </c>
      <c r="P3" s="29">
        <v>60000</v>
      </c>
      <c r="Q3" s="29">
        <v>70000</v>
      </c>
      <c r="R3" s="29">
        <v>80000</v>
      </c>
    </row>
    <row r="5" spans="1:18" s="4" customFormat="1" ht="12.95" customHeight="1">
      <c r="A5" s="14" t="s">
        <v>16</v>
      </c>
      <c r="B5" s="14" t="s">
        <v>26</v>
      </c>
      <c r="C5" s="14" t="s">
        <v>27</v>
      </c>
      <c r="D5" s="14" t="s">
        <v>28</v>
      </c>
      <c r="E5" s="14" t="s">
        <v>18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</row>
    <row r="7" spans="1:18" ht="12.95" customHeight="1">
      <c r="A7" s="39" t="s">
        <v>19</v>
      </c>
      <c r="B7" s="2" t="s">
        <v>0</v>
      </c>
      <c r="C7" s="24">
        <f>2400000+20000+30000+40000+50000+60000+60000+70000+80000+90000+100000+100000+100000</f>
        <v>3200000</v>
      </c>
      <c r="D7" s="24">
        <f>SUM(F7:Q7)</f>
        <v>3200000</v>
      </c>
      <c r="E7" s="24">
        <f>C7-D7</f>
        <v>0</v>
      </c>
      <c r="F7" s="3">
        <f>200000+20000</f>
        <v>220000</v>
      </c>
      <c r="G7" s="3">
        <v>230000</v>
      </c>
      <c r="H7" s="3">
        <v>240000</v>
      </c>
      <c r="I7" s="3">
        <v>250000</v>
      </c>
      <c r="J7" s="3">
        <v>260000</v>
      </c>
      <c r="K7" s="3">
        <v>260000</v>
      </c>
      <c r="L7" s="3">
        <v>270000</v>
      </c>
      <c r="M7" s="3">
        <v>280000</v>
      </c>
      <c r="N7" s="3">
        <v>290000</v>
      </c>
      <c r="O7" s="3">
        <v>300000</v>
      </c>
      <c r="P7" s="3">
        <v>300000</v>
      </c>
      <c r="Q7" s="3">
        <v>300000</v>
      </c>
    </row>
    <row r="8" spans="1:18" ht="12.95" customHeight="1">
      <c r="A8" s="39"/>
      <c r="B8" s="2" t="s">
        <v>1</v>
      </c>
      <c r="C8" s="24">
        <v>2086</v>
      </c>
      <c r="D8" s="24">
        <f t="shared" ref="D8:D9" si="0">SUM(F8:Q8)</f>
        <v>2086</v>
      </c>
      <c r="E8" s="24">
        <f t="shared" ref="E8" si="1">C8-D8</f>
        <v>0</v>
      </c>
      <c r="F8" s="3">
        <v>195.01</v>
      </c>
      <c r="G8" s="3">
        <v>193.88</v>
      </c>
      <c r="H8" s="3">
        <v>188.94</v>
      </c>
      <c r="I8" s="3">
        <v>191.39</v>
      </c>
      <c r="J8" s="3">
        <v>192.45</v>
      </c>
      <c r="K8" s="3">
        <v>191.72</v>
      </c>
      <c r="L8" s="3">
        <v>192.79</v>
      </c>
      <c r="M8" s="3">
        <v>191.55</v>
      </c>
      <c r="N8" s="3">
        <v>192.12</v>
      </c>
      <c r="O8" s="3">
        <f>221140/1000</f>
        <v>221.14</v>
      </c>
      <c r="P8" s="3">
        <v>135.01</v>
      </c>
      <c r="Q8" s="3"/>
    </row>
    <row r="9" spans="1:18" ht="12.95" customHeight="1">
      <c r="A9" s="39"/>
      <c r="B9" s="2" t="s">
        <v>2</v>
      </c>
      <c r="C9" s="24">
        <v>2489</v>
      </c>
      <c r="D9" s="24">
        <f t="shared" si="0"/>
        <v>2420.2309999999998</v>
      </c>
      <c r="E9" s="24">
        <f>C9-D9</f>
        <v>68.769000000000233</v>
      </c>
      <c r="F9" s="25">
        <f>220231/1000</f>
        <v>220.23099999999999</v>
      </c>
      <c r="G9" s="3">
        <v>200</v>
      </c>
      <c r="H9" s="3">
        <v>200</v>
      </c>
      <c r="I9" s="3">
        <v>200</v>
      </c>
      <c r="J9" s="3">
        <v>200</v>
      </c>
      <c r="K9" s="3">
        <v>200</v>
      </c>
      <c r="L9" s="3">
        <v>200</v>
      </c>
      <c r="M9" s="3">
        <v>200</v>
      </c>
      <c r="N9" s="3">
        <v>200</v>
      </c>
      <c r="O9" s="3">
        <v>200</v>
      </c>
      <c r="P9" s="3">
        <v>200</v>
      </c>
      <c r="Q9" s="3">
        <v>200</v>
      </c>
    </row>
    <row r="10" spans="1:18" s="18" customFormat="1" ht="12.95" customHeight="1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8" ht="12.95" customHeight="1">
      <c r="A11" s="40" t="s">
        <v>15</v>
      </c>
      <c r="B11" s="2" t="s">
        <v>0</v>
      </c>
      <c r="C11" s="24">
        <v>346392</v>
      </c>
      <c r="D11" s="24">
        <f>SUM(F11:Q11)</f>
        <v>346392</v>
      </c>
      <c r="E11" s="24">
        <f>C11-D11</f>
        <v>0</v>
      </c>
      <c r="F11" s="3">
        <v>28866</v>
      </c>
      <c r="G11" s="3">
        <v>28866</v>
      </c>
      <c r="H11" s="3">
        <v>28866</v>
      </c>
      <c r="I11" s="3">
        <v>28866</v>
      </c>
      <c r="J11" s="3">
        <v>28866</v>
      </c>
      <c r="K11" s="3">
        <v>28866</v>
      </c>
      <c r="L11" s="3">
        <v>28866</v>
      </c>
      <c r="M11" s="3">
        <v>28866</v>
      </c>
      <c r="N11" s="3">
        <v>28866</v>
      </c>
      <c r="O11" s="3">
        <v>28866</v>
      </c>
      <c r="P11" s="3">
        <v>28866</v>
      </c>
      <c r="Q11" s="3">
        <v>28866</v>
      </c>
    </row>
    <row r="12" spans="1:18" ht="12.95" customHeight="1">
      <c r="A12" s="40"/>
      <c r="B12" s="2" t="s">
        <v>1</v>
      </c>
      <c r="C12" s="24"/>
      <c r="D12" s="24"/>
      <c r="E12" s="2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8" ht="12.95" customHeight="1">
      <c r="A13" s="40"/>
      <c r="B13" s="2" t="s">
        <v>2</v>
      </c>
      <c r="C13" s="24">
        <v>1015</v>
      </c>
      <c r="D13" s="24">
        <f t="shared" ref="D13" si="2">SUM(F13:Q13)</f>
        <v>860</v>
      </c>
      <c r="E13" s="24">
        <f t="shared" ref="E13" si="3">C13-D13</f>
        <v>155</v>
      </c>
      <c r="F13" s="19">
        <v>65</v>
      </c>
      <c r="G13" s="19">
        <v>65</v>
      </c>
      <c r="H13" s="19">
        <v>55</v>
      </c>
      <c r="I13" s="19">
        <v>75</v>
      </c>
      <c r="J13" s="19">
        <v>80</v>
      </c>
      <c r="K13" s="19">
        <v>80</v>
      </c>
      <c r="L13" s="19">
        <v>80</v>
      </c>
      <c r="M13" s="19">
        <v>80</v>
      </c>
      <c r="N13" s="19">
        <v>70</v>
      </c>
      <c r="O13" s="19">
        <v>75</v>
      </c>
      <c r="P13" s="19">
        <v>70</v>
      </c>
      <c r="Q13" s="19">
        <v>65</v>
      </c>
    </row>
    <row r="14" spans="1:18" s="18" customFormat="1" ht="12.95" customHeight="1">
      <c r="A14" s="15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ht="12.95" customHeight="1">
      <c r="A15" s="39" t="s">
        <v>20</v>
      </c>
      <c r="B15" s="2" t="s">
        <v>0</v>
      </c>
      <c r="C15" s="24">
        <v>1600000</v>
      </c>
      <c r="D15" s="24">
        <f>SUM(F15:Q15)</f>
        <v>1599999.9600000002</v>
      </c>
      <c r="E15" s="24">
        <f>C15-D15</f>
        <v>3.9999999804422259E-2</v>
      </c>
      <c r="F15" s="19">
        <v>133333.32999999999</v>
      </c>
      <c r="G15" s="19">
        <v>133333.32999999999</v>
      </c>
      <c r="H15" s="19">
        <v>133333.32999999999</v>
      </c>
      <c r="I15" s="19">
        <v>133333.32999999999</v>
      </c>
      <c r="J15" s="19">
        <v>133333.32999999999</v>
      </c>
      <c r="K15" s="19">
        <v>133333.32999999999</v>
      </c>
      <c r="L15" s="19">
        <v>133333.32999999999</v>
      </c>
      <c r="M15" s="19">
        <v>133333.32999999999</v>
      </c>
      <c r="N15" s="19">
        <v>133333.32999999999</v>
      </c>
      <c r="O15" s="19">
        <v>133333.32999999999</v>
      </c>
      <c r="P15" s="19">
        <v>133333.32999999999</v>
      </c>
      <c r="Q15" s="19">
        <v>133333.32999999999</v>
      </c>
    </row>
    <row r="16" spans="1:18" ht="12.95" customHeight="1">
      <c r="A16" s="39"/>
      <c r="B16" s="2" t="s">
        <v>1</v>
      </c>
      <c r="C16" s="24">
        <v>29708</v>
      </c>
      <c r="D16" s="24">
        <f t="shared" ref="D16:D18" si="4">SUM(F16:Q16)</f>
        <v>22479.3</v>
      </c>
      <c r="E16" s="24">
        <f t="shared" ref="E16:E17" si="5">C16-D16</f>
        <v>7228.7000000000007</v>
      </c>
      <c r="F16" s="19">
        <v>2336.8000000000002</v>
      </c>
      <c r="G16" s="19">
        <v>2380.12</v>
      </c>
      <c r="H16" s="19">
        <v>2103.83</v>
      </c>
      <c r="I16" s="19">
        <v>2966.94</v>
      </c>
      <c r="J16" s="19">
        <v>1258.5</v>
      </c>
      <c r="K16" s="19">
        <v>2096.2199999999998</v>
      </c>
      <c r="L16" s="19"/>
      <c r="M16" s="19">
        <v>2987.72</v>
      </c>
      <c r="N16" s="19"/>
      <c r="O16" s="19">
        <v>1937.45</v>
      </c>
      <c r="P16" s="19">
        <v>1211.3399999999999</v>
      </c>
      <c r="Q16" s="19">
        <v>3200.38</v>
      </c>
    </row>
    <row r="17" spans="1:17" ht="12.95" customHeight="1">
      <c r="A17" s="39"/>
      <c r="B17" s="2" t="s">
        <v>2</v>
      </c>
      <c r="C17" s="24">
        <v>242</v>
      </c>
      <c r="D17" s="24">
        <f t="shared" si="4"/>
        <v>85</v>
      </c>
      <c r="E17" s="24">
        <f t="shared" si="5"/>
        <v>157</v>
      </c>
      <c r="F17" s="19"/>
      <c r="G17" s="19"/>
      <c r="H17" s="19"/>
      <c r="I17" s="19"/>
      <c r="J17" s="19"/>
      <c r="K17" s="19">
        <v>30</v>
      </c>
      <c r="L17" s="19"/>
      <c r="M17" s="19"/>
      <c r="N17" s="19">
        <v>25</v>
      </c>
      <c r="O17" s="19">
        <v>30</v>
      </c>
      <c r="P17" s="19"/>
      <c r="Q17" s="19"/>
    </row>
    <row r="18" spans="1:17" s="18" customFormat="1" ht="12.95" customHeight="1">
      <c r="A18" s="15"/>
      <c r="B18" s="16"/>
      <c r="C18" s="17"/>
      <c r="D18" s="17">
        <f t="shared" si="4"/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2.95" customHeight="1">
      <c r="A19" s="39" t="s">
        <v>21</v>
      </c>
      <c r="B19" s="2" t="s">
        <v>0</v>
      </c>
      <c r="C19" s="24">
        <v>1700000</v>
      </c>
      <c r="D19" s="24">
        <f>SUM(F19:Q19)</f>
        <v>1699999.9199999997</v>
      </c>
      <c r="E19" s="24">
        <f>C19-D19</f>
        <v>8.000000030733645E-2</v>
      </c>
      <c r="F19" s="19">
        <v>141666.66</v>
      </c>
      <c r="G19" s="19">
        <v>141666.66</v>
      </c>
      <c r="H19" s="19">
        <v>141666.66</v>
      </c>
      <c r="I19" s="19">
        <v>141666.66</v>
      </c>
      <c r="J19" s="19">
        <v>141666.66</v>
      </c>
      <c r="K19" s="19">
        <v>141666.66</v>
      </c>
      <c r="L19" s="19">
        <v>141666.66</v>
      </c>
      <c r="M19" s="19">
        <v>141666.66</v>
      </c>
      <c r="N19" s="19">
        <v>141666.66</v>
      </c>
      <c r="O19" s="19">
        <v>141666.66</v>
      </c>
      <c r="P19" s="19">
        <v>141666.66</v>
      </c>
      <c r="Q19" s="19">
        <v>141666.66</v>
      </c>
    </row>
    <row r="20" spans="1:17" ht="12.95" customHeight="1">
      <c r="A20" s="39"/>
      <c r="B20" s="2" t="s">
        <v>1</v>
      </c>
      <c r="C20" s="24">
        <v>7417</v>
      </c>
      <c r="D20" s="24">
        <f t="shared" ref="D20" si="6">SUM(F20:Q20)</f>
        <v>5988.32</v>
      </c>
      <c r="E20" s="24">
        <f t="shared" ref="E20" si="7">C20-D20</f>
        <v>1428.6800000000003</v>
      </c>
      <c r="F20" s="19"/>
      <c r="G20" s="19">
        <v>872.67</v>
      </c>
      <c r="H20" s="19">
        <v>486.76</v>
      </c>
      <c r="I20" s="19">
        <v>616.73</v>
      </c>
      <c r="J20" s="19">
        <v>325.95999999999998</v>
      </c>
      <c r="K20" s="19">
        <v>506.61</v>
      </c>
      <c r="L20" s="19">
        <v>609.48</v>
      </c>
      <c r="M20" s="19">
        <v>559.51</v>
      </c>
      <c r="N20" s="19">
        <v>960.86</v>
      </c>
      <c r="O20" s="19">
        <v>1049.74</v>
      </c>
      <c r="P20" s="19"/>
      <c r="Q20" s="19"/>
    </row>
    <row r="21" spans="1:17" ht="12.95" customHeight="1">
      <c r="A21" s="39"/>
      <c r="B21" s="2" t="s">
        <v>2</v>
      </c>
      <c r="C21" s="24"/>
      <c r="D21" s="24"/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s="18" customFormat="1" ht="12.95" customHeight="1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2.95" customHeight="1">
      <c r="A23" s="39" t="s">
        <v>22</v>
      </c>
      <c r="B23" s="2" t="s">
        <v>0</v>
      </c>
      <c r="C23" s="24">
        <v>78000</v>
      </c>
      <c r="D23" s="24">
        <f>SUM(F23:Q23)</f>
        <v>46708.33</v>
      </c>
      <c r="E23" s="24">
        <f>C23-D23</f>
        <v>31291.67</v>
      </c>
      <c r="F23" s="19">
        <v>6500</v>
      </c>
      <c r="G23" s="19">
        <v>4875</v>
      </c>
      <c r="H23" s="19">
        <v>4875</v>
      </c>
      <c r="I23" s="19">
        <v>4875</v>
      </c>
      <c r="J23" s="19">
        <v>4875</v>
      </c>
      <c r="K23" s="19">
        <v>4875</v>
      </c>
      <c r="L23" s="19">
        <v>4875</v>
      </c>
      <c r="M23" s="19">
        <f>1625+1333.33</f>
        <v>2958.33</v>
      </c>
      <c r="N23" s="19">
        <v>2000</v>
      </c>
      <c r="O23" s="19">
        <v>2000</v>
      </c>
      <c r="P23" s="19">
        <v>2000</v>
      </c>
      <c r="Q23" s="19">
        <v>2000</v>
      </c>
    </row>
    <row r="24" spans="1:17" ht="12.95" customHeight="1">
      <c r="A24" s="39"/>
      <c r="B24" s="2" t="s">
        <v>1</v>
      </c>
      <c r="C24" s="24"/>
      <c r="D24" s="24"/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2.95" customHeight="1">
      <c r="A25" s="39"/>
      <c r="B25" s="2" t="s">
        <v>2</v>
      </c>
      <c r="C25" s="24"/>
      <c r="D25" s="24"/>
      <c r="E25" s="2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s="18" customFormat="1" ht="12.95" customHeight="1">
      <c r="A26" s="1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2.95" customHeight="1">
      <c r="A27" s="39" t="s">
        <v>17</v>
      </c>
      <c r="B27" s="2" t="s">
        <v>0</v>
      </c>
      <c r="C27" s="24">
        <v>78000</v>
      </c>
      <c r="D27" s="24">
        <f>SUM(F27:Q27)</f>
        <v>78000</v>
      </c>
      <c r="E27" s="24">
        <f>C27-D27</f>
        <v>0</v>
      </c>
      <c r="F27" s="19">
        <v>6500</v>
      </c>
      <c r="G27" s="19">
        <v>6500</v>
      </c>
      <c r="H27" s="19">
        <v>6500</v>
      </c>
      <c r="I27" s="19">
        <v>6500</v>
      </c>
      <c r="J27" s="19">
        <v>6500</v>
      </c>
      <c r="K27" s="19">
        <v>6500</v>
      </c>
      <c r="L27" s="19">
        <v>6500</v>
      </c>
      <c r="M27" s="19">
        <v>6500</v>
      </c>
      <c r="N27" s="19">
        <v>6500</v>
      </c>
      <c r="O27" s="19">
        <v>6500</v>
      </c>
      <c r="P27" s="19">
        <v>6500</v>
      </c>
      <c r="Q27" s="19">
        <v>6500</v>
      </c>
    </row>
    <row r="28" spans="1:17" ht="12.95" customHeight="1">
      <c r="A28" s="39"/>
      <c r="B28" s="2" t="s">
        <v>1</v>
      </c>
      <c r="C28" s="24"/>
      <c r="D28" s="24"/>
      <c r="E28" s="2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2.95" customHeight="1">
      <c r="A29" s="39"/>
      <c r="B29" s="2" t="s">
        <v>2</v>
      </c>
      <c r="C29" s="24">
        <f>39+31</f>
        <v>70</v>
      </c>
      <c r="D29" s="24">
        <f t="shared" ref="D29" si="8">SUM(F29:Q29)</f>
        <v>69</v>
      </c>
      <c r="E29" s="24">
        <f t="shared" ref="E29" si="9">C29-D29</f>
        <v>1</v>
      </c>
      <c r="F29" s="19">
        <v>39</v>
      </c>
      <c r="G29" s="19"/>
      <c r="H29" s="19"/>
      <c r="I29" s="19"/>
      <c r="J29" s="19"/>
      <c r="K29" s="19"/>
      <c r="L29" s="19"/>
      <c r="M29" s="19"/>
      <c r="N29" s="19"/>
      <c r="O29" s="19"/>
      <c r="P29" s="19">
        <v>30</v>
      </c>
      <c r="Q29" s="19"/>
    </row>
    <row r="31" spans="1:17" ht="12.95" customHeight="1">
      <c r="A31" s="5" t="s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12.95" customHeight="1">
      <c r="A32" s="33" t="s">
        <v>30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8"/>
    </row>
    <row r="33" spans="1:17" ht="12.95" customHeight="1">
      <c r="A33" s="33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</row>
    <row r="34" spans="1:17" ht="12.95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1:17" ht="12.95" customHeight="1">
      <c r="A35" s="33" t="s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</row>
    <row r="36" spans="1:17" ht="12.95" customHeight="1">
      <c r="A36" s="3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</row>
    <row r="37" spans="1:17" ht="12.9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1:17" ht="12.9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1:17" ht="12.9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1:17" ht="12.95" customHeight="1">
      <c r="Q40" s="23" t="s">
        <v>32</v>
      </c>
    </row>
  </sheetData>
  <sheetProtection sheet="1" objects="1" scenarios="1"/>
  <mergeCells count="8">
    <mergeCell ref="A35:Q36"/>
    <mergeCell ref="A32:Q33"/>
    <mergeCell ref="A27:A29"/>
    <mergeCell ref="A7:A9"/>
    <mergeCell ref="A11:A13"/>
    <mergeCell ref="A15:A17"/>
    <mergeCell ref="A19:A21"/>
    <mergeCell ref="A23:A25"/>
  </mergeCells>
  <printOptions horizontalCentered="1" verticalCentered="1"/>
  <pageMargins left="0" right="0" top="0" bottom="0" header="0" footer="0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Q1" sqref="Q1"/>
    </sheetView>
  </sheetViews>
  <sheetFormatPr defaultRowHeight="12.95" customHeight="1"/>
  <cols>
    <col min="1" max="1" width="11.140625" style="1" customWidth="1"/>
    <col min="2" max="2" width="15.7109375" style="1" customWidth="1"/>
    <col min="3" max="5" width="11.7109375" style="1" customWidth="1"/>
    <col min="6" max="17" width="10.7109375" style="1" customWidth="1"/>
    <col min="18" max="16384" width="9.140625" style="1"/>
  </cols>
  <sheetData>
    <row r="1" spans="1:18" ht="12.95" customHeight="1">
      <c r="B1" s="4" t="s">
        <v>24</v>
      </c>
    </row>
    <row r="2" spans="1:18" ht="12.95" customHeight="1">
      <c r="B2" s="4" t="s">
        <v>25</v>
      </c>
      <c r="J2" s="27"/>
      <c r="K2" s="28" t="s">
        <v>33</v>
      </c>
      <c r="L2" s="28" t="s">
        <v>34</v>
      </c>
      <c r="M2" s="28" t="s">
        <v>35</v>
      </c>
      <c r="N2" s="28" t="s">
        <v>36</v>
      </c>
      <c r="O2" s="28" t="s">
        <v>37</v>
      </c>
      <c r="P2" s="28" t="s">
        <v>38</v>
      </c>
      <c r="Q2" s="28" t="s">
        <v>39</v>
      </c>
      <c r="R2" s="28" t="s">
        <v>40</v>
      </c>
    </row>
    <row r="3" spans="1:18" ht="12.95" customHeight="1">
      <c r="B3" s="4" t="s">
        <v>29</v>
      </c>
      <c r="I3" s="26"/>
      <c r="J3" s="29">
        <v>200000</v>
      </c>
      <c r="K3" s="29">
        <v>20000</v>
      </c>
      <c r="L3" s="29">
        <v>30000</v>
      </c>
      <c r="M3" s="29">
        <v>40000</v>
      </c>
      <c r="N3" s="29">
        <v>50000</v>
      </c>
      <c r="O3" s="29">
        <v>60000</v>
      </c>
      <c r="P3" s="29">
        <v>60000</v>
      </c>
      <c r="Q3" s="29">
        <v>70000</v>
      </c>
      <c r="R3" s="29">
        <v>80000</v>
      </c>
    </row>
    <row r="5" spans="1:18" s="4" customFormat="1" ht="12.95" customHeight="1">
      <c r="A5" s="14" t="s">
        <v>16</v>
      </c>
      <c r="B5" s="14" t="s">
        <v>26</v>
      </c>
      <c r="C5" s="14" t="s">
        <v>27</v>
      </c>
      <c r="D5" s="14" t="s">
        <v>28</v>
      </c>
      <c r="E5" s="14" t="s">
        <v>18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</row>
    <row r="7" spans="1:18" ht="12.95" customHeight="1">
      <c r="A7" s="39" t="s">
        <v>19</v>
      </c>
      <c r="B7" s="2" t="s">
        <v>0</v>
      </c>
      <c r="C7" s="24">
        <v>3200000</v>
      </c>
      <c r="D7" s="24">
        <v>3200000</v>
      </c>
      <c r="E7" s="24">
        <v>0</v>
      </c>
      <c r="F7" s="3">
        <v>220000</v>
      </c>
      <c r="G7" s="3">
        <v>230000</v>
      </c>
      <c r="H7" s="3">
        <v>240000</v>
      </c>
      <c r="I7" s="3">
        <v>250000</v>
      </c>
      <c r="J7" s="3">
        <v>260000</v>
      </c>
      <c r="K7" s="3">
        <v>260000</v>
      </c>
      <c r="L7" s="3">
        <v>270000</v>
      </c>
      <c r="M7" s="3">
        <v>280000</v>
      </c>
      <c r="N7" s="3">
        <v>290000</v>
      </c>
      <c r="O7" s="3">
        <v>300000</v>
      </c>
      <c r="P7" s="3">
        <v>300000</v>
      </c>
      <c r="Q7" s="3">
        <v>300000</v>
      </c>
    </row>
    <row r="8" spans="1:18" ht="12.95" customHeight="1">
      <c r="A8" s="39"/>
      <c r="B8" s="2" t="s">
        <v>1</v>
      </c>
      <c r="C8" s="24">
        <v>2086</v>
      </c>
      <c r="D8" s="24">
        <v>2086</v>
      </c>
      <c r="E8" s="24">
        <v>0</v>
      </c>
      <c r="F8" s="3">
        <v>195.01</v>
      </c>
      <c r="G8" s="3">
        <v>193.88</v>
      </c>
      <c r="H8" s="3">
        <v>188.94</v>
      </c>
      <c r="I8" s="3">
        <v>191.39</v>
      </c>
      <c r="J8" s="3">
        <v>192.45</v>
      </c>
      <c r="K8" s="3">
        <v>191.72</v>
      </c>
      <c r="L8" s="3">
        <v>192.79</v>
      </c>
      <c r="M8" s="3">
        <v>191.55</v>
      </c>
      <c r="N8" s="3">
        <v>192.12</v>
      </c>
      <c r="O8" s="3">
        <v>221.14</v>
      </c>
      <c r="P8" s="3">
        <v>135.01</v>
      </c>
      <c r="Q8" s="3"/>
    </row>
    <row r="9" spans="1:18" ht="12.95" customHeight="1">
      <c r="A9" s="39"/>
      <c r="B9" s="2" t="s">
        <v>2</v>
      </c>
      <c r="C9" s="24">
        <v>2489</v>
      </c>
      <c r="D9" s="24">
        <v>2420.2309999999998</v>
      </c>
      <c r="E9" s="24">
        <v>68.769000000000233</v>
      </c>
      <c r="F9" s="3">
        <v>220.23099999999999</v>
      </c>
      <c r="G9" s="3">
        <v>200</v>
      </c>
      <c r="H9" s="3">
        <v>200</v>
      </c>
      <c r="I9" s="3">
        <v>200</v>
      </c>
      <c r="J9" s="3">
        <v>200</v>
      </c>
      <c r="K9" s="3">
        <v>200</v>
      </c>
      <c r="L9" s="3">
        <v>200</v>
      </c>
      <c r="M9" s="3">
        <v>200</v>
      </c>
      <c r="N9" s="3">
        <v>200</v>
      </c>
      <c r="O9" s="3">
        <v>200</v>
      </c>
      <c r="P9" s="3">
        <v>200</v>
      </c>
      <c r="Q9" s="3">
        <v>200</v>
      </c>
    </row>
    <row r="10" spans="1:18" s="18" customFormat="1" ht="12.95" customHeight="1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8" ht="12.95" customHeight="1">
      <c r="A11" s="40" t="s">
        <v>15</v>
      </c>
      <c r="B11" s="2" t="s">
        <v>0</v>
      </c>
      <c r="C11" s="24">
        <v>346392</v>
      </c>
      <c r="D11" s="24">
        <v>346392</v>
      </c>
      <c r="E11" s="24">
        <v>0</v>
      </c>
      <c r="F11" s="3">
        <v>28866</v>
      </c>
      <c r="G11" s="3">
        <v>28866</v>
      </c>
      <c r="H11" s="3">
        <v>28866</v>
      </c>
      <c r="I11" s="3">
        <v>28866</v>
      </c>
      <c r="J11" s="3">
        <v>28866</v>
      </c>
      <c r="K11" s="3">
        <v>28866</v>
      </c>
      <c r="L11" s="3">
        <v>28866</v>
      </c>
      <c r="M11" s="3">
        <v>28866</v>
      </c>
      <c r="N11" s="3">
        <v>28866</v>
      </c>
      <c r="O11" s="3">
        <v>28866</v>
      </c>
      <c r="P11" s="3">
        <v>28866</v>
      </c>
      <c r="Q11" s="3">
        <v>28866</v>
      </c>
    </row>
    <row r="12" spans="1:18" ht="12.95" customHeight="1">
      <c r="A12" s="40"/>
      <c r="B12" s="2" t="s">
        <v>1</v>
      </c>
      <c r="C12" s="24"/>
      <c r="D12" s="24"/>
      <c r="E12" s="2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8" ht="12.95" customHeight="1">
      <c r="A13" s="40"/>
      <c r="B13" s="2" t="s">
        <v>2</v>
      </c>
      <c r="C13" s="24">
        <v>1015</v>
      </c>
      <c r="D13" s="24">
        <v>860</v>
      </c>
      <c r="E13" s="24">
        <v>155</v>
      </c>
      <c r="F13" s="19">
        <v>65</v>
      </c>
      <c r="G13" s="19">
        <v>65</v>
      </c>
      <c r="H13" s="19">
        <v>55</v>
      </c>
      <c r="I13" s="19">
        <v>75</v>
      </c>
      <c r="J13" s="19">
        <v>80</v>
      </c>
      <c r="K13" s="19">
        <v>80</v>
      </c>
      <c r="L13" s="19">
        <v>80</v>
      </c>
      <c r="M13" s="19">
        <v>80</v>
      </c>
      <c r="N13" s="19">
        <v>70</v>
      </c>
      <c r="O13" s="19">
        <v>75</v>
      </c>
      <c r="P13" s="19">
        <v>70</v>
      </c>
      <c r="Q13" s="19">
        <v>65</v>
      </c>
    </row>
    <row r="14" spans="1:18" s="18" customFormat="1" ht="12.95" customHeight="1">
      <c r="A14" s="15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ht="12.95" customHeight="1">
      <c r="A15" s="39" t="s">
        <v>20</v>
      </c>
      <c r="B15" s="2" t="s">
        <v>0</v>
      </c>
      <c r="C15" s="24">
        <v>1600000</v>
      </c>
      <c r="D15" s="24">
        <v>1599999.9600000002</v>
      </c>
      <c r="E15" s="24">
        <v>3.9999999804422259E-2</v>
      </c>
      <c r="F15" s="19">
        <v>133333.32999999999</v>
      </c>
      <c r="G15" s="19">
        <v>133333.32999999999</v>
      </c>
      <c r="H15" s="19">
        <v>133333.32999999999</v>
      </c>
      <c r="I15" s="19">
        <v>133333.32999999999</v>
      </c>
      <c r="J15" s="19">
        <v>133333.32999999999</v>
      </c>
      <c r="K15" s="19">
        <v>133333.32999999999</v>
      </c>
      <c r="L15" s="19">
        <v>133333.32999999999</v>
      </c>
      <c r="M15" s="19">
        <v>133333.32999999999</v>
      </c>
      <c r="N15" s="19">
        <v>133333.32999999999</v>
      </c>
      <c r="O15" s="19">
        <v>133333.32999999999</v>
      </c>
      <c r="P15" s="19">
        <v>133333.32999999999</v>
      </c>
      <c r="Q15" s="19">
        <v>133333.32999999999</v>
      </c>
    </row>
    <row r="16" spans="1:18" ht="12.95" customHeight="1">
      <c r="A16" s="39"/>
      <c r="B16" s="2" t="s">
        <v>1</v>
      </c>
      <c r="C16" s="24">
        <v>29708</v>
      </c>
      <c r="D16" s="24">
        <v>22479.3</v>
      </c>
      <c r="E16" s="24">
        <v>7228.7000000000007</v>
      </c>
      <c r="F16" s="19">
        <v>2336.8000000000002</v>
      </c>
      <c r="G16" s="19">
        <v>2380.12</v>
      </c>
      <c r="H16" s="19">
        <v>2103.83</v>
      </c>
      <c r="I16" s="19">
        <v>2966.94</v>
      </c>
      <c r="J16" s="19">
        <v>1258.5</v>
      </c>
      <c r="K16" s="19">
        <v>2096.2199999999998</v>
      </c>
      <c r="L16" s="19"/>
      <c r="M16" s="19">
        <v>2987.72</v>
      </c>
      <c r="N16" s="19"/>
      <c r="O16" s="19">
        <v>1937.45</v>
      </c>
      <c r="P16" s="19">
        <v>1211.3399999999999</v>
      </c>
      <c r="Q16" s="19">
        <v>3200.38</v>
      </c>
    </row>
    <row r="17" spans="1:17" ht="12">
      <c r="A17" s="39"/>
      <c r="B17" s="2" t="s">
        <v>2</v>
      </c>
      <c r="C17" s="24">
        <v>242</v>
      </c>
      <c r="D17" s="24">
        <v>85</v>
      </c>
      <c r="E17" s="24">
        <v>157</v>
      </c>
      <c r="F17" s="19"/>
      <c r="G17" s="19"/>
      <c r="H17" s="19"/>
      <c r="I17" s="19"/>
      <c r="J17" s="19"/>
      <c r="K17" s="19">
        <v>30</v>
      </c>
      <c r="L17" s="19"/>
      <c r="M17" s="19"/>
      <c r="N17" s="19">
        <v>25</v>
      </c>
      <c r="O17" s="19">
        <v>30</v>
      </c>
      <c r="P17" s="19"/>
      <c r="Q17" s="19"/>
    </row>
    <row r="18" spans="1:17" s="18" customFormat="1" ht="12">
      <c r="A18" s="15"/>
      <c r="B18" s="16"/>
      <c r="C18" s="17"/>
      <c r="D18" s="17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2">
      <c r="A19" s="39" t="s">
        <v>21</v>
      </c>
      <c r="B19" s="2" t="s">
        <v>0</v>
      </c>
      <c r="C19" s="24">
        <v>1700000</v>
      </c>
      <c r="D19" s="24">
        <v>1699999.9199999997</v>
      </c>
      <c r="E19" s="24">
        <v>8.000000030733645E-2</v>
      </c>
      <c r="F19" s="19">
        <v>141666.66</v>
      </c>
      <c r="G19" s="19">
        <v>141666.66</v>
      </c>
      <c r="H19" s="19">
        <v>141666.66</v>
      </c>
      <c r="I19" s="19">
        <v>141666.66</v>
      </c>
      <c r="J19" s="19">
        <v>141666.66</v>
      </c>
      <c r="K19" s="19">
        <v>141666.66</v>
      </c>
      <c r="L19" s="19">
        <v>141666.66</v>
      </c>
      <c r="M19" s="19">
        <v>141666.66</v>
      </c>
      <c r="N19" s="19">
        <v>141666.66</v>
      </c>
      <c r="O19" s="19">
        <v>141666.66</v>
      </c>
      <c r="P19" s="19">
        <v>141666.66</v>
      </c>
      <c r="Q19" s="19">
        <v>141666.66</v>
      </c>
    </row>
    <row r="20" spans="1:17" ht="12">
      <c r="A20" s="39"/>
      <c r="B20" s="2" t="s">
        <v>1</v>
      </c>
      <c r="C20" s="24">
        <v>7417</v>
      </c>
      <c r="D20" s="24">
        <v>5988.32</v>
      </c>
      <c r="E20" s="24">
        <v>1428.6800000000003</v>
      </c>
      <c r="F20" s="19"/>
      <c r="G20" s="19">
        <v>872.67</v>
      </c>
      <c r="H20" s="19">
        <v>486.76</v>
      </c>
      <c r="I20" s="19">
        <v>616.73</v>
      </c>
      <c r="J20" s="19">
        <v>325.95999999999998</v>
      </c>
      <c r="K20" s="19">
        <v>506.61</v>
      </c>
      <c r="L20" s="19">
        <v>609.48</v>
      </c>
      <c r="M20" s="19">
        <v>559.51</v>
      </c>
      <c r="N20" s="19">
        <v>960.86</v>
      </c>
      <c r="O20" s="19">
        <v>1049.74</v>
      </c>
      <c r="P20" s="19"/>
      <c r="Q20" s="19"/>
    </row>
    <row r="21" spans="1:17" ht="12">
      <c r="A21" s="39"/>
      <c r="B21" s="2" t="s">
        <v>2</v>
      </c>
      <c r="C21" s="24"/>
      <c r="D21" s="24"/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s="18" customFormat="1" ht="12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2">
      <c r="A23" s="39" t="s">
        <v>22</v>
      </c>
      <c r="B23" s="2" t="s">
        <v>0</v>
      </c>
      <c r="C23" s="24">
        <v>78000</v>
      </c>
      <c r="D23" s="24">
        <v>46708.33</v>
      </c>
      <c r="E23" s="24">
        <v>31291.67</v>
      </c>
      <c r="F23" s="19">
        <v>6500</v>
      </c>
      <c r="G23" s="19">
        <v>4875</v>
      </c>
      <c r="H23" s="19">
        <v>4875</v>
      </c>
      <c r="I23" s="19">
        <v>4875</v>
      </c>
      <c r="J23" s="19">
        <v>4875</v>
      </c>
      <c r="K23" s="19">
        <v>4875</v>
      </c>
      <c r="L23" s="19">
        <v>4875</v>
      </c>
      <c r="M23" s="19">
        <v>2958.33</v>
      </c>
      <c r="N23" s="19">
        <v>2000</v>
      </c>
      <c r="O23" s="19">
        <v>2000</v>
      </c>
      <c r="P23" s="19">
        <v>2000</v>
      </c>
      <c r="Q23" s="19">
        <v>2000</v>
      </c>
    </row>
    <row r="24" spans="1:17" ht="12">
      <c r="A24" s="39"/>
      <c r="B24" s="2" t="s">
        <v>1</v>
      </c>
      <c r="C24" s="24"/>
      <c r="D24" s="24"/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2">
      <c r="A25" s="39"/>
      <c r="B25" s="2" t="s">
        <v>2</v>
      </c>
      <c r="C25" s="24"/>
      <c r="D25" s="24"/>
      <c r="E25" s="2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s="18" customFormat="1" ht="12">
      <c r="A26" s="1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2">
      <c r="A27" s="39" t="s">
        <v>17</v>
      </c>
      <c r="B27" s="2" t="s">
        <v>0</v>
      </c>
      <c r="C27" s="24">
        <v>78000</v>
      </c>
      <c r="D27" s="24">
        <v>78000</v>
      </c>
      <c r="E27" s="24">
        <v>0</v>
      </c>
      <c r="F27" s="19">
        <v>6500</v>
      </c>
      <c r="G27" s="19">
        <v>6500</v>
      </c>
      <c r="H27" s="19">
        <v>6500</v>
      </c>
      <c r="I27" s="19">
        <v>6500</v>
      </c>
      <c r="J27" s="19">
        <v>6500</v>
      </c>
      <c r="K27" s="19">
        <v>6500</v>
      </c>
      <c r="L27" s="19">
        <v>6500</v>
      </c>
      <c r="M27" s="19">
        <v>6500</v>
      </c>
      <c r="N27" s="19">
        <v>6500</v>
      </c>
      <c r="O27" s="19">
        <v>6500</v>
      </c>
      <c r="P27" s="19">
        <v>6500</v>
      </c>
      <c r="Q27" s="19">
        <v>6500</v>
      </c>
    </row>
    <row r="28" spans="1:17" ht="12">
      <c r="A28" s="39"/>
      <c r="B28" s="2" t="s">
        <v>1</v>
      </c>
      <c r="C28" s="24"/>
      <c r="D28" s="24"/>
      <c r="E28" s="2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2">
      <c r="A29" s="39"/>
      <c r="B29" s="2" t="s">
        <v>2</v>
      </c>
      <c r="C29" s="24">
        <v>70</v>
      </c>
      <c r="D29" s="24">
        <v>69</v>
      </c>
      <c r="E29" s="24">
        <v>1</v>
      </c>
      <c r="F29" s="19">
        <v>39</v>
      </c>
      <c r="G29" s="19"/>
      <c r="H29" s="19"/>
      <c r="I29" s="19"/>
      <c r="J29" s="19"/>
      <c r="K29" s="19"/>
      <c r="L29" s="19"/>
      <c r="M29" s="19"/>
      <c r="N29" s="19"/>
      <c r="O29" s="19"/>
      <c r="P29" s="19">
        <v>30</v>
      </c>
      <c r="Q29" s="19"/>
    </row>
    <row r="31" spans="1:17" ht="12">
      <c r="A31" s="5" t="s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12">
      <c r="A32" s="33" t="s">
        <v>30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8"/>
    </row>
    <row r="33" spans="1:17" ht="12">
      <c r="A33" s="33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</row>
    <row r="34" spans="1:17" ht="1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</row>
    <row r="35" spans="1:17" ht="12">
      <c r="A35" s="33" t="s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</row>
    <row r="36" spans="1:17" ht="12">
      <c r="A36" s="3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</row>
    <row r="37" spans="1:17" ht="1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1:17" ht="1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1:17" ht="1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1:17" ht="12">
      <c r="Q40" s="23" t="s">
        <v>32</v>
      </c>
    </row>
  </sheetData>
  <mergeCells count="8">
    <mergeCell ref="A32:Q33"/>
    <mergeCell ref="A35:Q36"/>
    <mergeCell ref="A7:A9"/>
    <mergeCell ref="A11:A13"/>
    <mergeCell ref="A15:A17"/>
    <mergeCell ref="A19:A21"/>
    <mergeCell ref="A23:A25"/>
    <mergeCell ref="A27:A29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2013</Ano>
    <CDE xmlns="02fb9184-f59e-4684-aad0-03bf93b17f1c">Quantidades de Combustível Reembolsadas por Mês de Referência - Carvão Mineral</CDE>
    <TipoCDE xmlns="02fb9184-f59e-4684-aad0-03bf93b17f1c">9</TipoC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53BFF-FBCF-4951-9445-D4E5E9964D2E}"/>
</file>

<file path=customXml/itemProps2.xml><?xml version="1.0" encoding="utf-8"?>
<ds:datastoreItem xmlns:ds="http://schemas.openxmlformats.org/officeDocument/2006/customXml" ds:itemID="{BFAB1842-91BB-4F6A-B070-F91A1569862A}"/>
</file>

<file path=customXml/itemProps3.xml><?xml version="1.0" encoding="utf-8"?>
<ds:datastoreItem xmlns:ds="http://schemas.openxmlformats.org/officeDocument/2006/customXml" ds:itemID="{39838802-F376-4FA9-B9AA-C1B6C8277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QTD</vt:lpstr>
      <vt:lpstr>Quantidades</vt:lpstr>
    </vt:vector>
  </TitlesOfParts>
  <Company>Eletrobras - Centrais Eletricas Brasileiras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Quantidades Preliminares de Combustível Reembolsadas por Mês de Referência - 2013</dc:title>
  <dc:creator>doaxnxr</dc:creator>
  <cp:lastModifiedBy>amoraes</cp:lastModifiedBy>
  <cp:lastPrinted>2013-12-16T18:06:09Z</cp:lastPrinted>
  <dcterms:created xsi:type="dcterms:W3CDTF">2013-01-15T16:57:51Z</dcterms:created>
  <dcterms:modified xsi:type="dcterms:W3CDTF">2014-03-24T14:19:56Z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