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09"/>
  <workbookPr/>
  <mc:AlternateContent xmlns:mc="http://schemas.openxmlformats.org/markup-compatibility/2006">
    <mc:Choice Requires="x15">
      <x15ac:absPath xmlns:x15ac="http://schemas.microsoft.com/office/spreadsheetml/2010/11/ac" url="D:\working\waccache\CP1PEPF00004044\EXCELCNV\4d2ba5c8-83fa-4021-8f3f-1f775792e337\"/>
    </mc:Choice>
  </mc:AlternateContent>
  <xr:revisionPtr revIDLastSave="91" documentId="8_{36280F2C-7F13-400A-A917-B8D397E8D804}" xr6:coauthVersionLast="47" xr6:coauthVersionMax="47" xr10:uidLastSave="{99A0D003-4E50-4003-AD5F-BF1371D49FC0}"/>
  <bookViews>
    <workbookView xWindow="-60" yWindow="-60" windowWidth="15480" windowHeight="11640" tabRatio="533" xr2:uid="{00000000-000D-0000-FFFF-FFFF00000000}"/>
  </bookViews>
  <sheets>
    <sheet name="orçamento detalhado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25" i="1"/>
  <c r="G24" i="1"/>
  <c r="G23" i="1"/>
  <c r="G9" i="1"/>
  <c r="G10" i="1"/>
  <c r="G7" i="1"/>
  <c r="G15" i="1"/>
  <c r="G16" i="1"/>
  <c r="G17" i="1"/>
  <c r="G13" i="1"/>
  <c r="G5" i="1"/>
  <c r="G19" i="1"/>
  <c r="G26" i="1"/>
  <c r="G21" i="1"/>
  <c r="A67" i="1"/>
  <c r="B67" i="1"/>
  <c r="G67" i="1"/>
  <c r="G68" i="1"/>
  <c r="J68" i="1"/>
  <c r="K68" i="1"/>
  <c r="L68" i="1"/>
  <c r="M68" i="1"/>
  <c r="N68" i="1"/>
  <c r="O68" i="1"/>
  <c r="P68" i="1"/>
  <c r="G69" i="1"/>
  <c r="J69" i="1"/>
  <c r="K69" i="1"/>
  <c r="L69" i="1"/>
  <c r="M69" i="1"/>
  <c r="N69" i="1"/>
  <c r="O69" i="1"/>
  <c r="P69" i="1"/>
  <c r="J70" i="1"/>
  <c r="K70" i="1"/>
  <c r="L70" i="1"/>
  <c r="M70" i="1"/>
  <c r="N70" i="1"/>
  <c r="O70" i="1"/>
  <c r="P70" i="1"/>
  <c r="B81" i="1"/>
  <c r="A82" i="1"/>
  <c r="B82" i="1"/>
  <c r="B83" i="1"/>
</calcChain>
</file>

<file path=xl/sharedStrings.xml><?xml version="1.0" encoding="utf-8"?>
<sst xmlns="http://schemas.openxmlformats.org/spreadsheetml/2006/main" count="86" uniqueCount="45">
  <si>
    <t>PLANILHA ORÇAMENTÁRIA DETALHADA POR META/ETAPA DE APOIO PARA CADASTRAMENTO DO CRONO FÍSICO</t>
  </si>
  <si>
    <t>Obs.: Os valores abaixo são exemplificativos para demonstrar a forma de preenchimento e o cálculo dos valores totais de cada item, das etapas, das metas e do valor global do projeto (as células já estão com fórmulas associadas).</t>
  </si>
  <si>
    <r>
      <rPr>
        <b/>
        <sz val="12"/>
        <color rgb="FF000000"/>
        <rFont val="Arial"/>
      </rPr>
      <t xml:space="preserve">Meta 1 - Implantação da coleta seletiva de resíduos recicláveis orgânicos </t>
    </r>
    <r>
      <rPr>
        <b/>
        <sz val="12"/>
        <color rgb="FFDD0806"/>
        <rFont val="Arial"/>
      </rPr>
      <t>(escrever o título resumido da meta)</t>
    </r>
  </si>
  <si>
    <r>
      <t xml:space="preserve">Valor Total - Meta 1 </t>
    </r>
    <r>
      <rPr>
        <b/>
        <sz val="12"/>
        <color indexed="10"/>
        <rFont val="Arial"/>
      </rPr>
      <t>(soma das etapas associadas)</t>
    </r>
  </si>
  <si>
    <t>1.1</t>
  </si>
  <si>
    <r>
      <t xml:space="preserve">Etapa 1 - xxxxxxxxxxxxxx </t>
    </r>
    <r>
      <rPr>
        <b/>
        <sz val="12"/>
        <color indexed="10"/>
        <rFont val="Arial"/>
      </rPr>
      <t>(escrever o título resumido da etapa)</t>
    </r>
  </si>
  <si>
    <t>Valor Total - Etapa 1</t>
  </si>
  <si>
    <r>
      <t xml:space="preserve">Descrição das despesas </t>
    </r>
    <r>
      <rPr>
        <b/>
        <sz val="12"/>
        <color indexed="10"/>
        <rFont val="Arial"/>
      </rPr>
      <t>(escrever a especificação resumida do item)</t>
    </r>
  </si>
  <si>
    <r>
      <t xml:space="preserve">Cód. Natureza de Despesa </t>
    </r>
    <r>
      <rPr>
        <b/>
        <sz val="12"/>
        <color indexed="10"/>
        <rFont val="Arial"/>
      </rPr>
      <t>(código com 8 dígitos)</t>
    </r>
  </si>
  <si>
    <t>Quantidade</t>
  </si>
  <si>
    <r>
      <t xml:space="preserve">Unidade </t>
    </r>
    <r>
      <rPr>
        <b/>
        <sz val="12"/>
        <color indexed="10"/>
        <rFont val="Arial"/>
      </rPr>
      <t>(horas, litros, unidades, diárias, conjuntos, etc.)</t>
    </r>
  </si>
  <si>
    <t>Custo unitário (R$)</t>
  </si>
  <si>
    <t>Total (R$)</t>
  </si>
  <si>
    <t>xxxxxxxxxxxxxxxxxxxxxxxxx</t>
  </si>
  <si>
    <t>xxxxxxxx</t>
  </si>
  <si>
    <t>unidade</t>
  </si>
  <si>
    <t>conjuntos</t>
  </si>
  <si>
    <t>unidades</t>
  </si>
  <si>
    <t>1.2</t>
  </si>
  <si>
    <r>
      <t xml:space="preserve">Etapa 2 - xxxxxxxxxxxxxx </t>
    </r>
    <r>
      <rPr>
        <b/>
        <sz val="12"/>
        <color indexed="10"/>
        <rFont val="Arial"/>
      </rPr>
      <t>(escrever o título resumido da etapa)</t>
    </r>
  </si>
  <si>
    <t>Valor Total - Etapa 2</t>
  </si>
  <si>
    <t>horas</t>
  </si>
  <si>
    <r>
      <t xml:space="preserve">Meta 2 - xxxxxxxxxxxxxxxxx </t>
    </r>
    <r>
      <rPr>
        <b/>
        <sz val="12"/>
        <color indexed="10"/>
        <rFont val="Arial"/>
      </rPr>
      <t>(escrever o título resumido da meta)</t>
    </r>
  </si>
  <si>
    <r>
      <t xml:space="preserve">Valor Total Meta 2 </t>
    </r>
    <r>
      <rPr>
        <b/>
        <sz val="12"/>
        <color indexed="10"/>
        <rFont val="Arial"/>
      </rPr>
      <t>(soma das etapas associadas)</t>
    </r>
  </si>
  <si>
    <t>2.1</t>
  </si>
  <si>
    <r>
      <t>Descrição das despesas</t>
    </r>
    <r>
      <rPr>
        <b/>
        <sz val="12"/>
        <color indexed="10"/>
        <rFont val="Arial"/>
      </rPr>
      <t xml:space="preserve"> (escrever a especificação resumida do item)</t>
    </r>
  </si>
  <si>
    <t>diárias</t>
  </si>
  <si>
    <r>
      <t xml:space="preserve">VALOR GLOBAL DO PROJETO </t>
    </r>
    <r>
      <rPr>
        <b/>
        <sz val="12"/>
        <color indexed="10"/>
        <rFont val="Arial"/>
      </rPr>
      <t>(soma dos valores das metas)</t>
    </r>
  </si>
  <si>
    <t xml:space="preserve">É importante que a composição dos custos seja feita baseada no levantamento de preços no mercado local/regional, com base em cotações, painéis de preços governamentais, dentre outros, conforme detalhado no edital. </t>
  </si>
  <si>
    <t>Obs.: A apresentação das pesquisas de preços ao MMA só deverá ser feita no caso de classificação da proposta, para fins de celebração do termo de colaboração.</t>
  </si>
  <si>
    <t>Produção de mudas</t>
  </si>
  <si>
    <t>Levantamento Fitossociológico</t>
  </si>
  <si>
    <t>Hectares</t>
  </si>
  <si>
    <t>Marcação de matrizes</t>
  </si>
  <si>
    <t>Obtenção de sementes</t>
  </si>
  <si>
    <t>Estrutura de produção</t>
  </si>
  <si>
    <t>Insumos de produção</t>
  </si>
  <si>
    <t>Recuperação das áreas degradadas</t>
  </si>
  <si>
    <t>Plantio Total</t>
  </si>
  <si>
    <t>Enriquecimento/Adensamento</t>
  </si>
  <si>
    <t>Condução da Regeneração Natural</t>
  </si>
  <si>
    <t>Marcação de áreas</t>
  </si>
  <si>
    <t>Reconhecimento da área in loco</t>
  </si>
  <si>
    <t>Elaboração dos Mapas de Recuperação</t>
  </si>
  <si>
    <t>Elaboração do projeto de recuperação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</si>
</sst>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164" formatCode="_(* #,##0_);_(* \(#,##0\);_(* \-_);_(@_)"/>
    <numFmt numFmtId="165" formatCode="&quot;R$ &quot;#,##0.00;&quot;-R$ &quot;#,##0.00"/>
    <numFmt numFmtId="166" formatCode="#,###.00"/>
    <numFmt numFmtId="167" formatCode="_(* #,##0.00_);_(* \(#,##0.00\);_(* \-??_);_(@_)"/>
  </numFmts>
  <fonts count="16"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14"/>
      <name val="Arial"/>
    </font>
    <font>
      <b/>
      <sz val="12"/>
      <color indexed="10"/>
      <name val="Arial"/>
    </font>
    <font>
      <sz val="9"/>
      <color rgb="FF333333"/>
      <name val="Arial"/>
      <family val="2"/>
    </font>
    <font>
      <sz val="12"/>
      <color rgb="FF333333"/>
      <name val="Arial"/>
      <family val="2"/>
    </font>
    <font>
      <b/>
      <sz val="12"/>
      <color rgb="FF000000"/>
      <name val="Arial"/>
    </font>
    <font>
      <b/>
      <sz val="12"/>
      <color rgb="FFDD0806"/>
      <name val="Arial"/>
    </font>
    <font>
      <b/>
      <sz val="12"/>
      <name val="Arial"/>
    </font>
    <font>
      <sz val="12"/>
      <color rgb="FF000000"/>
      <name val="Arial"/>
      <charset val="1"/>
    </font>
    <font>
      <sz val="12"/>
      <color rgb="FF000000"/>
      <name val="Arial"/>
    </font>
    <font>
      <sz val="11"/>
      <color rgb="FF444444"/>
      <name val="Aptos Narrow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21"/>
      </patternFill>
    </fill>
    <fill>
      <patternFill patternType="solid">
        <fgColor theme="6" tint="0.59999389629810485"/>
        <bgColor indexed="3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</borders>
  <cellStyleXfs count="2">
    <xf numFmtId="0" fontId="0" fillId="0" borderId="0"/>
    <xf numFmtId="167" fontId="5" fillId="0" borderId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/>
    </xf>
    <xf numFmtId="0" fontId="3" fillId="0" borderId="0" xfId="0" applyFont="1"/>
    <xf numFmtId="10" fontId="1" fillId="0" borderId="0" xfId="0" applyNumberFormat="1" applyFont="1"/>
    <xf numFmtId="0" fontId="3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5" fontId="3" fillId="0" borderId="0" xfId="0" applyNumberFormat="1" applyFont="1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left" wrapText="1" indent="1"/>
    </xf>
    <xf numFmtId="8" fontId="8" fillId="0" borderId="0" xfId="0" applyNumberFormat="1" applyFont="1" applyAlignment="1">
      <alignment horizontal="left" wrapText="1" indent="1"/>
    </xf>
    <xf numFmtId="8" fontId="9" fillId="0" borderId="0" xfId="0" applyNumberFormat="1" applyFont="1" applyAlignment="1">
      <alignment horizontal="left" wrapText="1" indent="1"/>
    </xf>
    <xf numFmtId="165" fontId="1" fillId="0" borderId="0" xfId="0" applyNumberFormat="1" applyFont="1" applyAlignment="1">
      <alignment wrapText="1"/>
    </xf>
    <xf numFmtId="165" fontId="0" fillId="0" borderId="0" xfId="0" applyNumberForma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2" fillId="2" borderId="16" xfId="1" applyNumberFormat="1" applyFont="1" applyFill="1" applyBorder="1" applyAlignment="1" applyProtection="1">
      <alignment horizontal="center" vertical="center" wrapText="1"/>
    </xf>
    <xf numFmtId="165" fontId="2" fillId="2" borderId="17" xfId="1" applyNumberFormat="1" applyFont="1" applyFill="1" applyBorder="1" applyAlignment="1" applyProtection="1">
      <alignment horizontal="center" vertical="center"/>
    </xf>
    <xf numFmtId="165" fontId="2" fillId="3" borderId="16" xfId="0" applyNumberFormat="1" applyFont="1" applyFill="1" applyBorder="1" applyAlignment="1">
      <alignment horizontal="center" vertical="center" wrapText="1"/>
    </xf>
    <xf numFmtId="165" fontId="2" fillId="3" borderId="17" xfId="0" applyNumberFormat="1" applyFont="1" applyFill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2" fillId="2" borderId="19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26" xfId="0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15" fillId="0" borderId="0" xfId="0" applyFont="1"/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9"/>
  <sheetViews>
    <sheetView tabSelected="1" zoomScaleNormal="100" workbookViewId="0">
      <selection activeCell="G11" sqref="G11"/>
    </sheetView>
  </sheetViews>
  <sheetFormatPr defaultRowHeight="15"/>
  <cols>
    <col min="1" max="1" width="5.85546875" style="1" customWidth="1"/>
    <col min="2" max="2" width="58.7109375" style="2" customWidth="1"/>
    <col min="3" max="3" width="17.7109375" style="34" bestFit="1" customWidth="1"/>
    <col min="4" max="4" width="12.85546875" style="1" customWidth="1"/>
    <col min="5" max="5" width="21.140625" style="1" bestFit="1" customWidth="1"/>
    <col min="6" max="6" width="18.85546875" style="1" customWidth="1"/>
    <col min="7" max="7" width="29" style="9" customWidth="1"/>
    <col min="8" max="8" width="13" style="5" customWidth="1"/>
    <col min="9" max="9" width="22.42578125" style="1" customWidth="1"/>
    <col min="10" max="10" width="20.7109375" style="1" customWidth="1"/>
    <col min="11" max="11" width="27.42578125" style="1" customWidth="1"/>
    <col min="12" max="12" width="22.28515625" style="1" customWidth="1"/>
    <col min="13" max="13" width="27.28515625" style="1" customWidth="1"/>
    <col min="14" max="14" width="10.140625" style="1" customWidth="1"/>
    <col min="15" max="254" width="11.42578125" style="1" customWidth="1"/>
    <col min="255" max="16384" width="9.140625" style="1"/>
  </cols>
  <sheetData>
    <row r="1" spans="1:13" ht="18">
      <c r="A1" s="52" t="s">
        <v>0</v>
      </c>
      <c r="B1" s="52"/>
      <c r="C1" s="52"/>
      <c r="D1" s="52"/>
      <c r="E1" s="52"/>
      <c r="F1" s="52"/>
      <c r="G1" s="52"/>
    </row>
    <row r="2" spans="1:13" ht="12" customHeight="1"/>
    <row r="3" spans="1:13" s="3" customFormat="1" ht="35.1" customHeight="1">
      <c r="A3" s="53" t="s">
        <v>1</v>
      </c>
      <c r="B3" s="53"/>
      <c r="C3" s="53"/>
      <c r="D3" s="53"/>
      <c r="E3" s="53"/>
      <c r="F3" s="53"/>
      <c r="G3" s="53"/>
      <c r="H3" s="4"/>
    </row>
    <row r="4" spans="1:13" s="3" customFormat="1" ht="36" customHeight="1">
      <c r="A4" s="60" t="s">
        <v>2</v>
      </c>
      <c r="B4" s="61"/>
      <c r="C4" s="61"/>
      <c r="D4" s="61"/>
      <c r="E4" s="61"/>
      <c r="F4" s="61"/>
      <c r="G4" s="24" t="s">
        <v>3</v>
      </c>
      <c r="H4" s="4"/>
    </row>
    <row r="5" spans="1:13" s="3" customFormat="1" ht="27.95" customHeight="1">
      <c r="A5" s="62"/>
      <c r="B5" s="63"/>
      <c r="C5" s="63"/>
      <c r="D5" s="63"/>
      <c r="E5" s="63"/>
      <c r="F5" s="63"/>
      <c r="G5" s="25">
        <f>G7+G13</f>
        <v>958500</v>
      </c>
      <c r="H5" s="4"/>
    </row>
    <row r="6" spans="1:13" s="3" customFormat="1" ht="18.600000000000001" customHeight="1">
      <c r="A6" s="54" t="s">
        <v>4</v>
      </c>
      <c r="B6" s="56" t="s">
        <v>5</v>
      </c>
      <c r="C6" s="57"/>
      <c r="D6" s="57"/>
      <c r="E6" s="57"/>
      <c r="F6" s="57"/>
      <c r="G6" s="26" t="s">
        <v>6</v>
      </c>
      <c r="H6" s="4"/>
    </row>
    <row r="7" spans="1:13" s="3" customFormat="1" ht="30" customHeight="1">
      <c r="A7" s="55"/>
      <c r="B7" s="58"/>
      <c r="C7" s="59"/>
      <c r="D7" s="59"/>
      <c r="E7" s="59"/>
      <c r="F7" s="59"/>
      <c r="G7" s="27">
        <f>SUM(G9:G11)</f>
        <v>885000</v>
      </c>
      <c r="H7" s="4"/>
    </row>
    <row r="8" spans="1:13" s="3" customFormat="1" ht="65.099999999999994" customHeight="1">
      <c r="A8" s="45" t="s">
        <v>7</v>
      </c>
      <c r="B8" s="46"/>
      <c r="C8" s="41" t="s">
        <v>8</v>
      </c>
      <c r="D8" s="42" t="s">
        <v>9</v>
      </c>
      <c r="E8" s="22" t="s">
        <v>10</v>
      </c>
      <c r="F8" s="23" t="s">
        <v>11</v>
      </c>
      <c r="G8" s="28" t="s">
        <v>12</v>
      </c>
      <c r="H8" s="4"/>
    </row>
    <row r="9" spans="1:13" s="3" customFormat="1" ht="15.75">
      <c r="A9" s="47" t="s">
        <v>13</v>
      </c>
      <c r="B9" s="48"/>
      <c r="C9" s="37" t="s">
        <v>14</v>
      </c>
      <c r="D9" s="38">
        <v>1</v>
      </c>
      <c r="E9" s="39" t="s">
        <v>15</v>
      </c>
      <c r="F9" s="32">
        <v>120000</v>
      </c>
      <c r="G9" s="29">
        <f>D9*F9</f>
        <v>120000</v>
      </c>
      <c r="H9" s="5"/>
    </row>
    <row r="10" spans="1:13" s="3" customFormat="1" ht="15.75">
      <c r="A10" s="49" t="s">
        <v>13</v>
      </c>
      <c r="B10" s="48"/>
      <c r="C10" s="37" t="s">
        <v>14</v>
      </c>
      <c r="D10" s="38">
        <v>30</v>
      </c>
      <c r="E10" s="39" t="s">
        <v>16</v>
      </c>
      <c r="F10" s="32">
        <v>500</v>
      </c>
      <c r="G10" s="29">
        <f>D10*F10</f>
        <v>15000</v>
      </c>
      <c r="H10" s="5"/>
    </row>
    <row r="11" spans="1:13" s="3" customFormat="1" ht="15.75">
      <c r="A11" s="50" t="s">
        <v>13</v>
      </c>
      <c r="B11" s="51"/>
      <c r="C11" s="37" t="s">
        <v>14</v>
      </c>
      <c r="D11" s="38">
        <v>15</v>
      </c>
      <c r="E11" s="40" t="s">
        <v>17</v>
      </c>
      <c r="F11" s="33">
        <v>50000</v>
      </c>
      <c r="G11" s="30">
        <f>D11*F11</f>
        <v>750000</v>
      </c>
      <c r="H11" s="18"/>
      <c r="I11" s="18"/>
      <c r="J11" s="18"/>
      <c r="K11" s="18"/>
      <c r="L11" s="18"/>
      <c r="M11" s="18"/>
    </row>
    <row r="12" spans="1:13" s="3" customFormat="1">
      <c r="A12" s="54" t="s">
        <v>18</v>
      </c>
      <c r="B12" s="56" t="s">
        <v>19</v>
      </c>
      <c r="C12" s="69"/>
      <c r="D12" s="69"/>
      <c r="E12" s="57"/>
      <c r="F12" s="57"/>
      <c r="G12" s="26" t="s">
        <v>20</v>
      </c>
      <c r="H12" s="18"/>
      <c r="I12" s="18"/>
      <c r="J12" s="18"/>
      <c r="K12" s="18"/>
      <c r="L12" s="18"/>
      <c r="M12" s="18"/>
    </row>
    <row r="13" spans="1:13" s="3" customFormat="1" ht="17.25" customHeight="1">
      <c r="A13" s="55"/>
      <c r="B13" s="58"/>
      <c r="C13" s="59"/>
      <c r="D13" s="59"/>
      <c r="E13" s="59"/>
      <c r="F13" s="59"/>
      <c r="G13" s="27">
        <f>SUM(G15:G17)</f>
        <v>73500</v>
      </c>
      <c r="H13" s="18"/>
      <c r="I13" s="18"/>
      <c r="J13" s="18"/>
      <c r="K13" s="18"/>
      <c r="L13" s="18"/>
      <c r="M13" s="18"/>
    </row>
    <row r="14" spans="1:13" s="3" customFormat="1" ht="61.5">
      <c r="A14" s="45" t="s">
        <v>7</v>
      </c>
      <c r="B14" s="46"/>
      <c r="C14" s="43" t="s">
        <v>8</v>
      </c>
      <c r="D14" s="42" t="s">
        <v>9</v>
      </c>
      <c r="E14" s="22" t="s">
        <v>10</v>
      </c>
      <c r="F14" s="23" t="s">
        <v>11</v>
      </c>
      <c r="G14" s="28" t="s">
        <v>12</v>
      </c>
      <c r="H14" s="18"/>
      <c r="I14" s="18"/>
      <c r="J14" s="18"/>
      <c r="K14" s="18"/>
      <c r="L14" s="18"/>
      <c r="M14" s="18"/>
    </row>
    <row r="15" spans="1:13" s="3" customFormat="1" ht="15.75">
      <c r="A15" s="49" t="s">
        <v>13</v>
      </c>
      <c r="B15" s="48"/>
      <c r="C15" s="37" t="s">
        <v>14</v>
      </c>
      <c r="D15" s="38">
        <v>100</v>
      </c>
      <c r="E15" s="39" t="s">
        <v>21</v>
      </c>
      <c r="F15" s="32">
        <v>60</v>
      </c>
      <c r="G15" s="29">
        <f>D15*F15</f>
        <v>6000</v>
      </c>
      <c r="H15" s="18"/>
      <c r="I15" s="18"/>
      <c r="J15" s="18"/>
      <c r="K15" s="18"/>
      <c r="L15" s="18"/>
      <c r="M15" s="18"/>
    </row>
    <row r="16" spans="1:13" s="3" customFormat="1" ht="15.75">
      <c r="A16" s="49" t="s">
        <v>13</v>
      </c>
      <c r="B16" s="48"/>
      <c r="C16" s="37" t="s">
        <v>14</v>
      </c>
      <c r="D16" s="38">
        <v>3</v>
      </c>
      <c r="E16" s="39" t="s">
        <v>17</v>
      </c>
      <c r="F16" s="32">
        <v>2500</v>
      </c>
      <c r="G16" s="29">
        <f>D16*F16</f>
        <v>7500</v>
      </c>
      <c r="H16" s="18"/>
      <c r="I16" s="18"/>
      <c r="J16" s="18"/>
      <c r="K16" s="18"/>
      <c r="L16" s="18"/>
      <c r="M16" s="18"/>
    </row>
    <row r="17" spans="1:13" s="3" customFormat="1" ht="15.75">
      <c r="A17" s="50" t="s">
        <v>13</v>
      </c>
      <c r="B17" s="51"/>
      <c r="C17" s="37" t="s">
        <v>14</v>
      </c>
      <c r="D17" s="38">
        <v>2</v>
      </c>
      <c r="E17" s="40" t="s">
        <v>17</v>
      </c>
      <c r="F17" s="33">
        <v>30000</v>
      </c>
      <c r="G17" s="30">
        <f>D17*F17</f>
        <v>60000</v>
      </c>
      <c r="H17" s="18"/>
      <c r="I17" s="18"/>
      <c r="J17" s="18"/>
      <c r="K17" s="18"/>
      <c r="L17" s="18"/>
      <c r="M17" s="18"/>
    </row>
    <row r="18" spans="1:13" s="3" customFormat="1" ht="36.950000000000003" customHeight="1">
      <c r="A18" s="67" t="s">
        <v>22</v>
      </c>
      <c r="B18" s="61"/>
      <c r="C18" s="68"/>
      <c r="D18" s="68"/>
      <c r="E18" s="61"/>
      <c r="F18" s="61"/>
      <c r="G18" s="24" t="s">
        <v>23</v>
      </c>
      <c r="H18" s="4"/>
    </row>
    <row r="19" spans="1:13" s="3" customFormat="1" ht="18.600000000000001" customHeight="1">
      <c r="A19" s="62"/>
      <c r="B19" s="63"/>
      <c r="C19" s="63"/>
      <c r="D19" s="63"/>
      <c r="E19" s="63"/>
      <c r="F19" s="63"/>
      <c r="G19" s="25">
        <f>SUM(G23:G25)</f>
        <v>617242</v>
      </c>
      <c r="H19" s="4"/>
    </row>
    <row r="20" spans="1:13" s="3" customFormat="1">
      <c r="A20" s="54" t="s">
        <v>24</v>
      </c>
      <c r="B20" s="56" t="s">
        <v>5</v>
      </c>
      <c r="C20" s="57"/>
      <c r="D20" s="57"/>
      <c r="E20" s="57"/>
      <c r="F20" s="57"/>
      <c r="G20" s="26" t="s">
        <v>6</v>
      </c>
      <c r="H20" s="18"/>
      <c r="I20" s="18"/>
      <c r="J20" s="18"/>
      <c r="K20" s="18"/>
      <c r="L20" s="18"/>
      <c r="M20" s="18"/>
    </row>
    <row r="21" spans="1:13" s="3" customFormat="1" ht="17.25" customHeight="1">
      <c r="A21" s="55"/>
      <c r="B21" s="58"/>
      <c r="C21" s="59"/>
      <c r="D21" s="59"/>
      <c r="E21" s="59"/>
      <c r="F21" s="59"/>
      <c r="G21" s="27">
        <f>SUM(G23:G25)</f>
        <v>617242</v>
      </c>
      <c r="H21" s="18"/>
      <c r="I21" s="18"/>
      <c r="J21" s="18"/>
      <c r="K21" s="18"/>
      <c r="L21" s="18"/>
      <c r="M21" s="18"/>
    </row>
    <row r="22" spans="1:13" ht="61.5">
      <c r="A22" s="45" t="s">
        <v>25</v>
      </c>
      <c r="B22" s="46"/>
      <c r="C22" s="43" t="s">
        <v>8</v>
      </c>
      <c r="D22" s="42" t="s">
        <v>9</v>
      </c>
      <c r="E22" s="22" t="s">
        <v>10</v>
      </c>
      <c r="F22" s="23" t="s">
        <v>11</v>
      </c>
      <c r="G22" s="28" t="s">
        <v>12</v>
      </c>
      <c r="H22" s="17"/>
      <c r="I22" s="18"/>
      <c r="J22" s="18"/>
      <c r="K22" s="18"/>
      <c r="L22" s="18"/>
      <c r="M22" s="19"/>
    </row>
    <row r="23" spans="1:13">
      <c r="A23" s="49" t="s">
        <v>13</v>
      </c>
      <c r="B23" s="70"/>
      <c r="C23" s="37" t="s">
        <v>14</v>
      </c>
      <c r="D23" s="38">
        <v>10</v>
      </c>
      <c r="E23" s="39" t="s">
        <v>26</v>
      </c>
      <c r="F23" s="32">
        <v>224.2</v>
      </c>
      <c r="G23" s="29">
        <f>D23*F23</f>
        <v>2242</v>
      </c>
      <c r="H23" s="17"/>
      <c r="I23" s="18"/>
      <c r="J23" s="18"/>
      <c r="K23" s="18"/>
      <c r="L23" s="18"/>
      <c r="M23" s="19"/>
    </row>
    <row r="24" spans="1:13">
      <c r="A24" s="49" t="s">
        <v>13</v>
      </c>
      <c r="B24" s="70"/>
      <c r="C24" s="37" t="s">
        <v>14</v>
      </c>
      <c r="D24" s="38">
        <v>150</v>
      </c>
      <c r="E24" s="39" t="s">
        <v>21</v>
      </c>
      <c r="F24" s="32">
        <v>100</v>
      </c>
      <c r="G24" s="29">
        <f>D24*F24</f>
        <v>15000</v>
      </c>
      <c r="H24" s="17"/>
      <c r="I24" s="18"/>
      <c r="J24" s="18"/>
      <c r="K24" s="18"/>
      <c r="M24" s="19"/>
    </row>
    <row r="25" spans="1:13">
      <c r="A25" s="50" t="s">
        <v>13</v>
      </c>
      <c r="B25" s="71"/>
      <c r="C25" s="37" t="s">
        <v>14</v>
      </c>
      <c r="D25" s="38">
        <v>600</v>
      </c>
      <c r="E25" s="40" t="s">
        <v>17</v>
      </c>
      <c r="F25" s="33">
        <v>1000</v>
      </c>
      <c r="G25" s="30">
        <f>D25*F25</f>
        <v>600000</v>
      </c>
      <c r="I25" s="20"/>
    </row>
    <row r="26" spans="1:13" ht="17.25" customHeight="1">
      <c r="A26" s="64" t="s">
        <v>27</v>
      </c>
      <c r="B26" s="65"/>
      <c r="C26" s="66"/>
      <c r="D26" s="66"/>
      <c r="E26" s="65"/>
      <c r="F26" s="65"/>
      <c r="G26" s="31">
        <f>G5+G19</f>
        <v>1575742</v>
      </c>
    </row>
    <row r="27" spans="1:13" s="3" customFormat="1">
      <c r="A27" s="6"/>
      <c r="B27" s="2"/>
      <c r="C27" s="35"/>
      <c r="D27" s="7"/>
      <c r="E27" s="7"/>
      <c r="F27" s="7"/>
      <c r="G27" s="21"/>
      <c r="H27" s="4"/>
    </row>
    <row r="28" spans="1:13" s="6" customFormat="1">
      <c r="A28" s="9"/>
      <c r="B28" t="s">
        <v>28</v>
      </c>
      <c r="C28" s="36"/>
      <c r="G28" s="9"/>
      <c r="H28" s="9"/>
    </row>
    <row r="29" spans="1:13" s="6" customFormat="1">
      <c r="A29" s="9"/>
      <c r="B29" s="9"/>
      <c r="C29" s="36"/>
      <c r="G29" s="9"/>
      <c r="H29" s="9"/>
    </row>
    <row r="30" spans="1:13" s="6" customFormat="1" ht="15.75">
      <c r="A30" s="9"/>
      <c r="B30" s="44" t="s">
        <v>29</v>
      </c>
      <c r="C30" s="36"/>
      <c r="G30" s="9"/>
      <c r="H30" s="9"/>
    </row>
    <row r="31" spans="1:13" s="6" customFormat="1">
      <c r="A31" s="9"/>
      <c r="B31" s="9"/>
      <c r="C31" s="36"/>
      <c r="G31" s="9"/>
      <c r="H31" s="9"/>
    </row>
    <row r="32" spans="1:13" s="6" customFormat="1">
      <c r="A32" s="9"/>
      <c r="B32" s="9"/>
      <c r="C32" s="36"/>
      <c r="G32" s="9"/>
      <c r="H32" s="9"/>
    </row>
    <row r="33" spans="2:8" s="6" customFormat="1">
      <c r="B33" s="12"/>
      <c r="C33" s="36"/>
      <c r="G33" s="9"/>
      <c r="H33" s="9"/>
    </row>
    <row r="34" spans="2:8" s="6" customFormat="1">
      <c r="B34" s="12"/>
      <c r="C34" s="36"/>
      <c r="G34" s="9"/>
      <c r="H34" s="9"/>
    </row>
    <row r="35" spans="2:8" s="6" customFormat="1">
      <c r="B35" s="12"/>
      <c r="C35" s="36"/>
      <c r="G35" s="9"/>
      <c r="H35" s="9"/>
    </row>
    <row r="36" spans="2:8" s="6" customFormat="1">
      <c r="B36" s="12"/>
      <c r="C36" s="36"/>
      <c r="G36" s="15"/>
      <c r="H36" s="10"/>
    </row>
    <row r="37" spans="2:8" s="6" customFormat="1">
      <c r="B37" s="12"/>
      <c r="C37" s="36"/>
      <c r="G37" s="15"/>
      <c r="H37" s="10"/>
    </row>
    <row r="38" spans="2:8" s="6" customFormat="1">
      <c r="B38" s="12"/>
      <c r="C38" s="36"/>
      <c r="G38" s="15"/>
      <c r="H38" s="10"/>
    </row>
    <row r="39" spans="2:8" s="6" customFormat="1">
      <c r="B39" s="12"/>
      <c r="C39" s="36"/>
      <c r="G39" s="15"/>
      <c r="H39" s="10"/>
    </row>
    <row r="40" spans="2:8" s="6" customFormat="1">
      <c r="B40" s="12"/>
      <c r="C40" s="36"/>
      <c r="G40" s="15"/>
      <c r="H40" s="10"/>
    </row>
    <row r="41" spans="2:8" s="6" customFormat="1">
      <c r="B41" s="12"/>
      <c r="C41" s="36"/>
      <c r="G41" s="15"/>
      <c r="H41" s="10"/>
    </row>
    <row r="42" spans="2:8" s="6" customFormat="1">
      <c r="B42" s="12"/>
      <c r="C42" s="36"/>
      <c r="G42" s="15"/>
      <c r="H42" s="10"/>
    </row>
    <row r="43" spans="2:8" s="6" customFormat="1">
      <c r="B43" s="12"/>
      <c r="C43" s="36"/>
      <c r="G43" s="15"/>
      <c r="H43" s="10"/>
    </row>
    <row r="44" spans="2:8" s="6" customFormat="1">
      <c r="B44" s="12"/>
      <c r="C44" s="36"/>
      <c r="G44" s="15"/>
      <c r="H44" s="10"/>
    </row>
    <row r="45" spans="2:8" s="6" customFormat="1">
      <c r="B45" s="12"/>
      <c r="C45" s="36"/>
      <c r="G45" s="15"/>
      <c r="H45" s="10"/>
    </row>
    <row r="46" spans="2:8" s="6" customFormat="1">
      <c r="B46" s="12"/>
      <c r="C46" s="36"/>
      <c r="G46" s="15"/>
      <c r="H46" s="10"/>
    </row>
    <row r="47" spans="2:8" s="6" customFormat="1">
      <c r="B47" s="12"/>
      <c r="C47" s="36"/>
      <c r="G47" s="15"/>
      <c r="H47" s="10"/>
    </row>
    <row r="48" spans="2:8" s="6" customFormat="1">
      <c r="B48" s="12"/>
      <c r="C48" s="36"/>
      <c r="G48" s="15"/>
      <c r="H48" s="10"/>
    </row>
    <row r="49" spans="2:8" s="6" customFormat="1">
      <c r="B49" s="12"/>
      <c r="C49" s="36"/>
      <c r="G49" s="15"/>
      <c r="H49" s="10"/>
    </row>
    <row r="50" spans="2:8" s="6" customFormat="1">
      <c r="B50" s="12"/>
      <c r="C50" s="36"/>
      <c r="G50" s="15"/>
      <c r="H50" s="10"/>
    </row>
    <row r="51" spans="2:8" s="6" customFormat="1">
      <c r="B51" s="12"/>
      <c r="C51" s="36"/>
      <c r="G51" s="15"/>
      <c r="H51" s="10"/>
    </row>
    <row r="52" spans="2:8" s="6" customFormat="1">
      <c r="B52" s="12"/>
      <c r="C52" s="36"/>
      <c r="G52" s="15"/>
      <c r="H52" s="10"/>
    </row>
    <row r="53" spans="2:8" s="6" customFormat="1">
      <c r="B53" s="12"/>
      <c r="C53" s="36"/>
      <c r="G53" s="15"/>
      <c r="H53" s="10"/>
    </row>
    <row r="54" spans="2:8" s="6" customFormat="1">
      <c r="B54" s="12"/>
      <c r="C54" s="36"/>
      <c r="G54" s="15"/>
      <c r="H54" s="10"/>
    </row>
    <row r="55" spans="2:8" s="6" customFormat="1">
      <c r="B55" s="12"/>
      <c r="C55" s="36"/>
      <c r="G55" s="15"/>
      <c r="H55" s="10"/>
    </row>
    <row r="56" spans="2:8" s="6" customFormat="1">
      <c r="B56" s="12"/>
      <c r="C56" s="36"/>
      <c r="G56" s="15"/>
      <c r="H56" s="10"/>
    </row>
    <row r="57" spans="2:8" s="6" customFormat="1">
      <c r="B57" s="12"/>
      <c r="C57" s="36"/>
      <c r="G57" s="15"/>
      <c r="H57" s="10"/>
    </row>
    <row r="58" spans="2:8" s="6" customFormat="1">
      <c r="B58" s="12"/>
      <c r="C58" s="36"/>
      <c r="G58" s="15"/>
      <c r="H58" s="10"/>
    </row>
    <row r="59" spans="2:8" s="6" customFormat="1">
      <c r="B59" s="12"/>
      <c r="C59" s="36"/>
      <c r="G59" s="15"/>
      <c r="H59" s="10"/>
    </row>
    <row r="60" spans="2:8" s="6" customFormat="1">
      <c r="B60" s="12"/>
      <c r="C60" s="36"/>
      <c r="G60" s="15"/>
      <c r="H60" s="10"/>
    </row>
    <row r="61" spans="2:8" s="6" customFormat="1">
      <c r="B61" s="12"/>
      <c r="C61" s="36"/>
      <c r="G61" s="15"/>
      <c r="H61" s="10"/>
    </row>
    <row r="62" spans="2:8" s="6" customFormat="1">
      <c r="B62" s="12"/>
      <c r="C62" s="36"/>
      <c r="G62" s="15"/>
      <c r="H62" s="10"/>
    </row>
    <row r="63" spans="2:8" s="6" customFormat="1">
      <c r="B63" s="12"/>
      <c r="C63" s="36"/>
      <c r="G63" s="15"/>
      <c r="H63" s="10"/>
    </row>
    <row r="64" spans="2:8" s="6" customFormat="1">
      <c r="B64" s="12"/>
      <c r="C64" s="36"/>
      <c r="G64" s="15"/>
      <c r="H64" s="10"/>
    </row>
    <row r="65" spans="1:16" s="6" customFormat="1">
      <c r="B65" s="12"/>
      <c r="C65" s="36"/>
      <c r="G65" s="15"/>
      <c r="H65" s="10"/>
    </row>
    <row r="66" spans="1:16" s="6" customFormat="1">
      <c r="B66" s="12"/>
      <c r="C66" s="36"/>
      <c r="G66" s="15"/>
      <c r="H66" s="10"/>
    </row>
    <row r="67" spans="1:16" s="6" customFormat="1">
      <c r="A67" s="6">
        <f>64*6</f>
        <v>384</v>
      </c>
      <c r="B67" s="12">
        <f>24*42</f>
        <v>1008</v>
      </c>
      <c r="C67" s="36"/>
      <c r="G67" s="15" t="e">
        <f>#REF!/6*3</f>
        <v>#REF!</v>
      </c>
      <c r="H67" s="10"/>
    </row>
    <row r="68" spans="1:16" s="6" customFormat="1">
      <c r="B68" s="12"/>
      <c r="C68" s="36"/>
      <c r="G68" s="15" t="e">
        <f>#REF!*3</f>
        <v>#REF!</v>
      </c>
      <c r="H68" s="10"/>
      <c r="J68" s="6" t="e">
        <f>#REF!</f>
        <v>#REF!</v>
      </c>
      <c r="K68" s="6" t="e">
        <f t="shared" ref="K68:P70" si="0">J68</f>
        <v>#REF!</v>
      </c>
      <c r="L68" s="6" t="e">
        <f t="shared" si="0"/>
        <v>#REF!</v>
      </c>
      <c r="M68" s="6" t="e">
        <f t="shared" si="0"/>
        <v>#REF!</v>
      </c>
      <c r="N68" s="6" t="e">
        <f t="shared" si="0"/>
        <v>#REF!</v>
      </c>
      <c r="O68" s="6" t="e">
        <f t="shared" si="0"/>
        <v>#REF!</v>
      </c>
      <c r="P68" s="6" t="e">
        <f t="shared" si="0"/>
        <v>#REF!</v>
      </c>
    </row>
    <row r="69" spans="1:16" s="6" customFormat="1">
      <c r="B69" s="12"/>
      <c r="C69" s="36"/>
      <c r="G69" s="15" t="e">
        <f>#REF!*3</f>
        <v>#REF!</v>
      </c>
      <c r="H69" s="10"/>
      <c r="I69" s="11"/>
      <c r="J69" s="11" t="e">
        <f>#REF!</f>
        <v>#REF!</v>
      </c>
      <c r="K69" s="11" t="e">
        <f t="shared" si="0"/>
        <v>#REF!</v>
      </c>
      <c r="L69" s="11" t="e">
        <f t="shared" si="0"/>
        <v>#REF!</v>
      </c>
      <c r="M69" s="11" t="e">
        <f t="shared" si="0"/>
        <v>#REF!</v>
      </c>
      <c r="N69" s="11" t="e">
        <f t="shared" si="0"/>
        <v>#REF!</v>
      </c>
      <c r="O69" s="11" t="e">
        <f t="shared" si="0"/>
        <v>#REF!</v>
      </c>
      <c r="P69" s="11" t="e">
        <f t="shared" si="0"/>
        <v>#REF!</v>
      </c>
    </row>
    <row r="70" spans="1:16" s="6" customFormat="1">
      <c r="B70" s="12"/>
      <c r="C70" s="36"/>
      <c r="G70" s="15"/>
      <c r="H70" s="10"/>
      <c r="I70" s="11"/>
      <c r="J70" s="11" t="e">
        <f>#REF!</f>
        <v>#REF!</v>
      </c>
      <c r="K70" s="11" t="e">
        <f t="shared" si="0"/>
        <v>#REF!</v>
      </c>
      <c r="L70" s="11" t="e">
        <f t="shared" si="0"/>
        <v>#REF!</v>
      </c>
      <c r="M70" s="11" t="e">
        <f t="shared" si="0"/>
        <v>#REF!</v>
      </c>
      <c r="N70" s="11" t="e">
        <f t="shared" si="0"/>
        <v>#REF!</v>
      </c>
      <c r="O70" s="11" t="e">
        <f t="shared" si="0"/>
        <v>#REF!</v>
      </c>
      <c r="P70" s="11" t="e">
        <f t="shared" si="0"/>
        <v>#REF!</v>
      </c>
    </row>
    <row r="71" spans="1:16" s="6" customFormat="1">
      <c r="B71" s="12"/>
      <c r="C71" s="36"/>
      <c r="G71" s="15"/>
      <c r="H71" s="10"/>
    </row>
    <row r="72" spans="1:16" s="6" customFormat="1">
      <c r="B72" s="12"/>
      <c r="C72" s="36"/>
      <c r="G72" s="15"/>
      <c r="H72" s="10"/>
    </row>
    <row r="73" spans="1:16" s="6" customFormat="1">
      <c r="B73" s="12"/>
      <c r="C73" s="36"/>
      <c r="G73" s="15"/>
      <c r="H73" s="10"/>
    </row>
    <row r="74" spans="1:16" s="6" customFormat="1">
      <c r="B74" s="12"/>
      <c r="C74" s="36"/>
      <c r="G74" s="15"/>
      <c r="H74" s="10"/>
    </row>
    <row r="75" spans="1:16" s="6" customFormat="1">
      <c r="B75" s="12"/>
      <c r="C75" s="36"/>
      <c r="G75" s="15"/>
      <c r="H75" s="10"/>
    </row>
    <row r="76" spans="1:16" s="6" customFormat="1">
      <c r="B76" s="12"/>
      <c r="C76" s="36"/>
      <c r="G76" s="15"/>
      <c r="H76" s="10"/>
    </row>
    <row r="77" spans="1:16" s="6" customFormat="1">
      <c r="B77" s="12"/>
      <c r="C77" s="36"/>
      <c r="G77" s="15"/>
      <c r="H77" s="10"/>
    </row>
    <row r="78" spans="1:16" s="6" customFormat="1">
      <c r="B78" s="12"/>
      <c r="C78" s="36"/>
      <c r="G78" s="15"/>
      <c r="H78" s="10"/>
    </row>
    <row r="79" spans="1:16" s="6" customFormat="1">
      <c r="B79" s="12"/>
      <c r="C79" s="36"/>
      <c r="G79" s="15"/>
      <c r="H79" s="10"/>
    </row>
    <row r="80" spans="1:16" s="6" customFormat="1">
      <c r="B80" s="12"/>
      <c r="C80" s="36"/>
      <c r="G80" s="15"/>
      <c r="H80" s="10"/>
    </row>
    <row r="81" spans="1:8" s="6" customFormat="1">
      <c r="A81" s="6">
        <v>1111</v>
      </c>
      <c r="B81" s="12">
        <f>ROUND((A81*7.8),0)</f>
        <v>8666</v>
      </c>
      <c r="C81" s="36"/>
      <c r="G81" s="15"/>
      <c r="H81" s="10"/>
    </row>
    <row r="82" spans="1:8" s="6" customFormat="1">
      <c r="A82" s="6">
        <f>A81/2</f>
        <v>555.5</v>
      </c>
      <c r="B82" s="12">
        <f>ROUND((A82*7.8),0)</f>
        <v>4333</v>
      </c>
      <c r="C82" s="36"/>
      <c r="G82" s="15"/>
      <c r="H82" s="10"/>
    </row>
    <row r="83" spans="1:8" s="6" customFormat="1">
      <c r="A83" s="6">
        <v>1111</v>
      </c>
      <c r="B83" s="12">
        <f>ROUND((A83*7.8),0)</f>
        <v>8666</v>
      </c>
      <c r="C83" s="36"/>
      <c r="G83" s="15"/>
      <c r="H83" s="10"/>
    </row>
    <row r="84" spans="1:8" s="6" customFormat="1">
      <c r="B84" s="12"/>
      <c r="C84" s="36"/>
      <c r="G84" s="15"/>
      <c r="H84" s="10"/>
    </row>
    <row r="85" spans="1:8" s="6" customFormat="1">
      <c r="B85" s="12"/>
      <c r="C85" s="36"/>
      <c r="G85" s="15"/>
      <c r="H85" s="10"/>
    </row>
    <row r="86" spans="1:8" s="6" customFormat="1">
      <c r="B86" s="12"/>
      <c r="C86" s="36"/>
      <c r="G86" s="15"/>
      <c r="H86" s="10"/>
    </row>
    <row r="87" spans="1:8" s="6" customFormat="1">
      <c r="B87" s="12"/>
      <c r="C87" s="36"/>
      <c r="G87" s="15"/>
      <c r="H87" s="10"/>
    </row>
    <row r="88" spans="1:8" s="6" customFormat="1">
      <c r="B88" s="12"/>
      <c r="C88" s="36"/>
      <c r="G88" s="15"/>
      <c r="H88" s="10"/>
    </row>
    <row r="89" spans="1:8" s="6" customFormat="1">
      <c r="B89" s="12"/>
      <c r="C89" s="36"/>
      <c r="G89" s="15"/>
      <c r="H89" s="10"/>
    </row>
    <row r="90" spans="1:8" s="6" customFormat="1">
      <c r="B90" s="12"/>
      <c r="C90" s="36"/>
      <c r="G90" s="15"/>
      <c r="H90" s="10"/>
    </row>
    <row r="91" spans="1:8" s="6" customFormat="1">
      <c r="B91" s="12"/>
      <c r="C91" s="36"/>
      <c r="G91" s="15"/>
      <c r="H91" s="10"/>
    </row>
    <row r="92" spans="1:8" s="6" customFormat="1">
      <c r="B92" s="12"/>
      <c r="C92" s="36"/>
      <c r="G92" s="15"/>
      <c r="H92" s="10"/>
    </row>
    <row r="93" spans="1:8" s="6" customFormat="1">
      <c r="B93" s="12"/>
      <c r="C93" s="36"/>
      <c r="G93" s="15"/>
      <c r="H93" s="10"/>
    </row>
    <row r="94" spans="1:8" s="6" customFormat="1">
      <c r="B94" s="12"/>
      <c r="C94" s="36"/>
      <c r="G94" s="15"/>
      <c r="H94" s="10"/>
    </row>
    <row r="95" spans="1:8" s="6" customFormat="1">
      <c r="B95" s="12"/>
      <c r="C95" s="36"/>
      <c r="G95" s="15"/>
      <c r="H95" s="10"/>
    </row>
    <row r="96" spans="1:8" s="6" customFormat="1">
      <c r="B96" s="12"/>
      <c r="C96" s="36"/>
      <c r="G96" s="15"/>
      <c r="H96" s="10"/>
    </row>
    <row r="97" spans="1:8" s="6" customFormat="1">
      <c r="B97" s="12"/>
      <c r="C97" s="36"/>
      <c r="G97" s="15"/>
      <c r="H97" s="10"/>
    </row>
    <row r="98" spans="1:8" s="6" customFormat="1">
      <c r="B98" s="12"/>
      <c r="C98" s="36"/>
      <c r="G98" s="15"/>
      <c r="H98" s="10"/>
    </row>
    <row r="99" spans="1:8" s="6" customFormat="1">
      <c r="B99" s="12"/>
      <c r="C99" s="36"/>
      <c r="G99" s="15"/>
      <c r="H99" s="10"/>
    </row>
    <row r="100" spans="1:8" s="6" customFormat="1">
      <c r="B100" s="12"/>
      <c r="C100" s="36"/>
      <c r="G100" s="15"/>
      <c r="H100" s="10"/>
    </row>
    <row r="101" spans="1:8" s="6" customFormat="1">
      <c r="B101" s="12"/>
      <c r="C101" s="36"/>
      <c r="G101" s="15"/>
      <c r="H101" s="10"/>
    </row>
    <row r="102" spans="1:8" s="6" customFormat="1">
      <c r="B102" s="12"/>
      <c r="C102" s="36"/>
      <c r="G102" s="15"/>
      <c r="H102" s="10"/>
    </row>
    <row r="103" spans="1:8" s="6" customFormat="1">
      <c r="B103" s="12"/>
      <c r="C103" s="36"/>
      <c r="G103" s="15"/>
      <c r="H103" s="10"/>
    </row>
    <row r="104" spans="1:8" s="6" customFormat="1">
      <c r="B104" s="12"/>
      <c r="C104" s="36"/>
      <c r="G104" s="15"/>
      <c r="H104" s="10"/>
    </row>
    <row r="105" spans="1:8" s="6" customFormat="1">
      <c r="A105" s="6" t="s">
        <v>30</v>
      </c>
      <c r="B105" s="12"/>
      <c r="C105" s="36"/>
      <c r="G105" s="15"/>
      <c r="H105" s="10"/>
    </row>
    <row r="106" spans="1:8" s="6" customFormat="1">
      <c r="A106" s="6" t="s">
        <v>31</v>
      </c>
      <c r="B106" s="12"/>
      <c r="C106" s="36"/>
      <c r="G106" s="15" t="s">
        <v>32</v>
      </c>
      <c r="H106" s="10"/>
    </row>
    <row r="107" spans="1:8" s="6" customFormat="1">
      <c r="A107" s="6" t="s">
        <v>33</v>
      </c>
      <c r="B107" s="12"/>
      <c r="C107" s="36"/>
      <c r="G107" s="15">
        <v>120</v>
      </c>
      <c r="H107" s="10"/>
    </row>
    <row r="108" spans="1:8" s="6" customFormat="1">
      <c r="A108" s="6" t="s">
        <v>34</v>
      </c>
      <c r="B108" s="12"/>
      <c r="C108" s="36"/>
      <c r="G108" s="15">
        <v>60</v>
      </c>
      <c r="H108" s="10"/>
    </row>
    <row r="109" spans="1:8" s="6" customFormat="1">
      <c r="A109" s="6" t="s">
        <v>35</v>
      </c>
      <c r="B109" s="12"/>
      <c r="C109" s="36"/>
      <c r="G109" s="15">
        <v>20</v>
      </c>
      <c r="H109" s="10"/>
    </row>
    <row r="110" spans="1:8" s="6" customFormat="1">
      <c r="A110" s="6" t="s">
        <v>36</v>
      </c>
      <c r="B110" s="12"/>
      <c r="C110" s="36"/>
      <c r="G110" s="15"/>
      <c r="H110" s="10"/>
    </row>
    <row r="111" spans="1:8" s="6" customFormat="1">
      <c r="A111" s="6" t="s">
        <v>30</v>
      </c>
      <c r="B111" s="12"/>
      <c r="C111" s="36"/>
      <c r="G111" s="13"/>
      <c r="H111" s="10"/>
    </row>
    <row r="112" spans="1:8" s="6" customFormat="1">
      <c r="A112" s="6" t="s">
        <v>30</v>
      </c>
      <c r="B112" s="12"/>
      <c r="C112" s="36"/>
      <c r="G112" s="13"/>
      <c r="H112" s="10"/>
    </row>
    <row r="113" spans="1:8" s="6" customFormat="1">
      <c r="B113" s="12"/>
      <c r="C113" s="36"/>
      <c r="G113" s="15"/>
      <c r="H113" s="10"/>
    </row>
    <row r="114" spans="1:8" s="6" customFormat="1">
      <c r="B114" s="12"/>
      <c r="C114" s="36"/>
      <c r="G114" s="15"/>
      <c r="H114" s="10"/>
    </row>
    <row r="115" spans="1:8" s="6" customFormat="1">
      <c r="B115" s="12"/>
      <c r="C115" s="36"/>
      <c r="G115" s="15"/>
      <c r="H115" s="10"/>
    </row>
    <row r="116" spans="1:8" s="6" customFormat="1">
      <c r="B116" s="14"/>
      <c r="C116" s="36"/>
      <c r="D116" s="8"/>
      <c r="E116" s="8"/>
      <c r="F116" s="8"/>
      <c r="G116" s="15"/>
      <c r="H116" s="10"/>
    </row>
    <row r="117" spans="1:8" s="6" customFormat="1">
      <c r="B117" s="12"/>
      <c r="C117" s="36"/>
      <c r="G117" s="15"/>
      <c r="H117" s="10"/>
    </row>
    <row r="118" spans="1:8" s="6" customFormat="1" ht="15.75">
      <c r="A118" s="16" t="s">
        <v>37</v>
      </c>
      <c r="B118" s="12"/>
      <c r="C118" s="36"/>
      <c r="G118" s="15"/>
      <c r="H118" s="10"/>
    </row>
    <row r="119" spans="1:8" s="6" customFormat="1">
      <c r="A119" s="6" t="s">
        <v>38</v>
      </c>
      <c r="B119" s="12"/>
      <c r="C119" s="36"/>
      <c r="G119" s="15"/>
      <c r="H119" s="10"/>
    </row>
    <row r="120" spans="1:8" s="6" customFormat="1">
      <c r="A120" s="6" t="s">
        <v>39</v>
      </c>
      <c r="B120" s="12"/>
      <c r="C120" s="36"/>
      <c r="G120" s="15"/>
      <c r="H120" s="10"/>
    </row>
    <row r="121" spans="1:8" s="6" customFormat="1">
      <c r="A121" s="6" t="s">
        <v>40</v>
      </c>
      <c r="B121" s="12"/>
      <c r="C121" s="36"/>
      <c r="G121" s="15"/>
      <c r="H121" s="10"/>
    </row>
    <row r="122" spans="1:8" s="6" customFormat="1">
      <c r="B122" s="12"/>
      <c r="C122" s="36"/>
      <c r="G122" s="15"/>
      <c r="H122" s="10"/>
    </row>
    <row r="123" spans="1:8" s="6" customFormat="1">
      <c r="B123" s="12"/>
      <c r="C123" s="36"/>
      <c r="G123" s="15"/>
      <c r="H123" s="10"/>
    </row>
    <row r="124" spans="1:8" s="6" customFormat="1">
      <c r="B124" s="12"/>
      <c r="C124" s="36"/>
      <c r="G124" s="15"/>
      <c r="H124" s="10"/>
    </row>
    <row r="125" spans="1:8" s="6" customFormat="1">
      <c r="B125" s="12"/>
      <c r="C125" s="36"/>
      <c r="G125" s="15"/>
      <c r="H125" s="10"/>
    </row>
    <row r="126" spans="1:8" s="6" customFormat="1">
      <c r="B126" s="12"/>
      <c r="C126" s="36"/>
      <c r="G126" s="15"/>
      <c r="H126" s="10"/>
    </row>
    <row r="127" spans="1:8" s="6" customFormat="1">
      <c r="B127" s="12"/>
      <c r="C127" s="36"/>
      <c r="G127" s="15"/>
      <c r="H127" s="10"/>
    </row>
    <row r="128" spans="1:8" s="6" customFormat="1">
      <c r="B128" s="12"/>
      <c r="C128" s="36"/>
      <c r="G128" s="15"/>
      <c r="H128" s="10"/>
    </row>
    <row r="129" spans="1:8" s="6" customFormat="1">
      <c r="B129" s="12"/>
      <c r="C129" s="36"/>
      <c r="G129" s="15"/>
      <c r="H129" s="10"/>
    </row>
    <row r="130" spans="1:8" s="6" customFormat="1">
      <c r="B130" s="12"/>
      <c r="C130" s="36"/>
      <c r="G130" s="15"/>
      <c r="H130" s="10"/>
    </row>
    <row r="131" spans="1:8" s="6" customFormat="1">
      <c r="B131" s="12"/>
      <c r="C131" s="36"/>
      <c r="G131" s="15"/>
      <c r="H131" s="10"/>
    </row>
    <row r="132" spans="1:8" s="6" customFormat="1">
      <c r="B132" s="12"/>
      <c r="C132" s="36"/>
      <c r="G132" s="15"/>
      <c r="H132" s="10"/>
    </row>
    <row r="133" spans="1:8" s="6" customFormat="1" ht="15.75">
      <c r="A133" s="16" t="s">
        <v>41</v>
      </c>
      <c r="B133" s="12"/>
      <c r="C133" s="36"/>
      <c r="G133" s="15"/>
      <c r="H133" s="10"/>
    </row>
    <row r="134" spans="1:8" s="6" customFormat="1">
      <c r="A134" s="6" t="s">
        <v>42</v>
      </c>
      <c r="B134" s="12"/>
      <c r="C134" s="36"/>
      <c r="G134" s="15"/>
      <c r="H134" s="10"/>
    </row>
    <row r="135" spans="1:8" s="6" customFormat="1">
      <c r="A135" s="6" t="s">
        <v>43</v>
      </c>
      <c r="B135" s="12"/>
      <c r="C135" s="36"/>
      <c r="G135" s="15"/>
      <c r="H135" s="10"/>
    </row>
    <row r="136" spans="1:8" s="6" customFormat="1">
      <c r="A136" s="6" t="s">
        <v>44</v>
      </c>
      <c r="B136" s="12"/>
      <c r="C136" s="36"/>
      <c r="G136" s="15"/>
      <c r="H136" s="10"/>
    </row>
    <row r="137" spans="1:8" s="6" customFormat="1">
      <c r="B137" s="12"/>
      <c r="C137" s="36"/>
      <c r="G137" s="15"/>
      <c r="H137" s="10"/>
    </row>
    <row r="138" spans="1:8" s="6" customFormat="1">
      <c r="B138" s="12"/>
      <c r="C138" s="36"/>
      <c r="G138" s="15"/>
      <c r="H138" s="10"/>
    </row>
    <row r="139" spans="1:8" s="6" customFormat="1">
      <c r="B139" s="12"/>
      <c r="C139" s="36"/>
      <c r="G139" s="15"/>
      <c r="H139" s="10"/>
    </row>
    <row r="140" spans="1:8" s="6" customFormat="1">
      <c r="B140" s="12"/>
      <c r="C140" s="36"/>
      <c r="G140" s="15"/>
      <c r="H140" s="10"/>
    </row>
    <row r="141" spans="1:8" s="6" customFormat="1">
      <c r="B141" s="12"/>
      <c r="C141" s="36"/>
      <c r="G141" s="15"/>
      <c r="H141" s="10"/>
    </row>
    <row r="142" spans="1:8" s="6" customFormat="1">
      <c r="B142" s="12"/>
      <c r="C142" s="36"/>
      <c r="G142" s="15"/>
      <c r="H142" s="10"/>
    </row>
    <row r="143" spans="1:8" s="6" customFormat="1">
      <c r="B143" s="12"/>
      <c r="C143" s="36"/>
      <c r="G143" s="15"/>
      <c r="H143" s="10"/>
    </row>
    <row r="144" spans="1:8" s="6" customFormat="1" ht="15.75">
      <c r="A144" s="16" t="s">
        <v>30</v>
      </c>
      <c r="B144" s="12"/>
      <c r="C144" s="36"/>
      <c r="G144" s="15"/>
      <c r="H144" s="10"/>
    </row>
    <row r="145" spans="1:8" s="6" customFormat="1">
      <c r="A145" s="6" t="s">
        <v>31</v>
      </c>
      <c r="B145" s="12"/>
      <c r="C145" s="36"/>
      <c r="G145" s="15"/>
      <c r="H145" s="10"/>
    </row>
    <row r="146" spans="1:8" s="6" customFormat="1">
      <c r="A146" s="6" t="s">
        <v>33</v>
      </c>
      <c r="B146" s="12"/>
      <c r="C146" s="36"/>
      <c r="G146" s="15"/>
      <c r="H146" s="10"/>
    </row>
    <row r="147" spans="1:8" s="6" customFormat="1">
      <c r="A147" s="6" t="s">
        <v>34</v>
      </c>
      <c r="B147" s="12"/>
      <c r="C147" s="36"/>
      <c r="G147" s="15"/>
      <c r="H147" s="10"/>
    </row>
    <row r="148" spans="1:8" s="6" customFormat="1">
      <c r="A148" s="6" t="s">
        <v>35</v>
      </c>
      <c r="B148" s="12"/>
      <c r="C148" s="36"/>
      <c r="G148" s="15"/>
      <c r="H148" s="10"/>
    </row>
    <row r="149" spans="1:8" s="6" customFormat="1">
      <c r="A149" s="6" t="s">
        <v>36</v>
      </c>
      <c r="B149" s="12"/>
      <c r="C149" s="36"/>
      <c r="G149" s="15"/>
      <c r="H149" s="10"/>
    </row>
  </sheetData>
  <sheetProtection selectLockedCells="1" selectUnlockedCells="1"/>
  <mergeCells count="23">
    <mergeCell ref="A26:F26"/>
    <mergeCell ref="A18:F19"/>
    <mergeCell ref="A12:A13"/>
    <mergeCell ref="B12:F13"/>
    <mergeCell ref="A20:A21"/>
    <mergeCell ref="B20:F21"/>
    <mergeCell ref="A15:B15"/>
    <mergeCell ref="A16:B16"/>
    <mergeCell ref="A17:B17"/>
    <mergeCell ref="A22:B22"/>
    <mergeCell ref="A23:B23"/>
    <mergeCell ref="A24:B24"/>
    <mergeCell ref="A25:B25"/>
    <mergeCell ref="A1:G1"/>
    <mergeCell ref="A3:G3"/>
    <mergeCell ref="A6:A7"/>
    <mergeCell ref="B6:F7"/>
    <mergeCell ref="A4:F5"/>
    <mergeCell ref="A8:B8"/>
    <mergeCell ref="A9:B9"/>
    <mergeCell ref="A10:B10"/>
    <mergeCell ref="A11:B11"/>
    <mergeCell ref="A14:B14"/>
  </mergeCells>
  <pageMargins left="0.7" right="0.7" top="0.75" bottom="0.75" header="0.51180555555555551" footer="0.51180555555555551"/>
  <pageSetup paperSize="66" firstPageNumber="0" fitToHeight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_x00e7__x00e3_odoArquivo xmlns="b86589eb-41e4-4ec6-b94a-676f5fc8c272" xsi:nil="true"/>
    <SharedWithUsers xmlns="3df057e7-8be8-4054-8333-61d43a07dbf2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E9516907D9A944BAA980C9F5F017C00" ma:contentTypeVersion="7" ma:contentTypeDescription="Crie um novo documento." ma:contentTypeScope="" ma:versionID="43cad49c863bcb6b1c24d4dc0abd2726">
  <xsd:schema xmlns:xsd="http://www.w3.org/2001/XMLSchema" xmlns:xs="http://www.w3.org/2001/XMLSchema" xmlns:p="http://schemas.microsoft.com/office/2006/metadata/properties" xmlns:ns2="b86589eb-41e4-4ec6-b94a-676f5fc8c272" xmlns:ns3="3df057e7-8be8-4054-8333-61d43a07dbf2" targetNamespace="http://schemas.microsoft.com/office/2006/metadata/properties" ma:root="true" ma:fieldsID="0c7c7405cadafa415432e69333b24bdf" ns2:_="" ns3:_="">
    <xsd:import namespace="b86589eb-41e4-4ec6-b94a-676f5fc8c272"/>
    <xsd:import namespace="3df057e7-8be8-4054-8333-61d43a07db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escri_x00e7__x00e3_odoArquivo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589eb-41e4-4ec6-b94a-676f5fc8c2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escri_x00e7__x00e3_odoArquivo" ma:index="12" nillable="true" ma:displayName="Descrição do Arquivo" ma:format="Dropdown" ma:internalName="Descri_x00e7__x00e3_odoArquiv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f057e7-8be8-4054-8333-61d43a07dbf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6DFF06-C667-4F13-9060-F1AA993EE3D7}"/>
</file>

<file path=customXml/itemProps2.xml><?xml version="1.0" encoding="utf-8"?>
<ds:datastoreItem xmlns:ds="http://schemas.openxmlformats.org/officeDocument/2006/customXml" ds:itemID="{F54B5CBB-E4AC-4A2B-AFE6-ED586D01D6C2}"/>
</file>

<file path=customXml/itemProps3.xml><?xml version="1.0" encoding="utf-8"?>
<ds:datastoreItem xmlns:ds="http://schemas.openxmlformats.org/officeDocument/2006/customXml" ds:itemID="{0B46177E-B90A-4F18-88AC-F09E7EA40A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Roberto Alves Monteiro Junior</cp:lastModifiedBy>
  <cp:revision/>
  <dcterms:created xsi:type="dcterms:W3CDTF">2024-02-23T12:06:41Z</dcterms:created>
  <dcterms:modified xsi:type="dcterms:W3CDTF">2024-07-15T18:06:15Z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0x0101001E9516907D9A944BAA980C9F5F017C00</vt:lpwstr>
  </property>
  <property fmtid="{D5CDD505-2E9C-101B-9397-08002B2CF9AE}" pid="3" name="MediaServiceImageTags">
    <vt:lpwstr/>
  </property>
  <property fmtid="{D5CDD505-2E9C-101B-9397-08002B2CF9AE}" pid="4" name="Order">
    <vt:r8>245400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