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28" yWindow="65428" windowWidth="23256" windowHeight="12576" tabRatio="605" activeTab="0"/>
  </bookViews>
  <sheets>
    <sheet name="PAC 2020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<sst xmlns="http://schemas.openxmlformats.org/spreadsheetml/2006/main" count="710" uniqueCount="242">
  <si>
    <t>PLANO ANUAL DE CONTRATAÇÕES - PAC 2020 DO MINISTÉRIO DA JUSTIÇA E SEGURANÇA PÚBLICA</t>
  </si>
  <si>
    <t>Numeração do possível item compartilhado</t>
  </si>
  <si>
    <t>Objeto da Contratação</t>
  </si>
  <si>
    <t>Macro Unidade</t>
  </si>
  <si>
    <t>Unidade Licitante</t>
  </si>
  <si>
    <t>Classificação do objeto</t>
  </si>
  <si>
    <t>Tipo do Item</t>
  </si>
  <si>
    <t xml:space="preserve">Tipo do item </t>
  </si>
  <si>
    <t>Objeto (Agrupamento do PGC)</t>
  </si>
  <si>
    <t>Descrição do item</t>
  </si>
  <si>
    <t xml:space="preserve">Detalhamento do item </t>
  </si>
  <si>
    <t>Unidade de fornecimento do item</t>
  </si>
  <si>
    <t>Valor unitário estimado (R$)</t>
  </si>
  <si>
    <t>Valor total estimado (R$)</t>
  </si>
  <si>
    <t>Valor total de itens compartilhados (R$)</t>
  </si>
  <si>
    <t>Grau de prioridade
(Alta, Média, Baixa)</t>
  </si>
  <si>
    <t>Data estimada para necessidade do item
(dd/mm/aaaa)</t>
  </si>
  <si>
    <t>Unidade Responsável (Nome, email e telefone da unidade)</t>
  </si>
  <si>
    <t>Modalidade de Licitação</t>
  </si>
  <si>
    <t>Munição</t>
  </si>
  <si>
    <t>PRF</t>
  </si>
  <si>
    <t>DF</t>
  </si>
  <si>
    <t xml:space="preserve">Aquisição de bens </t>
  </si>
  <si>
    <t>Material Permanente</t>
  </si>
  <si>
    <t>MUNIÇÃO</t>
  </si>
  <si>
    <t>PROJÉTIL MUNIÇÃO ARMA FOGO</t>
  </si>
  <si>
    <t>PROJÉTIL MUNIÇÃO ARMA FOGO, MATERIAL FULL METAL, CALIBRE 9, APLICAÇÃO PISTOLA CALIBRE 9MM . MUNIÇÃO EXPO 115GR/147 GR BONDED 9MM</t>
  </si>
  <si>
    <t>Unidade</t>
  </si>
  <si>
    <t>Alta</t>
  </si>
  <si>
    <t>DILOG</t>
  </si>
  <si>
    <t>Pregão Eletrônico</t>
  </si>
  <si>
    <t>MUNIÇÃO TREINAMENTO</t>
  </si>
  <si>
    <t>MUNIÇÃO TREINAMENTO, EOOG 124 GR TREINAMENTO NÃO TOXICA</t>
  </si>
  <si>
    <t>SENASP</t>
  </si>
  <si>
    <t>Munição Calibre 5.56mm (para instrução)</t>
  </si>
  <si>
    <t>Baixa</t>
  </si>
  <si>
    <t>DFNSP, splan.dfnsp@mj.gov.br, 61 20259033</t>
  </si>
  <si>
    <t>Munição Calibre .40mm (para instrução)</t>
  </si>
  <si>
    <t>PF</t>
  </si>
  <si>
    <t>MUNIÇÃO LETAL E DE SIMULAÇÃO</t>
  </si>
  <si>
    <t>MUNIÇÕES OPERACIONAIS E DE TREINAMENTO NO PADRÃO ESTABLECIDO PELA POLÍCIA FEDERAL EM NORMATIVOS INTERNOS.</t>
  </si>
  <si>
    <t>DPC/CGPLAM, dpc.dlog@dpf.gov.br, 61 20248513</t>
  </si>
  <si>
    <t>Aquisição - Munição não letal. Há equipe de planejamento constituída. Segundo a Portaria nº 398-DLOG/PF, quem preside a EPC é a servidora Adriana Cristina de Jesus Souza.</t>
  </si>
  <si>
    <t>COAD/DLOG</t>
  </si>
  <si>
    <t>DFNSP</t>
  </si>
  <si>
    <t>DEPEN</t>
  </si>
  <si>
    <t>grupo</t>
  </si>
  <si>
    <t>Munição Calibre .9mm</t>
  </si>
  <si>
    <t>DISPF/DEPEN</t>
  </si>
  <si>
    <t>MUNIÇÕES</t>
  </si>
  <si>
    <t>Open Tip Match - OTM (77gr)</t>
  </si>
  <si>
    <t>Média</t>
  </si>
  <si>
    <t>DISPF</t>
  </si>
  <si>
    <t>Encamisado Total Pontiagudo - ETPT SS109 (62gr)</t>
  </si>
  <si>
    <t>3T HI-IMPACT - (32g)</t>
  </si>
  <si>
    <t>Encamisado Total Pontiagudo Comum - ETPT (144gr)</t>
  </si>
  <si>
    <t>Encamisado Total Pontiagudo Perfurante - ETPT (147gr)</t>
  </si>
  <si>
    <t>Hollow Point Boat Tail - HPBT  (168gr)</t>
  </si>
  <si>
    <t>ARMA DE FOGO DE PEQUENO PORTE - REVÓLVER / PISTOLA</t>
  </si>
  <si>
    <t>Pistola - calibre 9mm</t>
  </si>
  <si>
    <t>Pistola semi-automática, com sistema "safe-action", no calibre cal. 9mm, aproveitando as novas tecnologias aplicadas a este calibre, sendo assim estas organizações fornecem aos seus policiais maior chance de sobrevivência nos combates, uma vez que aumenta sua capacidade de disparos, em um tempo menor e com uma precisão maior</t>
  </si>
  <si>
    <t>DPSP, murilo.cavalcante@mj.gov.br, 3610</t>
  </si>
  <si>
    <t>Unidade.</t>
  </si>
  <si>
    <t>Não</t>
  </si>
  <si>
    <t xml:space="preserve">Unidade  </t>
  </si>
  <si>
    <t>Arma de fogo tipo pistola; calibre .9mm</t>
  </si>
  <si>
    <t>VIATURAS POLICIAS</t>
  </si>
  <si>
    <t>DPC/CGPLAM, dpc.dlog@dpf.gov.br, 61 20248510</t>
  </si>
  <si>
    <t>Viatura para segurança de dignitários blindadas</t>
  </si>
  <si>
    <t>Veículos blindados adequados aos trabalhos de segurança de dignitários nos níveis de risco apresentados pelas autoridades protegidas pela Polícia Federal</t>
  </si>
  <si>
    <t>DIREX/PF</t>
  </si>
  <si>
    <t>VEÍCULO CAMIONETE</t>
  </si>
  <si>
    <t>CAMIONETE DE GRANDE PORTE 4X4</t>
  </si>
  <si>
    <t>VEÍCULO GRANDE SUV</t>
  </si>
  <si>
    <t>CAMINHONETE SUV DESCARACTERIZADA</t>
  </si>
  <si>
    <t>VEÍCULO Média</t>
  </si>
  <si>
    <t>SEDAN DESCARACTERIZADO</t>
  </si>
  <si>
    <t>VAN Média</t>
  </si>
  <si>
    <t>VAN DESCARACTERIZADA</t>
  </si>
  <si>
    <t>VEÍCULO LEVE</t>
  </si>
  <si>
    <t>VEÍCULO UTILITÁRIO LEVE</t>
  </si>
  <si>
    <t>HATCH DESCARACTERIZADO</t>
  </si>
  <si>
    <t>VEÍCULO PESADO</t>
  </si>
  <si>
    <t>CAMINHÃO BAÚ</t>
  </si>
  <si>
    <t>EMPILHADEIRA</t>
  </si>
  <si>
    <t>EMPILHADEIRA PARA REMOÇÃO VEÍCULOS</t>
  </si>
  <si>
    <t xml:space="preserve">AUTOMÓVEL, NOME AUTOMÓVEL
Viatura caracterizada FTIP (2 por mobilização)
</t>
  </si>
  <si>
    <t xml:space="preserve">CARRO BLINDADO, NOME CARRO BLINDADO SOBRE RODAS
SUV blindada SEDE
</t>
  </si>
  <si>
    <t>AQUISIÇÃO DE VIATURAS</t>
  </si>
  <si>
    <t>Veículos Descaracterizados</t>
  </si>
  <si>
    <t>DIREX/DEPEN</t>
  </si>
  <si>
    <t>Veículos especiais</t>
  </si>
  <si>
    <t>VEÍCULO FURGÃO</t>
  </si>
  <si>
    <t>VEÍCULO FURGÃO, TIPO MOTOR DIESEL, TIPO DIREÇÃO HIDRÁULICA, TIPO CARROCERIA MONOBLOCO, CAPACIDADE VOLUMÉTRICA 9, POTÊNCIA MOTOR 100, CARGA ÚTIL 1500, CILINDRADA 2,50, CAPACIDADE PASSAGEIRO 3, TIPO REFRIGERAÇÃO AR QUENTE E AR FRIO, CARACTERÍSTICAS ADICIONAIS 02 PORTAS LATERAIS DIANTEIRAS, 01 PORTA LATERAL</t>
  </si>
  <si>
    <t xml:space="preserve"> VEÍCULO TRANSPORTE PESSOAL, APLICAÇÃO:CIVIL, TIPO:AUTOMÓVEL, CAPACIDADE TRANSPORTE PASSAGEIROS:5 UN, TRAÇÃO:4 X 2, COMBUSTÍVEL:GASOLINA, CAPACIDADE TANQUE COMBUSTÍVEL:75 L</t>
  </si>
  <si>
    <t>Colete Balístico</t>
  </si>
  <si>
    <t>COLETE PROVA TIRO</t>
  </si>
  <si>
    <t xml:space="preserve">COLETE PROVA TIRO, MATERIAL FIBRA, TIPO USO DISSIMULADO. </t>
  </si>
  <si>
    <t>CGI</t>
  </si>
  <si>
    <t>UNIFORME PROFISSIONAL</t>
  </si>
  <si>
    <t>Uniformes</t>
  </si>
  <si>
    <t>NUAL</t>
  </si>
  <si>
    <t xml:space="preserve">Bota, cinto, boné </t>
  </si>
  <si>
    <t xml:space="preserve">Unidade </t>
  </si>
  <si>
    <t>Fardamentos</t>
  </si>
  <si>
    <t>Aquisição de fadamentos (calça, gandola, boina, gorro, chapéu de selva, calção, camisa, sunga, maiô e etc)</t>
  </si>
  <si>
    <t>ITEM 01</t>
  </si>
  <si>
    <t xml:space="preserve">Qtde total estimada </t>
  </si>
  <si>
    <t>ITEM 5</t>
  </si>
  <si>
    <t xml:space="preserve">Colete Operacional </t>
  </si>
  <si>
    <t>Confirmar itens partipantes das demais unidades (PF, SENASP e DEPEN)</t>
  </si>
  <si>
    <t>ITEM 2</t>
  </si>
  <si>
    <t>ITEM 3</t>
  </si>
  <si>
    <t>ITEM 4</t>
  </si>
  <si>
    <t>GERENCIADOR</t>
  </si>
  <si>
    <t xml:space="preserve">POLÍCIA FEDERAL </t>
  </si>
  <si>
    <t xml:space="preserve">Uniformes </t>
  </si>
  <si>
    <t xml:space="preserve">ARMAMENTO - Pistola </t>
  </si>
  <si>
    <t>ARMA DE FOGO DE PEQUENO PORTE - REVÓLVER / PISTOLA, NOME ARMA DE FOGO DE PEQUENO PORTE - REVOLVER - Pistola compacta</t>
  </si>
  <si>
    <t>DILOG/PRF</t>
  </si>
  <si>
    <t>ARMA DE FOGO DE PEQUENO PORTE - REVÓLVER / PISTOLA, NOME ARMA DE FOGO DE PEQUENO PORTE - REVOLVER</t>
  </si>
  <si>
    <t xml:space="preserve">DPSP </t>
  </si>
  <si>
    <t>DFNSP/SENASP</t>
  </si>
  <si>
    <t>DPF/FIG/PR</t>
  </si>
  <si>
    <t xml:space="preserve">CARRO BLINDADO, NOME CARRO BLINDADO SOBRE RODAS SUV blindada GAEP (3 por PF)
</t>
  </si>
  <si>
    <t xml:space="preserve">AUTOMÓVEL, NOME AUTOMÓVEL - Viatura caracterizada FTIP (2 por mobilização)
</t>
  </si>
  <si>
    <t xml:space="preserve">CARRO BLINDADO, NOME CARRO BLINDADO SOBRE RODAS - SUV blindada SEDE
</t>
  </si>
  <si>
    <t>CARRO BLINDADO E DESCARACTERIZADOS FTIP</t>
  </si>
  <si>
    <t>CGI/PRF</t>
  </si>
  <si>
    <t>Colete Balístico para uso policial, nível III-A</t>
  </si>
  <si>
    <t xml:space="preserve"> PRF    </t>
  </si>
  <si>
    <t>399 a 413</t>
  </si>
  <si>
    <t>NUAL/PRF</t>
  </si>
  <si>
    <t>8493 a 8521</t>
  </si>
  <si>
    <t>Meia, cinto, jaleco, coturno, calças, camisas e outros.</t>
  </si>
  <si>
    <t>Serviços Gerais</t>
  </si>
  <si>
    <t>alta</t>
  </si>
  <si>
    <t xml:space="preserve">01/02/2020 </t>
  </si>
  <si>
    <t>CONJUNTO DE FERRAMENTAS</t>
  </si>
  <si>
    <t>DIREX</t>
  </si>
  <si>
    <t>FERRAMENTA</t>
  </si>
  <si>
    <t>Martelo -Características:- Cabeça em aço polido- Cabo de fibra de vidro;- Cabeça: 25mm</t>
  </si>
  <si>
    <t>Alicate de bico-6</t>
  </si>
  <si>
    <t>Alicate de corte-MEDIDAS (ROL) 6" ISOLAÇÃO ISOLADO OBSERVAÇÃO CORTE DIAGONAL.MATERIAL ACO CROMO VANÁDIO</t>
  </si>
  <si>
    <t>Chave ajustável (lnglesa)-12"</t>
  </si>
  <si>
    <t>Chave ajustável (lnglesa)-15"</t>
  </si>
  <si>
    <t>Jogo de chaves (tipo estrela)</t>
  </si>
  <si>
    <t>Macaco Hidráulico (jacaré)-Macaco Hidráulicotipo Jacaré 2 Toneladas Rebaixado - Rodasde ferro</t>
  </si>
  <si>
    <t xml:space="preserve"> CONJUNTO FERRAMENTAS, COMPONENTES:CHAVE FENDA E PHILIPS/ALICATE BICO CORTE E COMUM/, APLICAÇÃO:MANUTENÇÃO EQUIPAMENTOS ELETRÔNICOS</t>
  </si>
  <si>
    <t>Kits de ferramentas para desmontagem de equipamentos</t>
  </si>
  <si>
    <t xml:space="preserve"> CONJUNTO FERRAMENTAS, COMPONENTES:FERRO DE SOLDA, SUGADOR DE SOLDA,  EXTRATOR DE CHI, APLICAÇÃO:MANUTENÇÃO EQUIPAMENTOS ELETRÔNICOS, CARACTERÍSTICAS ADICIONAIS:KIT COM 42 PEÇAS,  MALETA PLÁSTICA C/MARCAÇÃO ESPE</t>
  </si>
  <si>
    <t>Kit RIFF Box com estação de solda</t>
  </si>
  <si>
    <t>Trena-Trena Métrica Magnética de 8 Metros Trena métrica• Gancho móvel e magnético• Tamanho da fita métrica: 8 Metro</t>
  </si>
  <si>
    <t>Smartphone de 5" para instalação de software de agente de campo e uso operacional por policiais que atuam em campo.</t>
  </si>
  <si>
    <t>DGI - marcelo.nmartins@mj.gov.br, 61 20257535</t>
  </si>
  <si>
    <t>Tablet para processamento de local de crime</t>
  </si>
  <si>
    <t xml:space="preserve"> TABLET, TELA:ATÉ 9 POL, MEMÓRIA RAM:ATÉ 4 GB, ARMAZENAMENTO INTERNO:SUPERIOR A 32 GB, ARMAZENAMENTO EXTERNO:SEM ARMAZENAMENTO EXTERNO, PROCESSADOR:DUAL CORE, CÂMERA FRONTAL:ATÉ 8 MPX, CÂMERA TRASEIRA:ATÉ 8 MPX, CONECTIVIDADE:APENAS WI-FI, SISTEMA OPERACIONAL:PROPRIETÁRIO</t>
  </si>
  <si>
    <t>Scanner</t>
  </si>
  <si>
    <t>DITEC/PF</t>
  </si>
  <si>
    <t>Aquisição de scanner</t>
  </si>
  <si>
    <t>Arquivo Nacional</t>
  </si>
  <si>
    <t>COPRA</t>
  </si>
  <si>
    <t>Scaner Planetário para grandes formatos</t>
  </si>
  <si>
    <t xml:space="preserve">Alta </t>
  </si>
  <si>
    <t xml:space="preserve">COPRA/AN </t>
  </si>
  <si>
    <t>scanear fotos internos</t>
  </si>
  <si>
    <t>Equipamentos</t>
  </si>
  <si>
    <t>Scanner 3D precisão de 3mm a 6 mm com Erro Linear menor que 1mm a 50 metros.</t>
  </si>
  <si>
    <t xml:space="preserve">Aquisição de scanner planetário para digitalizar bibliografias raras e outros documentos do acervos </t>
  </si>
  <si>
    <t>CGDS - cgds@mj.gov.br - 2025-3040</t>
  </si>
  <si>
    <t>Máquinas de registro de ponto</t>
  </si>
  <si>
    <t>Aquisição de máquinas de relógios de ponto para registro de frequência.</t>
  </si>
  <si>
    <t>José de Albuquerque Nogueira Filho, jose.albuquerque@mj.gov.br, 3892</t>
  </si>
  <si>
    <t xml:space="preserve"> RELÓGIO, MATERIAL:POLIURETANO RÍGIDO, TIPO:PAREDE, MOSTRADOR:DIGITAL, FUNCIONAMENTO:ELÉTRICO</t>
  </si>
  <si>
    <t>Aquisição de relógios de ponto</t>
  </si>
  <si>
    <t>TIC</t>
  </si>
  <si>
    <t>Compartilhamento com a SEOPI (Gerenciador SENASP)</t>
  </si>
  <si>
    <t>Aquisição de Tablet</t>
  </si>
  <si>
    <t>CGISE , cgise@mj.gov.br, 2025-3213</t>
  </si>
  <si>
    <t>TELA mínimo de 7,9" ; CONEXÃO DE INTERNET WIFI e com Chip, 4G, 3G e Wi-Fi; SISTEMA OPERACIONAL Android (versão mínima 8.0);</t>
  </si>
  <si>
    <t>Dispositivo  em formato de prancheta que pode ser usado para acesso à Internet, organização pessoal, visualização de fotos, vídeos</t>
  </si>
  <si>
    <t>Ferramenta auxiliar para atuação em reuniões e ações externas que necessite acesso a rede da internet</t>
  </si>
  <si>
    <t>cgciccn.diop@mj.gov.br (R: 2076) e cgcco.diop@mj.gov.br</t>
  </si>
  <si>
    <t>ITEM 07</t>
  </si>
  <si>
    <t>DIOP/SEOPI</t>
  </si>
  <si>
    <t>Tablet</t>
  </si>
  <si>
    <t xml:space="preserve">CGISE/DTIC/SE </t>
  </si>
  <si>
    <t>CGL</t>
  </si>
  <si>
    <t>DPSP/SENASP</t>
  </si>
  <si>
    <t>TABLET</t>
  </si>
  <si>
    <t>Tablet para navegação</t>
  </si>
  <si>
    <t>DGI/SENASP</t>
  </si>
  <si>
    <t>Smartphone</t>
  </si>
  <si>
    <t>ITEM 10</t>
  </si>
  <si>
    <t>CGGP/SAA/SE</t>
  </si>
  <si>
    <t xml:space="preserve"> CGDS/SAA/SE </t>
  </si>
  <si>
    <t xml:space="preserve">Equipamento/material de áudio </t>
  </si>
  <si>
    <t>Coordenação de Planejamento e Controle Operacional</t>
  </si>
  <si>
    <t>FONE OUVIDO</t>
  </si>
  <si>
    <t>FONE OUVIDO, FREQÜÊNCIA (MICROFONE) 100HZ-8KHZ;(AUTO-FALANTE) 20HZ-20, TIPO FONE HEADSET C/CONTROLE VOLUME MICROFONE E ÁUDIO;STEREO, CARACTERÍSTICAS ADICIONAIS COMPATÍVEL COM WINDOWS; AUTO-FALANTE DIÂM. 32MM, ACESSÓRIOS PLUGUES P/MICROFONE E ÁUDIO DE 3,5MM, APLICAÇÃO APARELHO TELEFÔNICO IP</t>
  </si>
  <si>
    <t xml:space="preserve">Unidade     </t>
  </si>
  <si>
    <t>DISTI</t>
  </si>
  <si>
    <t>APARELHO TELEFÔNICO</t>
  </si>
  <si>
    <t>APARELHO TELEFÔNICO, TIPO VOIP.
Aquisição de Equipamentos Voip para as Regionais.</t>
  </si>
  <si>
    <t xml:space="preserve">31/12/2020 </t>
  </si>
  <si>
    <t>GRAVADOR SOM</t>
  </si>
  <si>
    <t>GRAVADOR SOM, TIPO PORTÁTIL, CARACTERÍSTICAS ADICIONAIS MICROFONE INCORPORADO,FONE OUVIDO,INTERFACE USB 2., FORMA REPRODUÇÃO MP3, FONTE ALIMENTAÇÃO ENERGIA 2 PILHAS TIPO AA</t>
  </si>
  <si>
    <t>CCOM</t>
  </si>
  <si>
    <t>Gravador digital de Audio Voz Sony Icd-px470</t>
  </si>
  <si>
    <t>MICROFONE</t>
  </si>
  <si>
    <t>Microfones - Zoom H1n Handy Recorder</t>
  </si>
  <si>
    <t>Microfones - Zoom H6 Six-Track Portable Recorder</t>
  </si>
  <si>
    <t>Microfones - Shure VP83 LensHopper Camera-Mounted Condenser</t>
  </si>
  <si>
    <t>Microfones - Sennheiser MKE 600 Short Shotgun</t>
  </si>
  <si>
    <t>MICROFONE, TIPO CONDENSADOR, ALIMENTAÇÃO 110/220.
Microfone condensador AKG C414</t>
  </si>
  <si>
    <t>PLACA SOM</t>
  </si>
  <si>
    <t>Interface de Audio Behringer UMC202hd</t>
  </si>
  <si>
    <t>EQUIPAMENTOS DIVERSOS PARA SERVIÇOS PROFISSIONAIS</t>
  </si>
  <si>
    <t>Kit Articulado + Shockmount + Pop Filter</t>
  </si>
  <si>
    <t>Fone de ouvido Beats Studio3 Wireless</t>
  </si>
  <si>
    <t>INTERFACE DE ÁUDIO PCI   com pré amplificadores e 16 canais</t>
  </si>
  <si>
    <t>MESA DE SOM/MIXER  24 CANAIS</t>
  </si>
  <si>
    <t>REPETIDOR/AMPLIFICADOR DE SINAL CELULAR COM ANTENA EXTERNA</t>
  </si>
  <si>
    <t>FONES DE OUVIDO PROFISSIONAIS (Sennheiser / Beats / Sony) tipo headphone circumaural ; </t>
  </si>
  <si>
    <t>Solução de modernização de ambiente</t>
  </si>
  <si>
    <t>PSA 2019</t>
  </si>
  <si>
    <t>CGDS/SAA/SE</t>
  </si>
  <si>
    <t>serviços para implantação de solução de modernização de ambientes diversos, abrangendo a montagem de sistemas de áudio com processamento digital, sistema de videoconferência e multiconferência, de visualização e interatividade de imagens, de automação dos equipamentos e cenários,</t>
  </si>
  <si>
    <t>Solução de modernização de ambientes diversos</t>
  </si>
  <si>
    <t>unidades</t>
  </si>
  <si>
    <t>FUNAI</t>
  </si>
  <si>
    <t>CGL/SAA/SE</t>
  </si>
  <si>
    <t>CPCO/PRF</t>
  </si>
  <si>
    <t>DISTI/PRF</t>
  </si>
  <si>
    <t>CCOM/PRF</t>
  </si>
  <si>
    <t>POLÍCIA DEFERAL</t>
  </si>
  <si>
    <t>Veículos - viaturas e blindados</t>
  </si>
  <si>
    <t>ITEM 06</t>
  </si>
  <si>
    <t>ITEM 8</t>
  </si>
  <si>
    <t>ITEM 09</t>
  </si>
  <si>
    <t xml:space="preserve">01/01/2020 </t>
  </si>
  <si>
    <t xml:space="preserve">Nº DO ITEM DE CONTRATAÇÃO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</si>
</sst>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;[Red]\-&quot;R$&quot;#,##0.00"/>
    <numFmt numFmtId="165" formatCode="_-&quot;R$&quot;* #,##0.00_-;\-&quot;R$&quot;* #,##0.00_-;_-&quot;R$&quot;* &quot;-&quot;??_-;_-@_-"/>
    <numFmt numFmtId="166" formatCode="_-[$R$-416]* #,##0.00_-;\-[$R$-416]* #,##0.00_-;_-[$R$-416]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name val="Calibri"/>
      <family val="2"/>
    </font>
    <font>
      <sz val="14"/>
      <color theme="7"/>
      <name val="Calibri"/>
      <family val="2"/>
    </font>
    <font>
      <sz val="14"/>
      <color theme="1"/>
      <name val="Calibri"/>
      <family val="2"/>
    </font>
    <font>
      <sz val="14"/>
      <color rgb="FF7030A0"/>
      <name val="Calibri"/>
      <family val="2"/>
    </font>
    <font>
      <sz val="14"/>
      <color indexed="8"/>
      <name val="Calibri"/>
      <family val="2"/>
    </font>
    <font>
      <sz val="14"/>
      <color rgb="FFFFC00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165" fontId="0" fillId="0" borderId="0" applyFont="0" applyFill="0" applyBorder="0" applyAlignment="0" applyProtection="0"/>
    <xf numFmtId="0" fontId="5" fillId="0" borderId="0" applyFill="0" applyProtection="0">
      <alignment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 applyFill="0" applyProtection="0">
      <alignment/>
    </xf>
    <xf numFmtId="165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0" borderId="0" applyFill="0" applyProtection="0">
      <alignment/>
    </xf>
    <xf numFmtId="0" fontId="8" fillId="0" borderId="0">
      <alignment/>
      <protection/>
    </xf>
  </cellStyleXfs>
  <cellXfs count="143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2" xfId="24" applyFont="1" applyFill="1" applyBorder="1" applyAlignment="1" applyProtection="1">
      <alignment horizontal="center" vertical="center"/>
      <protection/>
    </xf>
    <xf numFmtId="14" fontId="10" fillId="6" borderId="2" xfId="24" applyNumberFormat="1" applyFont="1" applyFill="1" applyBorder="1" applyAlignment="1" applyProtection="1">
      <alignment horizontal="center" vertical="center"/>
      <protection/>
    </xf>
    <xf numFmtId="0" fontId="10" fillId="6" borderId="2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/>
    </xf>
    <xf numFmtId="0" fontId="10" fillId="6" borderId="0" xfId="2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14" fontId="10" fillId="6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65" fontId="10" fillId="0" borderId="2" xfId="28" applyFont="1" applyFill="1" applyBorder="1" applyAlignment="1">
      <alignment vertical="center"/>
    </xf>
    <xf numFmtId="0" fontId="10" fillId="0" borderId="2" xfId="20" applyFont="1" applyFill="1" applyBorder="1" applyAlignment="1">
      <alignment horizontal="center" vertical="center" wrapText="1"/>
    </xf>
    <xf numFmtId="0" fontId="10" fillId="0" borderId="2" xfId="20" applyFon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vertical="center"/>
      <protection/>
    </xf>
    <xf numFmtId="14" fontId="10" fillId="0" borderId="2" xfId="2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24" applyFont="1" applyFill="1" applyBorder="1" applyAlignment="1" applyProtection="1">
      <alignment horizontal="center" vertical="center"/>
      <protection/>
    </xf>
    <xf numFmtId="0" fontId="10" fillId="0" borderId="3" xfId="24" applyFont="1" applyFill="1" applyBorder="1" applyAlignment="1" applyProtection="1">
      <alignment horizontal="center"/>
      <protection/>
    </xf>
    <xf numFmtId="0" fontId="10" fillId="0" borderId="2" xfId="24" applyFont="1" applyFill="1" applyBorder="1" applyAlignment="1">
      <alignment horizontal="center" vertical="center"/>
    </xf>
    <xf numFmtId="14" fontId="10" fillId="0" borderId="2" xfId="24" applyNumberFormat="1" applyFont="1" applyFill="1" applyBorder="1" applyAlignment="1">
      <alignment horizontal="center" vertical="center"/>
    </xf>
    <xf numFmtId="0" fontId="10" fillId="0" borderId="2" xfId="24" applyFont="1" applyFill="1" applyBorder="1" applyAlignment="1">
      <alignment horizontal="center" vertical="center" wrapText="1"/>
    </xf>
    <xf numFmtId="0" fontId="10" fillId="0" borderId="2" xfId="24" applyFont="1" applyFill="1" applyBorder="1" applyAlignment="1">
      <alignment horizontal="left" vertical="center" wrapText="1"/>
    </xf>
    <xf numFmtId="0" fontId="10" fillId="0" borderId="2" xfId="28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2" xfId="27" applyFont="1" applyBorder="1" applyAlignment="1">
      <alignment horizontal="center" vertical="center" wrapText="1"/>
    </xf>
    <xf numFmtId="14" fontId="10" fillId="0" borderId="2" xfId="27" applyNumberFormat="1" applyFont="1" applyBorder="1" applyAlignment="1">
      <alignment horizontal="center" vertical="center" wrapText="1"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0" fontId="14" fillId="0" borderId="0" xfId="27" applyFont="1" applyFill="1" applyBorder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20" applyFont="1" applyFill="1" applyBorder="1" applyAlignment="1">
      <alignment horizontal="center" vertical="center"/>
    </xf>
    <xf numFmtId="0" fontId="12" fillId="0" borderId="0" xfId="29" applyFont="1" applyFill="1" applyBorder="1" applyAlignment="1">
      <alignment horizontal="center" vertical="center"/>
    </xf>
    <xf numFmtId="0" fontId="13" fillId="0" borderId="0" xfId="29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horizontal="center" vertical="center"/>
    </xf>
    <xf numFmtId="14" fontId="10" fillId="0" borderId="2" xfId="29" applyNumberFormat="1" applyFont="1" applyFill="1" applyBorder="1" applyAlignment="1">
      <alignment horizontal="center" vertical="center"/>
    </xf>
    <xf numFmtId="166" fontId="10" fillId="0" borderId="2" xfId="20" applyNumberFormat="1" applyFont="1" applyFill="1" applyBorder="1" applyAlignment="1">
      <alignment vertical="center"/>
    </xf>
    <xf numFmtId="165" fontId="10" fillId="0" borderId="2" xfId="20" applyNumberFormat="1" applyFont="1" applyFill="1" applyBorder="1" applyAlignment="1">
      <alignment horizontal="center" vertical="center"/>
    </xf>
    <xf numFmtId="14" fontId="10" fillId="0" borderId="2" xfId="20" applyNumberFormat="1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</xf>
    <xf numFmtId="0" fontId="10" fillId="0" borderId="2" xfId="29" applyFont="1" applyFill="1" applyBorder="1" applyAlignment="1" applyProtection="1">
      <alignment horizontal="center" vertical="center"/>
      <protection/>
    </xf>
    <xf numFmtId="0" fontId="10" fillId="0" borderId="2" xfId="20" applyNumberFormat="1" applyFont="1" applyFill="1" applyBorder="1" applyAlignment="1">
      <alignment horizontal="center" vertical="center"/>
    </xf>
    <xf numFmtId="0" fontId="15" fillId="0" borderId="0" xfId="29" applyFont="1" applyFill="1" applyBorder="1" applyAlignment="1">
      <alignment horizontal="center" vertical="center"/>
    </xf>
    <xf numFmtId="0" fontId="10" fillId="6" borderId="2" xfId="2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2" xfId="29" applyFont="1" applyFill="1" applyBorder="1" applyAlignment="1">
      <alignment horizontal="left" vertical="center"/>
    </xf>
    <xf numFmtId="0" fontId="10" fillId="0" borderId="2" xfId="29" applyFont="1" applyFill="1" applyBorder="1" applyAlignment="1">
      <alignment horizontal="left" vertical="center" wrapText="1"/>
    </xf>
    <xf numFmtId="0" fontId="10" fillId="0" borderId="2" xfId="20" applyFont="1" applyFill="1" applyBorder="1" applyAlignment="1">
      <alignment horizontal="left" vertical="center" wrapText="1"/>
    </xf>
    <xf numFmtId="0" fontId="10" fillId="0" borderId="2" xfId="20" applyFont="1" applyFill="1" applyBorder="1" applyAlignment="1">
      <alignment horizontal="left" vertical="center"/>
    </xf>
    <xf numFmtId="0" fontId="10" fillId="6" borderId="2" xfId="24" applyFont="1" applyFill="1" applyBorder="1" applyAlignment="1" applyProtection="1">
      <alignment horizontal="left" vertical="center" wrapText="1"/>
      <protection/>
    </xf>
    <xf numFmtId="0" fontId="10" fillId="6" borderId="2" xfId="0" applyFont="1" applyFill="1" applyBorder="1" applyAlignment="1">
      <alignment horizontal="left" vertical="center"/>
    </xf>
    <xf numFmtId="0" fontId="10" fillId="6" borderId="2" xfId="20" applyFont="1" applyFill="1" applyBorder="1" applyAlignment="1">
      <alignment horizontal="left" vertical="center"/>
    </xf>
    <xf numFmtId="0" fontId="10" fillId="6" borderId="2" xfId="24" applyFont="1" applyFill="1" applyBorder="1" applyAlignment="1">
      <alignment horizontal="left" vertical="center" wrapText="1"/>
    </xf>
    <xf numFmtId="0" fontId="10" fillId="0" borderId="2" xfId="20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3" xfId="24" applyFont="1" applyFill="1" applyBorder="1" applyAlignment="1" applyProtection="1">
      <alignment horizontal="left" wrapText="1"/>
      <protection/>
    </xf>
    <xf numFmtId="165" fontId="10" fillId="0" borderId="3" xfId="28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2" xfId="3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29" applyFont="1" applyFill="1" applyBorder="1" applyAlignment="1">
      <alignment horizontal="center" vertical="center"/>
    </xf>
    <xf numFmtId="0" fontId="10" fillId="0" borderId="2" xfId="29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20" applyFont="1" applyFill="1" applyBorder="1" applyAlignment="1">
      <alignment horizontal="center" vertical="center"/>
    </xf>
    <xf numFmtId="0" fontId="16" fillId="4" borderId="2" xfId="22" applyFont="1" applyBorder="1" applyAlignment="1">
      <alignment horizontal="center" vertical="center" wrapText="1"/>
    </xf>
    <xf numFmtId="0" fontId="16" fillId="4" borderId="2" xfId="22" applyFont="1" applyBorder="1" applyAlignment="1">
      <alignment horizontal="left" vertical="center" wrapText="1"/>
    </xf>
    <xf numFmtId="166" fontId="16" fillId="4" borderId="2" xfId="22" applyNumberFormat="1" applyFont="1" applyBorder="1" applyAlignment="1">
      <alignment vertical="center" wrapText="1"/>
    </xf>
    <xf numFmtId="165" fontId="16" fillId="4" borderId="2" xfId="22" applyNumberFormat="1" applyFont="1" applyBorder="1" applyAlignment="1">
      <alignment horizontal="center" vertical="center" wrapText="1"/>
    </xf>
    <xf numFmtId="14" fontId="16" fillId="4" borderId="2" xfId="22" applyNumberFormat="1" applyFont="1" applyBorder="1" applyAlignment="1">
      <alignment horizontal="center" vertical="center" wrapText="1"/>
    </xf>
    <xf numFmtId="1" fontId="10" fillId="0" borderId="2" xfId="20" applyNumberFormat="1" applyFont="1" applyFill="1" applyBorder="1" applyAlignment="1">
      <alignment horizontal="center" vertical="center"/>
    </xf>
    <xf numFmtId="166" fontId="10" fillId="0" borderId="2" xfId="29" applyNumberFormat="1" applyFont="1" applyFill="1" applyBorder="1" applyAlignment="1">
      <alignment vertical="center" wrapText="1"/>
    </xf>
    <xf numFmtId="14" fontId="10" fillId="0" borderId="2" xfId="29" applyNumberFormat="1" applyFont="1" applyFill="1" applyBorder="1" applyAlignment="1">
      <alignment horizontal="center" vertical="center" wrapText="1"/>
    </xf>
    <xf numFmtId="165" fontId="10" fillId="0" borderId="2" xfId="29" applyNumberFormat="1" applyFont="1" applyFill="1" applyBorder="1" applyAlignment="1">
      <alignment vertical="center" wrapText="1"/>
    </xf>
    <xf numFmtId="165" fontId="10" fillId="0" borderId="2" xfId="20" applyNumberFormat="1" applyFont="1" applyFill="1" applyBorder="1" applyAlignment="1">
      <alignment vertical="center"/>
    </xf>
    <xf numFmtId="165" fontId="10" fillId="0" borderId="2" xfId="28" applyFont="1" applyFill="1" applyBorder="1" applyAlignment="1">
      <alignment horizontal="left" vertical="center"/>
    </xf>
    <xf numFmtId="0" fontId="10" fillId="0" borderId="2" xfId="30" applyFont="1" applyFill="1" applyBorder="1" applyAlignment="1">
      <alignment horizontal="left" vertical="center" wrapText="1"/>
    </xf>
    <xf numFmtId="0" fontId="10" fillId="0" borderId="2" xfId="30" applyFont="1" applyFill="1" applyBorder="1" applyAlignment="1">
      <alignment horizontal="center" vertical="center"/>
    </xf>
    <xf numFmtId="14" fontId="10" fillId="0" borderId="2" xfId="27" applyNumberFormat="1" applyFont="1" applyFill="1" applyBorder="1" applyAlignment="1">
      <alignment horizontal="center" vertical="center" wrapText="1"/>
    </xf>
    <xf numFmtId="0" fontId="10" fillId="0" borderId="2" xfId="21" applyFont="1" applyFill="1" applyBorder="1" applyAlignment="1">
      <alignment horizontal="left" vertical="center" wrapText="1"/>
    </xf>
    <xf numFmtId="0" fontId="10" fillId="0" borderId="2" xfId="21" applyFont="1" applyFill="1" applyBorder="1" applyAlignment="1">
      <alignment horizontal="left" vertical="center"/>
    </xf>
    <xf numFmtId="0" fontId="10" fillId="0" borderId="2" xfId="21" applyFont="1" applyFill="1" applyBorder="1" applyAlignment="1">
      <alignment horizontal="center" vertical="center"/>
    </xf>
    <xf numFmtId="14" fontId="10" fillId="0" borderId="2" xfId="21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24" applyFont="1" applyFill="1" applyBorder="1" applyAlignment="1" applyProtection="1">
      <alignment horizontal="left" wrapText="1"/>
      <protection/>
    </xf>
    <xf numFmtId="0" fontId="10" fillId="0" borderId="2" xfId="24" applyFont="1" applyFill="1" applyBorder="1" applyAlignment="1" applyProtection="1">
      <alignment horizontal="center" vertical="center"/>
      <protection/>
    </xf>
    <xf numFmtId="0" fontId="10" fillId="0" borderId="2" xfId="24" applyFont="1" applyFill="1" applyBorder="1" applyAlignment="1" applyProtection="1">
      <alignment horizontal="center"/>
      <protection/>
    </xf>
    <xf numFmtId="0" fontId="16" fillId="4" borderId="2" xfId="22" applyFont="1" applyBorder="1" applyAlignment="1">
      <alignment horizontal="center" vertical="center" wrapText="1" shrinkToFit="1"/>
    </xf>
    <xf numFmtId="0" fontId="10" fillId="0" borderId="2" xfId="29" applyFont="1" applyFill="1" applyBorder="1" applyAlignment="1">
      <alignment horizontal="center" vertical="center"/>
    </xf>
    <xf numFmtId="0" fontId="10" fillId="0" borderId="2" xfId="20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21" applyFont="1" applyFill="1" applyBorder="1" applyAlignment="1">
      <alignment horizontal="left" vertical="center" wrapText="1"/>
    </xf>
    <xf numFmtId="0" fontId="10" fillId="0" borderId="2" xfId="20" applyFont="1" applyFill="1" applyBorder="1" applyAlignment="1">
      <alignment horizontal="center" vertical="center" wrapText="1"/>
    </xf>
    <xf numFmtId="0" fontId="16" fillId="4" borderId="2" xfId="22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24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165" fontId="10" fillId="0" borderId="3" xfId="20" applyNumberFormat="1" applyFont="1" applyFill="1" applyBorder="1" applyAlignment="1">
      <alignment horizontal="center" vertical="center"/>
    </xf>
    <xf numFmtId="165" fontId="10" fillId="0" borderId="4" xfId="20" applyNumberFormat="1" applyFont="1" applyFill="1" applyBorder="1" applyAlignment="1">
      <alignment horizontal="center" vertical="center"/>
    </xf>
    <xf numFmtId="165" fontId="10" fillId="0" borderId="5" xfId="20" applyNumberFormat="1" applyFont="1" applyFill="1" applyBorder="1" applyAlignment="1">
      <alignment horizontal="center" vertical="center"/>
    </xf>
    <xf numFmtId="0" fontId="10" fillId="0" borderId="2" xfId="2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29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5" fontId="10" fillId="0" borderId="3" xfId="29" applyNumberFormat="1" applyFont="1" applyFill="1" applyBorder="1" applyAlignment="1">
      <alignment horizontal="center" vertical="center"/>
    </xf>
    <xf numFmtId="165" fontId="10" fillId="0" borderId="4" xfId="29" applyNumberFormat="1" applyFont="1" applyFill="1" applyBorder="1" applyAlignment="1">
      <alignment horizontal="center" vertical="center"/>
    </xf>
    <xf numFmtId="165" fontId="10" fillId="0" borderId="5" xfId="29" applyNumberFormat="1" applyFont="1" applyFill="1" applyBorder="1" applyAlignment="1">
      <alignment horizontal="center" vertical="center"/>
    </xf>
    <xf numFmtId="165" fontId="10" fillId="0" borderId="3" xfId="28" applyFont="1" applyFill="1" applyBorder="1" applyAlignment="1">
      <alignment horizontal="center" vertical="center"/>
    </xf>
    <xf numFmtId="165" fontId="10" fillId="0" borderId="4" xfId="28" applyFont="1" applyFill="1" applyBorder="1" applyAlignment="1">
      <alignment horizontal="center" vertical="center"/>
    </xf>
    <xf numFmtId="165" fontId="10" fillId="0" borderId="5" xfId="28" applyFont="1" applyFill="1" applyBorder="1" applyAlignment="1">
      <alignment horizontal="center" vertical="center"/>
    </xf>
    <xf numFmtId="0" fontId="10" fillId="0" borderId="3" xfId="20" applyFont="1" applyFill="1" applyBorder="1" applyAlignment="1">
      <alignment horizontal="center" vertical="center"/>
    </xf>
    <xf numFmtId="0" fontId="10" fillId="0" borderId="4" xfId="20" applyFont="1" applyFill="1" applyBorder="1" applyAlignment="1">
      <alignment horizontal="center" vertical="center"/>
    </xf>
    <xf numFmtId="0" fontId="10" fillId="0" borderId="5" xfId="20" applyFont="1" applyFill="1" applyBorder="1" applyAlignment="1">
      <alignment horizontal="center" vertical="center"/>
    </xf>
    <xf numFmtId="0" fontId="10" fillId="0" borderId="2" xfId="29" applyFont="1" applyFill="1" applyBorder="1" applyAlignment="1">
      <alignment horizontal="center" vertical="center"/>
    </xf>
    <xf numFmtId="164" fontId="10" fillId="0" borderId="3" xfId="20" applyNumberFormat="1" applyFont="1" applyFill="1" applyBorder="1" applyAlignment="1">
      <alignment horizontal="center" vertical="center"/>
    </xf>
    <xf numFmtId="164" fontId="10" fillId="0" borderId="5" xfId="20" applyNumberFormat="1" applyFont="1" applyFill="1" applyBorder="1" applyAlignment="1">
      <alignment horizontal="center" vertical="center"/>
    </xf>
    <xf numFmtId="164" fontId="10" fillId="0" borderId="3" xfId="29" applyNumberFormat="1" applyFont="1" applyFill="1" applyBorder="1" applyAlignment="1">
      <alignment horizontal="center" vertical="center"/>
    </xf>
    <xf numFmtId="164" fontId="10" fillId="0" borderId="4" xfId="29" applyNumberFormat="1" applyFont="1" applyFill="1" applyBorder="1" applyAlignment="1">
      <alignment horizontal="center" vertical="center"/>
    </xf>
    <xf numFmtId="164" fontId="10" fillId="0" borderId="5" xfId="29" applyNumberFormat="1" applyFont="1" applyFill="1" applyBorder="1" applyAlignment="1">
      <alignment horizontal="center" vertical="center"/>
    </xf>
    <xf numFmtId="0" fontId="10" fillId="0" borderId="3" xfId="29" applyFont="1" applyFill="1" applyBorder="1" applyAlignment="1">
      <alignment horizontal="center" vertical="center"/>
    </xf>
    <xf numFmtId="0" fontId="10" fillId="0" borderId="4" xfId="29" applyFont="1" applyFill="1" applyBorder="1" applyAlignment="1">
      <alignment horizontal="center" vertical="center"/>
    </xf>
    <xf numFmtId="0" fontId="10" fillId="0" borderId="5" xfId="29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 wrapText="1"/>
    </xf>
    <xf numFmtId="165" fontId="10" fillId="0" borderId="3" xfId="0" applyNumberFormat="1" applyFont="1" applyBorder="1" applyAlignment="1">
      <alignment horizontal="center" vertical="center"/>
    </xf>
    <xf numFmtId="0" fontId="10" fillId="0" borderId="2" xfId="21" applyFont="1" applyFill="1" applyBorder="1" applyAlignment="1">
      <alignment horizontal="center" vertical="center"/>
    </xf>
    <xf numFmtId="0" fontId="10" fillId="0" borderId="3" xfId="21" applyFont="1" applyFill="1" applyBorder="1" applyAlignment="1">
      <alignment horizontal="center" vertical="center"/>
    </xf>
    <xf numFmtId="0" fontId="10" fillId="0" borderId="4" xfId="21" applyFont="1" applyFill="1" applyBorder="1" applyAlignment="1">
      <alignment horizontal="center" vertical="center"/>
    </xf>
    <xf numFmtId="0" fontId="10" fillId="0" borderId="5" xfId="2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om" xfId="20"/>
    <cellStyle name="Neutro" xfId="21"/>
    <cellStyle name="Célula de Verificação" xfId="22"/>
    <cellStyle name="Moeda 4" xfId="23"/>
    <cellStyle name="Normal 2" xfId="24"/>
    <cellStyle name="Moeda 2" xfId="25"/>
    <cellStyle name="Moeda 3" xfId="26"/>
    <cellStyle name="Normal 4" xfId="27"/>
    <cellStyle name="Moeda" xfId="28"/>
    <cellStyle name="Ruim" xfId="29"/>
    <cellStyle name="Normal 3 2" xfId="30"/>
    <cellStyle name="Normal 2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48</xdr:row>
      <xdr:rowOff>0</xdr:rowOff>
    </xdr:from>
    <xdr:ext cx="180975" cy="266700"/>
    <xdr:sp macro="" textlink="">
      <xdr:nvSpPr>
        <xdr:cNvPr id="7" name="CaixaDeTexto 6"/>
        <xdr:cNvSpPr txBox="1"/>
      </xdr:nvSpPr>
      <xdr:spPr>
        <a:xfrm>
          <a:off x="10353675" y="1840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0975" cy="266700"/>
    <xdr:sp macro="" textlink="">
      <xdr:nvSpPr>
        <xdr:cNvPr id="8" name="CaixaDeTexto 7"/>
        <xdr:cNvSpPr txBox="1"/>
      </xdr:nvSpPr>
      <xdr:spPr>
        <a:xfrm>
          <a:off x="10353675" y="1840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1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1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1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1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1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1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1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1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1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2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2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2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2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2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2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2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3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3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3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3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3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3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3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38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3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4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41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48</xdr:row>
      <xdr:rowOff>0</xdr:rowOff>
    </xdr:from>
    <xdr:ext cx="180975" cy="266700"/>
    <xdr:sp macro="" textlink="">
      <xdr:nvSpPr>
        <xdr:cNvPr id="42" name="CaixaDeTexto 41"/>
        <xdr:cNvSpPr txBox="1"/>
      </xdr:nvSpPr>
      <xdr:spPr>
        <a:xfrm>
          <a:off x="10353675" y="1840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4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4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4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46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4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4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4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48</xdr:row>
      <xdr:rowOff>0</xdr:rowOff>
    </xdr:from>
    <xdr:ext cx="180975" cy="266700"/>
    <xdr:sp macro="" textlink="">
      <xdr:nvSpPr>
        <xdr:cNvPr id="51" name="CaixaDeTexto 50"/>
        <xdr:cNvSpPr txBox="1"/>
      </xdr:nvSpPr>
      <xdr:spPr>
        <a:xfrm>
          <a:off x="10353675" y="1840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0975" cy="266700"/>
    <xdr:sp macro="" textlink="">
      <xdr:nvSpPr>
        <xdr:cNvPr id="52" name="CaixaDeTexto 51"/>
        <xdr:cNvSpPr txBox="1"/>
      </xdr:nvSpPr>
      <xdr:spPr>
        <a:xfrm>
          <a:off x="10353675" y="1840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5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5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48</xdr:row>
      <xdr:rowOff>0</xdr:rowOff>
    </xdr:from>
    <xdr:ext cx="180975" cy="266700"/>
    <xdr:sp macro="" textlink="">
      <xdr:nvSpPr>
        <xdr:cNvPr id="56" name="CaixaDeTexto 55"/>
        <xdr:cNvSpPr txBox="1"/>
      </xdr:nvSpPr>
      <xdr:spPr>
        <a:xfrm>
          <a:off x="10353675" y="1840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0975" cy="266700"/>
    <xdr:sp macro="" textlink="">
      <xdr:nvSpPr>
        <xdr:cNvPr id="57" name="CaixaDeTexto 56"/>
        <xdr:cNvSpPr txBox="1"/>
      </xdr:nvSpPr>
      <xdr:spPr>
        <a:xfrm>
          <a:off x="10353675" y="1840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6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6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62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48</xdr:row>
      <xdr:rowOff>0</xdr:rowOff>
    </xdr:from>
    <xdr:ext cx="180975" cy="266700"/>
    <xdr:sp macro="" textlink="">
      <xdr:nvSpPr>
        <xdr:cNvPr id="63" name="CaixaDeTexto 62"/>
        <xdr:cNvSpPr txBox="1"/>
      </xdr:nvSpPr>
      <xdr:spPr>
        <a:xfrm>
          <a:off x="10353675" y="18402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6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104775</xdr:colOff>
      <xdr:row>48</xdr:row>
      <xdr:rowOff>47625</xdr:rowOff>
    </xdr:to>
    <xdr:pic>
      <xdr:nvPicPr>
        <xdr:cNvPr id="6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6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7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7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7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7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48</xdr:row>
      <xdr:rowOff>0</xdr:rowOff>
    </xdr:from>
    <xdr:ext cx="104775" cy="47625"/>
    <xdr:pic>
      <xdr:nvPicPr>
        <xdr:cNvPr id="7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84023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7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7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7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80975" cy="266700"/>
    <xdr:sp macro="" textlink="">
      <xdr:nvSpPr>
        <xdr:cNvPr id="81" name="CaixaDeTexto 80"/>
        <xdr:cNvSpPr txBox="1"/>
      </xdr:nvSpPr>
      <xdr:spPr>
        <a:xfrm>
          <a:off x="10353675" y="1959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0975" cy="266700"/>
    <xdr:sp macro="" textlink="">
      <xdr:nvSpPr>
        <xdr:cNvPr id="82" name="CaixaDeTexto 81"/>
        <xdr:cNvSpPr txBox="1"/>
      </xdr:nvSpPr>
      <xdr:spPr>
        <a:xfrm>
          <a:off x="10353675" y="1959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8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8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8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8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8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8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8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9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9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9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9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9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9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9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9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9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0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0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0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0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0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0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0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0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0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1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1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12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1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1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15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80975" cy="266700"/>
    <xdr:sp macro="" textlink="">
      <xdr:nvSpPr>
        <xdr:cNvPr id="116" name="CaixaDeTexto 115"/>
        <xdr:cNvSpPr txBox="1"/>
      </xdr:nvSpPr>
      <xdr:spPr>
        <a:xfrm>
          <a:off x="10353675" y="1959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1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1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20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2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2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2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80975" cy="266700"/>
    <xdr:sp macro="" textlink="">
      <xdr:nvSpPr>
        <xdr:cNvPr id="125" name="CaixaDeTexto 124"/>
        <xdr:cNvSpPr txBox="1"/>
      </xdr:nvSpPr>
      <xdr:spPr>
        <a:xfrm>
          <a:off x="10353675" y="1959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0975" cy="266700"/>
    <xdr:sp macro="" textlink="">
      <xdr:nvSpPr>
        <xdr:cNvPr id="126" name="CaixaDeTexto 125"/>
        <xdr:cNvSpPr txBox="1"/>
      </xdr:nvSpPr>
      <xdr:spPr>
        <a:xfrm>
          <a:off x="10353675" y="1959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2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2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80975" cy="266700"/>
    <xdr:sp macro="" textlink="">
      <xdr:nvSpPr>
        <xdr:cNvPr id="130" name="CaixaDeTexto 129"/>
        <xdr:cNvSpPr txBox="1"/>
      </xdr:nvSpPr>
      <xdr:spPr>
        <a:xfrm>
          <a:off x="10353675" y="1959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0975" cy="266700"/>
    <xdr:sp macro="" textlink="">
      <xdr:nvSpPr>
        <xdr:cNvPr id="131" name="CaixaDeTexto 130"/>
        <xdr:cNvSpPr txBox="1"/>
      </xdr:nvSpPr>
      <xdr:spPr>
        <a:xfrm>
          <a:off x="10353675" y="1959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3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3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3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36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80975" cy="266700"/>
    <xdr:sp macro="" textlink="">
      <xdr:nvSpPr>
        <xdr:cNvPr id="137" name="CaixaDeTexto 136"/>
        <xdr:cNvSpPr txBox="1"/>
      </xdr:nvSpPr>
      <xdr:spPr>
        <a:xfrm>
          <a:off x="10353675" y="1959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3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3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4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4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4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4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4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4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4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4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4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51</xdr:row>
      <xdr:rowOff>0</xdr:rowOff>
    </xdr:from>
    <xdr:ext cx="104775" cy="47625"/>
    <xdr:pic>
      <xdr:nvPicPr>
        <xdr:cNvPr id="14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59292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1209675</xdr:colOff>
      <xdr:row>46</xdr:row>
      <xdr:rowOff>0</xdr:rowOff>
    </xdr:from>
    <xdr:to>
      <xdr:col>10</xdr:col>
      <xdr:colOff>1314450</xdr:colOff>
      <xdr:row>46</xdr:row>
      <xdr:rowOff>47625</xdr:rowOff>
    </xdr:to>
    <xdr:pic>
      <xdr:nvPicPr>
        <xdr:cNvPr id="1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580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5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5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5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46</xdr:row>
      <xdr:rowOff>0</xdr:rowOff>
    </xdr:from>
    <xdr:ext cx="180975" cy="266700"/>
    <xdr:sp macro="" textlink="">
      <xdr:nvSpPr>
        <xdr:cNvPr id="155" name="CaixaDeTexto 154"/>
        <xdr:cNvSpPr txBox="1"/>
      </xdr:nvSpPr>
      <xdr:spPr>
        <a:xfrm>
          <a:off x="10353675" y="1763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0975" cy="266700"/>
    <xdr:sp macro="" textlink="">
      <xdr:nvSpPr>
        <xdr:cNvPr id="156" name="CaixaDeTexto 155"/>
        <xdr:cNvSpPr txBox="1"/>
      </xdr:nvSpPr>
      <xdr:spPr>
        <a:xfrm>
          <a:off x="10353675" y="1763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15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1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1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16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16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16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16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1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6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6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6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7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7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7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7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7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7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7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7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8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8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18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18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18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86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8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8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89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46</xdr:row>
      <xdr:rowOff>0</xdr:rowOff>
    </xdr:from>
    <xdr:ext cx="180975" cy="266700"/>
    <xdr:sp macro="" textlink="">
      <xdr:nvSpPr>
        <xdr:cNvPr id="190" name="CaixaDeTexto 189"/>
        <xdr:cNvSpPr txBox="1"/>
      </xdr:nvSpPr>
      <xdr:spPr>
        <a:xfrm>
          <a:off x="10353675" y="1763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9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9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9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94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9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9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9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1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46</xdr:row>
      <xdr:rowOff>0</xdr:rowOff>
    </xdr:from>
    <xdr:ext cx="180975" cy="266700"/>
    <xdr:sp macro="" textlink="">
      <xdr:nvSpPr>
        <xdr:cNvPr id="199" name="CaixaDeTexto 198"/>
        <xdr:cNvSpPr txBox="1"/>
      </xdr:nvSpPr>
      <xdr:spPr>
        <a:xfrm>
          <a:off x="10353675" y="1763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0975" cy="266700"/>
    <xdr:sp macro="" textlink="">
      <xdr:nvSpPr>
        <xdr:cNvPr id="200" name="CaixaDeTexto 199"/>
        <xdr:cNvSpPr txBox="1"/>
      </xdr:nvSpPr>
      <xdr:spPr>
        <a:xfrm>
          <a:off x="10353675" y="1763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20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2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20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46</xdr:row>
      <xdr:rowOff>0</xdr:rowOff>
    </xdr:from>
    <xdr:ext cx="180975" cy="266700"/>
    <xdr:sp macro="" textlink="">
      <xdr:nvSpPr>
        <xdr:cNvPr id="204" name="CaixaDeTexto 203"/>
        <xdr:cNvSpPr txBox="1"/>
      </xdr:nvSpPr>
      <xdr:spPr>
        <a:xfrm>
          <a:off x="10353675" y="1763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0975" cy="266700"/>
    <xdr:sp macro="" textlink="">
      <xdr:nvSpPr>
        <xdr:cNvPr id="205" name="CaixaDeTexto 204"/>
        <xdr:cNvSpPr txBox="1"/>
      </xdr:nvSpPr>
      <xdr:spPr>
        <a:xfrm>
          <a:off x="10353675" y="1763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20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20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20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20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210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46</xdr:row>
      <xdr:rowOff>0</xdr:rowOff>
    </xdr:from>
    <xdr:ext cx="180975" cy="266700"/>
    <xdr:sp macro="" textlink="">
      <xdr:nvSpPr>
        <xdr:cNvPr id="211" name="CaixaDeTexto 210"/>
        <xdr:cNvSpPr txBox="1"/>
      </xdr:nvSpPr>
      <xdr:spPr>
        <a:xfrm>
          <a:off x="10353675" y="1763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21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21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104775</xdr:colOff>
      <xdr:row>46</xdr:row>
      <xdr:rowOff>47625</xdr:rowOff>
    </xdr:to>
    <xdr:pic>
      <xdr:nvPicPr>
        <xdr:cNvPr id="21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21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21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21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21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2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2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22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22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46</xdr:row>
      <xdr:rowOff>0</xdr:rowOff>
    </xdr:from>
    <xdr:ext cx="104775" cy="47625"/>
    <xdr:pic>
      <xdr:nvPicPr>
        <xdr:cNvPr id="22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630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9525</xdr:colOff>
      <xdr:row>56</xdr:row>
      <xdr:rowOff>0</xdr:rowOff>
    </xdr:from>
    <xdr:to>
      <xdr:col>12</xdr:col>
      <xdr:colOff>114300</xdr:colOff>
      <xdr:row>56</xdr:row>
      <xdr:rowOff>47625</xdr:rowOff>
    </xdr:to>
    <xdr:pic>
      <xdr:nvPicPr>
        <xdr:cNvPr id="2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2545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2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2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2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229" name="CaixaDeTexto 228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230" name="CaixaDeTexto 229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3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3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3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3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3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3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3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3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4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4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4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4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4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4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4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4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4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4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5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5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5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5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5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5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60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6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6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63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264" name="CaixaDeTexto 263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6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6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68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6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7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7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273" name="CaixaDeTexto 272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274" name="CaixaDeTexto 273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7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7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278" name="CaixaDeTexto 277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279" name="CaixaDeTexto 278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8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8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8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84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285" name="CaixaDeTexto 284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8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8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8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8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9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9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9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9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9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9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9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29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29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0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0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303" name="CaixaDeTexto 302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304" name="CaixaDeTexto 303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0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0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0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0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0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1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1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1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1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1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1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1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1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1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2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2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2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2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2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2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2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3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3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3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34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3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3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37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338" name="CaixaDeTexto 337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3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4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4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42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4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4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4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4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347" name="CaixaDeTexto 346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348" name="CaixaDeTexto 347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4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5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352" name="CaixaDeTexto 351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353" name="CaixaDeTexto 352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5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5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5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58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359" name="CaixaDeTexto 358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6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6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6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6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6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6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6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7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7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7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7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7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377" name="CaixaDeTexto 376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378" name="CaixaDeTexto 377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7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8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8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8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8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8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38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8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8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8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9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9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9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9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9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9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9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9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39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0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0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0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0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0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0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0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08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0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1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11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412" name="CaixaDeTexto 411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1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1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1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16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1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1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421" name="CaixaDeTexto 420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422" name="CaixaDeTexto 421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2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2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426" name="CaixaDeTexto 425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427" name="CaixaDeTexto 426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2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3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3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32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433" name="CaixaDeTexto 432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3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3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3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3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3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3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4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4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4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4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4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4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4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4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4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4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451" name="CaixaDeTexto 450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452" name="CaixaDeTexto 451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5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5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5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5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6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6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6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6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6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6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6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7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7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7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7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7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7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7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7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48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82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8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8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85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486" name="CaixaDeTexto 485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8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8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8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90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9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9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9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9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495" name="CaixaDeTexto 494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496" name="CaixaDeTexto 495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9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49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500" name="CaixaDeTexto 499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501" name="CaixaDeTexto 500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5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50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50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50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506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507" name="CaixaDeTexto 506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50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50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47625</xdr:rowOff>
    </xdr:to>
    <xdr:pic>
      <xdr:nvPicPr>
        <xdr:cNvPr id="51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1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1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1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1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1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1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1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1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2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2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2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525" name="CaixaDeTexto 524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526" name="CaixaDeTexto 525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2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2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3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3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3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3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3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3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3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3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3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4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4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4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4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4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4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4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4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4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4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5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5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5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5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56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5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59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560" name="CaixaDeTexto 559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6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6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6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64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6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6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569" name="CaixaDeTexto 568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570" name="CaixaDeTexto 569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7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7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574" name="CaixaDeTexto 573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575" name="CaixaDeTexto 574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7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7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7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80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581" name="CaixaDeTexto 580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8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8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8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8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8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8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8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8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9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9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9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59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59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59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59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59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5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599" name="CaixaDeTexto 598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600" name="CaixaDeTexto 599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0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0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0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0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0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0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0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0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1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1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1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1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1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1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1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1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1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2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2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2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2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2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2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2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52</xdr:row>
      <xdr:rowOff>0</xdr:rowOff>
    </xdr:from>
    <xdr:to>
      <xdr:col>11</xdr:col>
      <xdr:colOff>104775</xdr:colOff>
      <xdr:row>52</xdr:row>
      <xdr:rowOff>0</xdr:rowOff>
    </xdr:to>
    <xdr:pic>
      <xdr:nvPicPr>
        <xdr:cNvPr id="630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9739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3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33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634" name="CaixaDeTexto 633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3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3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3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38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3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4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4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104775</xdr:colOff>
      <xdr:row>56</xdr:row>
      <xdr:rowOff>0</xdr:rowOff>
    </xdr:to>
    <xdr:pic>
      <xdr:nvPicPr>
        <xdr:cNvPr id="64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643" name="CaixaDeTexto 642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644" name="CaixaDeTexto 643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52</xdr:row>
      <xdr:rowOff>0</xdr:rowOff>
    </xdr:from>
    <xdr:to>
      <xdr:col>11</xdr:col>
      <xdr:colOff>104775</xdr:colOff>
      <xdr:row>52</xdr:row>
      <xdr:rowOff>0</xdr:rowOff>
    </xdr:to>
    <xdr:pic>
      <xdr:nvPicPr>
        <xdr:cNvPr id="64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9739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104775</xdr:colOff>
      <xdr:row>52</xdr:row>
      <xdr:rowOff>0</xdr:rowOff>
    </xdr:to>
    <xdr:pic>
      <xdr:nvPicPr>
        <xdr:cNvPr id="64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9739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104775</xdr:colOff>
      <xdr:row>52</xdr:row>
      <xdr:rowOff>0</xdr:rowOff>
    </xdr:to>
    <xdr:pic>
      <xdr:nvPicPr>
        <xdr:cNvPr id="64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9739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648" name="CaixaDeTexto 647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649" name="CaixaDeTexto 648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52</xdr:row>
      <xdr:rowOff>0</xdr:rowOff>
    </xdr:from>
    <xdr:to>
      <xdr:col>11</xdr:col>
      <xdr:colOff>104775</xdr:colOff>
      <xdr:row>52</xdr:row>
      <xdr:rowOff>0</xdr:rowOff>
    </xdr:to>
    <xdr:pic>
      <xdr:nvPicPr>
        <xdr:cNvPr id="6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9739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104775</xdr:colOff>
      <xdr:row>52</xdr:row>
      <xdr:rowOff>0</xdr:rowOff>
    </xdr:to>
    <xdr:pic>
      <xdr:nvPicPr>
        <xdr:cNvPr id="65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9739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104775</xdr:colOff>
      <xdr:row>52</xdr:row>
      <xdr:rowOff>0</xdr:rowOff>
    </xdr:to>
    <xdr:pic>
      <xdr:nvPicPr>
        <xdr:cNvPr id="65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9739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104775</xdr:colOff>
      <xdr:row>52</xdr:row>
      <xdr:rowOff>0</xdr:rowOff>
    </xdr:to>
    <xdr:pic>
      <xdr:nvPicPr>
        <xdr:cNvPr id="65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9739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104775</xdr:colOff>
      <xdr:row>52</xdr:row>
      <xdr:rowOff>0</xdr:rowOff>
    </xdr:to>
    <xdr:pic>
      <xdr:nvPicPr>
        <xdr:cNvPr id="654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9739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655" name="CaixaDeTexto 654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52</xdr:row>
      <xdr:rowOff>0</xdr:rowOff>
    </xdr:from>
    <xdr:to>
      <xdr:col>11</xdr:col>
      <xdr:colOff>104775</xdr:colOff>
      <xdr:row>52</xdr:row>
      <xdr:rowOff>0</xdr:rowOff>
    </xdr:to>
    <xdr:pic>
      <xdr:nvPicPr>
        <xdr:cNvPr id="65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9739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104775</xdr:colOff>
      <xdr:row>52</xdr:row>
      <xdr:rowOff>0</xdr:rowOff>
    </xdr:to>
    <xdr:pic>
      <xdr:nvPicPr>
        <xdr:cNvPr id="65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9739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104775</xdr:colOff>
      <xdr:row>52</xdr:row>
      <xdr:rowOff>0</xdr:rowOff>
    </xdr:to>
    <xdr:pic>
      <xdr:nvPicPr>
        <xdr:cNvPr id="6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99739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6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6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6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6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6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6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6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6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7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7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673" name="CaixaDeTexto 672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674" name="CaixaDeTexto 673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67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6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67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67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67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6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68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68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8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8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8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8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8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8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8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9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9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9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9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9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9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9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9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69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70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0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0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704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70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70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707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708" name="CaixaDeTexto 707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70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71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71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712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71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71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104775</xdr:colOff>
      <xdr:row>38</xdr:row>
      <xdr:rowOff>47625</xdr:rowOff>
    </xdr:to>
    <xdr:pic>
      <xdr:nvPicPr>
        <xdr:cNvPr id="71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43637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1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717" name="CaixaDeTexto 716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718" name="CaixaDeTexto 717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2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722" name="CaixaDeTexto 721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723" name="CaixaDeTexto 722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2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2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2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28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729" name="CaixaDeTexto 728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3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3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3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3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3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3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3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3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3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4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4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4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4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4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4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4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747" name="CaixaDeTexto 746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748" name="CaixaDeTexto 747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4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5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5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5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5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5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5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6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6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6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6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6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6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6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7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7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7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7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7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77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78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7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81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782" name="CaixaDeTexto 781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8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8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8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86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8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8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8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9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791" name="CaixaDeTexto 790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792" name="CaixaDeTexto 791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9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9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9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796" name="CaixaDeTexto 795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797" name="CaixaDeTexto 796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79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0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0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02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803" name="CaixaDeTexto 802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0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0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0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0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0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0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1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1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1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1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1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1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1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1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1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821" name="CaixaDeTexto 820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822" name="CaixaDeTexto 821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2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2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2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2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2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3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3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3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3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3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3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3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3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3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4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4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4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4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4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4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4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4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4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4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5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52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5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55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856" name="CaixaDeTexto 855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5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60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6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6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6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865" name="CaixaDeTexto 864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866" name="CaixaDeTexto 865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6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870" name="CaixaDeTexto 869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871" name="CaixaDeTexto 870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7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7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7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76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877" name="CaixaDeTexto 876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7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7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104775</xdr:colOff>
      <xdr:row>45</xdr:row>
      <xdr:rowOff>47625</xdr:rowOff>
    </xdr:to>
    <xdr:pic>
      <xdr:nvPicPr>
        <xdr:cNvPr id="8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8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8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8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8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8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8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8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8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8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9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9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9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9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9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895" name="CaixaDeTexto 894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896" name="CaixaDeTexto 895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9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89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0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0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0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0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0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0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0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0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0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1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1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1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1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1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1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1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1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1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2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2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2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2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26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2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29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930" name="CaixaDeTexto 929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3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3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34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3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3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3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3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939" name="CaixaDeTexto 938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940" name="CaixaDeTexto 939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4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4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4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944" name="CaixaDeTexto 943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945" name="CaixaDeTexto 944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4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4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4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4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50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951" name="CaixaDeTexto 950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5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5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5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5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5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6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6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6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6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6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6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969" name="CaixaDeTexto 968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970" name="CaixaDeTexto 969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7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7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7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7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7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7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7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8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8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8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8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8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8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8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8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8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9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9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9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9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9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9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9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9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99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00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0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03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1004" name="CaixaDeTexto 1003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0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0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0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08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0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1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1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1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1013" name="CaixaDeTexto 1012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1014" name="CaixaDeTexto 1013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1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1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1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1018" name="CaixaDeTexto 1017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1019" name="CaixaDeTexto 1018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2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2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2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24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80975" cy="266700"/>
    <xdr:sp macro="" textlink="">
      <xdr:nvSpPr>
        <xdr:cNvPr id="1025" name="CaixaDeTexto 1024"/>
        <xdr:cNvSpPr txBox="1"/>
      </xdr:nvSpPr>
      <xdr:spPr>
        <a:xfrm>
          <a:off x="10353675" y="17249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2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2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2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3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3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3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3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3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3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04775" cy="47625"/>
    <xdr:pic>
      <xdr:nvPicPr>
        <xdr:cNvPr id="103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17249775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3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3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4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4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4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80975" cy="266700"/>
    <xdr:sp macro="" textlink="">
      <xdr:nvSpPr>
        <xdr:cNvPr id="1043" name="CaixaDeTexto 1042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0975" cy="266700"/>
    <xdr:sp macro="" textlink="">
      <xdr:nvSpPr>
        <xdr:cNvPr id="1044" name="CaixaDeTexto 1043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4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4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4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4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4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5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5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5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5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5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5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6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6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6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6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6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6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6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7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7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7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74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7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77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80975" cy="266700"/>
    <xdr:sp macro="" textlink="">
      <xdr:nvSpPr>
        <xdr:cNvPr id="1078" name="CaixaDeTexto 1077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7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8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82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8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8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8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8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80975" cy="266700"/>
    <xdr:sp macro="" textlink="">
      <xdr:nvSpPr>
        <xdr:cNvPr id="1087" name="CaixaDeTexto 1086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0975" cy="266700"/>
    <xdr:sp macro="" textlink="">
      <xdr:nvSpPr>
        <xdr:cNvPr id="1088" name="CaixaDeTexto 1087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8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9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9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80975" cy="266700"/>
    <xdr:sp macro="" textlink="">
      <xdr:nvSpPr>
        <xdr:cNvPr id="1092" name="CaixaDeTexto 1091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80975" cy="266700"/>
    <xdr:sp macro="" textlink="">
      <xdr:nvSpPr>
        <xdr:cNvPr id="1093" name="CaixaDeTexto 1092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9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9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9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9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098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80975" cy="266700"/>
    <xdr:sp macro="" textlink="">
      <xdr:nvSpPr>
        <xdr:cNvPr id="1099" name="CaixaDeTexto 1098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10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10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1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10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10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10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10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10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10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10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11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56</xdr:row>
      <xdr:rowOff>0</xdr:rowOff>
    </xdr:from>
    <xdr:ext cx="104775" cy="47625"/>
    <xdr:pic>
      <xdr:nvPicPr>
        <xdr:cNvPr id="111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1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1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1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1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1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1117" name="CaixaDeTexto 1116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1118" name="CaixaDeTexto 1117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2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2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2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2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2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2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2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3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3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3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3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3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3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3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3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3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4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4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4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4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4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4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4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4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48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4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51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1152" name="CaixaDeTexto 1151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5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5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56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5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6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1161" name="CaixaDeTexto 1160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1162" name="CaixaDeTexto 1161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6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6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1166" name="CaixaDeTexto 1165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1167" name="CaixaDeTexto 1166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6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7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7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72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80975" cy="266700"/>
    <xdr:sp macro="" textlink="">
      <xdr:nvSpPr>
        <xdr:cNvPr id="1173" name="CaixaDeTexto 1172"/>
        <xdr:cNvSpPr txBox="1"/>
      </xdr:nvSpPr>
      <xdr:spPr>
        <a:xfrm>
          <a:off x="10353675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7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7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7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7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7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8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8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8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8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56</xdr:row>
      <xdr:rowOff>0</xdr:rowOff>
    </xdr:from>
    <xdr:ext cx="104775" cy="47625"/>
    <xdr:pic>
      <xdr:nvPicPr>
        <xdr:cNvPr id="118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18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18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18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18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19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80975" cy="266700"/>
    <xdr:sp macro="" textlink="">
      <xdr:nvSpPr>
        <xdr:cNvPr id="1191" name="CaixaDeTexto 1190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0975" cy="266700"/>
    <xdr:sp macro="" textlink="">
      <xdr:nvSpPr>
        <xdr:cNvPr id="1192" name="CaixaDeTexto 1191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19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19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19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19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19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1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19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0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0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0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0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0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0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0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0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0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1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1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1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1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1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1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1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1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1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2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22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2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25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80975" cy="266700"/>
    <xdr:sp macro="" textlink="">
      <xdr:nvSpPr>
        <xdr:cNvPr id="1226" name="CaixaDeTexto 1225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2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2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30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3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3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3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80975" cy="266700"/>
    <xdr:sp macro="" textlink="">
      <xdr:nvSpPr>
        <xdr:cNvPr id="1235" name="CaixaDeTexto 1234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0975" cy="266700"/>
    <xdr:sp macro="" textlink="">
      <xdr:nvSpPr>
        <xdr:cNvPr id="1236" name="CaixaDeTexto 1235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3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3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3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80975" cy="266700"/>
    <xdr:sp macro="" textlink="">
      <xdr:nvSpPr>
        <xdr:cNvPr id="1240" name="CaixaDeTexto 1239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0975" cy="266700"/>
    <xdr:sp macro="" textlink="">
      <xdr:nvSpPr>
        <xdr:cNvPr id="1241" name="CaixaDeTexto 1240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4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4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4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4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46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80975" cy="266700"/>
    <xdr:sp macro="" textlink="">
      <xdr:nvSpPr>
        <xdr:cNvPr id="1247" name="CaixaDeTexto 1246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4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4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5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5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5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5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5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5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104775" cy="47625"/>
    <xdr:pic>
      <xdr:nvPicPr>
        <xdr:cNvPr id="12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6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6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6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6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80975" cy="266700"/>
    <xdr:sp macro="" textlink="">
      <xdr:nvSpPr>
        <xdr:cNvPr id="1265" name="CaixaDeTexto 1264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80975" cy="266700"/>
    <xdr:sp macro="" textlink="">
      <xdr:nvSpPr>
        <xdr:cNvPr id="1266" name="CaixaDeTexto 1265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6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7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7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7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7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7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7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7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7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8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8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8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8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8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8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8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8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8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9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9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9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9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9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9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96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9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299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80975" cy="266700"/>
    <xdr:sp macro="" textlink="">
      <xdr:nvSpPr>
        <xdr:cNvPr id="1300" name="CaixaDeTexto 1299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0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0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04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0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0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0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0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80975" cy="266700"/>
    <xdr:sp macro="" textlink="">
      <xdr:nvSpPr>
        <xdr:cNvPr id="1309" name="CaixaDeTexto 1308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80975" cy="266700"/>
    <xdr:sp macro="" textlink="">
      <xdr:nvSpPr>
        <xdr:cNvPr id="1310" name="CaixaDeTexto 1309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1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1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1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80975" cy="266700"/>
    <xdr:sp macro="" textlink="">
      <xdr:nvSpPr>
        <xdr:cNvPr id="1314" name="CaixaDeTexto 1313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80975" cy="266700"/>
    <xdr:sp macro="" textlink="">
      <xdr:nvSpPr>
        <xdr:cNvPr id="1315" name="CaixaDeTexto 1314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1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1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1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1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20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80975" cy="266700"/>
    <xdr:sp macro="" textlink="">
      <xdr:nvSpPr>
        <xdr:cNvPr id="1321" name="CaixaDeTexto 1320"/>
        <xdr:cNvSpPr txBox="1"/>
      </xdr:nvSpPr>
      <xdr:spPr>
        <a:xfrm>
          <a:off x="6248400" y="2169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2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2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2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2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2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2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3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3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56</xdr:row>
      <xdr:rowOff>0</xdr:rowOff>
    </xdr:from>
    <xdr:ext cx="104775" cy="47625"/>
    <xdr:pic>
      <xdr:nvPicPr>
        <xdr:cNvPr id="133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48400" y="21697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3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3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3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3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3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339" name="CaixaDeTexto 1338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340" name="CaixaDeTexto 1339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4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4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4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4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4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4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4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4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4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5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5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5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5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5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5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6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6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6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6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6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6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6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70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7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73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374" name="CaixaDeTexto 1373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7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7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78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7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8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8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383" name="CaixaDeTexto 1382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384" name="CaixaDeTexto 1383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8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8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8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388" name="CaixaDeTexto 1387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389" name="CaixaDeTexto 1388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9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9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9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9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94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395" name="CaixaDeTexto 1394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9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9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39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0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0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0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0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0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0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0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0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0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1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1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1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413" name="CaixaDeTexto 1412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414" name="CaixaDeTexto 1413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1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1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1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1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2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2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2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2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2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2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2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3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3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3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3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3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3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3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3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3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3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4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4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4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4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44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4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4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47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448" name="CaixaDeTexto 1447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49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5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5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52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5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5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5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5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457" name="CaixaDeTexto 1456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458" name="CaixaDeTexto 1457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6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6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462" name="CaixaDeTexto 1461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463" name="CaixaDeTexto 1462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6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6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6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68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80975" cy="266700"/>
    <xdr:sp macro="" textlink="">
      <xdr:nvSpPr>
        <xdr:cNvPr id="1469" name="CaixaDeTexto 1468"/>
        <xdr:cNvSpPr txBox="1"/>
      </xdr:nvSpPr>
      <xdr:spPr>
        <a:xfrm>
          <a:off x="10353675" y="2245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7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7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7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7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7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7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7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7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58</xdr:row>
      <xdr:rowOff>0</xdr:rowOff>
    </xdr:from>
    <xdr:ext cx="104775" cy="47625"/>
    <xdr:pic>
      <xdr:nvPicPr>
        <xdr:cNvPr id="148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24599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5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5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5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5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6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65</xdr:row>
      <xdr:rowOff>0</xdr:rowOff>
    </xdr:from>
    <xdr:ext cx="180975" cy="266700"/>
    <xdr:sp macro="" textlink="">
      <xdr:nvSpPr>
        <xdr:cNvPr id="1561" name="CaixaDeTexto 1560"/>
        <xdr:cNvSpPr txBox="1"/>
      </xdr:nvSpPr>
      <xdr:spPr>
        <a:xfrm>
          <a:off x="10353675" y="2510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0975" cy="266700"/>
    <xdr:sp macro="" textlink="">
      <xdr:nvSpPr>
        <xdr:cNvPr id="1562" name="CaixaDeTexto 1561"/>
        <xdr:cNvSpPr txBox="1"/>
      </xdr:nvSpPr>
      <xdr:spPr>
        <a:xfrm>
          <a:off x="10353675" y="2510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56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56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56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56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56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56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56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57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7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7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7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7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7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7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7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7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7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8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8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8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8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8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8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8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8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8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58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59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59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92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93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9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95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65</xdr:row>
      <xdr:rowOff>0</xdr:rowOff>
    </xdr:from>
    <xdr:ext cx="180975" cy="266700"/>
    <xdr:sp macro="" textlink="">
      <xdr:nvSpPr>
        <xdr:cNvPr id="1596" name="CaixaDeTexto 1595"/>
        <xdr:cNvSpPr txBox="1"/>
      </xdr:nvSpPr>
      <xdr:spPr>
        <a:xfrm>
          <a:off x="10353675" y="2510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97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9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59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00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0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0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0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65</xdr:row>
      <xdr:rowOff>0</xdr:rowOff>
    </xdr:from>
    <xdr:ext cx="180975" cy="266700"/>
    <xdr:sp macro="" textlink="">
      <xdr:nvSpPr>
        <xdr:cNvPr id="1605" name="CaixaDeTexto 1604"/>
        <xdr:cNvSpPr txBox="1"/>
      </xdr:nvSpPr>
      <xdr:spPr>
        <a:xfrm>
          <a:off x="10353675" y="2510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0975" cy="266700"/>
    <xdr:sp macro="" textlink="">
      <xdr:nvSpPr>
        <xdr:cNvPr id="1606" name="CaixaDeTexto 1605"/>
        <xdr:cNvSpPr txBox="1"/>
      </xdr:nvSpPr>
      <xdr:spPr>
        <a:xfrm>
          <a:off x="10353675" y="2510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0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0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0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65</xdr:row>
      <xdr:rowOff>0</xdr:rowOff>
    </xdr:from>
    <xdr:ext cx="180975" cy="266700"/>
    <xdr:sp macro="" textlink="">
      <xdr:nvSpPr>
        <xdr:cNvPr id="1610" name="CaixaDeTexto 1609"/>
        <xdr:cNvSpPr txBox="1"/>
      </xdr:nvSpPr>
      <xdr:spPr>
        <a:xfrm>
          <a:off x="10353675" y="2510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0975" cy="266700"/>
    <xdr:sp macro="" textlink="">
      <xdr:nvSpPr>
        <xdr:cNvPr id="1611" name="CaixaDeTexto 1610"/>
        <xdr:cNvSpPr txBox="1"/>
      </xdr:nvSpPr>
      <xdr:spPr>
        <a:xfrm>
          <a:off x="10353675" y="2510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1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1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1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15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16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65</xdr:row>
      <xdr:rowOff>0</xdr:rowOff>
    </xdr:from>
    <xdr:ext cx="180975" cy="266700"/>
    <xdr:sp macro="" textlink="">
      <xdr:nvSpPr>
        <xdr:cNvPr id="1617" name="CaixaDeTexto 1616"/>
        <xdr:cNvSpPr txBox="1"/>
      </xdr:nvSpPr>
      <xdr:spPr>
        <a:xfrm>
          <a:off x="10353675" y="2510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1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1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104775</xdr:colOff>
      <xdr:row>65</xdr:row>
      <xdr:rowOff>47625</xdr:rowOff>
    </xdr:to>
    <xdr:pic>
      <xdr:nvPicPr>
        <xdr:cNvPr id="1620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621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62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623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624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625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626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627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104775" cy="47625"/>
    <xdr:pic>
      <xdr:nvPicPr>
        <xdr:cNvPr id="1628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251079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1371600</xdr:colOff>
      <xdr:row>64</xdr:row>
      <xdr:rowOff>190500</xdr:rowOff>
    </xdr:from>
    <xdr:ext cx="104775" cy="47625"/>
    <xdr:pic>
      <xdr:nvPicPr>
        <xdr:cNvPr id="1629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25275" y="2493645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2"/>
  <sheetViews>
    <sheetView tabSelected="1" zoomScale="60" zoomScaleNormal="60" workbookViewId="0" topLeftCell="A1">
      <selection activeCell="P39" sqref="P39"/>
    </sheetView>
  </sheetViews>
  <sheetFormatPr defaultColWidth="22.28125" defaultRowHeight="24.75" customHeight="1"/>
  <cols>
    <col min="1" max="1" width="17.421875" style="32" customWidth="1"/>
    <col min="2" max="2" width="20.00390625" style="32" customWidth="1"/>
    <col min="3" max="3" width="13.28125" style="62" customWidth="1"/>
    <col min="4" max="4" width="21.8515625" style="62" customWidth="1"/>
    <col min="5" max="5" width="21.140625" style="62" customWidth="1"/>
    <col min="6" max="6" width="5.8515625" style="62" hidden="1" customWidth="1"/>
    <col min="7" max="7" width="13.421875" style="63" hidden="1" customWidth="1"/>
    <col min="8" max="8" width="12.8515625" style="63" hidden="1" customWidth="1"/>
    <col min="9" max="9" width="11.57421875" style="63" hidden="1" customWidth="1"/>
    <col min="10" max="10" width="18.28125" style="62" hidden="1" customWidth="1"/>
    <col min="11" max="11" width="61.57421875" style="63" customWidth="1"/>
    <col min="12" max="12" width="41.421875" style="63" customWidth="1"/>
    <col min="13" max="13" width="16.421875" style="32" customWidth="1"/>
    <col min="14" max="14" width="14.28125" style="32" customWidth="1"/>
    <col min="15" max="15" width="26.57421875" style="26" customWidth="1"/>
    <col min="16" max="16" width="27.28125" style="32" customWidth="1"/>
    <col min="17" max="17" width="24.57421875" style="32" customWidth="1"/>
    <col min="18" max="18" width="15.7109375" style="32" customWidth="1"/>
    <col min="19" max="19" width="17.57421875" style="32" customWidth="1"/>
    <col min="20" max="20" width="53.140625" style="46" customWidth="1"/>
    <col min="21" max="21" width="23.57421875" style="32" customWidth="1"/>
    <col min="22" max="22" width="30.7109375" style="32" customWidth="1"/>
    <col min="23" max="16384" width="22.28125" style="32" customWidth="1"/>
  </cols>
  <sheetData>
    <row r="1" spans="1:22" s="31" customFormat="1" ht="54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s="1" customFormat="1" ht="91.5" customHeight="1">
      <c r="A2" s="95" t="s">
        <v>1</v>
      </c>
      <c r="B2" s="72" t="s">
        <v>2</v>
      </c>
      <c r="C2" s="73" t="s">
        <v>241</v>
      </c>
      <c r="D2" s="73" t="s">
        <v>3</v>
      </c>
      <c r="E2" s="73" t="s">
        <v>4</v>
      </c>
      <c r="F2" s="73"/>
      <c r="G2" s="73" t="s">
        <v>5</v>
      </c>
      <c r="H2" s="73" t="s">
        <v>6</v>
      </c>
      <c r="I2" s="73" t="s">
        <v>7</v>
      </c>
      <c r="J2" s="73" t="s">
        <v>8</v>
      </c>
      <c r="K2" s="73" t="s">
        <v>9</v>
      </c>
      <c r="L2" s="73" t="s">
        <v>10</v>
      </c>
      <c r="M2" s="72" t="s">
        <v>11</v>
      </c>
      <c r="N2" s="72" t="s">
        <v>107</v>
      </c>
      <c r="O2" s="74" t="s">
        <v>12</v>
      </c>
      <c r="P2" s="75" t="s">
        <v>13</v>
      </c>
      <c r="Q2" s="75" t="s">
        <v>14</v>
      </c>
      <c r="R2" s="72" t="s">
        <v>15</v>
      </c>
      <c r="S2" s="76" t="s">
        <v>16</v>
      </c>
      <c r="T2" s="72" t="s">
        <v>17</v>
      </c>
      <c r="U2" s="72" t="s">
        <v>18</v>
      </c>
      <c r="V2" s="72" t="s">
        <v>114</v>
      </c>
    </row>
    <row r="3" spans="1:22" s="33" customFormat="1" ht="24.75" customHeight="1">
      <c r="A3" s="103" t="s">
        <v>106</v>
      </c>
      <c r="B3" s="99" t="s">
        <v>19</v>
      </c>
      <c r="C3" s="49">
        <v>376</v>
      </c>
      <c r="D3" s="50" t="s">
        <v>20</v>
      </c>
      <c r="E3" s="50" t="s">
        <v>20</v>
      </c>
      <c r="F3" s="50" t="s">
        <v>21</v>
      </c>
      <c r="G3" s="104" t="s">
        <v>22</v>
      </c>
      <c r="H3" s="105" t="s">
        <v>23</v>
      </c>
      <c r="I3" s="105" t="s">
        <v>23</v>
      </c>
      <c r="J3" s="49" t="s">
        <v>24</v>
      </c>
      <c r="K3" s="49" t="s">
        <v>25</v>
      </c>
      <c r="L3" s="49" t="s">
        <v>26</v>
      </c>
      <c r="M3" s="71" t="s">
        <v>27</v>
      </c>
      <c r="N3" s="43">
        <v>734400</v>
      </c>
      <c r="O3" s="78">
        <v>5.35</v>
      </c>
      <c r="P3" s="39">
        <f>O3*N3</f>
        <v>3929039.9999999995</v>
      </c>
      <c r="Q3" s="106">
        <f>SUM(P3:P15)</f>
        <v>22663897.299999997</v>
      </c>
      <c r="R3" s="71" t="s">
        <v>28</v>
      </c>
      <c r="S3" s="40">
        <v>44166</v>
      </c>
      <c r="T3" s="13" t="s">
        <v>29</v>
      </c>
      <c r="U3" s="109" t="s">
        <v>30</v>
      </c>
      <c r="V3" s="101" t="s">
        <v>115</v>
      </c>
    </row>
    <row r="4" spans="1:22" s="33" customFormat="1" ht="24.9" customHeight="1">
      <c r="A4" s="103"/>
      <c r="B4" s="99"/>
      <c r="C4" s="49">
        <v>377</v>
      </c>
      <c r="D4" s="50" t="s">
        <v>20</v>
      </c>
      <c r="E4" s="50" t="s">
        <v>20</v>
      </c>
      <c r="F4" s="50" t="s">
        <v>21</v>
      </c>
      <c r="G4" s="104"/>
      <c r="H4" s="105"/>
      <c r="I4" s="105"/>
      <c r="J4" s="49" t="s">
        <v>24</v>
      </c>
      <c r="K4" s="49" t="s">
        <v>31</v>
      </c>
      <c r="L4" s="49" t="s">
        <v>32</v>
      </c>
      <c r="M4" s="97" t="s">
        <v>27</v>
      </c>
      <c r="N4" s="43">
        <v>1953800</v>
      </c>
      <c r="O4" s="78">
        <v>2.28</v>
      </c>
      <c r="P4" s="39">
        <f aca="true" t="shared" si="0" ref="P4:P67">O4*N4</f>
        <v>4454664</v>
      </c>
      <c r="Q4" s="107"/>
      <c r="R4" s="97" t="s">
        <v>28</v>
      </c>
      <c r="S4" s="40">
        <v>44166</v>
      </c>
      <c r="T4" s="13" t="s">
        <v>29</v>
      </c>
      <c r="U4" s="109"/>
      <c r="V4" s="101"/>
    </row>
    <row r="5" spans="1:22" s="34" customFormat="1" ht="24.9" customHeight="1">
      <c r="A5" s="103"/>
      <c r="B5" s="99"/>
      <c r="C5" s="48">
        <v>8843</v>
      </c>
      <c r="D5" s="47" t="s">
        <v>122</v>
      </c>
      <c r="E5" s="47" t="s">
        <v>33</v>
      </c>
      <c r="F5" s="50" t="s">
        <v>21</v>
      </c>
      <c r="G5" s="104"/>
      <c r="H5" s="105"/>
      <c r="I5" s="105"/>
      <c r="J5" s="48" t="s">
        <v>24</v>
      </c>
      <c r="K5" s="48" t="s">
        <v>34</v>
      </c>
      <c r="L5" s="48" t="s">
        <v>34</v>
      </c>
      <c r="M5" s="97" t="s">
        <v>27</v>
      </c>
      <c r="N5" s="96">
        <v>3000</v>
      </c>
      <c r="O5" s="78">
        <v>3.44</v>
      </c>
      <c r="P5" s="39">
        <f t="shared" si="0"/>
        <v>10320</v>
      </c>
      <c r="Q5" s="107"/>
      <c r="R5" s="65" t="s">
        <v>35</v>
      </c>
      <c r="S5" s="37">
        <v>44012</v>
      </c>
      <c r="T5" s="66" t="s">
        <v>36</v>
      </c>
      <c r="U5" s="109"/>
      <c r="V5" s="101"/>
    </row>
    <row r="6" spans="1:22" s="34" customFormat="1" ht="24.9" customHeight="1">
      <c r="A6" s="103"/>
      <c r="B6" s="99"/>
      <c r="C6" s="48">
        <v>8844</v>
      </c>
      <c r="D6" s="47" t="s">
        <v>122</v>
      </c>
      <c r="E6" s="47" t="s">
        <v>33</v>
      </c>
      <c r="F6" s="50" t="s">
        <v>21</v>
      </c>
      <c r="G6" s="104"/>
      <c r="H6" s="105"/>
      <c r="I6" s="105"/>
      <c r="J6" s="48" t="s">
        <v>24</v>
      </c>
      <c r="K6" s="48" t="s">
        <v>37</v>
      </c>
      <c r="L6" s="48" t="s">
        <v>37</v>
      </c>
      <c r="M6" s="97" t="s">
        <v>27</v>
      </c>
      <c r="N6" s="96">
        <v>1000</v>
      </c>
      <c r="O6" s="78">
        <v>2.13</v>
      </c>
      <c r="P6" s="39">
        <f t="shared" si="0"/>
        <v>2130</v>
      </c>
      <c r="Q6" s="107"/>
      <c r="R6" s="65" t="s">
        <v>35</v>
      </c>
      <c r="S6" s="37">
        <v>44012</v>
      </c>
      <c r="T6" s="66" t="s">
        <v>36</v>
      </c>
      <c r="U6" s="109"/>
      <c r="V6" s="101"/>
    </row>
    <row r="7" spans="1:22" s="33" customFormat="1" ht="24.9" customHeight="1">
      <c r="A7" s="103"/>
      <c r="B7" s="99"/>
      <c r="C7" s="49">
        <v>9244</v>
      </c>
      <c r="D7" s="47" t="s">
        <v>122</v>
      </c>
      <c r="E7" s="47" t="s">
        <v>33</v>
      </c>
      <c r="F7" s="50" t="s">
        <v>21</v>
      </c>
      <c r="G7" s="104"/>
      <c r="H7" s="105"/>
      <c r="I7" s="105"/>
      <c r="J7" s="49" t="s">
        <v>24</v>
      </c>
      <c r="K7" s="49" t="s">
        <v>47</v>
      </c>
      <c r="L7" s="49" t="s">
        <v>47</v>
      </c>
      <c r="M7" s="97" t="s">
        <v>27</v>
      </c>
      <c r="N7" s="96">
        <v>84400</v>
      </c>
      <c r="O7" s="78">
        <v>6.05</v>
      </c>
      <c r="P7" s="39">
        <f t="shared" si="0"/>
        <v>510620</v>
      </c>
      <c r="Q7" s="107"/>
      <c r="R7" s="71" t="s">
        <v>35</v>
      </c>
      <c r="S7" s="40">
        <v>44012</v>
      </c>
      <c r="T7" s="13" t="s">
        <v>36</v>
      </c>
      <c r="U7" s="109"/>
      <c r="V7" s="101"/>
    </row>
    <row r="8" spans="1:22" s="33" customFormat="1" ht="24.9" customHeight="1">
      <c r="A8" s="103"/>
      <c r="B8" s="99"/>
      <c r="C8" s="49">
        <v>4933</v>
      </c>
      <c r="D8" s="50" t="s">
        <v>43</v>
      </c>
      <c r="E8" s="50" t="s">
        <v>38</v>
      </c>
      <c r="F8" s="50" t="s">
        <v>21</v>
      </c>
      <c r="G8" s="104"/>
      <c r="H8" s="105"/>
      <c r="I8" s="105"/>
      <c r="J8" s="49" t="s">
        <v>24</v>
      </c>
      <c r="K8" s="49" t="s">
        <v>39</v>
      </c>
      <c r="L8" s="49" t="s">
        <v>40</v>
      </c>
      <c r="M8" s="97" t="s">
        <v>27</v>
      </c>
      <c r="N8" s="71">
        <v>546448</v>
      </c>
      <c r="O8" s="78">
        <v>5.49</v>
      </c>
      <c r="P8" s="39">
        <f t="shared" si="0"/>
        <v>2999999.52</v>
      </c>
      <c r="Q8" s="107"/>
      <c r="R8" s="71" t="s">
        <v>28</v>
      </c>
      <c r="S8" s="40">
        <v>43983</v>
      </c>
      <c r="T8" s="13" t="s">
        <v>41</v>
      </c>
      <c r="U8" s="109"/>
      <c r="V8" s="101"/>
    </row>
    <row r="9" spans="1:22" s="33" customFormat="1" ht="46.5" customHeight="1">
      <c r="A9" s="103"/>
      <c r="B9" s="99"/>
      <c r="C9" s="49">
        <v>2523</v>
      </c>
      <c r="D9" s="50" t="s">
        <v>43</v>
      </c>
      <c r="E9" s="50" t="s">
        <v>38</v>
      </c>
      <c r="F9" s="50"/>
      <c r="G9" s="104"/>
      <c r="H9" s="105"/>
      <c r="I9" s="105"/>
      <c r="J9" s="49" t="s">
        <v>24</v>
      </c>
      <c r="K9" s="55" t="s">
        <v>42</v>
      </c>
      <c r="L9" s="55" t="s">
        <v>42</v>
      </c>
      <c r="M9" s="14" t="s">
        <v>46</v>
      </c>
      <c r="N9" s="14">
        <v>1</v>
      </c>
      <c r="O9" s="78">
        <v>9576503.78</v>
      </c>
      <c r="P9" s="39">
        <f t="shared" si="0"/>
        <v>9576503.78</v>
      </c>
      <c r="Q9" s="107"/>
      <c r="R9" s="97" t="s">
        <v>28</v>
      </c>
      <c r="S9" s="40" t="s">
        <v>240</v>
      </c>
      <c r="T9" s="97" t="s">
        <v>43</v>
      </c>
      <c r="U9" s="109"/>
      <c r="V9" s="101"/>
    </row>
    <row r="10" spans="1:22" s="33" customFormat="1" ht="24.9" customHeight="1">
      <c r="A10" s="103"/>
      <c r="B10" s="99"/>
      <c r="C10" s="49">
        <v>7116</v>
      </c>
      <c r="D10" s="49" t="s">
        <v>48</v>
      </c>
      <c r="E10" s="50" t="s">
        <v>45</v>
      </c>
      <c r="F10" s="50"/>
      <c r="G10" s="104"/>
      <c r="H10" s="105"/>
      <c r="I10" s="105"/>
      <c r="J10" s="49" t="s">
        <v>49</v>
      </c>
      <c r="K10" s="49" t="s">
        <v>50</v>
      </c>
      <c r="L10" s="49" t="s">
        <v>50</v>
      </c>
      <c r="M10" s="71" t="s">
        <v>27</v>
      </c>
      <c r="N10" s="77">
        <v>28000</v>
      </c>
      <c r="O10" s="78">
        <v>10.62</v>
      </c>
      <c r="P10" s="39">
        <f t="shared" si="0"/>
        <v>297360</v>
      </c>
      <c r="Q10" s="107"/>
      <c r="R10" s="71" t="s">
        <v>51</v>
      </c>
      <c r="S10" s="40">
        <v>44166</v>
      </c>
      <c r="T10" s="13" t="s">
        <v>52</v>
      </c>
      <c r="U10" s="109"/>
      <c r="V10" s="101"/>
    </row>
    <row r="11" spans="1:22" s="33" customFormat="1" ht="24.9" customHeight="1">
      <c r="A11" s="103"/>
      <c r="B11" s="99"/>
      <c r="C11" s="49">
        <v>7117</v>
      </c>
      <c r="D11" s="49" t="s">
        <v>48</v>
      </c>
      <c r="E11" s="50" t="s">
        <v>45</v>
      </c>
      <c r="F11" s="50"/>
      <c r="G11" s="104"/>
      <c r="H11" s="105"/>
      <c r="I11" s="105"/>
      <c r="J11" s="49" t="s">
        <v>49</v>
      </c>
      <c r="K11" s="49" t="s">
        <v>53</v>
      </c>
      <c r="L11" s="49" t="s">
        <v>53</v>
      </c>
      <c r="M11" s="71" t="s">
        <v>27</v>
      </c>
      <c r="N11" s="77">
        <v>25000</v>
      </c>
      <c r="O11" s="78">
        <v>7.44</v>
      </c>
      <c r="P11" s="39">
        <f t="shared" si="0"/>
        <v>186000</v>
      </c>
      <c r="Q11" s="107"/>
      <c r="R11" s="71" t="s">
        <v>51</v>
      </c>
      <c r="S11" s="40">
        <v>44166</v>
      </c>
      <c r="T11" s="13" t="s">
        <v>52</v>
      </c>
      <c r="U11" s="109"/>
      <c r="V11" s="101"/>
    </row>
    <row r="12" spans="1:22" s="33" customFormat="1" ht="24.9" customHeight="1">
      <c r="A12" s="103"/>
      <c r="B12" s="99"/>
      <c r="C12" s="49">
        <v>7118</v>
      </c>
      <c r="D12" s="49" t="s">
        <v>48</v>
      </c>
      <c r="E12" s="50" t="s">
        <v>45</v>
      </c>
      <c r="F12" s="50"/>
      <c r="G12" s="104"/>
      <c r="H12" s="105"/>
      <c r="I12" s="105"/>
      <c r="J12" s="49" t="s">
        <v>49</v>
      </c>
      <c r="K12" s="49" t="s">
        <v>54</v>
      </c>
      <c r="L12" s="49" t="s">
        <v>54</v>
      </c>
      <c r="M12" s="71" t="s">
        <v>27</v>
      </c>
      <c r="N12" s="77">
        <v>25000</v>
      </c>
      <c r="O12" s="78">
        <v>5.7</v>
      </c>
      <c r="P12" s="39">
        <f t="shared" si="0"/>
        <v>142500</v>
      </c>
      <c r="Q12" s="107"/>
      <c r="R12" s="71" t="s">
        <v>51</v>
      </c>
      <c r="S12" s="40">
        <v>44166</v>
      </c>
      <c r="T12" s="13" t="s">
        <v>52</v>
      </c>
      <c r="U12" s="109"/>
      <c r="V12" s="101"/>
    </row>
    <row r="13" spans="1:22" s="33" customFormat="1" ht="24.9" customHeight="1">
      <c r="A13" s="103"/>
      <c r="B13" s="99"/>
      <c r="C13" s="49">
        <v>7119</v>
      </c>
      <c r="D13" s="49" t="s">
        <v>48</v>
      </c>
      <c r="E13" s="50" t="s">
        <v>45</v>
      </c>
      <c r="F13" s="50"/>
      <c r="G13" s="104"/>
      <c r="H13" s="105"/>
      <c r="I13" s="105"/>
      <c r="J13" s="49" t="s">
        <v>49</v>
      </c>
      <c r="K13" s="49" t="s">
        <v>55</v>
      </c>
      <c r="L13" s="49" t="s">
        <v>55</v>
      </c>
      <c r="M13" s="71" t="s">
        <v>27</v>
      </c>
      <c r="N13" s="77">
        <v>36000</v>
      </c>
      <c r="O13" s="78">
        <v>6.78</v>
      </c>
      <c r="P13" s="39">
        <f t="shared" si="0"/>
        <v>244080</v>
      </c>
      <c r="Q13" s="107"/>
      <c r="R13" s="71" t="s">
        <v>51</v>
      </c>
      <c r="S13" s="40">
        <v>44166</v>
      </c>
      <c r="T13" s="13" t="s">
        <v>52</v>
      </c>
      <c r="U13" s="109"/>
      <c r="V13" s="101"/>
    </row>
    <row r="14" spans="1:22" s="33" customFormat="1" ht="24.9" customHeight="1">
      <c r="A14" s="103"/>
      <c r="B14" s="99"/>
      <c r="C14" s="49">
        <v>7120</v>
      </c>
      <c r="D14" s="49" t="s">
        <v>48</v>
      </c>
      <c r="E14" s="50" t="s">
        <v>45</v>
      </c>
      <c r="F14" s="50"/>
      <c r="G14" s="104"/>
      <c r="H14" s="105"/>
      <c r="I14" s="105"/>
      <c r="J14" s="49" t="s">
        <v>49</v>
      </c>
      <c r="K14" s="49" t="s">
        <v>56</v>
      </c>
      <c r="L14" s="49" t="s">
        <v>56</v>
      </c>
      <c r="M14" s="71" t="s">
        <v>27</v>
      </c>
      <c r="N14" s="77">
        <v>12000</v>
      </c>
      <c r="O14" s="78">
        <v>12.66</v>
      </c>
      <c r="P14" s="39">
        <f t="shared" si="0"/>
        <v>151920</v>
      </c>
      <c r="Q14" s="107"/>
      <c r="R14" s="71" t="s">
        <v>51</v>
      </c>
      <c r="S14" s="40">
        <v>44166</v>
      </c>
      <c r="T14" s="13" t="s">
        <v>52</v>
      </c>
      <c r="U14" s="109"/>
      <c r="V14" s="101"/>
    </row>
    <row r="15" spans="1:22" s="33" customFormat="1" ht="24.9" customHeight="1">
      <c r="A15" s="103"/>
      <c r="B15" s="99"/>
      <c r="C15" s="49">
        <v>7121</v>
      </c>
      <c r="D15" s="49" t="s">
        <v>48</v>
      </c>
      <c r="E15" s="50" t="s">
        <v>45</v>
      </c>
      <c r="F15" s="50"/>
      <c r="G15" s="104"/>
      <c r="H15" s="105"/>
      <c r="I15" s="105"/>
      <c r="J15" s="49" t="s">
        <v>49</v>
      </c>
      <c r="K15" s="49" t="s">
        <v>57</v>
      </c>
      <c r="L15" s="49" t="s">
        <v>57</v>
      </c>
      <c r="M15" s="71" t="s">
        <v>27</v>
      </c>
      <c r="N15" s="71">
        <v>9000</v>
      </c>
      <c r="O15" s="78">
        <v>17.64</v>
      </c>
      <c r="P15" s="39">
        <f t="shared" si="0"/>
        <v>158760</v>
      </c>
      <c r="Q15" s="108"/>
      <c r="R15" s="71" t="s">
        <v>51</v>
      </c>
      <c r="S15" s="40">
        <v>44166</v>
      </c>
      <c r="T15" s="13" t="s">
        <v>52</v>
      </c>
      <c r="U15" s="109"/>
      <c r="V15" s="101"/>
    </row>
    <row r="16" spans="1:22" s="35" customFormat="1" ht="30.75" customHeight="1">
      <c r="A16" s="103" t="s">
        <v>111</v>
      </c>
      <c r="B16" s="99" t="s">
        <v>117</v>
      </c>
      <c r="C16" s="48">
        <v>550</v>
      </c>
      <c r="D16" s="47" t="s">
        <v>119</v>
      </c>
      <c r="E16" s="47" t="s">
        <v>20</v>
      </c>
      <c r="F16" s="47"/>
      <c r="G16" s="104"/>
      <c r="H16" s="105"/>
      <c r="I16" s="105"/>
      <c r="J16" s="48" t="s">
        <v>59</v>
      </c>
      <c r="K16" s="48" t="s">
        <v>58</v>
      </c>
      <c r="L16" s="48" t="s">
        <v>120</v>
      </c>
      <c r="M16" s="65" t="s">
        <v>27</v>
      </c>
      <c r="N16" s="66">
        <v>62</v>
      </c>
      <c r="O16" s="78">
        <v>2500</v>
      </c>
      <c r="P16" s="39">
        <f t="shared" si="0"/>
        <v>155000</v>
      </c>
      <c r="Q16" s="115">
        <f>SUM(P16:P19)</f>
        <v>13276890</v>
      </c>
      <c r="R16" s="66" t="s">
        <v>35</v>
      </c>
      <c r="S16" s="79">
        <v>44166</v>
      </c>
      <c r="T16" s="66" t="s">
        <v>61</v>
      </c>
      <c r="U16" s="109" t="s">
        <v>30</v>
      </c>
      <c r="V16" s="121" t="s">
        <v>20</v>
      </c>
    </row>
    <row r="17" spans="1:22" s="35" customFormat="1" ht="37.5" customHeight="1">
      <c r="A17" s="103"/>
      <c r="B17" s="99"/>
      <c r="C17" s="48">
        <v>8836</v>
      </c>
      <c r="D17" s="47" t="s">
        <v>121</v>
      </c>
      <c r="E17" s="47" t="s">
        <v>33</v>
      </c>
      <c r="F17" s="47"/>
      <c r="G17" s="104"/>
      <c r="H17" s="105"/>
      <c r="I17" s="105"/>
      <c r="J17" s="48" t="s">
        <v>59</v>
      </c>
      <c r="K17" s="48" t="s">
        <v>59</v>
      </c>
      <c r="L17" s="48" t="s">
        <v>60</v>
      </c>
      <c r="M17" s="66" t="s">
        <v>62</v>
      </c>
      <c r="N17" s="66">
        <v>1925</v>
      </c>
      <c r="O17" s="80">
        <v>3500</v>
      </c>
      <c r="P17" s="39">
        <f t="shared" si="0"/>
        <v>6737500</v>
      </c>
      <c r="Q17" s="116"/>
      <c r="R17" s="66" t="s">
        <v>51</v>
      </c>
      <c r="S17" s="79">
        <v>44024</v>
      </c>
      <c r="T17" s="66" t="s">
        <v>61</v>
      </c>
      <c r="U17" s="109"/>
      <c r="V17" s="122"/>
    </row>
    <row r="18" spans="1:22" s="36" customFormat="1" ht="36">
      <c r="A18" s="103"/>
      <c r="B18" s="99"/>
      <c r="C18" s="50">
        <v>9241</v>
      </c>
      <c r="D18" s="50" t="s">
        <v>44</v>
      </c>
      <c r="E18" s="50" t="s">
        <v>33</v>
      </c>
      <c r="F18" s="50" t="s">
        <v>63</v>
      </c>
      <c r="G18" s="104"/>
      <c r="H18" s="105"/>
      <c r="I18" s="105"/>
      <c r="J18" s="48" t="s">
        <v>59</v>
      </c>
      <c r="K18" s="49" t="s">
        <v>65</v>
      </c>
      <c r="L18" s="49" t="s">
        <v>65</v>
      </c>
      <c r="M18" s="71" t="s">
        <v>27</v>
      </c>
      <c r="N18" s="71">
        <v>3000</v>
      </c>
      <c r="O18" s="81">
        <v>2018.13</v>
      </c>
      <c r="P18" s="39">
        <f t="shared" si="0"/>
        <v>6054390</v>
      </c>
      <c r="Q18" s="116"/>
      <c r="R18" s="71" t="s">
        <v>28</v>
      </c>
      <c r="S18" s="40">
        <v>44043</v>
      </c>
      <c r="T18" s="13" t="s">
        <v>36</v>
      </c>
      <c r="U18" s="109"/>
      <c r="V18" s="122"/>
    </row>
    <row r="19" spans="1:22" s="36" customFormat="1" ht="42" customHeight="1">
      <c r="A19" s="103"/>
      <c r="B19" s="99"/>
      <c r="C19" s="49">
        <v>8421</v>
      </c>
      <c r="D19" s="50" t="s">
        <v>48</v>
      </c>
      <c r="E19" s="50" t="s">
        <v>45</v>
      </c>
      <c r="F19" s="50"/>
      <c r="G19" s="104"/>
      <c r="H19" s="105"/>
      <c r="I19" s="105"/>
      <c r="J19" s="48" t="s">
        <v>59</v>
      </c>
      <c r="K19" s="49" t="s">
        <v>58</v>
      </c>
      <c r="L19" s="49" t="s">
        <v>118</v>
      </c>
      <c r="M19" s="71" t="s">
        <v>27</v>
      </c>
      <c r="N19" s="71">
        <v>66</v>
      </c>
      <c r="O19" s="81">
        <v>5000</v>
      </c>
      <c r="P19" s="39">
        <f t="shared" si="0"/>
        <v>330000</v>
      </c>
      <c r="Q19" s="117"/>
      <c r="R19" s="71" t="s">
        <v>28</v>
      </c>
      <c r="S19" s="40">
        <v>44013</v>
      </c>
      <c r="T19" s="13" t="s">
        <v>52</v>
      </c>
      <c r="U19" s="109"/>
      <c r="V19" s="123"/>
    </row>
    <row r="20" spans="1:22" s="41" customFormat="1" ht="24.9" customHeight="1">
      <c r="A20" s="103" t="s">
        <v>112</v>
      </c>
      <c r="B20" s="111" t="s">
        <v>236</v>
      </c>
      <c r="C20" s="49">
        <v>4938</v>
      </c>
      <c r="D20" s="47" t="s">
        <v>70</v>
      </c>
      <c r="E20" s="50" t="s">
        <v>38</v>
      </c>
      <c r="F20" s="47" t="s">
        <v>21</v>
      </c>
      <c r="G20" s="100"/>
      <c r="H20" s="100"/>
      <c r="I20" s="100"/>
      <c r="J20" s="49" t="s">
        <v>68</v>
      </c>
      <c r="K20" s="49" t="s">
        <v>68</v>
      </c>
      <c r="L20" s="49" t="s">
        <v>69</v>
      </c>
      <c r="M20" s="71" t="s">
        <v>27</v>
      </c>
      <c r="N20" s="71">
        <v>2</v>
      </c>
      <c r="O20" s="38">
        <v>300000</v>
      </c>
      <c r="P20" s="39">
        <f t="shared" si="0"/>
        <v>600000</v>
      </c>
      <c r="Q20" s="116">
        <f>SUM(P20:P34)</f>
        <v>87594647.41999999</v>
      </c>
      <c r="R20" s="71" t="s">
        <v>28</v>
      </c>
      <c r="S20" s="40">
        <v>43983</v>
      </c>
      <c r="T20" s="13" t="s">
        <v>70</v>
      </c>
      <c r="U20" s="121" t="s">
        <v>30</v>
      </c>
      <c r="V20" s="101" t="s">
        <v>115</v>
      </c>
    </row>
    <row r="21" spans="1:22" s="33" customFormat="1" ht="24.9" customHeight="1">
      <c r="A21" s="103"/>
      <c r="B21" s="111"/>
      <c r="C21" s="49">
        <v>675</v>
      </c>
      <c r="D21" s="50" t="s">
        <v>123</v>
      </c>
      <c r="E21" s="50" t="s">
        <v>38</v>
      </c>
      <c r="F21" s="47" t="s">
        <v>21</v>
      </c>
      <c r="G21" s="100"/>
      <c r="H21" s="100"/>
      <c r="I21" s="100"/>
      <c r="J21" s="49" t="s">
        <v>71</v>
      </c>
      <c r="K21" s="49" t="s">
        <v>71</v>
      </c>
      <c r="L21" s="49" t="s">
        <v>72</v>
      </c>
      <c r="M21" s="71" t="s">
        <v>27</v>
      </c>
      <c r="N21" s="71">
        <v>26</v>
      </c>
      <c r="O21" s="38">
        <v>150000</v>
      </c>
      <c r="P21" s="39">
        <f t="shared" si="0"/>
        <v>3900000</v>
      </c>
      <c r="Q21" s="116"/>
      <c r="R21" s="71" t="s">
        <v>28</v>
      </c>
      <c r="S21" s="40">
        <v>43891</v>
      </c>
      <c r="T21" s="97" t="s">
        <v>123</v>
      </c>
      <c r="U21" s="122"/>
      <c r="V21" s="101"/>
    </row>
    <row r="22" spans="1:22" s="33" customFormat="1" ht="24.9" customHeight="1">
      <c r="A22" s="103"/>
      <c r="B22" s="111"/>
      <c r="C22" s="49">
        <f aca="true" t="shared" si="1" ref="C22">C21+1</f>
        <v>676</v>
      </c>
      <c r="D22" s="50" t="s">
        <v>123</v>
      </c>
      <c r="E22" s="50" t="s">
        <v>38</v>
      </c>
      <c r="F22" s="47" t="s">
        <v>21</v>
      </c>
      <c r="G22" s="100"/>
      <c r="H22" s="100"/>
      <c r="I22" s="100"/>
      <c r="J22" s="49" t="s">
        <v>73</v>
      </c>
      <c r="K22" s="49" t="s">
        <v>73</v>
      </c>
      <c r="L22" s="49" t="s">
        <v>74</v>
      </c>
      <c r="M22" s="71" t="s">
        <v>27</v>
      </c>
      <c r="N22" s="71">
        <v>10</v>
      </c>
      <c r="O22" s="38">
        <v>130000</v>
      </c>
      <c r="P22" s="39">
        <f t="shared" si="0"/>
        <v>1300000</v>
      </c>
      <c r="Q22" s="116"/>
      <c r="R22" s="97" t="s">
        <v>28</v>
      </c>
      <c r="S22" s="40">
        <v>43891</v>
      </c>
      <c r="T22" s="97" t="s">
        <v>123</v>
      </c>
      <c r="U22" s="122"/>
      <c r="V22" s="101"/>
    </row>
    <row r="23" spans="1:22" s="33" customFormat="1" ht="24.9" customHeight="1">
      <c r="A23" s="103"/>
      <c r="B23" s="111"/>
      <c r="C23" s="49">
        <v>680</v>
      </c>
      <c r="D23" s="50" t="s">
        <v>123</v>
      </c>
      <c r="E23" s="50" t="s">
        <v>38</v>
      </c>
      <c r="F23" s="47" t="s">
        <v>21</v>
      </c>
      <c r="G23" s="100"/>
      <c r="H23" s="100"/>
      <c r="I23" s="100"/>
      <c r="J23" s="49" t="s">
        <v>75</v>
      </c>
      <c r="K23" s="49" t="s">
        <v>75</v>
      </c>
      <c r="L23" s="49" t="s">
        <v>76</v>
      </c>
      <c r="M23" s="71" t="s">
        <v>27</v>
      </c>
      <c r="N23" s="71">
        <v>45</v>
      </c>
      <c r="O23" s="38">
        <v>80000</v>
      </c>
      <c r="P23" s="39">
        <f t="shared" si="0"/>
        <v>3600000</v>
      </c>
      <c r="Q23" s="116"/>
      <c r="R23" s="97" t="s">
        <v>28</v>
      </c>
      <c r="S23" s="40">
        <v>43891</v>
      </c>
      <c r="T23" s="97" t="s">
        <v>123</v>
      </c>
      <c r="U23" s="122"/>
      <c r="V23" s="101"/>
    </row>
    <row r="24" spans="1:22" s="33" customFormat="1" ht="24.9" customHeight="1">
      <c r="A24" s="103"/>
      <c r="B24" s="111"/>
      <c r="C24" s="49">
        <v>681</v>
      </c>
      <c r="D24" s="50" t="s">
        <v>123</v>
      </c>
      <c r="E24" s="50" t="s">
        <v>38</v>
      </c>
      <c r="F24" s="47" t="s">
        <v>21</v>
      </c>
      <c r="G24" s="100"/>
      <c r="H24" s="100"/>
      <c r="I24" s="100"/>
      <c r="J24" s="49" t="s">
        <v>77</v>
      </c>
      <c r="K24" s="49" t="s">
        <v>77</v>
      </c>
      <c r="L24" s="49" t="s">
        <v>78</v>
      </c>
      <c r="M24" s="71" t="s">
        <v>27</v>
      </c>
      <c r="N24" s="71">
        <v>1</v>
      </c>
      <c r="O24" s="38">
        <v>150000</v>
      </c>
      <c r="P24" s="39">
        <f t="shared" si="0"/>
        <v>150000</v>
      </c>
      <c r="Q24" s="116"/>
      <c r="R24" s="97" t="s">
        <v>28</v>
      </c>
      <c r="S24" s="40">
        <v>43891</v>
      </c>
      <c r="T24" s="97" t="s">
        <v>123</v>
      </c>
      <c r="U24" s="122"/>
      <c r="V24" s="101"/>
    </row>
    <row r="25" spans="1:22" s="33" customFormat="1" ht="24.9" customHeight="1">
      <c r="A25" s="103"/>
      <c r="B25" s="111"/>
      <c r="C25" s="49">
        <v>685</v>
      </c>
      <c r="D25" s="50" t="s">
        <v>123</v>
      </c>
      <c r="E25" s="50" t="s">
        <v>38</v>
      </c>
      <c r="F25" s="47" t="s">
        <v>21</v>
      </c>
      <c r="G25" s="100"/>
      <c r="H25" s="100"/>
      <c r="I25" s="100"/>
      <c r="J25" s="49" t="s">
        <v>79</v>
      </c>
      <c r="K25" s="49" t="s">
        <v>79</v>
      </c>
      <c r="L25" s="49" t="s">
        <v>80</v>
      </c>
      <c r="M25" s="71" t="s">
        <v>27</v>
      </c>
      <c r="N25" s="71">
        <v>8</v>
      </c>
      <c r="O25" s="38">
        <v>50000</v>
      </c>
      <c r="P25" s="39">
        <f t="shared" si="0"/>
        <v>400000</v>
      </c>
      <c r="Q25" s="116"/>
      <c r="R25" s="97" t="s">
        <v>28</v>
      </c>
      <c r="S25" s="40">
        <v>43891</v>
      </c>
      <c r="T25" s="97" t="s">
        <v>123</v>
      </c>
      <c r="U25" s="122"/>
      <c r="V25" s="101"/>
    </row>
    <row r="26" spans="1:22" s="33" customFormat="1" ht="24.9" customHeight="1">
      <c r="A26" s="103"/>
      <c r="B26" s="111"/>
      <c r="C26" s="49">
        <v>686</v>
      </c>
      <c r="D26" s="50" t="s">
        <v>123</v>
      </c>
      <c r="E26" s="50" t="s">
        <v>38</v>
      </c>
      <c r="F26" s="47" t="s">
        <v>21</v>
      </c>
      <c r="G26" s="100"/>
      <c r="H26" s="100"/>
      <c r="I26" s="100"/>
      <c r="J26" s="49" t="s">
        <v>79</v>
      </c>
      <c r="K26" s="49" t="s">
        <v>79</v>
      </c>
      <c r="L26" s="49" t="s">
        <v>81</v>
      </c>
      <c r="M26" s="71" t="s">
        <v>27</v>
      </c>
      <c r="N26" s="71">
        <v>18</v>
      </c>
      <c r="O26" s="38">
        <v>50000</v>
      </c>
      <c r="P26" s="39">
        <f t="shared" si="0"/>
        <v>900000</v>
      </c>
      <c r="Q26" s="116"/>
      <c r="R26" s="97" t="s">
        <v>28</v>
      </c>
      <c r="S26" s="40">
        <v>43891</v>
      </c>
      <c r="T26" s="97" t="s">
        <v>123</v>
      </c>
      <c r="U26" s="122"/>
      <c r="V26" s="101"/>
    </row>
    <row r="27" spans="1:22" s="33" customFormat="1" ht="24.9" customHeight="1">
      <c r="A27" s="103"/>
      <c r="B27" s="111"/>
      <c r="C27" s="49">
        <v>688</v>
      </c>
      <c r="D27" s="50" t="s">
        <v>123</v>
      </c>
      <c r="E27" s="50" t="s">
        <v>38</v>
      </c>
      <c r="F27" s="47" t="s">
        <v>21</v>
      </c>
      <c r="G27" s="100"/>
      <c r="H27" s="100"/>
      <c r="I27" s="100"/>
      <c r="J27" s="49" t="s">
        <v>82</v>
      </c>
      <c r="K27" s="49" t="s">
        <v>82</v>
      </c>
      <c r="L27" s="49" t="s">
        <v>83</v>
      </c>
      <c r="M27" s="71" t="s">
        <v>27</v>
      </c>
      <c r="N27" s="71">
        <v>2</v>
      </c>
      <c r="O27" s="38">
        <v>180000</v>
      </c>
      <c r="P27" s="39">
        <f t="shared" si="0"/>
        <v>360000</v>
      </c>
      <c r="Q27" s="116"/>
      <c r="R27" s="97" t="s">
        <v>28</v>
      </c>
      <c r="S27" s="40">
        <v>43891</v>
      </c>
      <c r="T27" s="97" t="s">
        <v>123</v>
      </c>
      <c r="U27" s="122"/>
      <c r="V27" s="101"/>
    </row>
    <row r="28" spans="1:22" s="33" customFormat="1" ht="24.9" customHeight="1">
      <c r="A28" s="103"/>
      <c r="B28" s="111"/>
      <c r="C28" s="49">
        <v>689</v>
      </c>
      <c r="D28" s="50" t="s">
        <v>123</v>
      </c>
      <c r="E28" s="50" t="s">
        <v>38</v>
      </c>
      <c r="F28" s="47" t="s">
        <v>21</v>
      </c>
      <c r="G28" s="100"/>
      <c r="H28" s="100"/>
      <c r="I28" s="100"/>
      <c r="J28" s="49" t="s">
        <v>84</v>
      </c>
      <c r="K28" s="49" t="s">
        <v>84</v>
      </c>
      <c r="L28" s="49" t="s">
        <v>85</v>
      </c>
      <c r="M28" s="71" t="s">
        <v>27</v>
      </c>
      <c r="N28" s="71">
        <v>2</v>
      </c>
      <c r="O28" s="38">
        <v>180000</v>
      </c>
      <c r="P28" s="39">
        <f t="shared" si="0"/>
        <v>360000</v>
      </c>
      <c r="Q28" s="116"/>
      <c r="R28" s="97" t="s">
        <v>28</v>
      </c>
      <c r="S28" s="40">
        <v>43891</v>
      </c>
      <c r="T28" s="97" t="s">
        <v>123</v>
      </c>
      <c r="U28" s="122"/>
      <c r="V28" s="101"/>
    </row>
    <row r="29" spans="1:22" s="34" customFormat="1" ht="24.9" customHeight="1">
      <c r="A29" s="103"/>
      <c r="B29" s="111"/>
      <c r="C29" s="47">
        <v>4930</v>
      </c>
      <c r="D29" s="47" t="s">
        <v>43</v>
      </c>
      <c r="E29" s="50" t="s">
        <v>38</v>
      </c>
      <c r="F29" s="47"/>
      <c r="G29" s="100"/>
      <c r="H29" s="100"/>
      <c r="I29" s="100"/>
      <c r="J29" s="48" t="s">
        <v>66</v>
      </c>
      <c r="K29" s="48" t="s">
        <v>66</v>
      </c>
      <c r="L29" s="48" t="s">
        <v>94</v>
      </c>
      <c r="M29" s="65" t="s">
        <v>64</v>
      </c>
      <c r="N29" s="65">
        <v>596</v>
      </c>
      <c r="O29" s="12">
        <v>96762.51</v>
      </c>
      <c r="P29" s="39">
        <f t="shared" si="0"/>
        <v>57670455.95999999</v>
      </c>
      <c r="Q29" s="116"/>
      <c r="R29" s="65" t="s">
        <v>28</v>
      </c>
      <c r="S29" s="37">
        <v>43983</v>
      </c>
      <c r="T29" s="66" t="s">
        <v>67</v>
      </c>
      <c r="U29" s="122"/>
      <c r="V29" s="101"/>
    </row>
    <row r="30" spans="1:22" s="34" customFormat="1" ht="24.9" customHeight="1">
      <c r="A30" s="103"/>
      <c r="B30" s="111"/>
      <c r="C30" s="47">
        <v>8391</v>
      </c>
      <c r="D30" s="47" t="s">
        <v>48</v>
      </c>
      <c r="E30" s="47" t="s">
        <v>45</v>
      </c>
      <c r="F30" s="47"/>
      <c r="G30" s="100"/>
      <c r="H30" s="100"/>
      <c r="I30" s="100"/>
      <c r="J30" s="49" t="s">
        <v>127</v>
      </c>
      <c r="K30" s="48" t="s">
        <v>124</v>
      </c>
      <c r="L30" s="48" t="s">
        <v>124</v>
      </c>
      <c r="M30" s="65" t="s">
        <v>27</v>
      </c>
      <c r="N30" s="65">
        <v>15</v>
      </c>
      <c r="O30" s="12">
        <v>350000</v>
      </c>
      <c r="P30" s="39">
        <f t="shared" si="0"/>
        <v>5250000</v>
      </c>
      <c r="Q30" s="116"/>
      <c r="R30" s="65" t="s">
        <v>28</v>
      </c>
      <c r="S30" s="37">
        <v>44013</v>
      </c>
      <c r="T30" s="66" t="s">
        <v>52</v>
      </c>
      <c r="U30" s="122"/>
      <c r="V30" s="101"/>
    </row>
    <row r="31" spans="1:22" s="34" customFormat="1" ht="24.9" customHeight="1">
      <c r="A31" s="103"/>
      <c r="B31" s="111"/>
      <c r="C31" s="47">
        <v>8392</v>
      </c>
      <c r="D31" s="47" t="s">
        <v>48</v>
      </c>
      <c r="E31" s="47" t="s">
        <v>45</v>
      </c>
      <c r="F31" s="47"/>
      <c r="G31" s="100"/>
      <c r="H31" s="100"/>
      <c r="I31" s="100"/>
      <c r="J31" s="49" t="s">
        <v>127</v>
      </c>
      <c r="K31" s="48" t="s">
        <v>125</v>
      </c>
      <c r="L31" s="48" t="s">
        <v>86</v>
      </c>
      <c r="M31" s="65" t="s">
        <v>27</v>
      </c>
      <c r="N31" s="65">
        <v>6</v>
      </c>
      <c r="O31" s="12">
        <v>210000</v>
      </c>
      <c r="P31" s="39">
        <f t="shared" si="0"/>
        <v>1260000</v>
      </c>
      <c r="Q31" s="116"/>
      <c r="R31" s="65" t="s">
        <v>28</v>
      </c>
      <c r="S31" s="37">
        <v>44013</v>
      </c>
      <c r="T31" s="66" t="s">
        <v>52</v>
      </c>
      <c r="U31" s="122"/>
      <c r="V31" s="101"/>
    </row>
    <row r="32" spans="1:22" s="34" customFormat="1" ht="24.9" customHeight="1">
      <c r="A32" s="103"/>
      <c r="B32" s="111"/>
      <c r="C32" s="47">
        <v>8395</v>
      </c>
      <c r="D32" s="47" t="s">
        <v>48</v>
      </c>
      <c r="E32" s="47" t="s">
        <v>45</v>
      </c>
      <c r="F32" s="47"/>
      <c r="G32" s="100"/>
      <c r="H32" s="100"/>
      <c r="I32" s="100"/>
      <c r="J32" s="49" t="s">
        <v>127</v>
      </c>
      <c r="K32" s="48" t="s">
        <v>126</v>
      </c>
      <c r="L32" s="48" t="s">
        <v>87</v>
      </c>
      <c r="M32" s="65" t="s">
        <v>27</v>
      </c>
      <c r="N32" s="65">
        <v>2</v>
      </c>
      <c r="O32" s="12">
        <v>350000</v>
      </c>
      <c r="P32" s="39">
        <f t="shared" si="0"/>
        <v>700000</v>
      </c>
      <c r="Q32" s="116"/>
      <c r="R32" s="65" t="s">
        <v>28</v>
      </c>
      <c r="S32" s="37">
        <v>44013</v>
      </c>
      <c r="T32" s="66" t="s">
        <v>52</v>
      </c>
      <c r="U32" s="122"/>
      <c r="V32" s="101"/>
    </row>
    <row r="33" spans="1:22" s="34" customFormat="1" ht="24.9" customHeight="1">
      <c r="A33" s="103"/>
      <c r="B33" s="111"/>
      <c r="C33" s="48">
        <v>5014</v>
      </c>
      <c r="D33" s="47" t="s">
        <v>90</v>
      </c>
      <c r="E33" s="47" t="s">
        <v>45</v>
      </c>
      <c r="F33" s="47"/>
      <c r="G33" s="100"/>
      <c r="H33" s="100"/>
      <c r="I33" s="100"/>
      <c r="J33" s="49" t="s">
        <v>88</v>
      </c>
      <c r="K33" s="48" t="s">
        <v>88</v>
      </c>
      <c r="L33" s="48" t="s">
        <v>89</v>
      </c>
      <c r="M33" s="42" t="s">
        <v>64</v>
      </c>
      <c r="N33" s="65">
        <v>60</v>
      </c>
      <c r="O33" s="12">
        <v>100000</v>
      </c>
      <c r="P33" s="39">
        <f t="shared" si="0"/>
        <v>6000000</v>
      </c>
      <c r="Q33" s="116"/>
      <c r="R33" s="65" t="s">
        <v>51</v>
      </c>
      <c r="S33" s="37">
        <v>44075</v>
      </c>
      <c r="T33" s="66" t="s">
        <v>90</v>
      </c>
      <c r="U33" s="122"/>
      <c r="V33" s="101"/>
    </row>
    <row r="34" spans="1:22" s="41" customFormat="1" ht="24.9" customHeight="1">
      <c r="A34" s="103"/>
      <c r="B34" s="111"/>
      <c r="C34" s="49">
        <v>386</v>
      </c>
      <c r="D34" s="50" t="s">
        <v>119</v>
      </c>
      <c r="E34" s="50" t="s">
        <v>20</v>
      </c>
      <c r="F34" s="50"/>
      <c r="G34" s="100"/>
      <c r="H34" s="100"/>
      <c r="I34" s="100"/>
      <c r="J34" s="49" t="s">
        <v>91</v>
      </c>
      <c r="K34" s="49" t="s">
        <v>92</v>
      </c>
      <c r="L34" s="49" t="s">
        <v>93</v>
      </c>
      <c r="M34" s="42" t="s">
        <v>64</v>
      </c>
      <c r="N34" s="43">
        <v>31</v>
      </c>
      <c r="O34" s="12">
        <v>165941.66</v>
      </c>
      <c r="P34" s="39">
        <f t="shared" si="0"/>
        <v>5144191.46</v>
      </c>
      <c r="Q34" s="117"/>
      <c r="R34" s="71" t="s">
        <v>28</v>
      </c>
      <c r="S34" s="40">
        <v>44166</v>
      </c>
      <c r="T34" s="13" t="s">
        <v>29</v>
      </c>
      <c r="U34" s="123"/>
      <c r="V34" s="101"/>
    </row>
    <row r="35" spans="1:22" s="36" customFormat="1" ht="33" customHeight="1">
      <c r="A35" s="103" t="s">
        <v>113</v>
      </c>
      <c r="B35" s="101" t="s">
        <v>95</v>
      </c>
      <c r="C35" s="50">
        <v>325</v>
      </c>
      <c r="D35" s="50" t="s">
        <v>128</v>
      </c>
      <c r="E35" s="50" t="s">
        <v>20</v>
      </c>
      <c r="F35" s="50"/>
      <c r="G35" s="105"/>
      <c r="H35" s="105"/>
      <c r="I35" s="105"/>
      <c r="J35" s="50" t="s">
        <v>95</v>
      </c>
      <c r="K35" s="49" t="s">
        <v>96</v>
      </c>
      <c r="L35" s="49" t="s">
        <v>97</v>
      </c>
      <c r="M35" s="42" t="s">
        <v>64</v>
      </c>
      <c r="N35" s="71">
        <v>2100</v>
      </c>
      <c r="O35" s="12">
        <v>324</v>
      </c>
      <c r="P35" s="39">
        <f t="shared" si="0"/>
        <v>680400</v>
      </c>
      <c r="Q35" s="125">
        <f>P35+P36</f>
        <v>2940820</v>
      </c>
      <c r="R35" s="71" t="s">
        <v>51</v>
      </c>
      <c r="S35" s="40">
        <v>43841</v>
      </c>
      <c r="T35" s="13" t="s">
        <v>98</v>
      </c>
      <c r="U35" s="109" t="s">
        <v>30</v>
      </c>
      <c r="V35" s="101" t="s">
        <v>20</v>
      </c>
    </row>
    <row r="36" spans="1:22" s="36" customFormat="1" ht="24.9" customHeight="1">
      <c r="A36" s="103"/>
      <c r="B36" s="101"/>
      <c r="C36" s="50">
        <v>8876</v>
      </c>
      <c r="D36" s="50" t="s">
        <v>122</v>
      </c>
      <c r="E36" s="50" t="s">
        <v>33</v>
      </c>
      <c r="F36" s="50"/>
      <c r="G36" s="105"/>
      <c r="H36" s="105"/>
      <c r="I36" s="105"/>
      <c r="J36" s="50" t="s">
        <v>95</v>
      </c>
      <c r="K36" s="49" t="s">
        <v>109</v>
      </c>
      <c r="L36" s="49" t="s">
        <v>129</v>
      </c>
      <c r="M36" s="42" t="s">
        <v>64</v>
      </c>
      <c r="N36" s="71">
        <v>2000</v>
      </c>
      <c r="O36" s="12">
        <v>1130.21</v>
      </c>
      <c r="P36" s="39">
        <f t="shared" si="0"/>
        <v>2260420</v>
      </c>
      <c r="Q36" s="126"/>
      <c r="R36" s="71" t="s">
        <v>28</v>
      </c>
      <c r="S36" s="40">
        <v>44043</v>
      </c>
      <c r="T36" s="13" t="s">
        <v>36</v>
      </c>
      <c r="U36" s="109"/>
      <c r="V36" s="101"/>
    </row>
    <row r="37" spans="1:22" s="35" customFormat="1" ht="30" customHeight="1">
      <c r="A37" s="103" t="s">
        <v>108</v>
      </c>
      <c r="B37" s="124" t="s">
        <v>116</v>
      </c>
      <c r="C37" s="47" t="s">
        <v>131</v>
      </c>
      <c r="D37" s="48" t="s">
        <v>132</v>
      </c>
      <c r="E37" s="48" t="s">
        <v>20</v>
      </c>
      <c r="F37" s="47"/>
      <c r="G37" s="48"/>
      <c r="H37" s="48"/>
      <c r="I37" s="48"/>
      <c r="J37" s="48" t="s">
        <v>110</v>
      </c>
      <c r="K37" s="48" t="s">
        <v>99</v>
      </c>
      <c r="L37" s="48" t="s">
        <v>102</v>
      </c>
      <c r="M37" s="65" t="s">
        <v>103</v>
      </c>
      <c r="N37" s="65">
        <v>180301</v>
      </c>
      <c r="O37" s="12">
        <v>202.66</v>
      </c>
      <c r="P37" s="39">
        <f t="shared" si="0"/>
        <v>36539800.66</v>
      </c>
      <c r="Q37" s="127">
        <f>SUM(P37:P39)</f>
        <v>46109785.66</v>
      </c>
      <c r="R37" s="65" t="s">
        <v>28</v>
      </c>
      <c r="S37" s="37">
        <v>44166</v>
      </c>
      <c r="T37" s="66" t="s">
        <v>101</v>
      </c>
      <c r="U37" s="130" t="s">
        <v>30</v>
      </c>
      <c r="V37" s="111" t="s">
        <v>130</v>
      </c>
    </row>
    <row r="38" spans="1:22" s="36" customFormat="1" ht="36.75" customHeight="1">
      <c r="A38" s="103"/>
      <c r="B38" s="124"/>
      <c r="C38" s="50">
        <v>9255</v>
      </c>
      <c r="D38" s="49" t="s">
        <v>122</v>
      </c>
      <c r="E38" s="49" t="s">
        <v>33</v>
      </c>
      <c r="F38" s="50"/>
      <c r="G38" s="49"/>
      <c r="H38" s="49"/>
      <c r="I38" s="49"/>
      <c r="J38" s="49" t="s">
        <v>104</v>
      </c>
      <c r="K38" s="49" t="s">
        <v>104</v>
      </c>
      <c r="L38" s="49" t="s">
        <v>105</v>
      </c>
      <c r="M38" s="71" t="s">
        <v>27</v>
      </c>
      <c r="N38" s="71">
        <v>1</v>
      </c>
      <c r="O38" s="12">
        <v>5000000</v>
      </c>
      <c r="P38" s="39">
        <f t="shared" si="0"/>
        <v>5000000</v>
      </c>
      <c r="Q38" s="128"/>
      <c r="R38" s="71" t="s">
        <v>28</v>
      </c>
      <c r="S38" s="40">
        <v>44012</v>
      </c>
      <c r="T38" s="13" t="s">
        <v>36</v>
      </c>
      <c r="U38" s="131"/>
      <c r="V38" s="111"/>
    </row>
    <row r="39" spans="1:22" s="44" customFormat="1" ht="30.75" customHeight="1">
      <c r="A39" s="103"/>
      <c r="B39" s="124"/>
      <c r="C39" s="48" t="s">
        <v>133</v>
      </c>
      <c r="D39" s="48" t="s">
        <v>48</v>
      </c>
      <c r="E39" s="48" t="s">
        <v>45</v>
      </c>
      <c r="F39" s="47"/>
      <c r="G39" s="48"/>
      <c r="H39" s="48"/>
      <c r="I39" s="48"/>
      <c r="J39" s="48" t="s">
        <v>100</v>
      </c>
      <c r="K39" s="48" t="s">
        <v>100</v>
      </c>
      <c r="L39" s="48" t="s">
        <v>134</v>
      </c>
      <c r="M39" s="65" t="s">
        <v>103</v>
      </c>
      <c r="N39" s="65">
        <v>24500</v>
      </c>
      <c r="O39" s="12">
        <v>186.53</v>
      </c>
      <c r="P39" s="39">
        <f t="shared" si="0"/>
        <v>4569985</v>
      </c>
      <c r="Q39" s="129"/>
      <c r="R39" s="65" t="s">
        <v>51</v>
      </c>
      <c r="S39" s="37">
        <v>44166</v>
      </c>
      <c r="T39" s="66" t="s">
        <v>52</v>
      </c>
      <c r="U39" s="132"/>
      <c r="V39" s="111"/>
    </row>
    <row r="40" spans="1:22" s="2" customFormat="1" ht="18">
      <c r="A40" s="124" t="s">
        <v>237</v>
      </c>
      <c r="B40" s="111" t="s">
        <v>185</v>
      </c>
      <c r="C40" s="47">
        <v>13</v>
      </c>
      <c r="D40" s="47" t="s">
        <v>186</v>
      </c>
      <c r="E40" s="47" t="s">
        <v>187</v>
      </c>
      <c r="F40" s="47"/>
      <c r="G40" s="47" t="s">
        <v>175</v>
      </c>
      <c r="H40" s="47"/>
      <c r="I40" s="47" t="s">
        <v>176</v>
      </c>
      <c r="J40" s="47" t="s">
        <v>185</v>
      </c>
      <c r="K40" s="47" t="s">
        <v>177</v>
      </c>
      <c r="L40" s="47" t="s">
        <v>177</v>
      </c>
      <c r="M40" s="65" t="s">
        <v>27</v>
      </c>
      <c r="N40" s="65">
        <v>220</v>
      </c>
      <c r="O40" s="12">
        <v>1000</v>
      </c>
      <c r="P40" s="39">
        <f t="shared" si="0"/>
        <v>220000</v>
      </c>
      <c r="Q40" s="115">
        <f>SUM(P40:P45)</f>
        <v>3547909</v>
      </c>
      <c r="R40" s="65" t="s">
        <v>51</v>
      </c>
      <c r="S40" s="37">
        <v>44044</v>
      </c>
      <c r="T40" s="66" t="s">
        <v>178</v>
      </c>
      <c r="U40" s="124" t="s">
        <v>30</v>
      </c>
      <c r="V40" s="111" t="s">
        <v>33</v>
      </c>
    </row>
    <row r="41" spans="1:22" s="7" customFormat="1" ht="41.25" customHeight="1">
      <c r="A41" s="124"/>
      <c r="B41" s="111"/>
      <c r="C41" s="67">
        <v>2559</v>
      </c>
      <c r="D41" s="47" t="s">
        <v>158</v>
      </c>
      <c r="E41" s="47" t="s">
        <v>38</v>
      </c>
      <c r="F41" s="47" t="s">
        <v>21</v>
      </c>
      <c r="G41" s="47" t="s">
        <v>22</v>
      </c>
      <c r="H41" s="47" t="s">
        <v>23</v>
      </c>
      <c r="I41" s="47"/>
      <c r="J41" s="47" t="s">
        <v>189</v>
      </c>
      <c r="K41" s="51" t="s">
        <v>156</v>
      </c>
      <c r="L41" s="51" t="s">
        <v>190</v>
      </c>
      <c r="M41" s="3" t="s">
        <v>27</v>
      </c>
      <c r="N41" s="4">
        <v>3</v>
      </c>
      <c r="O41" s="12">
        <v>4000</v>
      </c>
      <c r="P41" s="39">
        <f t="shared" si="0"/>
        <v>12000</v>
      </c>
      <c r="Q41" s="131"/>
      <c r="R41" s="6" t="s">
        <v>28</v>
      </c>
      <c r="S41" s="5">
        <v>43921</v>
      </c>
      <c r="T41" s="6"/>
      <c r="U41" s="124"/>
      <c r="V41" s="111"/>
    </row>
    <row r="42" spans="1:22" s="2" customFormat="1" ht="31.5" customHeight="1">
      <c r="A42" s="124"/>
      <c r="B42" s="111"/>
      <c r="C42" s="47">
        <v>9137</v>
      </c>
      <c r="D42" s="47" t="s">
        <v>44</v>
      </c>
      <c r="E42" s="47" t="s">
        <v>33</v>
      </c>
      <c r="F42" s="47"/>
      <c r="G42" s="47" t="s">
        <v>175</v>
      </c>
      <c r="H42" s="47"/>
      <c r="I42" s="47"/>
      <c r="J42" s="47" t="s">
        <v>185</v>
      </c>
      <c r="K42" s="48" t="s">
        <v>179</v>
      </c>
      <c r="L42" s="48" t="s">
        <v>179</v>
      </c>
      <c r="M42" s="65" t="s">
        <v>27</v>
      </c>
      <c r="N42" s="65">
        <f>81+10</f>
        <v>91</v>
      </c>
      <c r="O42" s="12">
        <v>2999</v>
      </c>
      <c r="P42" s="39">
        <f t="shared" si="0"/>
        <v>272909</v>
      </c>
      <c r="Q42" s="131"/>
      <c r="R42" s="65" t="s">
        <v>51</v>
      </c>
      <c r="S42" s="37">
        <v>44043</v>
      </c>
      <c r="T42" s="66" t="s">
        <v>36</v>
      </c>
      <c r="U42" s="124"/>
      <c r="V42" s="111"/>
    </row>
    <row r="43" spans="1:22" s="2" customFormat="1" ht="36.75" customHeight="1">
      <c r="A43" s="124"/>
      <c r="B43" s="111"/>
      <c r="C43" s="47">
        <v>7951</v>
      </c>
      <c r="D43" s="47" t="s">
        <v>184</v>
      </c>
      <c r="E43" s="47" t="s">
        <v>33</v>
      </c>
      <c r="F43" s="47"/>
      <c r="G43" s="47" t="s">
        <v>175</v>
      </c>
      <c r="H43" s="47"/>
      <c r="I43" s="47"/>
      <c r="J43" s="47" t="s">
        <v>185</v>
      </c>
      <c r="K43" s="48" t="s">
        <v>180</v>
      </c>
      <c r="L43" s="48" t="s">
        <v>181</v>
      </c>
      <c r="M43" s="65" t="s">
        <v>27</v>
      </c>
      <c r="N43" s="65">
        <v>40</v>
      </c>
      <c r="O43" s="12">
        <v>700</v>
      </c>
      <c r="P43" s="39">
        <f t="shared" si="0"/>
        <v>28000</v>
      </c>
      <c r="Q43" s="131"/>
      <c r="R43" s="65" t="s">
        <v>51</v>
      </c>
      <c r="S43" s="37">
        <v>43952</v>
      </c>
      <c r="T43" s="66" t="s">
        <v>182</v>
      </c>
      <c r="U43" s="124"/>
      <c r="V43" s="111"/>
    </row>
    <row r="44" spans="1:27" s="9" customFormat="1" ht="30" customHeight="1">
      <c r="A44" s="124"/>
      <c r="B44" s="111"/>
      <c r="C44" s="47">
        <v>9201</v>
      </c>
      <c r="D44" s="47" t="s">
        <v>188</v>
      </c>
      <c r="E44" s="47" t="s">
        <v>33</v>
      </c>
      <c r="F44" s="69"/>
      <c r="G44" s="69"/>
      <c r="H44" s="69"/>
      <c r="I44" s="69"/>
      <c r="J44" s="47" t="s">
        <v>185</v>
      </c>
      <c r="K44" s="48" t="s">
        <v>155</v>
      </c>
      <c r="L44" s="48" t="s">
        <v>155</v>
      </c>
      <c r="M44" s="65" t="s">
        <v>27</v>
      </c>
      <c r="N44" s="45">
        <v>450</v>
      </c>
      <c r="O44" s="12">
        <v>1200</v>
      </c>
      <c r="P44" s="39">
        <f t="shared" si="0"/>
        <v>540000</v>
      </c>
      <c r="Q44" s="131"/>
      <c r="R44" s="6" t="s">
        <v>28</v>
      </c>
      <c r="S44" s="37">
        <v>44165</v>
      </c>
      <c r="T44" s="66" t="s">
        <v>61</v>
      </c>
      <c r="U44" s="124"/>
      <c r="V44" s="111"/>
      <c r="W44" s="8"/>
      <c r="X44" s="2"/>
      <c r="Y44" s="8"/>
      <c r="Z44" s="2"/>
      <c r="AA44" s="2"/>
    </row>
    <row r="45" spans="1:22" s="7" customFormat="1" ht="39" customHeight="1">
      <c r="A45" s="124"/>
      <c r="B45" s="111"/>
      <c r="C45" s="67">
        <v>8879</v>
      </c>
      <c r="D45" s="52" t="s">
        <v>191</v>
      </c>
      <c r="E45" s="47" t="s">
        <v>33</v>
      </c>
      <c r="F45" s="53"/>
      <c r="G45" s="54"/>
      <c r="H45" s="136"/>
      <c r="I45" s="136"/>
      <c r="J45" s="54" t="s">
        <v>192</v>
      </c>
      <c r="K45" s="67" t="s">
        <v>153</v>
      </c>
      <c r="L45" s="67" t="s">
        <v>153</v>
      </c>
      <c r="M45" s="65" t="s">
        <v>27</v>
      </c>
      <c r="N45" s="6">
        <v>1000</v>
      </c>
      <c r="O45" s="12">
        <v>2475</v>
      </c>
      <c r="P45" s="39">
        <f t="shared" si="0"/>
        <v>2475000</v>
      </c>
      <c r="Q45" s="132"/>
      <c r="R45" s="6" t="s">
        <v>51</v>
      </c>
      <c r="S45" s="10">
        <v>43952</v>
      </c>
      <c r="T45" s="3" t="s">
        <v>154</v>
      </c>
      <c r="U45" s="124"/>
      <c r="V45" s="111"/>
    </row>
    <row r="46" spans="1:22" s="2" customFormat="1" ht="30" customHeight="1">
      <c r="A46" s="133" t="s">
        <v>183</v>
      </c>
      <c r="B46" s="134" t="s">
        <v>138</v>
      </c>
      <c r="C46" s="70">
        <v>5455</v>
      </c>
      <c r="D46" s="69" t="s">
        <v>90</v>
      </c>
      <c r="E46" s="69" t="s">
        <v>45</v>
      </c>
      <c r="F46" s="69" t="s">
        <v>21</v>
      </c>
      <c r="G46" s="70" t="s">
        <v>22</v>
      </c>
      <c r="H46" s="70" t="s">
        <v>135</v>
      </c>
      <c r="I46" s="70" t="s">
        <v>23</v>
      </c>
      <c r="J46" s="70" t="s">
        <v>138</v>
      </c>
      <c r="K46" s="70" t="s">
        <v>138</v>
      </c>
      <c r="L46" s="70" t="s">
        <v>138</v>
      </c>
      <c r="M46" s="68" t="s">
        <v>27</v>
      </c>
      <c r="N46" s="68">
        <v>20</v>
      </c>
      <c r="O46" s="12">
        <v>1250</v>
      </c>
      <c r="P46" s="39">
        <f t="shared" si="0"/>
        <v>25000</v>
      </c>
      <c r="Q46" s="118">
        <f>SUM(P46:P56)</f>
        <v>79869.06</v>
      </c>
      <c r="R46" s="68" t="s">
        <v>51</v>
      </c>
      <c r="S46" s="11">
        <v>43952</v>
      </c>
      <c r="T46" s="68" t="s">
        <v>139</v>
      </c>
      <c r="U46" s="112" t="s">
        <v>30</v>
      </c>
      <c r="V46" s="112" t="s">
        <v>235</v>
      </c>
    </row>
    <row r="47" spans="1:22" s="2" customFormat="1" ht="30.75" customHeight="1">
      <c r="A47" s="133"/>
      <c r="B47" s="134"/>
      <c r="C47" s="70">
        <v>641</v>
      </c>
      <c r="D47" s="70" t="s">
        <v>123</v>
      </c>
      <c r="E47" s="70" t="s">
        <v>38</v>
      </c>
      <c r="F47" s="135" t="s">
        <v>21</v>
      </c>
      <c r="G47" s="110" t="s">
        <v>22</v>
      </c>
      <c r="H47" s="110" t="s">
        <v>23</v>
      </c>
      <c r="I47" s="110" t="s">
        <v>23</v>
      </c>
      <c r="J47" s="110" t="s">
        <v>138</v>
      </c>
      <c r="K47" s="70" t="s">
        <v>140</v>
      </c>
      <c r="L47" s="70" t="s">
        <v>141</v>
      </c>
      <c r="M47" s="68" t="s">
        <v>27</v>
      </c>
      <c r="N47" s="68">
        <v>7</v>
      </c>
      <c r="O47" s="12">
        <v>26.9</v>
      </c>
      <c r="P47" s="39">
        <f t="shared" si="0"/>
        <v>188.29999999999998</v>
      </c>
      <c r="Q47" s="119"/>
      <c r="R47" s="68" t="s">
        <v>51</v>
      </c>
      <c r="S47" s="11">
        <v>44136</v>
      </c>
      <c r="T47" s="64" t="s">
        <v>123</v>
      </c>
      <c r="U47" s="113"/>
      <c r="V47" s="113"/>
    </row>
    <row r="48" spans="1:22" s="2" customFormat="1" ht="30" customHeight="1">
      <c r="A48" s="133"/>
      <c r="B48" s="134"/>
      <c r="C48" s="70">
        <v>642</v>
      </c>
      <c r="D48" s="70" t="s">
        <v>123</v>
      </c>
      <c r="E48" s="70" t="s">
        <v>38</v>
      </c>
      <c r="F48" s="135"/>
      <c r="G48" s="110"/>
      <c r="H48" s="110"/>
      <c r="I48" s="110"/>
      <c r="J48" s="110"/>
      <c r="K48" s="70" t="s">
        <v>140</v>
      </c>
      <c r="L48" s="70" t="s">
        <v>142</v>
      </c>
      <c r="M48" s="68" t="s">
        <v>27</v>
      </c>
      <c r="N48" s="68">
        <v>7</v>
      </c>
      <c r="O48" s="12">
        <v>40.9</v>
      </c>
      <c r="P48" s="39">
        <f t="shared" si="0"/>
        <v>286.3</v>
      </c>
      <c r="Q48" s="119"/>
      <c r="R48" s="68" t="s">
        <v>51</v>
      </c>
      <c r="S48" s="11">
        <v>44136</v>
      </c>
      <c r="T48" s="64" t="s">
        <v>123</v>
      </c>
      <c r="U48" s="113"/>
      <c r="V48" s="113"/>
    </row>
    <row r="49" spans="1:22" s="2" customFormat="1" ht="33.75" customHeight="1">
      <c r="A49" s="133"/>
      <c r="B49" s="134"/>
      <c r="C49" s="70">
        <v>643</v>
      </c>
      <c r="D49" s="70" t="s">
        <v>123</v>
      </c>
      <c r="E49" s="70" t="s">
        <v>38</v>
      </c>
      <c r="F49" s="135"/>
      <c r="G49" s="110"/>
      <c r="H49" s="110"/>
      <c r="I49" s="110"/>
      <c r="J49" s="110"/>
      <c r="K49" s="70" t="s">
        <v>140</v>
      </c>
      <c r="L49" s="70" t="s">
        <v>143</v>
      </c>
      <c r="M49" s="68" t="s">
        <v>27</v>
      </c>
      <c r="N49" s="68">
        <v>7</v>
      </c>
      <c r="O49" s="12">
        <v>24.99</v>
      </c>
      <c r="P49" s="39">
        <f t="shared" si="0"/>
        <v>174.92999999999998</v>
      </c>
      <c r="Q49" s="119"/>
      <c r="R49" s="68" t="s">
        <v>51</v>
      </c>
      <c r="S49" s="11">
        <v>44136</v>
      </c>
      <c r="T49" s="64" t="s">
        <v>123</v>
      </c>
      <c r="U49" s="113"/>
      <c r="V49" s="113"/>
    </row>
    <row r="50" spans="1:22" s="2" customFormat="1" ht="30" customHeight="1">
      <c r="A50" s="133"/>
      <c r="B50" s="134"/>
      <c r="C50" s="70">
        <v>644</v>
      </c>
      <c r="D50" s="70" t="s">
        <v>123</v>
      </c>
      <c r="E50" s="70" t="s">
        <v>38</v>
      </c>
      <c r="F50" s="135"/>
      <c r="G50" s="110"/>
      <c r="H50" s="110"/>
      <c r="I50" s="110"/>
      <c r="J50" s="110"/>
      <c r="K50" s="70" t="s">
        <v>140</v>
      </c>
      <c r="L50" s="70" t="s">
        <v>144</v>
      </c>
      <c r="M50" s="68" t="s">
        <v>27</v>
      </c>
      <c r="N50" s="68">
        <v>7</v>
      </c>
      <c r="O50" s="12">
        <v>22.9</v>
      </c>
      <c r="P50" s="39">
        <f t="shared" si="0"/>
        <v>160.29999999999998</v>
      </c>
      <c r="Q50" s="119"/>
      <c r="R50" s="68" t="s">
        <v>51</v>
      </c>
      <c r="S50" s="11">
        <v>44136</v>
      </c>
      <c r="T50" s="64" t="s">
        <v>123</v>
      </c>
      <c r="U50" s="113"/>
      <c r="V50" s="113"/>
    </row>
    <row r="51" spans="1:22" s="2" customFormat="1" ht="30" customHeight="1">
      <c r="A51" s="133"/>
      <c r="B51" s="134"/>
      <c r="C51" s="70">
        <v>645</v>
      </c>
      <c r="D51" s="70" t="s">
        <v>123</v>
      </c>
      <c r="E51" s="70" t="s">
        <v>38</v>
      </c>
      <c r="F51" s="135"/>
      <c r="G51" s="110"/>
      <c r="H51" s="110"/>
      <c r="I51" s="110"/>
      <c r="J51" s="110"/>
      <c r="K51" s="70" t="s">
        <v>140</v>
      </c>
      <c r="L51" s="70" t="s">
        <v>145</v>
      </c>
      <c r="M51" s="68" t="s">
        <v>27</v>
      </c>
      <c r="N51" s="68">
        <v>7</v>
      </c>
      <c r="O51" s="12">
        <v>79.99</v>
      </c>
      <c r="P51" s="39">
        <f t="shared" si="0"/>
        <v>559.93</v>
      </c>
      <c r="Q51" s="119"/>
      <c r="R51" s="68" t="s">
        <v>51</v>
      </c>
      <c r="S51" s="11">
        <v>44136</v>
      </c>
      <c r="T51" s="64" t="s">
        <v>123</v>
      </c>
      <c r="U51" s="113"/>
      <c r="V51" s="113"/>
    </row>
    <row r="52" spans="1:22" s="2" customFormat="1" ht="30" customHeight="1">
      <c r="A52" s="133"/>
      <c r="B52" s="134"/>
      <c r="C52" s="70">
        <v>646</v>
      </c>
      <c r="D52" s="70" t="s">
        <v>123</v>
      </c>
      <c r="E52" s="70" t="s">
        <v>38</v>
      </c>
      <c r="F52" s="135"/>
      <c r="G52" s="110"/>
      <c r="H52" s="110"/>
      <c r="I52" s="110"/>
      <c r="J52" s="110"/>
      <c r="K52" s="70" t="s">
        <v>140</v>
      </c>
      <c r="L52" s="70" t="s">
        <v>146</v>
      </c>
      <c r="M52" s="68" t="s">
        <v>27</v>
      </c>
      <c r="N52" s="68">
        <v>7</v>
      </c>
      <c r="O52" s="12">
        <v>371.9</v>
      </c>
      <c r="P52" s="39">
        <f t="shared" si="0"/>
        <v>2603.2999999999997</v>
      </c>
      <c r="Q52" s="119"/>
      <c r="R52" s="68" t="s">
        <v>51</v>
      </c>
      <c r="S52" s="11">
        <v>44136</v>
      </c>
      <c r="T52" s="64" t="s">
        <v>123</v>
      </c>
      <c r="U52" s="113"/>
      <c r="V52" s="113"/>
    </row>
    <row r="53" spans="1:22" s="2" customFormat="1" ht="33.75" customHeight="1">
      <c r="A53" s="133"/>
      <c r="B53" s="134"/>
      <c r="C53" s="70">
        <v>647</v>
      </c>
      <c r="D53" s="70" t="s">
        <v>123</v>
      </c>
      <c r="E53" s="70" t="s">
        <v>38</v>
      </c>
      <c r="F53" s="135"/>
      <c r="G53" s="110"/>
      <c r="H53" s="110"/>
      <c r="I53" s="110"/>
      <c r="J53" s="110"/>
      <c r="K53" s="70" t="s">
        <v>140</v>
      </c>
      <c r="L53" s="70" t="s">
        <v>147</v>
      </c>
      <c r="M53" s="68" t="s">
        <v>27</v>
      </c>
      <c r="N53" s="68">
        <v>3</v>
      </c>
      <c r="O53" s="12">
        <v>869.9</v>
      </c>
      <c r="P53" s="39">
        <f t="shared" si="0"/>
        <v>2609.7</v>
      </c>
      <c r="Q53" s="119"/>
      <c r="R53" s="68" t="s">
        <v>51</v>
      </c>
      <c r="S53" s="11">
        <v>44136</v>
      </c>
      <c r="T53" s="64" t="s">
        <v>123</v>
      </c>
      <c r="U53" s="113"/>
      <c r="V53" s="113"/>
    </row>
    <row r="54" spans="1:22" s="2" customFormat="1" ht="37.5" customHeight="1">
      <c r="A54" s="133"/>
      <c r="B54" s="134"/>
      <c r="C54" s="49">
        <v>2582</v>
      </c>
      <c r="D54" s="70" t="s">
        <v>158</v>
      </c>
      <c r="E54" s="70" t="s">
        <v>38</v>
      </c>
      <c r="F54" s="135"/>
      <c r="G54" s="110"/>
      <c r="H54" s="110"/>
      <c r="I54" s="110"/>
      <c r="J54" s="110"/>
      <c r="K54" s="55" t="s">
        <v>148</v>
      </c>
      <c r="L54" s="55" t="s">
        <v>149</v>
      </c>
      <c r="M54" s="68" t="s">
        <v>27</v>
      </c>
      <c r="N54" s="14">
        <v>200</v>
      </c>
      <c r="O54" s="12">
        <v>90</v>
      </c>
      <c r="P54" s="39">
        <f t="shared" si="0"/>
        <v>18000</v>
      </c>
      <c r="Q54" s="119"/>
      <c r="R54" s="15" t="s">
        <v>136</v>
      </c>
      <c r="S54" s="16">
        <v>43921</v>
      </c>
      <c r="T54" s="64" t="s">
        <v>158</v>
      </c>
      <c r="U54" s="113"/>
      <c r="V54" s="113"/>
    </row>
    <row r="55" spans="1:22" s="2" customFormat="1" ht="30" customHeight="1">
      <c r="A55" s="133"/>
      <c r="B55" s="134"/>
      <c r="C55" s="49">
        <v>2583</v>
      </c>
      <c r="D55" s="70" t="s">
        <v>158</v>
      </c>
      <c r="E55" s="70" t="s">
        <v>38</v>
      </c>
      <c r="F55" s="135"/>
      <c r="G55" s="110"/>
      <c r="H55" s="110"/>
      <c r="I55" s="110"/>
      <c r="J55" s="110"/>
      <c r="K55" s="55" t="s">
        <v>150</v>
      </c>
      <c r="L55" s="55" t="s">
        <v>151</v>
      </c>
      <c r="M55" s="68" t="s">
        <v>27</v>
      </c>
      <c r="N55" s="14">
        <v>20</v>
      </c>
      <c r="O55" s="12">
        <v>1500</v>
      </c>
      <c r="P55" s="39">
        <f t="shared" si="0"/>
        <v>30000</v>
      </c>
      <c r="Q55" s="119"/>
      <c r="R55" s="15" t="s">
        <v>136</v>
      </c>
      <c r="S55" s="16">
        <v>43921</v>
      </c>
      <c r="T55" s="64" t="s">
        <v>158</v>
      </c>
      <c r="U55" s="113"/>
      <c r="V55" s="113"/>
    </row>
    <row r="56" spans="1:22" s="2" customFormat="1" ht="34.5" customHeight="1">
      <c r="A56" s="133"/>
      <c r="B56" s="134"/>
      <c r="C56" s="70">
        <v>648</v>
      </c>
      <c r="D56" s="70" t="s">
        <v>123</v>
      </c>
      <c r="E56" s="70"/>
      <c r="F56" s="135"/>
      <c r="G56" s="110"/>
      <c r="H56" s="110"/>
      <c r="I56" s="110"/>
      <c r="J56" s="110"/>
      <c r="K56" s="70" t="s">
        <v>140</v>
      </c>
      <c r="L56" s="70" t="s">
        <v>152</v>
      </c>
      <c r="M56" s="68" t="s">
        <v>27</v>
      </c>
      <c r="N56" s="68">
        <v>7</v>
      </c>
      <c r="O56" s="12">
        <v>40.9</v>
      </c>
      <c r="P56" s="39">
        <f t="shared" si="0"/>
        <v>286.3</v>
      </c>
      <c r="Q56" s="120"/>
      <c r="R56" s="15"/>
      <c r="S56" s="11">
        <v>44136</v>
      </c>
      <c r="T56" s="64" t="s">
        <v>123</v>
      </c>
      <c r="U56" s="114"/>
      <c r="V56" s="114"/>
    </row>
    <row r="57" spans="1:22" s="17" customFormat="1" ht="30" customHeight="1">
      <c r="A57" s="133" t="s">
        <v>238</v>
      </c>
      <c r="B57" s="134" t="s">
        <v>159</v>
      </c>
      <c r="C57" s="70">
        <v>122</v>
      </c>
      <c r="D57" s="69" t="s">
        <v>161</v>
      </c>
      <c r="E57" s="69" t="s">
        <v>160</v>
      </c>
      <c r="F57" s="69"/>
      <c r="G57" s="69"/>
      <c r="H57" s="70"/>
      <c r="I57" s="70"/>
      <c r="J57" s="82"/>
      <c r="K57" s="70" t="s">
        <v>162</v>
      </c>
      <c r="L57" s="70" t="s">
        <v>162</v>
      </c>
      <c r="M57" s="68" t="s">
        <v>27</v>
      </c>
      <c r="N57" s="68">
        <v>3</v>
      </c>
      <c r="O57" s="12">
        <v>185000</v>
      </c>
      <c r="P57" s="39">
        <f t="shared" si="0"/>
        <v>555000</v>
      </c>
      <c r="Q57" s="137">
        <f>SUM(P57:P60)</f>
        <v>1064000</v>
      </c>
      <c r="R57" s="68" t="s">
        <v>163</v>
      </c>
      <c r="S57" s="11">
        <v>43831</v>
      </c>
      <c r="T57" s="64" t="s">
        <v>164</v>
      </c>
      <c r="U57" s="139" t="s">
        <v>30</v>
      </c>
      <c r="V57" s="138" t="s">
        <v>195</v>
      </c>
    </row>
    <row r="58" spans="1:22" s="17" customFormat="1" ht="30" customHeight="1">
      <c r="A58" s="133"/>
      <c r="B58" s="134"/>
      <c r="C58" s="70">
        <v>7383</v>
      </c>
      <c r="D58" s="70" t="s">
        <v>48</v>
      </c>
      <c r="E58" s="70" t="s">
        <v>45</v>
      </c>
      <c r="F58" s="69"/>
      <c r="G58" s="69"/>
      <c r="H58" s="83"/>
      <c r="I58" s="83"/>
      <c r="J58" s="82"/>
      <c r="K58" s="83" t="s">
        <v>165</v>
      </c>
      <c r="L58" s="83" t="s">
        <v>165</v>
      </c>
      <c r="M58" s="64" t="s">
        <v>27</v>
      </c>
      <c r="N58" s="84">
        <v>5</v>
      </c>
      <c r="O58" s="12">
        <v>1800</v>
      </c>
      <c r="P58" s="39">
        <f t="shared" si="0"/>
        <v>9000</v>
      </c>
      <c r="Q58" s="113"/>
      <c r="R58" s="84" t="s">
        <v>28</v>
      </c>
      <c r="S58" s="85">
        <v>43861</v>
      </c>
      <c r="T58" s="68" t="s">
        <v>52</v>
      </c>
      <c r="U58" s="140"/>
      <c r="V58" s="138"/>
    </row>
    <row r="59" spans="1:22" s="17" customFormat="1" ht="30" customHeight="1">
      <c r="A59" s="133"/>
      <c r="B59" s="134"/>
      <c r="C59" s="86">
        <v>860</v>
      </c>
      <c r="D59" s="87" t="s">
        <v>33</v>
      </c>
      <c r="E59" s="87" t="s">
        <v>33</v>
      </c>
      <c r="F59" s="87" t="s">
        <v>21</v>
      </c>
      <c r="G59" s="86" t="s">
        <v>22</v>
      </c>
      <c r="H59" s="86" t="s">
        <v>23</v>
      </c>
      <c r="I59" s="87" t="s">
        <v>23</v>
      </c>
      <c r="J59" s="86" t="s">
        <v>166</v>
      </c>
      <c r="K59" s="86" t="s">
        <v>167</v>
      </c>
      <c r="L59" s="86" t="s">
        <v>167</v>
      </c>
      <c r="M59" s="88" t="s">
        <v>27</v>
      </c>
      <c r="N59" s="88">
        <v>2</v>
      </c>
      <c r="O59" s="12">
        <v>150000</v>
      </c>
      <c r="P59" s="39">
        <f t="shared" si="0"/>
        <v>300000</v>
      </c>
      <c r="Q59" s="113"/>
      <c r="R59" s="88" t="s">
        <v>51</v>
      </c>
      <c r="S59" s="89">
        <v>44043</v>
      </c>
      <c r="T59" s="88" t="s">
        <v>36</v>
      </c>
      <c r="U59" s="140"/>
      <c r="V59" s="138"/>
    </row>
    <row r="60" spans="1:22" s="17" customFormat="1" ht="30" customHeight="1">
      <c r="A60" s="133"/>
      <c r="B60" s="134"/>
      <c r="C60" s="70">
        <v>57</v>
      </c>
      <c r="D60" s="70" t="s">
        <v>226</v>
      </c>
      <c r="E60" s="69" t="s">
        <v>231</v>
      </c>
      <c r="F60" s="69"/>
      <c r="G60" s="69"/>
      <c r="H60" s="70"/>
      <c r="I60" s="70"/>
      <c r="J60" s="82"/>
      <c r="K60" s="70" t="s">
        <v>157</v>
      </c>
      <c r="L60" s="70" t="s">
        <v>168</v>
      </c>
      <c r="M60" s="64" t="s">
        <v>27</v>
      </c>
      <c r="N60" s="68">
        <v>1</v>
      </c>
      <c r="O60" s="12">
        <v>200000</v>
      </c>
      <c r="P60" s="39">
        <f t="shared" si="0"/>
        <v>200000</v>
      </c>
      <c r="Q60" s="114"/>
      <c r="R60" s="68" t="s">
        <v>35</v>
      </c>
      <c r="S60" s="11">
        <v>43983</v>
      </c>
      <c r="T60" s="64" t="s">
        <v>169</v>
      </c>
      <c r="U60" s="141"/>
      <c r="V60" s="138"/>
    </row>
    <row r="61" spans="1:22" s="17" customFormat="1" ht="30" customHeight="1">
      <c r="A61" s="133" t="s">
        <v>239</v>
      </c>
      <c r="B61" s="134" t="s">
        <v>170</v>
      </c>
      <c r="C61" s="70">
        <v>86</v>
      </c>
      <c r="D61" s="69" t="s">
        <v>194</v>
      </c>
      <c r="E61" s="69" t="s">
        <v>231</v>
      </c>
      <c r="F61" s="69"/>
      <c r="G61" s="69"/>
      <c r="H61" s="70"/>
      <c r="I61" s="70"/>
      <c r="J61" s="82"/>
      <c r="K61" s="70" t="s">
        <v>171</v>
      </c>
      <c r="L61" s="70" t="s">
        <v>171</v>
      </c>
      <c r="M61" s="68" t="s">
        <v>27</v>
      </c>
      <c r="N61" s="90">
        <v>40</v>
      </c>
      <c r="O61" s="12">
        <v>2000</v>
      </c>
      <c r="P61" s="39">
        <f t="shared" si="0"/>
        <v>80000</v>
      </c>
      <c r="Q61" s="137">
        <f>SUM(P61:P64)</f>
        <v>145921.5</v>
      </c>
      <c r="R61" s="68" t="s">
        <v>28</v>
      </c>
      <c r="S61" s="11">
        <v>44105</v>
      </c>
      <c r="T61" s="91" t="s">
        <v>172</v>
      </c>
      <c r="U61" s="112" t="s">
        <v>30</v>
      </c>
      <c r="V61" s="112" t="s">
        <v>194</v>
      </c>
    </row>
    <row r="62" spans="1:22" s="17" customFormat="1" ht="30" customHeight="1">
      <c r="A62" s="133"/>
      <c r="B62" s="134"/>
      <c r="C62" s="70">
        <v>0</v>
      </c>
      <c r="D62" s="69" t="s">
        <v>230</v>
      </c>
      <c r="E62" s="69" t="s">
        <v>230</v>
      </c>
      <c r="F62" s="69"/>
      <c r="G62" s="69"/>
      <c r="H62" s="70"/>
      <c r="I62" s="70"/>
      <c r="J62" s="82"/>
      <c r="K62" s="70" t="s">
        <v>171</v>
      </c>
      <c r="L62" s="70" t="s">
        <v>171</v>
      </c>
      <c r="M62" s="68" t="s">
        <v>27</v>
      </c>
      <c r="N62" s="90">
        <v>14</v>
      </c>
      <c r="O62" s="12">
        <v>2000</v>
      </c>
      <c r="P62" s="39">
        <f t="shared" si="0"/>
        <v>28000</v>
      </c>
      <c r="Q62" s="113"/>
      <c r="R62" s="68" t="s">
        <v>28</v>
      </c>
      <c r="S62" s="11">
        <v>44105</v>
      </c>
      <c r="T62" s="91" t="s">
        <v>172</v>
      </c>
      <c r="U62" s="113"/>
      <c r="V62" s="113"/>
    </row>
    <row r="63" spans="1:22" s="17" customFormat="1" ht="30" customHeight="1">
      <c r="A63" s="133"/>
      <c r="B63" s="134"/>
      <c r="C63" s="70">
        <v>2588</v>
      </c>
      <c r="D63" s="69" t="s">
        <v>90</v>
      </c>
      <c r="E63" s="69" t="s">
        <v>45</v>
      </c>
      <c r="F63" s="69"/>
      <c r="G63" s="69"/>
      <c r="H63" s="92"/>
      <c r="I63" s="92"/>
      <c r="J63" s="82"/>
      <c r="K63" s="92" t="s">
        <v>173</v>
      </c>
      <c r="L63" s="92" t="s">
        <v>174</v>
      </c>
      <c r="M63" s="93" t="s">
        <v>27</v>
      </c>
      <c r="N63" s="94">
        <v>14</v>
      </c>
      <c r="O63" s="12">
        <v>1404.5</v>
      </c>
      <c r="P63" s="39">
        <f t="shared" si="0"/>
        <v>19663</v>
      </c>
      <c r="Q63" s="113"/>
      <c r="R63" s="93" t="s">
        <v>136</v>
      </c>
      <c r="S63" s="11">
        <v>44105</v>
      </c>
      <c r="T63" s="64" t="s">
        <v>90</v>
      </c>
      <c r="U63" s="113"/>
      <c r="V63" s="113"/>
    </row>
    <row r="64" spans="1:22" s="17" customFormat="1" ht="30" customHeight="1">
      <c r="A64" s="112"/>
      <c r="B64" s="142"/>
      <c r="C64" s="56">
        <v>0</v>
      </c>
      <c r="D64" s="57" t="s">
        <v>160</v>
      </c>
      <c r="E64" s="57" t="s">
        <v>160</v>
      </c>
      <c r="F64" s="57"/>
      <c r="G64" s="57"/>
      <c r="H64" s="58"/>
      <c r="I64" s="58"/>
      <c r="J64" s="59"/>
      <c r="K64" s="56" t="s">
        <v>171</v>
      </c>
      <c r="L64" s="56" t="s">
        <v>171</v>
      </c>
      <c r="M64" s="19" t="s">
        <v>27</v>
      </c>
      <c r="N64" s="20">
        <v>13</v>
      </c>
      <c r="O64" s="12">
        <v>1404.5</v>
      </c>
      <c r="P64" s="39">
        <f t="shared" si="0"/>
        <v>18258.5</v>
      </c>
      <c r="Q64" s="114"/>
      <c r="R64" s="21" t="s">
        <v>28</v>
      </c>
      <c r="S64" s="22">
        <v>44012</v>
      </c>
      <c r="T64" s="23" t="s">
        <v>197</v>
      </c>
      <c r="U64" s="114"/>
      <c r="V64" s="114"/>
    </row>
    <row r="65" spans="1:22" s="2" customFormat="1" ht="28.5" customHeight="1">
      <c r="A65" s="112" t="s">
        <v>193</v>
      </c>
      <c r="B65" s="18" t="s">
        <v>224</v>
      </c>
      <c r="C65" s="56" t="s">
        <v>225</v>
      </c>
      <c r="D65" s="57" t="s">
        <v>226</v>
      </c>
      <c r="E65" s="57" t="s">
        <v>187</v>
      </c>
      <c r="F65" s="57"/>
      <c r="G65" s="57"/>
      <c r="H65" s="58"/>
      <c r="I65" s="58"/>
      <c r="J65" s="59"/>
      <c r="K65" s="60" t="s">
        <v>228</v>
      </c>
      <c r="L65" s="60" t="s">
        <v>227</v>
      </c>
      <c r="M65" s="19" t="s">
        <v>229</v>
      </c>
      <c r="N65" s="20">
        <v>1</v>
      </c>
      <c r="O65" s="12">
        <v>5834347.79</v>
      </c>
      <c r="P65" s="39">
        <f>O65*N65</f>
        <v>5834347.79</v>
      </c>
      <c r="Q65" s="137">
        <f>SUM(P65:P81)</f>
        <v>6501147.69</v>
      </c>
      <c r="R65" s="21" t="s">
        <v>28</v>
      </c>
      <c r="S65" s="22">
        <v>44123</v>
      </c>
      <c r="T65" s="23" t="s">
        <v>169</v>
      </c>
      <c r="U65" s="112" t="s">
        <v>30</v>
      </c>
      <c r="V65" s="113" t="s">
        <v>226</v>
      </c>
    </row>
    <row r="66" spans="1:22" s="26" customFormat="1" ht="39.75" customHeight="1">
      <c r="A66" s="113"/>
      <c r="B66" s="134" t="s">
        <v>196</v>
      </c>
      <c r="C66" s="70">
        <v>208</v>
      </c>
      <c r="D66" s="69" t="s">
        <v>232</v>
      </c>
      <c r="E66" s="24" t="s">
        <v>20</v>
      </c>
      <c r="F66" s="69"/>
      <c r="G66" s="70"/>
      <c r="H66" s="70"/>
      <c r="I66" s="70"/>
      <c r="J66" s="70"/>
      <c r="K66" s="24" t="s">
        <v>198</v>
      </c>
      <c r="L66" s="24" t="s">
        <v>199</v>
      </c>
      <c r="M66" s="21" t="s">
        <v>200</v>
      </c>
      <c r="N66" s="25">
        <v>30</v>
      </c>
      <c r="O66" s="12">
        <v>333.33</v>
      </c>
      <c r="P66" s="39">
        <f t="shared" si="0"/>
        <v>9999.9</v>
      </c>
      <c r="Q66" s="113"/>
      <c r="R66" s="21" t="s">
        <v>35</v>
      </c>
      <c r="S66" s="22" t="s">
        <v>204</v>
      </c>
      <c r="T66" s="23" t="s">
        <v>201</v>
      </c>
      <c r="U66" s="113"/>
      <c r="V66" s="113"/>
    </row>
    <row r="67" spans="1:22" s="26" customFormat="1" ht="39.75" customHeight="1">
      <c r="A67" s="113"/>
      <c r="B67" s="134"/>
      <c r="C67" s="70">
        <v>209</v>
      </c>
      <c r="D67" s="24" t="s">
        <v>233</v>
      </c>
      <c r="E67" s="24" t="s">
        <v>20</v>
      </c>
      <c r="F67" s="69"/>
      <c r="G67" s="70"/>
      <c r="H67" s="70"/>
      <c r="I67" s="70"/>
      <c r="J67" s="70"/>
      <c r="K67" s="24" t="s">
        <v>202</v>
      </c>
      <c r="L67" s="24" t="s">
        <v>203</v>
      </c>
      <c r="M67" s="21" t="s">
        <v>64</v>
      </c>
      <c r="N67" s="25">
        <v>1000</v>
      </c>
      <c r="O67" s="12">
        <v>500</v>
      </c>
      <c r="P67" s="39">
        <f t="shared" si="0"/>
        <v>500000</v>
      </c>
      <c r="Q67" s="113"/>
      <c r="R67" s="21" t="s">
        <v>28</v>
      </c>
      <c r="S67" s="22">
        <v>44166</v>
      </c>
      <c r="T67" s="23" t="s">
        <v>29</v>
      </c>
      <c r="U67" s="113"/>
      <c r="V67" s="113"/>
    </row>
    <row r="68" spans="1:22" s="26" customFormat="1" ht="39.75" customHeight="1">
      <c r="A68" s="113"/>
      <c r="B68" s="134"/>
      <c r="C68" s="70">
        <v>210</v>
      </c>
      <c r="D68" s="24" t="s">
        <v>119</v>
      </c>
      <c r="E68" s="24" t="s">
        <v>20</v>
      </c>
      <c r="F68" s="69"/>
      <c r="G68" s="70"/>
      <c r="H68" s="70"/>
      <c r="I68" s="70"/>
      <c r="J68" s="70"/>
      <c r="K68" s="24" t="s">
        <v>205</v>
      </c>
      <c r="L68" s="24" t="s">
        <v>206</v>
      </c>
      <c r="M68" s="21" t="s">
        <v>64</v>
      </c>
      <c r="N68" s="25">
        <v>40</v>
      </c>
      <c r="O68" s="12">
        <v>130</v>
      </c>
      <c r="P68" s="39">
        <f aca="true" t="shared" si="2" ref="P68:P81">O68*N68</f>
        <v>5200</v>
      </c>
      <c r="Q68" s="113"/>
      <c r="R68" s="21" t="s">
        <v>28</v>
      </c>
      <c r="S68" s="22" t="s">
        <v>137</v>
      </c>
      <c r="T68" s="23" t="s">
        <v>207</v>
      </c>
      <c r="U68" s="113"/>
      <c r="V68" s="113"/>
    </row>
    <row r="69" spans="1:22" s="26" customFormat="1" ht="39.75" customHeight="1">
      <c r="A69" s="113"/>
      <c r="B69" s="134"/>
      <c r="C69" s="70">
        <v>211</v>
      </c>
      <c r="D69" s="24" t="s">
        <v>234</v>
      </c>
      <c r="E69" s="24" t="s">
        <v>20</v>
      </c>
      <c r="F69" s="69"/>
      <c r="G69" s="70"/>
      <c r="H69" s="70"/>
      <c r="I69" s="70"/>
      <c r="J69" s="70"/>
      <c r="K69" s="24" t="s">
        <v>205</v>
      </c>
      <c r="L69" s="24" t="s">
        <v>208</v>
      </c>
      <c r="M69" s="21" t="s">
        <v>64</v>
      </c>
      <c r="N69" s="25">
        <v>5</v>
      </c>
      <c r="O69" s="12">
        <v>300</v>
      </c>
      <c r="P69" s="39">
        <f t="shared" si="2"/>
        <v>1500</v>
      </c>
      <c r="Q69" s="113"/>
      <c r="R69" s="21" t="s">
        <v>28</v>
      </c>
      <c r="S69" s="22" t="s">
        <v>137</v>
      </c>
      <c r="T69" s="23" t="s">
        <v>207</v>
      </c>
      <c r="U69" s="113"/>
      <c r="V69" s="113"/>
    </row>
    <row r="70" spans="1:22" s="26" customFormat="1" ht="39.75" customHeight="1">
      <c r="A70" s="113"/>
      <c r="B70" s="134"/>
      <c r="C70" s="70">
        <v>212</v>
      </c>
      <c r="D70" s="24" t="s">
        <v>234</v>
      </c>
      <c r="E70" s="24" t="s">
        <v>20</v>
      </c>
      <c r="F70" s="69"/>
      <c r="G70" s="70"/>
      <c r="H70" s="70"/>
      <c r="I70" s="70"/>
      <c r="J70" s="70"/>
      <c r="K70" s="24" t="s">
        <v>209</v>
      </c>
      <c r="L70" s="24" t="s">
        <v>210</v>
      </c>
      <c r="M70" s="21" t="s">
        <v>200</v>
      </c>
      <c r="N70" s="25">
        <v>5</v>
      </c>
      <c r="O70" s="12">
        <v>700</v>
      </c>
      <c r="P70" s="39">
        <f t="shared" si="2"/>
        <v>3500</v>
      </c>
      <c r="Q70" s="113"/>
      <c r="R70" s="21" t="s">
        <v>28</v>
      </c>
      <c r="S70" s="22" t="s">
        <v>137</v>
      </c>
      <c r="T70" s="23" t="s">
        <v>207</v>
      </c>
      <c r="U70" s="113"/>
      <c r="V70" s="113"/>
    </row>
    <row r="71" spans="1:22" s="26" customFormat="1" ht="39.75" customHeight="1">
      <c r="A71" s="113"/>
      <c r="B71" s="134"/>
      <c r="C71" s="70">
        <v>213</v>
      </c>
      <c r="D71" s="24" t="s">
        <v>234</v>
      </c>
      <c r="E71" s="24" t="s">
        <v>20</v>
      </c>
      <c r="F71" s="69"/>
      <c r="G71" s="70"/>
      <c r="H71" s="70"/>
      <c r="I71" s="70"/>
      <c r="J71" s="70"/>
      <c r="K71" s="24" t="s">
        <v>209</v>
      </c>
      <c r="L71" s="24" t="s">
        <v>211</v>
      </c>
      <c r="M71" s="21" t="s">
        <v>27</v>
      </c>
      <c r="N71" s="25">
        <v>2</v>
      </c>
      <c r="O71" s="12">
        <v>2000</v>
      </c>
      <c r="P71" s="39">
        <f t="shared" si="2"/>
        <v>4000</v>
      </c>
      <c r="Q71" s="113"/>
      <c r="R71" s="21" t="s">
        <v>28</v>
      </c>
      <c r="S71" s="22" t="s">
        <v>137</v>
      </c>
      <c r="T71" s="23" t="s">
        <v>207</v>
      </c>
      <c r="U71" s="113"/>
      <c r="V71" s="113"/>
    </row>
    <row r="72" spans="1:22" s="26" customFormat="1" ht="39.75" customHeight="1">
      <c r="A72" s="113"/>
      <c r="B72" s="134"/>
      <c r="C72" s="70">
        <v>214</v>
      </c>
      <c r="D72" s="24" t="s">
        <v>234</v>
      </c>
      <c r="E72" s="24" t="s">
        <v>20</v>
      </c>
      <c r="F72" s="69"/>
      <c r="G72" s="70"/>
      <c r="H72" s="70"/>
      <c r="I72" s="70"/>
      <c r="J72" s="70"/>
      <c r="K72" s="24" t="s">
        <v>209</v>
      </c>
      <c r="L72" s="24" t="s">
        <v>212</v>
      </c>
      <c r="M72" s="21" t="s">
        <v>64</v>
      </c>
      <c r="N72" s="25">
        <v>5</v>
      </c>
      <c r="O72" s="12">
        <v>1000</v>
      </c>
      <c r="P72" s="39">
        <f t="shared" si="2"/>
        <v>5000</v>
      </c>
      <c r="Q72" s="113"/>
      <c r="R72" s="21" t="s">
        <v>28</v>
      </c>
      <c r="S72" s="22" t="s">
        <v>137</v>
      </c>
      <c r="T72" s="23" t="s">
        <v>207</v>
      </c>
      <c r="U72" s="113"/>
      <c r="V72" s="113"/>
    </row>
    <row r="73" spans="1:22" s="26" customFormat="1" ht="39.75" customHeight="1">
      <c r="A73" s="113"/>
      <c r="B73" s="134"/>
      <c r="C73" s="70">
        <v>215</v>
      </c>
      <c r="D73" s="24" t="s">
        <v>234</v>
      </c>
      <c r="E73" s="24" t="s">
        <v>20</v>
      </c>
      <c r="F73" s="69"/>
      <c r="G73" s="70"/>
      <c r="H73" s="70"/>
      <c r="I73" s="70"/>
      <c r="J73" s="70"/>
      <c r="K73" s="24" t="s">
        <v>209</v>
      </c>
      <c r="L73" s="24" t="s">
        <v>213</v>
      </c>
      <c r="M73" s="21" t="s">
        <v>200</v>
      </c>
      <c r="N73" s="25">
        <v>2</v>
      </c>
      <c r="O73" s="12">
        <v>1300</v>
      </c>
      <c r="P73" s="39">
        <f t="shared" si="2"/>
        <v>2600</v>
      </c>
      <c r="Q73" s="113"/>
      <c r="R73" s="21" t="s">
        <v>28</v>
      </c>
      <c r="S73" s="22" t="s">
        <v>137</v>
      </c>
      <c r="T73" s="23" t="s">
        <v>207</v>
      </c>
      <c r="U73" s="113"/>
      <c r="V73" s="113"/>
    </row>
    <row r="74" spans="1:22" s="26" customFormat="1" ht="39.75" customHeight="1">
      <c r="A74" s="113"/>
      <c r="B74" s="134"/>
      <c r="C74" s="70">
        <v>216</v>
      </c>
      <c r="D74" s="24" t="s">
        <v>234</v>
      </c>
      <c r="E74" s="24" t="s">
        <v>20</v>
      </c>
      <c r="F74" s="69"/>
      <c r="G74" s="70"/>
      <c r="H74" s="70"/>
      <c r="I74" s="70"/>
      <c r="J74" s="70"/>
      <c r="K74" s="24" t="s">
        <v>209</v>
      </c>
      <c r="L74" s="24" t="s">
        <v>214</v>
      </c>
      <c r="M74" s="21" t="s">
        <v>64</v>
      </c>
      <c r="N74" s="25">
        <v>2</v>
      </c>
      <c r="O74" s="12">
        <v>4000</v>
      </c>
      <c r="P74" s="39">
        <f t="shared" si="2"/>
        <v>8000</v>
      </c>
      <c r="Q74" s="113"/>
      <c r="R74" s="21" t="s">
        <v>28</v>
      </c>
      <c r="S74" s="22" t="s">
        <v>137</v>
      </c>
      <c r="T74" s="23" t="s">
        <v>207</v>
      </c>
      <c r="U74" s="113"/>
      <c r="V74" s="113"/>
    </row>
    <row r="75" spans="1:22" s="26" customFormat="1" ht="39.75" customHeight="1">
      <c r="A75" s="113"/>
      <c r="B75" s="134"/>
      <c r="C75" s="70">
        <v>217</v>
      </c>
      <c r="D75" s="24" t="s">
        <v>234</v>
      </c>
      <c r="E75" s="24" t="s">
        <v>20</v>
      </c>
      <c r="F75" s="69"/>
      <c r="G75" s="70"/>
      <c r="H75" s="70"/>
      <c r="I75" s="70"/>
      <c r="J75" s="70"/>
      <c r="K75" s="24" t="s">
        <v>215</v>
      </c>
      <c r="L75" s="24" t="s">
        <v>216</v>
      </c>
      <c r="M75" s="21" t="s">
        <v>64</v>
      </c>
      <c r="N75" s="25">
        <v>5</v>
      </c>
      <c r="O75" s="12">
        <v>800</v>
      </c>
      <c r="P75" s="39">
        <f t="shared" si="2"/>
        <v>4000</v>
      </c>
      <c r="Q75" s="113"/>
      <c r="R75" s="21" t="s">
        <v>28</v>
      </c>
      <c r="S75" s="22" t="s">
        <v>137</v>
      </c>
      <c r="T75" s="23" t="s">
        <v>207</v>
      </c>
      <c r="U75" s="113"/>
      <c r="V75" s="113"/>
    </row>
    <row r="76" spans="1:22" s="26" customFormat="1" ht="39.75" customHeight="1">
      <c r="A76" s="113"/>
      <c r="B76" s="134"/>
      <c r="C76" s="70">
        <v>218</v>
      </c>
      <c r="D76" s="24" t="s">
        <v>234</v>
      </c>
      <c r="E76" s="24" t="s">
        <v>20</v>
      </c>
      <c r="F76" s="69"/>
      <c r="G76" s="70"/>
      <c r="H76" s="70"/>
      <c r="I76" s="70"/>
      <c r="J76" s="70"/>
      <c r="K76" s="24" t="s">
        <v>217</v>
      </c>
      <c r="L76" s="24" t="s">
        <v>218</v>
      </c>
      <c r="M76" s="21" t="s">
        <v>64</v>
      </c>
      <c r="N76" s="25">
        <v>5</v>
      </c>
      <c r="O76" s="12">
        <v>200</v>
      </c>
      <c r="P76" s="39">
        <f t="shared" si="2"/>
        <v>1000</v>
      </c>
      <c r="Q76" s="113"/>
      <c r="R76" s="21" t="s">
        <v>28</v>
      </c>
      <c r="S76" s="22" t="s">
        <v>137</v>
      </c>
      <c r="T76" s="23" t="s">
        <v>207</v>
      </c>
      <c r="U76" s="113"/>
      <c r="V76" s="113"/>
    </row>
    <row r="77" spans="1:22" s="26" customFormat="1" ht="39.75" customHeight="1">
      <c r="A77" s="113"/>
      <c r="B77" s="134"/>
      <c r="C77" s="70">
        <v>219</v>
      </c>
      <c r="D77" s="24" t="s">
        <v>234</v>
      </c>
      <c r="E77" s="24" t="s">
        <v>20</v>
      </c>
      <c r="F77" s="69"/>
      <c r="G77" s="70"/>
      <c r="H77" s="70"/>
      <c r="I77" s="70"/>
      <c r="J77" s="70"/>
      <c r="K77" s="24" t="s">
        <v>198</v>
      </c>
      <c r="L77" s="24" t="s">
        <v>219</v>
      </c>
      <c r="M77" s="21" t="s">
        <v>64</v>
      </c>
      <c r="N77" s="25">
        <v>5</v>
      </c>
      <c r="O77" s="12">
        <v>2500</v>
      </c>
      <c r="P77" s="39">
        <f t="shared" si="2"/>
        <v>12500</v>
      </c>
      <c r="Q77" s="113"/>
      <c r="R77" s="27" t="s">
        <v>28</v>
      </c>
      <c r="S77" s="28">
        <v>43861</v>
      </c>
      <c r="T77" s="68" t="s">
        <v>52</v>
      </c>
      <c r="U77" s="113"/>
      <c r="V77" s="113"/>
    </row>
    <row r="78" spans="1:22" s="30" customFormat="1" ht="39.75" customHeight="1">
      <c r="A78" s="113"/>
      <c r="B78" s="134"/>
      <c r="C78" s="70">
        <v>8564</v>
      </c>
      <c r="D78" s="70" t="s">
        <v>48</v>
      </c>
      <c r="E78" s="70" t="s">
        <v>45</v>
      </c>
      <c r="F78" s="69"/>
      <c r="G78" s="69"/>
      <c r="H78" s="69"/>
      <c r="I78" s="69"/>
      <c r="J78" s="69"/>
      <c r="K78" s="61" t="s">
        <v>220</v>
      </c>
      <c r="L78" s="61" t="s">
        <v>220</v>
      </c>
      <c r="M78" s="27" t="s">
        <v>27</v>
      </c>
      <c r="N78" s="29">
        <f>6+6+6</f>
        <v>18</v>
      </c>
      <c r="O78" s="12">
        <v>1333.3333333333333</v>
      </c>
      <c r="P78" s="39">
        <f t="shared" si="2"/>
        <v>24000</v>
      </c>
      <c r="Q78" s="113"/>
      <c r="R78" s="27" t="s">
        <v>28</v>
      </c>
      <c r="S78" s="28">
        <v>43861</v>
      </c>
      <c r="T78" s="68" t="s">
        <v>52</v>
      </c>
      <c r="U78" s="113"/>
      <c r="V78" s="113"/>
    </row>
    <row r="79" spans="1:22" s="30" customFormat="1" ht="39.75" customHeight="1">
      <c r="A79" s="113"/>
      <c r="B79" s="134"/>
      <c r="C79" s="70">
        <v>8565</v>
      </c>
      <c r="D79" s="70" t="s">
        <v>48</v>
      </c>
      <c r="E79" s="70" t="s">
        <v>45</v>
      </c>
      <c r="F79" s="69"/>
      <c r="G79" s="69"/>
      <c r="H79" s="69"/>
      <c r="I79" s="69"/>
      <c r="J79" s="69"/>
      <c r="K79" s="61" t="s">
        <v>221</v>
      </c>
      <c r="L79" s="61" t="s">
        <v>221</v>
      </c>
      <c r="M79" s="27" t="s">
        <v>27</v>
      </c>
      <c r="N79" s="29">
        <f>3+3+3</f>
        <v>9</v>
      </c>
      <c r="O79" s="12">
        <v>3000</v>
      </c>
      <c r="P79" s="39">
        <f t="shared" si="2"/>
        <v>27000</v>
      </c>
      <c r="Q79" s="113"/>
      <c r="R79" s="27" t="s">
        <v>28</v>
      </c>
      <c r="S79" s="28">
        <v>43861</v>
      </c>
      <c r="T79" s="68" t="s">
        <v>52</v>
      </c>
      <c r="U79" s="113"/>
      <c r="V79" s="113"/>
    </row>
    <row r="80" spans="1:22" s="30" customFormat="1" ht="39.75" customHeight="1">
      <c r="A80" s="113"/>
      <c r="B80" s="134"/>
      <c r="C80" s="70">
        <v>8566</v>
      </c>
      <c r="D80" s="70" t="s">
        <v>48</v>
      </c>
      <c r="E80" s="70" t="s">
        <v>45</v>
      </c>
      <c r="F80" s="69"/>
      <c r="G80" s="69"/>
      <c r="H80" s="69"/>
      <c r="I80" s="69"/>
      <c r="J80" s="69"/>
      <c r="K80" s="61" t="s">
        <v>222</v>
      </c>
      <c r="L80" s="61" t="s">
        <v>222</v>
      </c>
      <c r="M80" s="27" t="s">
        <v>27</v>
      </c>
      <c r="N80" s="29">
        <f>1+1+1</f>
        <v>3</v>
      </c>
      <c r="O80" s="12">
        <v>2000</v>
      </c>
      <c r="P80" s="39">
        <f t="shared" si="2"/>
        <v>6000</v>
      </c>
      <c r="Q80" s="113"/>
      <c r="R80" s="29" t="s">
        <v>35</v>
      </c>
      <c r="S80" s="28">
        <v>43861</v>
      </c>
      <c r="T80" s="68" t="s">
        <v>52</v>
      </c>
      <c r="U80" s="113"/>
      <c r="V80" s="113"/>
    </row>
    <row r="81" spans="1:22" s="30" customFormat="1" ht="39.75" customHeight="1">
      <c r="A81" s="114"/>
      <c r="B81" s="134"/>
      <c r="C81" s="70">
        <v>8567</v>
      </c>
      <c r="D81" s="70" t="s">
        <v>48</v>
      </c>
      <c r="E81" s="70" t="s">
        <v>45</v>
      </c>
      <c r="F81" s="69"/>
      <c r="G81" s="69"/>
      <c r="H81" s="69"/>
      <c r="I81" s="69"/>
      <c r="J81" s="69"/>
      <c r="K81" s="61" t="s">
        <v>223</v>
      </c>
      <c r="L81" s="61" t="s">
        <v>223</v>
      </c>
      <c r="M81" s="27" t="s">
        <v>27</v>
      </c>
      <c r="N81" s="29">
        <f>5+20+10</f>
        <v>35</v>
      </c>
      <c r="O81" s="12">
        <v>1500</v>
      </c>
      <c r="P81" s="39">
        <f t="shared" si="2"/>
        <v>52500</v>
      </c>
      <c r="Q81" s="114"/>
      <c r="R81" s="28">
        <v>43861</v>
      </c>
      <c r="S81" s="28">
        <v>43861</v>
      </c>
      <c r="T81" s="68" t="s">
        <v>52</v>
      </c>
      <c r="U81" s="114"/>
      <c r="V81" s="114"/>
    </row>
    <row r="82" spans="16:17" ht="24.9" customHeight="1">
      <c r="P82" s="98">
        <f>SUM(P3:P81)</f>
        <v>183924887.63000005</v>
      </c>
      <c r="Q82" s="98"/>
    </row>
  </sheetData>
  <mergeCells count="69">
    <mergeCell ref="A65:A81"/>
    <mergeCell ref="U61:U64"/>
    <mergeCell ref="U57:U60"/>
    <mergeCell ref="U65:U81"/>
    <mergeCell ref="A61:A64"/>
    <mergeCell ref="B61:B64"/>
    <mergeCell ref="B66:B81"/>
    <mergeCell ref="A57:A60"/>
    <mergeCell ref="B57:B60"/>
    <mergeCell ref="V65:V81"/>
    <mergeCell ref="Q57:Q60"/>
    <mergeCell ref="Q61:Q64"/>
    <mergeCell ref="Q65:Q81"/>
    <mergeCell ref="V61:V64"/>
    <mergeCell ref="V57:V60"/>
    <mergeCell ref="A40:A45"/>
    <mergeCell ref="B40:B45"/>
    <mergeCell ref="H45:I45"/>
    <mergeCell ref="U40:U45"/>
    <mergeCell ref="V40:V45"/>
    <mergeCell ref="Q40:Q45"/>
    <mergeCell ref="A46:A56"/>
    <mergeCell ref="B46:B56"/>
    <mergeCell ref="F47:F56"/>
    <mergeCell ref="G47:G56"/>
    <mergeCell ref="H47:H56"/>
    <mergeCell ref="A37:A39"/>
    <mergeCell ref="B37:B39"/>
    <mergeCell ref="B20:B34"/>
    <mergeCell ref="U35:U36"/>
    <mergeCell ref="A20:A34"/>
    <mergeCell ref="A35:A36"/>
    <mergeCell ref="Q20:Q34"/>
    <mergeCell ref="Q35:Q36"/>
    <mergeCell ref="Q37:Q39"/>
    <mergeCell ref="B35:B36"/>
    <mergeCell ref="G35:G36"/>
    <mergeCell ref="H35:H36"/>
    <mergeCell ref="U20:U34"/>
    <mergeCell ref="U37:U39"/>
    <mergeCell ref="G20:G34"/>
    <mergeCell ref="I47:I56"/>
    <mergeCell ref="J47:J56"/>
    <mergeCell ref="V37:V39"/>
    <mergeCell ref="U16:U19"/>
    <mergeCell ref="V46:V56"/>
    <mergeCell ref="U46:U56"/>
    <mergeCell ref="Q16:Q19"/>
    <mergeCell ref="Q46:Q56"/>
    <mergeCell ref="V16:V19"/>
    <mergeCell ref="I35:I36"/>
    <mergeCell ref="V20:V34"/>
    <mergeCell ref="I16:I19"/>
    <mergeCell ref="B16:B19"/>
    <mergeCell ref="H20:H34"/>
    <mergeCell ref="I20:I34"/>
    <mergeCell ref="V35:V36"/>
    <mergeCell ref="A1:V1"/>
    <mergeCell ref="A3:A15"/>
    <mergeCell ref="G3:G15"/>
    <mergeCell ref="H3:H15"/>
    <mergeCell ref="I3:I15"/>
    <mergeCell ref="A16:A19"/>
    <mergeCell ref="Q3:Q15"/>
    <mergeCell ref="U3:U15"/>
    <mergeCell ref="V3:V15"/>
    <mergeCell ref="B3:B15"/>
    <mergeCell ref="G16:G19"/>
    <mergeCell ref="H16:H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de Oliveira Silva</dc:creator>
  <cp:keywords/>
  <dc:description/>
  <cp:lastModifiedBy>Daniela Ransolim</cp:lastModifiedBy>
  <dcterms:created xsi:type="dcterms:W3CDTF">2020-03-18T12:07:59Z</dcterms:created>
  <dcterms:modified xsi:type="dcterms:W3CDTF">2020-08-17T12:46:51Z</dcterms:modified>
  <cp:category/>
  <cp:version/>
  <cp:contentType/>
  <cp:contentStatus/>
</cp:coreProperties>
</file>