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"/>
    </mc:Choice>
  </mc:AlternateContent>
  <bookViews>
    <workbookView xWindow="0" yWindow="0" windowWidth="16815" windowHeight="7755" tabRatio="959" activeTab="1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  <sheet name="EPI" sheetId="31" r:id="rId6"/>
    <sheet name="MEMORIAL DE CAL" sheetId="3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</workbook>
</file>

<file path=xl/calcChain.xml><?xml version="1.0" encoding="utf-8"?>
<calcChain xmlns="http://schemas.openxmlformats.org/spreadsheetml/2006/main">
  <c r="B16" i="31" l="1"/>
  <c r="D11" i="31"/>
  <c r="D12" i="31"/>
  <c r="D13" i="31"/>
  <c r="D14" i="31"/>
  <c r="D10" i="31"/>
  <c r="D15" i="31"/>
  <c r="B8" i="31"/>
  <c r="D4" i="31"/>
  <c r="D5" i="31"/>
  <c r="D6" i="31"/>
  <c r="D7" i="31"/>
  <c r="D3" i="31"/>
  <c r="G38" i="23"/>
  <c r="G24" i="23"/>
  <c r="G11" i="23"/>
  <c r="D8" i="31" l="1"/>
  <c r="D72" i="30"/>
  <c r="D72" i="29"/>
  <c r="D71" i="27"/>
  <c r="D16" i="31" l="1"/>
  <c r="D57" i="27"/>
  <c r="D56" i="27"/>
  <c r="D58" i="29"/>
  <c r="D57" i="29"/>
  <c r="D58" i="30"/>
  <c r="D57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9" i="30"/>
  <c r="C128" i="30"/>
  <c r="C127" i="30"/>
  <c r="C112" i="30"/>
  <c r="D93" i="30"/>
  <c r="D90" i="30"/>
  <c r="C90" i="30"/>
  <c r="D89" i="30"/>
  <c r="C86" i="30"/>
  <c r="C78" i="30"/>
  <c r="D77" i="30"/>
  <c r="D76" i="30"/>
  <c r="D63" i="30"/>
  <c r="D68" i="30" s="1"/>
  <c r="C55" i="30"/>
  <c r="C42" i="30"/>
  <c r="C44" i="30" s="1"/>
  <c r="D39" i="30"/>
  <c r="C129" i="29"/>
  <c r="C128" i="29"/>
  <c r="C127" i="29"/>
  <c r="C112" i="29"/>
  <c r="D93" i="29"/>
  <c r="C90" i="29"/>
  <c r="D89" i="29"/>
  <c r="D90" i="29" s="1"/>
  <c r="C86" i="29"/>
  <c r="C78" i="29"/>
  <c r="D77" i="29"/>
  <c r="D76" i="29"/>
  <c r="D73" i="29"/>
  <c r="D62" i="29"/>
  <c r="D68" i="29" s="1"/>
  <c r="C55" i="29"/>
  <c r="C42" i="29"/>
  <c r="C44" i="29" s="1"/>
  <c r="D39" i="29"/>
  <c r="D115" i="29" s="1"/>
  <c r="D88" i="27"/>
  <c r="D89" i="27" s="1"/>
  <c r="D76" i="27"/>
  <c r="D75" i="27"/>
  <c r="D74" i="27"/>
  <c r="D73" i="27"/>
  <c r="D72" i="27"/>
  <c r="C128" i="27"/>
  <c r="C127" i="27"/>
  <c r="C126" i="27"/>
  <c r="C111" i="27"/>
  <c r="D92" i="27"/>
  <c r="C89" i="27"/>
  <c r="C85" i="27"/>
  <c r="C77" i="27"/>
  <c r="D61" i="27"/>
  <c r="D67" i="27" s="1"/>
  <c r="C54" i="27"/>
  <c r="C41" i="27"/>
  <c r="C43" i="27" s="1"/>
  <c r="D38" i="27"/>
  <c r="D43" i="29" l="1"/>
  <c r="D42" i="27"/>
  <c r="D41" i="27"/>
  <c r="D49" i="30"/>
  <c r="D47" i="30"/>
  <c r="D43" i="30"/>
  <c r="D74" i="29"/>
  <c r="G37" i="23"/>
  <c r="G23" i="23"/>
  <c r="D74" i="30"/>
  <c r="D115" i="30"/>
  <c r="D42" i="30"/>
  <c r="D44" i="30" s="1"/>
  <c r="D54" i="30" s="1"/>
  <c r="D73" i="30"/>
  <c r="D75" i="30"/>
  <c r="D42" i="29"/>
  <c r="D75" i="29"/>
  <c r="D77" i="27"/>
  <c r="D116" i="27" s="1"/>
  <c r="D114" i="27"/>
  <c r="D44" i="29" l="1"/>
  <c r="D54" i="29" s="1"/>
  <c r="D78" i="29"/>
  <c r="D117" i="29" s="1"/>
  <c r="D47" i="29"/>
  <c r="D49" i="29"/>
  <c r="D51" i="29"/>
  <c r="D53" i="29"/>
  <c r="D48" i="29"/>
  <c r="D50" i="29"/>
  <c r="D52" i="29"/>
  <c r="D51" i="30"/>
  <c r="D53" i="30"/>
  <c r="D48" i="30"/>
  <c r="D50" i="30"/>
  <c r="D55" i="30" s="1"/>
  <c r="D52" i="30"/>
  <c r="D43" i="27"/>
  <c r="D78" i="30"/>
  <c r="D117" i="30" s="1"/>
  <c r="D66" i="30"/>
  <c r="D66" i="29"/>
  <c r="D65" i="27"/>
  <c r="G7" i="23"/>
  <c r="G8" i="23"/>
  <c r="G9" i="23"/>
  <c r="D55" i="29" l="1"/>
  <c r="D82" i="29" s="1"/>
  <c r="D82" i="30"/>
  <c r="D67" i="30"/>
  <c r="D85" i="30"/>
  <c r="D83" i="30"/>
  <c r="D81" i="30"/>
  <c r="D69" i="30"/>
  <c r="D116" i="30" s="1"/>
  <c r="D51" i="27"/>
  <c r="D47" i="27"/>
  <c r="D52" i="27"/>
  <c r="D46" i="27"/>
  <c r="D50" i="27"/>
  <c r="D49" i="27"/>
  <c r="D48" i="27"/>
  <c r="D53" i="27"/>
  <c r="D84" i="30"/>
  <c r="D83" i="29" l="1"/>
  <c r="D81" i="29"/>
  <c r="D84" i="29"/>
  <c r="D85" i="29"/>
  <c r="D67" i="29"/>
  <c r="D69" i="29" s="1"/>
  <c r="D116" i="29" s="1"/>
  <c r="D86" i="30"/>
  <c r="D92" i="30" s="1"/>
  <c r="D94" i="30" s="1"/>
  <c r="D118" i="30" s="1"/>
  <c r="D86" i="29" l="1"/>
  <c r="D92" i="29"/>
  <c r="D94" i="29" s="1"/>
  <c r="D118" i="29" s="1"/>
  <c r="D126" i="29"/>
  <c r="D127" i="29" s="1"/>
  <c r="D128" i="29" s="1"/>
  <c r="D126" i="30"/>
  <c r="D127" i="30" s="1"/>
  <c r="D128" i="30" s="1"/>
  <c r="D129" i="30" s="1"/>
  <c r="G6" i="23"/>
  <c r="G5" i="23"/>
  <c r="D129" i="29" l="1"/>
  <c r="D130" i="29" s="1"/>
  <c r="D130" i="30"/>
  <c r="G10" i="23"/>
  <c r="D100" i="27" l="1"/>
  <c r="D118" i="27" s="1"/>
  <c r="D101" i="29" l="1"/>
  <c r="D119" i="29" s="1"/>
  <c r="D120" i="29" s="1"/>
  <c r="D101" i="30"/>
  <c r="D119" i="30" s="1"/>
  <c r="D120" i="30" s="1"/>
  <c r="D105" i="30" l="1"/>
  <c r="D105" i="29"/>
  <c r="D104" i="30"/>
  <c r="D104" i="29"/>
  <c r="D108" i="30" l="1"/>
  <c r="D111" i="29"/>
  <c r="D108" i="29"/>
  <c r="D107" i="29"/>
  <c r="D111" i="30"/>
  <c r="D107" i="30"/>
  <c r="D112" i="30" l="1"/>
  <c r="D121" i="30" s="1"/>
  <c r="D122" i="30" s="1"/>
  <c r="C27" i="10" s="1"/>
  <c r="D27" i="10" s="1"/>
  <c r="E27" i="10" s="1"/>
  <c r="D112" i="29"/>
  <c r="D121" i="29" s="1"/>
  <c r="D122" i="29" s="1"/>
  <c r="C26" i="10" s="1"/>
  <c r="D26" i="10" s="1"/>
  <c r="E26" i="10" s="1"/>
  <c r="D125" i="30" l="1"/>
  <c r="D131" i="30" s="1"/>
  <c r="D125" i="29"/>
  <c r="D131" i="29" s="1"/>
  <c r="D54" i="27"/>
  <c r="D81" i="27" s="1"/>
  <c r="D83" i="27" l="1"/>
  <c r="D82" i="27"/>
  <c r="D66" i="27"/>
  <c r="D68" i="27" s="1"/>
  <c r="D115" i="27" s="1"/>
  <c r="D84" i="27"/>
  <c r="D80" i="27"/>
  <c r="D85" i="27" l="1"/>
  <c r="D125" i="27" s="1"/>
  <c r="D91" i="27" l="1"/>
  <c r="D93" i="27" s="1"/>
  <c r="D117" i="27" s="1"/>
  <c r="D119" i="27" s="1"/>
  <c r="D103" i="27" s="1"/>
  <c r="D126" i="27"/>
  <c r="D127" i="27" s="1"/>
  <c r="D104" i="27" l="1"/>
  <c r="D107" i="27" s="1"/>
  <c r="D128" i="27"/>
  <c r="D129" i="27" s="1"/>
  <c r="D106" i="27" l="1"/>
  <c r="D110" i="27"/>
  <c r="D111" i="27" l="1"/>
  <c r="D120" i="27" s="1"/>
  <c r="D121" i="27" s="1"/>
  <c r="C25" i="10" s="1"/>
  <c r="D25" i="10" s="1"/>
  <c r="E25" i="10" s="1"/>
  <c r="D31" i="10" s="1"/>
  <c r="D30" i="10" s="1"/>
  <c r="E33" i="10" s="1"/>
  <c r="D124" i="27" l="1"/>
  <c r="D130" i="27" s="1"/>
  <c r="E30" i="10"/>
  <c r="E31" i="10" s="1"/>
  <c r="E34" i="10" s="1"/>
</calcChain>
</file>

<file path=xl/sharedStrings.xml><?xml version="1.0" encoding="utf-8"?>
<sst xmlns="http://schemas.openxmlformats.org/spreadsheetml/2006/main" count="994" uniqueCount="345">
  <si>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</si>
  <si>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</si>
  <si>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</si>
  <si>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</si>
  <si>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</si>
  <si>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</si>
  <si>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</si>
  <si>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</si>
  <si>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</si>
  <si>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</si>
  <si>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</si>
  <si>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</si>
  <si>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</si>
  <si>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</si>
  <si>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</si>
  <si>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</si>
  <si>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</si>
  <si>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</si>
  <si>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</si>
  <si>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</si>
  <si>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</si>
  <si>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</si>
  <si>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</si>
  <si>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</si>
  <si>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</si>
  <si>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</si>
  <si>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</si>
  <si>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</si>
  <si>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</si>
  <si>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</si>
  <si>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</si>
  <si>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</si>
  <si>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</si>
  <si>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</si>
  <si>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</si>
  <si>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</si>
  <si>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</si>
  <si>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</si>
  <si>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</si>
  <si>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</si>
  <si>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</si>
  <si>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</si>
  <si>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</si>
  <si>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</si>
  <si>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</si>
  <si>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</si>
  <si>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</si>
  <si>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</si>
  <si>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</si>
  <si>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</si>
  <si>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</si>
  <si>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</si>
  <si>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</si>
  <si>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</si>
  <si>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</si>
  <si>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</si>
  <si>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</si>
  <si>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</si>
  <si>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</si>
  <si>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</si>
  <si>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</si>
  <si>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</si>
  <si>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</si>
  <si>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</si>
  <si>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</si>
  <si>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</si>
  <si>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</si>
  <si>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</si>
  <si>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</si>
  <si>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</si>
  <si>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</si>
  <si>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</si>
  <si>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</si>
  <si>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</si>
  <si>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</si>
  <si>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</si>
  <si>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</si>
  <si>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</si>
  <si>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</si>
  <si>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</si>
  <si>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</si>
  <si>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</si>
  <si>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</si>
  <si>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</si>
  <si>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</si>
  <si>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</si>
  <si>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</si>
  <si>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</si>
  <si>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</si>
  <si>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</si>
  <si>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</si>
  <si>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</si>
  <si>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</si>
  <si>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</si>
  <si>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</si>
  <si>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</si>
  <si>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</si>
  <si>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</si>
  <si>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</si>
  <si>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</si>
  <si>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</si>
  <si>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</si>
  <si>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</si>
  <si>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</si>
  <si>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</si>
  <si>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</si>
  <si>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</si>
  <si>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</si>
  <si>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</si>
  <si>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</si>
  <si>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</si>
  <si>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</si>
  <si>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</si>
  <si>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</si>
  <si>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</si>
  <si>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</si>
  <si>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</si>
  <si>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Incidência do FGTS sobre Aviso Prévio Indenizado</t>
  </si>
  <si>
    <t>Multa do FGTS e Contribuição Social sobre o Aviso Prévio Indenizado</t>
  </si>
  <si>
    <t>TOTAL DO MÓDULO 3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</si>
  <si>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</si>
  <si>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</si>
  <si>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</si>
  <si>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</si>
  <si>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</si>
  <si>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</si>
  <si>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</si>
  <si>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</si>
  <si>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</si>
  <si>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</si>
  <si>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</si>
  <si>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</si>
  <si>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</si>
  <si>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</si>
  <si>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</si>
  <si>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</si>
  <si>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</si>
  <si>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</si>
  <si>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</si>
  <si>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</si>
  <si>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</si>
  <si>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</si>
  <si>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</si>
  <si>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</si>
  <si>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</si>
  <si>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</si>
  <si>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O prazo de validade da proposta de preços é de 60 (sessenta) dias corridos, contados da data da abertura da licitação.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</si>
  <si>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</si>
  <si>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</si>
  <si>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</si>
  <si>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</si>
  <si>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</si>
  <si>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</si>
  <si>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</si>
  <si>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</si>
  <si>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</si>
  <si>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</si>
  <si>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</si>
  <si>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</si>
  <si>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</si>
  <si>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</si>
  <si>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</si>
  <si>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</si>
  <si>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</si>
  <si>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</si>
  <si>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</si>
  <si>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</si>
  <si>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</si>
  <si>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</si>
  <si>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</si>
  <si>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</si>
  <si>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</si>
  <si>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</si>
  <si>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</si>
  <si>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</si>
  <si>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</si>
  <si>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</si>
  <si>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</si>
  <si>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</si>
  <si>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</si>
  <si>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</si>
  <si>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</si>
  <si>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</si>
  <si>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</si>
  <si>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</si>
  <si>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</si>
  <si>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</si>
  <si>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</si>
  <si>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</si>
  <si>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</si>
  <si>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</si>
  <si>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</si>
  <si>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</si>
  <si>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</si>
  <si>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</si>
  <si>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UNIFORMES ALMOXERIFE</t>
  </si>
  <si>
    <t>UNIFORMES CARREGADOR DE MOVEIS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</si>
  <si>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</si>
  <si>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</si>
  <si>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</si>
  <si>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</si>
  <si>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</si>
  <si>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</si>
  <si>
    <t>Luva de raspa de segurança tricotada em nylon com látex (par)</t>
  </si>
  <si>
    <t>Luva de raspa de segurança punho longo (par)</t>
  </si>
  <si>
    <t>Máscara filtradora</t>
  </si>
  <si>
    <t>Protetor auricular de silicone com cordão</t>
  </si>
  <si>
    <t>Óculos de proteção com lente incolor antiembaçante e antirrisco</t>
  </si>
  <si>
    <t>ALMOXERIFE EPI</t>
  </si>
  <si>
    <t>CARREGADOR EPI</t>
  </si>
  <si>
    <t>Cinta lombar ergonômica</t>
  </si>
  <si>
    <t xml:space="preserve">VALOR DIVIDIDO POR FUNCIONARIO </t>
  </si>
  <si>
    <t>MÓDULO 1</t>
  </si>
  <si>
    <t>Item</t>
  </si>
  <si>
    <t>Comentário</t>
  </si>
  <si>
    <t>Salário base</t>
  </si>
  <si>
    <t>Valor estipulado pela Administração, conforme justificativas do Termo de Referência.</t>
  </si>
  <si>
    <t>B à G</t>
  </si>
  <si>
    <t>Adicionais</t>
  </si>
  <si>
    <t>Em virtude da natureza do serviço, não há incidência de outros adicionais.</t>
  </si>
  <si>
    <t>Somatório de todos os itens truncado em duas casas decimais, desprezando-se arredondamentos</t>
  </si>
  <si>
    <t>SUBMÓDULO 2.1</t>
  </si>
  <si>
    <t>13º Salário</t>
  </si>
  <si>
    <t>Total do módulo 1 dividido por 12</t>
  </si>
  <si>
    <t>Adicional de férias</t>
  </si>
  <si>
    <t>Total do módulo 1 dividido por 3 (terço constitucional) e depois dividido por 12 (meses no ano).</t>
  </si>
  <si>
    <t>Subtotal</t>
  </si>
  <si>
    <t>Inc. Submod. 2.2</t>
  </si>
  <si>
    <t>Subtotal do módulo 2.1 vezes  alíquota total do submódulo 2.2.</t>
  </si>
  <si>
    <t>Subtotal + C, desprezando-se arredondamentos</t>
  </si>
  <si>
    <t>SUBMÓDULO 2.2</t>
  </si>
  <si>
    <t>Total do Módulo 1 vezes a alíquota definida. (20%)</t>
  </si>
  <si>
    <t>Salário educação</t>
  </si>
  <si>
    <t>Total do Módulo 1 vezes a alíquota definida. (2,5%)</t>
  </si>
  <si>
    <t>Contrib Adicional</t>
  </si>
  <si>
    <t>Adotou-se o custo máximo possível (RAT 3% e FAP 2). Total do Módulo 1 vezes alíquota (6%)</t>
  </si>
  <si>
    <t>Total do Módulo 1 vezes a alíquota (1,5%)</t>
  </si>
  <si>
    <t>SENAI ou SENAC</t>
  </si>
  <si>
    <t>Total do Módulo 1 vezes a alíquota (1%)</t>
  </si>
  <si>
    <t>Total do Módulo 1 vezes a alíquota (0,6%)</t>
  </si>
  <si>
    <t>Total do Módulo 1 vezes a alíquota (0,2%)</t>
  </si>
  <si>
    <t>Total do Módulo 1 vezes a alíquota (8%)</t>
  </si>
  <si>
    <t>SUBMÓDULO 2.3</t>
  </si>
  <si>
    <t>Valor da tarifa vezes o número de viagens por dia, vezes n. de dias úteis mensais descontando-se 6% do salário base</t>
  </si>
  <si>
    <t>Aux. Alimentação</t>
  </si>
  <si>
    <t>Valor unitário (definido pela Convenção Coletiva) vezes n. de dias úteis mensais.</t>
  </si>
  <si>
    <t>C ...</t>
  </si>
  <si>
    <t>Outros</t>
  </si>
  <si>
    <t>Demais benefícios conforme estabelecido em cada Convenção Coletiva, devendo-se especificar</t>
  </si>
  <si>
    <t>MÓDULO 2 - QUADRO RESUMO</t>
  </si>
  <si>
    <t>Total do Submódulo 2.2</t>
  </si>
  <si>
    <t>Total do Submódulo 2.3</t>
  </si>
  <si>
    <t>Somatório dos submódulos 2.1, 2.2 e 2.3</t>
  </si>
  <si>
    <t>MÓDULO 3</t>
  </si>
  <si>
    <t>Aviso Indenizado</t>
  </si>
  <si>
    <t>Total do Módulo 1 dividido pelo n. de meses no ano vezes percentual estimado de probabilidade</t>
  </si>
  <si>
    <t>Incidência do FGTS</t>
  </si>
  <si>
    <t>Custo do aviso prévio indenizado vezes alíquota do FGTS</t>
  </si>
  <si>
    <t>Multa do FGTS</t>
  </si>
  <si>
    <t>Total do módulo 1 vezes alíquota do FGTS vezes multa do FGTS vezes probabilidade de ocorrência (100%).</t>
  </si>
  <si>
    <t>Multa Contrib Soc.</t>
  </si>
  <si>
    <t>Total do módulo 1 vezes alíquota do FGTS vezes multa da contrib. social vezes probabilidade de ocorrência (100%).</t>
  </si>
  <si>
    <t>Aviso Trabalhado</t>
  </si>
  <si>
    <t>Total do módulo 1 dividido pelo n. de dias no mês vezes n. de dias de ausência dividido pelo n. de meses no ano.</t>
  </si>
  <si>
    <t>Inc. Submod 2.2</t>
  </si>
  <si>
    <t>Custo do aviso prévio trabalhado vezes alíquota total do submódulo 2.2</t>
  </si>
  <si>
    <t>Multa Contrib. Soc.</t>
  </si>
  <si>
    <t>MÓDULO 4</t>
  </si>
  <si>
    <t>Férias</t>
  </si>
  <si>
    <t>Total do Módulo 1 dividido pelo n. de meses no ano.</t>
  </si>
  <si>
    <t>Total do módulo 1 dividido pelo n. de dias no mês vezes ausências estimadas dividido pelo n. de meses no ano.</t>
  </si>
  <si>
    <t>Licença paternidade</t>
  </si>
  <si>
    <t>Total Mod.1 / pelo n. de dias mensais x n. de dias de licença / pelo n. de meses no ano x probabilidade de ocorrência.</t>
  </si>
  <si>
    <t>Acidente de trab.</t>
  </si>
  <si>
    <t>Total Mod.1 dividido pelo n. de dias no mês vezes o n. de faltas estimadas no ano dividido pelo n. de meses no ano.</t>
  </si>
  <si>
    <t>Afast. Maternidade</t>
  </si>
  <si>
    <t>Total Mód.1 + Terço Constitucional x férias proporcionais / nº de meses no ano x prob. de ocorrência.</t>
  </si>
  <si>
    <t>Demais custos, quando houver, que deverão ser especificados</t>
  </si>
  <si>
    <t>Subtotal do módulo 4 vezes alíquota total do submódulo 2.2 (39,8%)</t>
  </si>
  <si>
    <t>MÓDULO 5</t>
  </si>
  <si>
    <t>Valor unitário do uniforme vezes a quantidade ser fornecida no ano dividido pelo nº de meses no ano.</t>
  </si>
  <si>
    <t>Somatório do valor de todos os materiais que serão fornecidos no ano todo dividido pelo nº de meses no ano.</t>
  </si>
  <si>
    <t>Equipamentos</t>
  </si>
  <si>
    <t>Somatório do valor de todos os equipamentos que serão fornecidos no ano todo dividido pelo nº de meses no ano.</t>
  </si>
  <si>
    <t>Demais insumos necessários, quando houver, que deverão ser especificados</t>
  </si>
  <si>
    <t>MÓDULO 6</t>
  </si>
  <si>
    <t>Somatório do total dos módulos 1 a 5 multiplicado pelo percentual de custos indiretos</t>
  </si>
  <si>
    <t>Somatório do total dos módulos 1 a 5 multiplicado pelo percentual de lucro</t>
  </si>
  <si>
    <t>Calcula-se o preço dos serviços com tributos e depois multiplica pelo percentual de cada imposto</t>
  </si>
  <si>
    <t>* Considerando-se que o próprio tributo integra a base de cálculo, faz-se o cálculo "por dentro", definindo-se um fator.</t>
  </si>
  <si>
    <t>* Em seguida calcula-se o preço dos serviços com tributos:</t>
  </si>
  <si>
    <t>C.1</t>
  </si>
  <si>
    <t>PIS</t>
  </si>
  <si>
    <t>Preços dos serviços com tributos vezes a alíquota do imposto</t>
  </si>
  <si>
    <t>C.2</t>
  </si>
  <si>
    <t>COFINS</t>
  </si>
  <si>
    <t>C.3</t>
  </si>
  <si>
    <t>ISS</t>
  </si>
  <si>
    <t>QUADRO RESUMO DO CUSTO POR EMPREGADO</t>
  </si>
  <si>
    <t>Módulo 1</t>
  </si>
  <si>
    <t>Total do Módulo 1</t>
  </si>
  <si>
    <t>Módulo 2</t>
  </si>
  <si>
    <t>Total do Módulo 2</t>
  </si>
  <si>
    <t>Módulo 3</t>
  </si>
  <si>
    <t>Total do Módulo 3</t>
  </si>
  <si>
    <t>Módulo 4</t>
  </si>
  <si>
    <t>Total do Módulo 4</t>
  </si>
  <si>
    <t>Módulo 5</t>
  </si>
  <si>
    <t>Total do Módulo 5</t>
  </si>
  <si>
    <t>Somatório dos Módulos 1 a 5</t>
  </si>
  <si>
    <t>Módulo 6</t>
  </si>
  <si>
    <t>Total do Módulo 6</t>
  </si>
  <si>
    <t>Subtotal + Módulo 6</t>
  </si>
  <si>
    <t>quantidade</t>
  </si>
  <si>
    <t>VALOR TOTAL</t>
  </si>
  <si>
    <t>Aviso-Prévio Trabalhado      = [(Rem/30)x7]/12 meses do contrato x 100% dos empregados serão demitidos ao final do contrato.</t>
  </si>
  <si>
    <t xml:space="preserve">Substituto na cobertura de Férias 9,075% sobre a remuneração  para fins de conta vinculada   </t>
  </si>
  <si>
    <t xml:space="preserve">Substituto na cobertura de Ausências Legais = [(BCCPA/30)x2,96dias]/12. </t>
  </si>
  <si>
    <t xml:space="preserve">Substituto na cobertura de Licença-Paternidade  = {[(BCCPA/30)x5dias]/12}x1,5%          </t>
  </si>
  <si>
    <t xml:space="preserve">Substituto na cobertura de  Afastamento Maternidade  = {[(Rem+1/3Rem)/12]x(4/12)}x2%   </t>
  </si>
  <si>
    <t xml:space="preserve">Substituto na cobertura de Ausência por Acidente de Trabalho  = {[(BCCPA/30)x15dias]/12}x0,78% </t>
  </si>
  <si>
    <t>Nota 1:  Como a planilha de custos e formação de preços é calculada mensalmente, provisiona-se proporcionalmente 1/12 (um doze avos) dos valores referentes à gratificação natalina.
Nota 2:  O adicional de férias contido no Submódulo 2.1 corresponde a 1/3 (um terço) da remuneração  SERÁ DE 3,025% PARA FINS DE CONTA VINCULADA.</t>
  </si>
  <si>
    <t>Auxílio-Refeição/Alimentação 33 reais por dia - 0,30 por dia descontado em fh</t>
  </si>
  <si>
    <t xml:space="preserve">Transporte       10 reais por dia x 21 dias 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</si>
  <si>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</si>
  <si>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Nota 1: o valor informado deverá ser o custo real do insumo (descontado o valor eventualmente pago pelo empregado).
Nota 2: Observar a previsão dos benefícios contidos em Acordos, Convenções e Dissídios Coletivos de Trabalho </t>
  </si>
  <si>
    <t>camisas sociais na cor branca masculina (manga longa, ou camisa
social feminina branca manga 3/4);</t>
  </si>
  <si>
    <t>conjuntos completos: paletó e calça/ blazer e saia cor preta;</t>
  </si>
  <si>
    <t xml:space="preserve"> gravatas masculinas ou lenço de pescoço feminino;</t>
  </si>
  <si>
    <t>cintos sociais;</t>
  </si>
  <si>
    <t xml:space="preserve"> pares de sapato sociais fechado</t>
  </si>
  <si>
    <t xml:space="preserve"> pares de meia social preta</t>
  </si>
  <si>
    <t>camisetas de algodão (polo) com a logomarca da empresa;</t>
  </si>
  <si>
    <t>calças jeans;</t>
  </si>
  <si>
    <t xml:space="preserve">
casaco de frio;</t>
  </si>
  <si>
    <t>par de sapato do tipo botina com bico de aço</t>
  </si>
  <si>
    <t>pares de meia.</t>
  </si>
  <si>
    <t xml:space="preserve">
 casaco de frio;</t>
  </si>
  <si>
    <t xml:space="preserve"> par de sapato do tipo tênis esportivo na cor preta; e</t>
  </si>
  <si>
    <t>valor total</t>
  </si>
  <si>
    <t>VALOR unitario</t>
  </si>
  <si>
    <t>DECLARAMOS QUE: TODO MATERIAL DE EPI E UNIFORME ESTÁ DE ACODO COM O TERMO DE REFERÊNCIA</t>
  </si>
  <si>
    <t>Aviso-Prévio Indenizado  =(Rem/12)*(30/30)*4,00% Art. 7º, Inciso XXI da Constituição Federal;
Artigos 477, 487 e 491, da CLT. Considerando
que 4% dos profissionais farão jus ao benefício</t>
  </si>
  <si>
    <t>Multa do FGTS e Contribuições Sociais sobre o Aviso-Prévio Trabalhado  cotação de 5% sobre o valor do Módulo 1 -   (2,5% + 2,5%=5%) Art. 18º, § 1º, da Lei nº 8.036/90, com redação
dada pela Lei nº 9,491/97; Lei Complementar nº
110/2001.</t>
  </si>
  <si>
    <t xml:space="preserve">Incidência dos Encargos do Submódulo 2.2 sobre o Aviso-Prévio Trabalhado calculo feito pelos dias trabalhados (21) conforme o cardeno dos empregados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</si>
</sst>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5" fillId="0" borderId="0"/>
  </cellStyleXfs>
  <cellXfs count="423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7" fillId="7" borderId="28" xfId="0" applyNumberFormat="1" applyFont="1" applyFill="1" applyBorder="1" applyAlignment="1">
      <alignment vertical="center" wrapText="1"/>
    </xf>
    <xf numFmtId="44" fontId="17" fillId="7" borderId="36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3" borderId="0" xfId="21" applyFont="1" applyFill="1" applyProtection="1"/>
    <xf numFmtId="0" fontId="24" fillId="3" borderId="0" xfId="0" applyFont="1" applyFill="1" applyBorder="1" applyAlignment="1" applyProtection="1">
      <alignment horizontal="center"/>
    </xf>
    <xf numFmtId="0" fontId="22" fillId="3" borderId="0" xfId="21" applyFont="1" applyFill="1" applyProtection="1"/>
    <xf numFmtId="0" fontId="22" fillId="2" borderId="4" xfId="4" applyFont="1" applyFill="1" applyBorder="1" applyAlignment="1" applyProtection="1">
      <alignment vertical="center"/>
    </xf>
    <xf numFmtId="0" fontId="22" fillId="2" borderId="0" xfId="4" applyFont="1" applyFill="1" applyBorder="1" applyAlignment="1" applyProtection="1">
      <alignment horizontal="left" vertical="center"/>
    </xf>
    <xf numFmtId="0" fontId="22" fillId="2" borderId="11" xfId="4" applyFont="1" applyFill="1" applyBorder="1" applyAlignment="1" applyProtection="1">
      <alignment horizontal="left" vertical="center"/>
    </xf>
    <xf numFmtId="0" fontId="23" fillId="5" borderId="11" xfId="2" applyNumberFormat="1" applyFont="1" applyFill="1" applyBorder="1" applyAlignment="1" applyProtection="1">
      <alignment horizontal="center" vertical="center" wrapText="1"/>
    </xf>
    <xf numFmtId="164" fontId="29" fillId="0" borderId="8" xfId="0" applyNumberFormat="1" applyFont="1" applyBorder="1" applyProtection="1"/>
    <xf numFmtId="164" fontId="29" fillId="0" borderId="11" xfId="0" applyNumberFormat="1" applyFont="1" applyBorder="1" applyProtection="1"/>
    <xf numFmtId="164" fontId="28" fillId="0" borderId="11" xfId="0" applyNumberFormat="1" applyFont="1" applyBorder="1" applyProtection="1"/>
    <xf numFmtId="0" fontId="18" fillId="3" borderId="0" xfId="0" applyFont="1" applyFill="1" applyProtection="1"/>
    <xf numFmtId="0" fontId="28" fillId="7" borderId="10" xfId="0" applyFont="1" applyFill="1" applyBorder="1" applyAlignment="1" applyProtection="1">
      <alignment horizontal="center" vertical="center" wrapText="1"/>
    </xf>
    <xf numFmtId="164" fontId="29" fillId="0" borderId="18" xfId="2" applyFont="1" applyBorder="1" applyProtection="1"/>
    <xf numFmtId="10" fontId="30" fillId="0" borderId="26" xfId="57" applyNumberFormat="1" applyFont="1" applyFill="1" applyBorder="1" applyAlignment="1" applyProtection="1">
      <alignment horizontal="center" vertical="center" wrapText="1"/>
    </xf>
    <xf numFmtId="10" fontId="30" fillId="9" borderId="26" xfId="57" applyNumberFormat="1" applyFont="1" applyFill="1" applyBorder="1" applyAlignment="1" applyProtection="1">
      <alignment horizontal="center" vertical="center" wrapText="1"/>
    </xf>
    <xf numFmtId="10" fontId="30" fillId="0" borderId="27" xfId="57" applyNumberFormat="1" applyFont="1" applyFill="1" applyBorder="1" applyAlignment="1" applyProtection="1">
      <alignment horizontal="center" vertical="center" wrapText="1"/>
    </xf>
    <xf numFmtId="10" fontId="30" fillId="0" borderId="28" xfId="3" applyNumberFormat="1" applyFont="1" applyFill="1" applyBorder="1" applyAlignment="1">
      <alignment horizontal="center" vertical="center" wrapText="1"/>
    </xf>
    <xf numFmtId="10" fontId="30" fillId="0" borderId="28" xfId="24" applyNumberFormat="1" applyFont="1" applyFill="1" applyBorder="1" applyAlignment="1">
      <alignment horizontal="center" vertical="center" wrapText="1"/>
    </xf>
    <xf numFmtId="10" fontId="30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0" fillId="0" borderId="38" xfId="24" applyNumberFormat="1" applyFont="1" applyFill="1" applyBorder="1" applyAlignment="1">
      <alignment horizontal="center" vertical="center" wrapText="1"/>
    </xf>
    <xf numFmtId="10" fontId="30" fillId="3" borderId="25" xfId="57" applyNumberFormat="1" applyFont="1" applyFill="1" applyBorder="1" applyAlignment="1" applyProtection="1">
      <alignment horizontal="center" vertical="center" wrapText="1"/>
    </xf>
    <xf numFmtId="166" fontId="22" fillId="0" borderId="38" xfId="56" applyFont="1" applyFill="1" applyBorder="1" applyAlignment="1">
      <alignment horizontal="left" vertical="center"/>
    </xf>
    <xf numFmtId="0" fontId="22" fillId="0" borderId="38" xfId="24" applyNumberFormat="1" applyFont="1" applyFill="1" applyBorder="1" applyAlignment="1">
      <alignment horizontal="justify" vertical="center"/>
    </xf>
    <xf numFmtId="0" fontId="22" fillId="0" borderId="15" xfId="24" applyNumberFormat="1" applyFont="1" applyFill="1" applyBorder="1" applyAlignment="1">
      <alignment horizontal="right" vertical="center"/>
    </xf>
    <xf numFmtId="49" fontId="21" fillId="0" borderId="60" xfId="24" applyNumberFormat="1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left" vertical="center"/>
    </xf>
    <xf numFmtId="0" fontId="22" fillId="0" borderId="28" xfId="24" applyNumberFormat="1" applyFont="1" applyFill="1" applyBorder="1" applyAlignment="1">
      <alignment horizontal="justify" vertical="center"/>
    </xf>
    <xf numFmtId="0" fontId="22" fillId="0" borderId="12" xfId="24" applyNumberFormat="1" applyFont="1" applyFill="1" applyBorder="1" applyAlignment="1">
      <alignment horizontal="right" vertical="center"/>
    </xf>
    <xf numFmtId="49" fontId="21" fillId="0" borderId="18" xfId="24" applyNumberFormat="1" applyFont="1" applyFill="1" applyBorder="1" applyAlignment="1">
      <alignment horizontal="right" vertical="center"/>
    </xf>
    <xf numFmtId="0" fontId="22" fillId="0" borderId="2" xfId="24" applyNumberFormat="1" applyFont="1" applyFill="1" applyBorder="1" applyAlignment="1">
      <alignment horizontal="right" vertical="center"/>
    </xf>
    <xf numFmtId="49" fontId="21" fillId="0" borderId="28" xfId="24" applyNumberFormat="1" applyFont="1" applyFill="1" applyBorder="1" applyAlignment="1">
      <alignment horizontal="right" vertical="center"/>
    </xf>
    <xf numFmtId="166" fontId="22" fillId="0" borderId="36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horizontal="justify" vertical="center"/>
    </xf>
    <xf numFmtId="0" fontId="22" fillId="0" borderId="54" xfId="24" applyNumberFormat="1" applyFont="1" applyFill="1" applyBorder="1" applyAlignment="1">
      <alignment horizontal="right" vertical="center"/>
    </xf>
    <xf numFmtId="49" fontId="21" fillId="0" borderId="36" xfId="24" applyNumberFormat="1" applyFont="1" applyFill="1" applyBorder="1" applyAlignment="1">
      <alignment horizontal="right" vertical="center"/>
    </xf>
    <xf numFmtId="0" fontId="22" fillId="0" borderId="0" xfId="24" applyNumberFormat="1" applyFont="1" applyFill="1" applyBorder="1" applyAlignment="1">
      <alignment vertical="center"/>
    </xf>
    <xf numFmtId="0" fontId="21" fillId="0" borderId="0" xfId="24" applyNumberFormat="1" applyFont="1" applyFill="1" applyBorder="1" applyAlignment="1">
      <alignment horizontal="justify" vertical="center"/>
    </xf>
    <xf numFmtId="0" fontId="22" fillId="0" borderId="0" xfId="27" applyNumberFormat="1" applyFont="1" applyFill="1" applyBorder="1" applyAlignment="1">
      <alignment horizontal="center" vertical="center"/>
    </xf>
    <xf numFmtId="0" fontId="22" fillId="0" borderId="0" xfId="50" applyNumberFormat="1" applyFont="1" applyFill="1" applyBorder="1" applyAlignment="1">
      <alignment vertical="center"/>
    </xf>
    <xf numFmtId="166" fontId="22" fillId="0" borderId="47" xfId="56" applyFont="1" applyFill="1" applyBorder="1" applyAlignment="1">
      <alignment horizontal="left" vertical="center"/>
    </xf>
    <xf numFmtId="0" fontId="22" fillId="0" borderId="18" xfId="24" applyNumberFormat="1" applyFont="1" applyFill="1" applyBorder="1" applyAlignment="1">
      <alignment horizontal="justify" vertical="center"/>
    </xf>
    <xf numFmtId="0" fontId="21" fillId="0" borderId="49" xfId="24" applyNumberFormat="1" applyFont="1" applyFill="1" applyBorder="1" applyAlignment="1">
      <alignment horizontal="right" vertical="center"/>
    </xf>
    <xf numFmtId="166" fontId="22" fillId="0" borderId="48" xfId="56" applyFont="1" applyFill="1" applyBorder="1" applyAlignment="1">
      <alignment horizontal="left" vertical="center"/>
    </xf>
    <xf numFmtId="0" fontId="21" fillId="0" borderId="48" xfId="24" applyNumberFormat="1" applyFont="1" applyFill="1" applyBorder="1" applyAlignment="1">
      <alignment horizontal="right" vertical="center"/>
    </xf>
    <xf numFmtId="166" fontId="22" fillId="0" borderId="20" xfId="56" applyFont="1" applyFill="1" applyBorder="1" applyAlignment="1">
      <alignment horizontal="left" vertical="center"/>
    </xf>
    <xf numFmtId="0" fontId="22" fillId="0" borderId="36" xfId="24" applyNumberFormat="1" applyFont="1" applyFill="1" applyBorder="1" applyAlignment="1">
      <alignment vertical="center"/>
    </xf>
    <xf numFmtId="0" fontId="22" fillId="0" borderId="20" xfId="24" applyNumberFormat="1" applyFont="1" applyFill="1" applyBorder="1" applyAlignment="1">
      <alignment horizontal="right" vertical="center"/>
    </xf>
    <xf numFmtId="49" fontId="21" fillId="0" borderId="11" xfId="24" applyNumberFormat="1" applyFont="1" applyFill="1" applyBorder="1" applyAlignment="1">
      <alignment horizontal="right" vertical="center"/>
    </xf>
    <xf numFmtId="0" fontId="22" fillId="0" borderId="0" xfId="27" applyNumberFormat="1" applyFont="1" applyFill="1" applyAlignment="1">
      <alignment horizontal="center" vertical="center"/>
    </xf>
    <xf numFmtId="0" fontId="22" fillId="0" borderId="0" xfId="27" applyNumberFormat="1" applyFont="1" applyFill="1" applyAlignment="1">
      <alignment vertical="center"/>
    </xf>
    <xf numFmtId="0" fontId="22" fillId="0" borderId="0" xfId="50" applyNumberFormat="1" applyFont="1" applyFill="1" applyAlignment="1">
      <alignment vertical="center"/>
    </xf>
    <xf numFmtId="0" fontId="21" fillId="0" borderId="38" xfId="27" applyNumberFormat="1" applyFont="1" applyFill="1" applyBorder="1" applyAlignment="1">
      <alignment horizontal="center" vertical="distributed" wrapText="1"/>
    </xf>
    <xf numFmtId="43" fontId="21" fillId="0" borderId="28" xfId="24" applyNumberFormat="1" applyFont="1" applyFill="1" applyBorder="1" applyAlignment="1">
      <alignment horizontal="right" vertical="center"/>
    </xf>
    <xf numFmtId="43" fontId="21" fillId="0" borderId="28" xfId="56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vertical="center"/>
    </xf>
    <xf numFmtId="14" fontId="21" fillId="0" borderId="28" xfId="24" applyNumberFormat="1" applyFont="1" applyFill="1" applyBorder="1" applyAlignment="1">
      <alignment horizontal="right" vertical="center"/>
    </xf>
    <xf numFmtId="171" fontId="21" fillId="0" borderId="36" xfId="56" applyNumberFormat="1" applyFont="1" applyFill="1" applyBorder="1" applyAlignment="1">
      <alignment horizontal="left" vertical="center"/>
    </xf>
    <xf numFmtId="0" fontId="24" fillId="8" borderId="11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65" fontId="23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3" fillId="0" borderId="28" xfId="0" applyFont="1" applyBorder="1" applyAlignment="1">
      <alignment horizontal="center" vertical="center" wrapText="1"/>
    </xf>
    <xf numFmtId="165" fontId="23" fillId="3" borderId="28" xfId="2" applyNumberFormat="1" applyFont="1" applyFill="1" applyBorder="1" applyAlignment="1">
      <alignment horizontal="right" vertical="center" wrapText="1"/>
    </xf>
    <xf numFmtId="0" fontId="23" fillId="0" borderId="24" xfId="0" applyFont="1" applyBorder="1" applyAlignment="1">
      <alignment horizontal="center" vertical="center" wrapText="1"/>
    </xf>
    <xf numFmtId="165" fontId="23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4" fillId="7" borderId="11" xfId="2" applyNumberFormat="1" applyFont="1" applyFill="1" applyBorder="1" applyAlignment="1">
      <alignment horizontal="right" vertical="center" wrapText="1"/>
    </xf>
    <xf numFmtId="0" fontId="24" fillId="7" borderId="18" xfId="0" applyFont="1" applyFill="1" applyBorder="1" applyAlignment="1">
      <alignment horizontal="center" vertical="center" wrapText="1"/>
    </xf>
    <xf numFmtId="0" fontId="24" fillId="7" borderId="53" xfId="0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justify" vertical="center" wrapText="1"/>
    </xf>
    <xf numFmtId="166" fontId="22" fillId="0" borderId="32" xfId="56" applyFont="1" applyFill="1" applyBorder="1" applyAlignment="1">
      <alignment horizontal="right" vertical="center"/>
    </xf>
    <xf numFmtId="0" fontId="22" fillId="0" borderId="40" xfId="56" applyNumberFormat="1" applyFont="1" applyFill="1" applyBorder="1" applyAlignment="1">
      <alignment horizontal="justify" vertical="center" wrapText="1"/>
    </xf>
    <xf numFmtId="166" fontId="22" fillId="0" borderId="61" xfId="56" applyFont="1" applyFill="1" applyBorder="1" applyAlignment="1">
      <alignment horizontal="right" vertical="center"/>
    </xf>
    <xf numFmtId="10" fontId="21" fillId="7" borderId="11" xfId="37" applyNumberFormat="1" applyFont="1" applyFill="1" applyBorder="1" applyAlignment="1">
      <alignment horizontal="center" vertical="center" wrapText="1"/>
    </xf>
    <xf numFmtId="166" fontId="21" fillId="7" borderId="8" xfId="56" applyFont="1" applyFill="1" applyBorder="1" applyAlignment="1">
      <alignment horizontal="right" vertical="center"/>
    </xf>
    <xf numFmtId="0" fontId="24" fillId="8" borderId="18" xfId="0" applyFont="1" applyFill="1" applyBorder="1" applyAlignment="1">
      <alignment horizontal="center" vertical="center" wrapText="1"/>
    </xf>
    <xf numFmtId="166" fontId="21" fillId="8" borderId="12" xfId="56" applyFont="1" applyFill="1" applyBorder="1" applyAlignment="1">
      <alignment vertical="center" wrapText="1"/>
    </xf>
    <xf numFmtId="0" fontId="21" fillId="8" borderId="11" xfId="27" applyFont="1" applyFill="1" applyBorder="1" applyAlignment="1">
      <alignment horizontal="center" vertical="center"/>
    </xf>
    <xf numFmtId="43" fontId="21" fillId="8" borderId="53" xfId="5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165" fontId="23" fillId="0" borderId="32" xfId="2" applyNumberFormat="1" applyFont="1" applyBorder="1" applyAlignment="1">
      <alignment horizontal="right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40" xfId="0" applyFont="1" applyBorder="1" applyAlignment="1">
      <alignment vertical="center" wrapText="1"/>
    </xf>
    <xf numFmtId="10" fontId="24" fillId="7" borderId="11" xfId="0" applyNumberFormat="1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165" fontId="23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3" fillId="3" borderId="38" xfId="2" applyNumberFormat="1" applyFont="1" applyFill="1" applyBorder="1" applyAlignment="1">
      <alignment horizontal="right" vertical="center" wrapText="1"/>
    </xf>
    <xf numFmtId="0" fontId="23" fillId="3" borderId="28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 wrapText="1"/>
    </xf>
    <xf numFmtId="165" fontId="23" fillId="3" borderId="24" xfId="2" applyNumberFormat="1" applyFont="1" applyFill="1" applyBorder="1" applyAlignment="1">
      <alignment horizontal="right" vertical="center" wrapText="1"/>
    </xf>
    <xf numFmtId="166" fontId="22" fillId="0" borderId="38" xfId="56" applyFont="1" applyFill="1" applyBorder="1" applyAlignment="1">
      <alignment horizontal="center" vertical="center"/>
    </xf>
    <xf numFmtId="43" fontId="22" fillId="0" borderId="18" xfId="50" applyFont="1" applyFill="1" applyBorder="1" applyAlignment="1">
      <alignment horizontal="right" vertical="center"/>
    </xf>
    <xf numFmtId="166" fontId="22" fillId="0" borderId="28" xfId="56" applyFont="1" applyFill="1" applyBorder="1" applyAlignment="1">
      <alignment horizontal="center" vertical="center"/>
    </xf>
    <xf numFmtId="0" fontId="22" fillId="0" borderId="3" xfId="56" applyNumberFormat="1" applyFont="1" applyFill="1" applyBorder="1" applyAlignment="1">
      <alignment horizontal="justify" vertical="center" wrapText="1"/>
    </xf>
    <xf numFmtId="43" fontId="22" fillId="0" borderId="28" xfId="50" applyFont="1" applyFill="1" applyBorder="1" applyAlignment="1">
      <alignment horizontal="right" vertical="center"/>
    </xf>
    <xf numFmtId="166" fontId="22" fillId="0" borderId="24" xfId="56" applyFont="1" applyFill="1" applyBorder="1" applyAlignment="1">
      <alignment horizontal="center" vertical="center"/>
    </xf>
    <xf numFmtId="43" fontId="22" fillId="0" borderId="36" xfId="50" applyFont="1" applyFill="1" applyBorder="1" applyAlignment="1">
      <alignment horizontal="right" vertical="center"/>
    </xf>
    <xf numFmtId="10" fontId="21" fillId="7" borderId="11" xfId="27" applyNumberFormat="1" applyFont="1" applyFill="1" applyBorder="1" applyAlignment="1">
      <alignment horizontal="center" vertical="center" wrapText="1"/>
    </xf>
    <xf numFmtId="166" fontId="21" fillId="7" borderId="15" xfId="56" applyFont="1" applyFill="1" applyBorder="1" applyAlignment="1">
      <alignment horizontal="right" vertical="center"/>
    </xf>
    <xf numFmtId="43" fontId="22" fillId="0" borderId="50" xfId="50" applyFont="1" applyFill="1" applyBorder="1" applyAlignment="1">
      <alignment horizontal="right" vertical="center"/>
    </xf>
    <xf numFmtId="43" fontId="22" fillId="0" borderId="32" xfId="50" applyFont="1" applyFill="1" applyBorder="1" applyAlignment="1">
      <alignment horizontal="right" vertical="center"/>
    </xf>
    <xf numFmtId="43" fontId="22" fillId="0" borderId="61" xfId="50" applyFont="1" applyFill="1" applyBorder="1" applyAlignment="1">
      <alignment horizontal="right" vertical="center"/>
    </xf>
    <xf numFmtId="172" fontId="24" fillId="7" borderId="11" xfId="0" applyNumberFormat="1" applyFont="1" applyFill="1" applyBorder="1" applyAlignment="1">
      <alignment horizontal="center" vertical="center" wrapText="1"/>
    </xf>
    <xf numFmtId="43" fontId="24" fillId="7" borderId="8" xfId="1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2" fillId="0" borderId="0" xfId="56" applyNumberFormat="1" applyFont="1" applyFill="1" applyBorder="1" applyAlignment="1">
      <alignment horizontal="justify" vertical="center" wrapText="1"/>
    </xf>
    <xf numFmtId="166" fontId="22" fillId="0" borderId="38" xfId="56" applyFont="1" applyFill="1" applyBorder="1" applyAlignment="1">
      <alignment horizontal="center" vertical="center" wrapText="1"/>
    </xf>
    <xf numFmtId="166" fontId="22" fillId="0" borderId="36" xfId="56" applyFont="1" applyFill="1" applyBorder="1" applyAlignment="1">
      <alignment horizontal="center" vertical="center"/>
    </xf>
    <xf numFmtId="166" fontId="21" fillId="7" borderId="10" xfId="56" applyFont="1" applyFill="1" applyBorder="1" applyAlignment="1">
      <alignment horizontal="right" vertical="center"/>
    </xf>
    <xf numFmtId="165" fontId="23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4" fillId="7" borderId="11" xfId="0" applyFont="1" applyFill="1" applyBorder="1" applyAlignment="1">
      <alignment vertical="center" wrapText="1"/>
    </xf>
    <xf numFmtId="166" fontId="22" fillId="0" borderId="47" xfId="56" applyFont="1" applyFill="1" applyBorder="1" applyAlignment="1">
      <alignment horizontal="center" vertical="center"/>
    </xf>
    <xf numFmtId="0" fontId="22" fillId="0" borderId="38" xfId="56" applyNumberFormat="1" applyFont="1" applyFill="1" applyBorder="1" applyAlignment="1">
      <alignment horizontal="left" vertical="center" wrapText="1"/>
    </xf>
    <xf numFmtId="10" fontId="23" fillId="3" borderId="12" xfId="0" applyNumberFormat="1" applyFont="1" applyFill="1" applyBorder="1" applyAlignment="1">
      <alignment horizontal="center"/>
    </xf>
    <xf numFmtId="165" fontId="23" fillId="0" borderId="38" xfId="2" applyNumberFormat="1" applyFont="1" applyBorder="1" applyAlignment="1">
      <alignment horizontal="center" vertical="center" wrapText="1"/>
    </xf>
    <xf numFmtId="166" fontId="22" fillId="0" borderId="48" xfId="56" applyFont="1" applyFill="1" applyBorder="1" applyAlignment="1">
      <alignment horizontal="center" vertical="center"/>
    </xf>
    <xf numFmtId="0" fontId="22" fillId="0" borderId="28" xfId="56" applyNumberFormat="1" applyFont="1" applyFill="1" applyBorder="1" applyAlignment="1">
      <alignment horizontal="left" vertical="center" wrapText="1"/>
    </xf>
    <xf numFmtId="10" fontId="23" fillId="3" borderId="2" xfId="0" applyNumberFormat="1" applyFont="1" applyFill="1" applyBorder="1" applyAlignment="1">
      <alignment horizontal="center"/>
    </xf>
    <xf numFmtId="165" fontId="23" fillId="0" borderId="28" xfId="2" applyNumberFormat="1" applyFont="1" applyBorder="1" applyAlignment="1">
      <alignment horizontal="center" vertical="center" wrapText="1"/>
    </xf>
    <xf numFmtId="0" fontId="22" fillId="0" borderId="28" xfId="56" applyNumberFormat="1" applyFont="1" applyFill="1" applyBorder="1" applyAlignment="1">
      <alignment vertical="center"/>
    </xf>
    <xf numFmtId="10" fontId="21" fillId="3" borderId="2" xfId="56" applyNumberFormat="1" applyFont="1" applyFill="1" applyBorder="1" applyAlignment="1">
      <alignment horizontal="center" vertical="center"/>
    </xf>
    <xf numFmtId="165" fontId="23" fillId="3" borderId="28" xfId="2" applyNumberFormat="1" applyFont="1" applyFill="1" applyBorder="1" applyAlignment="1">
      <alignment horizontal="center" vertical="center" wrapText="1"/>
    </xf>
    <xf numFmtId="0" fontId="22" fillId="0" borderId="2" xfId="56" applyNumberFormat="1" applyFont="1" applyFill="1" applyBorder="1" applyAlignment="1">
      <alignment horizontal="center" vertical="center"/>
    </xf>
    <xf numFmtId="0" fontId="22" fillId="0" borderId="24" xfId="56" applyNumberFormat="1" applyFont="1" applyFill="1" applyBorder="1" applyAlignment="1">
      <alignment vertical="center"/>
    </xf>
    <xf numFmtId="10" fontId="23" fillId="3" borderId="45" xfId="0" applyNumberFormat="1" applyFont="1" applyFill="1" applyBorder="1" applyAlignment="1">
      <alignment horizontal="center"/>
    </xf>
    <xf numFmtId="165" fontId="23" fillId="3" borderId="36" xfId="2" applyNumberFormat="1" applyFont="1" applyFill="1" applyBorder="1" applyAlignment="1">
      <alignment horizontal="center" vertical="center" wrapText="1"/>
    </xf>
    <xf numFmtId="10" fontId="21" fillId="7" borderId="11" xfId="27" applyNumberFormat="1" applyFont="1" applyFill="1" applyBorder="1" applyAlignment="1">
      <alignment horizontal="center" vertical="center"/>
    </xf>
    <xf numFmtId="43" fontId="21" fillId="7" borderId="15" xfId="50" applyFont="1" applyFill="1" applyBorder="1" applyAlignment="1">
      <alignment horizontal="center" vertical="center"/>
    </xf>
    <xf numFmtId="0" fontId="24" fillId="7" borderId="59" xfId="0" applyFont="1" applyFill="1" applyBorder="1" applyAlignment="1">
      <alignment vertical="center"/>
    </xf>
    <xf numFmtId="0" fontId="24" fillId="7" borderId="44" xfId="0" applyFont="1" applyFill="1" applyBorder="1" applyAlignment="1">
      <alignment vertical="center"/>
    </xf>
    <xf numFmtId="0" fontId="24" fillId="7" borderId="45" xfId="0" applyFont="1" applyFill="1" applyBorder="1" applyAlignment="1">
      <alignment vertical="center"/>
    </xf>
    <xf numFmtId="0" fontId="24" fillId="7" borderId="52" xfId="0" applyFont="1" applyFill="1" applyBorder="1" applyAlignment="1">
      <alignment vertical="center"/>
    </xf>
    <xf numFmtId="165" fontId="23" fillId="0" borderId="38" xfId="2" applyNumberFormat="1" applyFont="1" applyBorder="1" applyAlignment="1">
      <alignment horizontal="right" vertical="center" wrapText="1"/>
    </xf>
    <xf numFmtId="0" fontId="24" fillId="0" borderId="28" xfId="0" applyFont="1" applyBorder="1" applyAlignment="1">
      <alignment horizontal="center" vertical="center" wrapText="1"/>
    </xf>
    <xf numFmtId="165" fontId="23" fillId="0" borderId="28" xfId="2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3" fillId="0" borderId="24" xfId="2" applyNumberFormat="1" applyFont="1" applyBorder="1" applyAlignment="1">
      <alignment horizontal="right" vertical="center" wrapText="1"/>
    </xf>
    <xf numFmtId="0" fontId="24" fillId="9" borderId="62" xfId="0" applyFont="1" applyFill="1" applyBorder="1" applyAlignment="1">
      <alignment horizontal="center" vertical="center" wrapText="1"/>
    </xf>
    <xf numFmtId="165" fontId="23" fillId="9" borderId="13" xfId="2" applyNumberFormat="1" applyFont="1" applyFill="1" applyBorder="1" applyAlignment="1">
      <alignment horizontal="right" vertical="center" wrapText="1"/>
    </xf>
    <xf numFmtId="0" fontId="24" fillId="7" borderId="42" xfId="0" applyFont="1" applyFill="1" applyBorder="1" applyAlignment="1">
      <alignment vertical="center"/>
    </xf>
    <xf numFmtId="0" fontId="24" fillId="7" borderId="29" xfId="0" applyFont="1" applyFill="1" applyBorder="1" applyAlignment="1">
      <alignment vertical="center"/>
    </xf>
    <xf numFmtId="0" fontId="24" fillId="7" borderId="7" xfId="0" applyFont="1" applyFill="1" applyBorder="1" applyAlignment="1">
      <alignment vertical="center"/>
    </xf>
    <xf numFmtId="0" fontId="24" fillId="7" borderId="8" xfId="0" applyFont="1" applyFill="1" applyBorder="1" applyAlignment="1">
      <alignment vertical="center"/>
    </xf>
    <xf numFmtId="165" fontId="23" fillId="3" borderId="18" xfId="0" applyNumberFormat="1" applyFont="1" applyFill="1" applyBorder="1" applyAlignment="1">
      <alignment vertical="center"/>
    </xf>
    <xf numFmtId="165" fontId="23" fillId="3" borderId="28" xfId="0" applyNumberFormat="1" applyFont="1" applyFill="1" applyBorder="1" applyAlignment="1">
      <alignment vertical="center"/>
    </xf>
    <xf numFmtId="10" fontId="23" fillId="0" borderId="18" xfId="3" applyNumberFormat="1" applyFont="1" applyBorder="1" applyAlignment="1">
      <alignment horizontal="center" vertical="center" wrapText="1"/>
    </xf>
    <xf numFmtId="10" fontId="23" fillId="0" borderId="28" xfId="3" applyNumberFormat="1" applyFont="1" applyBorder="1" applyAlignment="1">
      <alignment horizontal="center" vertical="center" wrapText="1"/>
    </xf>
    <xf numFmtId="10" fontId="23" fillId="0" borderId="24" xfId="3" applyNumberFormat="1" applyFont="1" applyBorder="1" applyAlignment="1">
      <alignment horizontal="center" vertical="center" wrapText="1"/>
    </xf>
    <xf numFmtId="165" fontId="23" fillId="3" borderId="24" xfId="0" applyNumberFormat="1" applyFont="1" applyFill="1" applyBorder="1" applyAlignment="1">
      <alignment vertical="center"/>
    </xf>
    <xf numFmtId="165" fontId="27" fillId="0" borderId="11" xfId="2" applyNumberFormat="1" applyFont="1" applyBorder="1" applyAlignment="1">
      <alignment horizontal="right" vertical="center" wrapText="1"/>
    </xf>
    <xf numFmtId="165" fontId="24" fillId="7" borderId="11" xfId="0" applyNumberFormat="1" applyFont="1" applyFill="1" applyBorder="1"/>
    <xf numFmtId="0" fontId="22" fillId="3" borderId="1" xfId="21" applyFont="1" applyFill="1" applyBorder="1" applyProtection="1"/>
    <xf numFmtId="0" fontId="23" fillId="3" borderId="0" xfId="0" applyFont="1" applyFill="1" applyProtection="1"/>
    <xf numFmtId="0" fontId="22" fillId="2" borderId="3" xfId="4" applyFont="1" applyFill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36" xfId="0" applyFont="1" applyBorder="1" applyAlignment="1" applyProtection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166" fontId="22" fillId="0" borderId="13" xfId="56" applyFont="1" applyFill="1" applyBorder="1" applyAlignment="1">
      <alignment horizontal="right" vertical="center"/>
    </xf>
    <xf numFmtId="43" fontId="22" fillId="0" borderId="13" xfId="50" applyFont="1" applyFill="1" applyBorder="1" applyAlignment="1">
      <alignment horizontal="right" vertical="center"/>
    </xf>
    <xf numFmtId="10" fontId="21" fillId="0" borderId="11" xfId="5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vertical="center" wrapText="1"/>
    </xf>
    <xf numFmtId="164" fontId="23" fillId="0" borderId="11" xfId="2" applyFont="1" applyBorder="1" applyAlignment="1">
      <alignment vertical="center" wrapText="1"/>
    </xf>
    <xf numFmtId="0" fontId="24" fillId="7" borderId="7" xfId="0" applyFont="1" applyFill="1" applyBorder="1" applyAlignment="1">
      <alignment vertical="center" wrapText="1"/>
    </xf>
    <xf numFmtId="0" fontId="22" fillId="0" borderId="40" xfId="56" applyNumberFormat="1" applyFont="1" applyFill="1" applyBorder="1" applyAlignment="1">
      <alignment horizontal="left" vertical="center" wrapText="1"/>
    </xf>
    <xf numFmtId="10" fontId="30" fillId="0" borderId="24" xfId="3" applyNumberFormat="1" applyFont="1" applyFill="1" applyBorder="1" applyAlignment="1">
      <alignment horizontal="center" vertical="center" wrapText="1"/>
    </xf>
    <xf numFmtId="0" fontId="28" fillId="7" borderId="11" xfId="0" applyFont="1" applyFill="1" applyBorder="1" applyAlignment="1" applyProtection="1">
      <alignment horizontal="center" vertical="distributed" wrapText="1"/>
    </xf>
    <xf numFmtId="10" fontId="30" fillId="0" borderId="38" xfId="3" applyNumberFormat="1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165" fontId="24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4" fillId="12" borderId="36" xfId="2" applyNumberFormat="1" applyFont="1" applyFill="1" applyBorder="1" applyAlignment="1" applyProtection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7" borderId="0" xfId="0" applyFill="1"/>
    <xf numFmtId="0" fontId="0" fillId="3" borderId="0" xfId="0" applyFill="1"/>
    <xf numFmtId="0" fontId="11" fillId="0" borderId="0" xfId="0" applyFont="1" applyBorder="1"/>
    <xf numFmtId="164" fontId="11" fillId="0" borderId="0" xfId="2" applyFont="1" applyBorder="1"/>
    <xf numFmtId="164" fontId="11" fillId="0" borderId="0" xfId="0" applyNumberFormat="1" applyFont="1" applyBorder="1"/>
    <xf numFmtId="0" fontId="11" fillId="3" borderId="0" xfId="0" applyFont="1" applyFill="1" applyBorder="1"/>
    <xf numFmtId="44" fontId="17" fillId="7" borderId="38" xfId="0" applyNumberFormat="1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4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distributed" wrapText="1"/>
    </xf>
    <xf numFmtId="0" fontId="17" fillId="3" borderId="0" xfId="0" applyFont="1" applyFill="1" applyAlignment="1">
      <alignment vertical="center" wrapText="1"/>
    </xf>
    <xf numFmtId="0" fontId="18" fillId="3" borderId="0" xfId="0" applyFont="1" applyFill="1" applyAlignment="1">
      <alignment vertical="center" wrapText="1"/>
    </xf>
    <xf numFmtId="164" fontId="11" fillId="3" borderId="0" xfId="2" applyFont="1" applyFill="1"/>
    <xf numFmtId="164" fontId="11" fillId="3" borderId="0" xfId="0" applyNumberFormat="1" applyFont="1" applyFill="1"/>
    <xf numFmtId="0" fontId="23" fillId="3" borderId="0" xfId="0" applyFont="1" applyFill="1"/>
    <xf numFmtId="165" fontId="24" fillId="7" borderId="9" xfId="2" applyNumberFormat="1" applyFont="1" applyFill="1" applyBorder="1" applyAlignment="1">
      <alignment horizontal="right" vertical="center" wrapText="1"/>
    </xf>
    <xf numFmtId="0" fontId="24" fillId="7" borderId="68" xfId="0" applyFont="1" applyFill="1" applyBorder="1" applyAlignment="1">
      <alignment vertical="center"/>
    </xf>
    <xf numFmtId="0" fontId="24" fillId="7" borderId="69" xfId="0" applyFont="1" applyFill="1" applyBorder="1" applyAlignment="1">
      <alignment vertical="center"/>
    </xf>
    <xf numFmtId="0" fontId="24" fillId="7" borderId="19" xfId="0" applyFont="1" applyFill="1" applyBorder="1" applyAlignment="1">
      <alignment vertical="center"/>
    </xf>
    <xf numFmtId="0" fontId="24" fillId="7" borderId="15" xfId="0" applyFont="1" applyFill="1" applyBorder="1" applyAlignment="1">
      <alignment vertical="center"/>
    </xf>
    <xf numFmtId="0" fontId="23" fillId="3" borderId="0" xfId="0" applyFont="1" applyFill="1" applyBorder="1"/>
    <xf numFmtId="0" fontId="21" fillId="0" borderId="28" xfId="24" applyNumberFormat="1" applyFont="1" applyFill="1" applyBorder="1" applyAlignment="1">
      <alignment horizontal="right" vertical="center"/>
    </xf>
    <xf numFmtId="0" fontId="22" fillId="2" borderId="6" xfId="4" applyFont="1" applyFill="1" applyBorder="1" applyAlignment="1" applyProtection="1">
      <alignment horizontal="left" vertical="center"/>
    </xf>
    <xf numFmtId="0" fontId="23" fillId="5" borderId="7" xfId="2" applyNumberFormat="1" applyFont="1" applyFill="1" applyBorder="1" applyAlignment="1" applyProtection="1">
      <alignment horizontal="center" vertical="center" wrapText="1"/>
    </xf>
    <xf numFmtId="164" fontId="29" fillId="0" borderId="7" xfId="0" applyNumberFormat="1" applyFont="1" applyBorder="1" applyProtection="1"/>
    <xf numFmtId="164" fontId="29" fillId="0" borderId="11" xfId="2" applyFont="1" applyBorder="1" applyProtection="1"/>
    <xf numFmtId="0" fontId="28" fillId="7" borderId="11" xfId="0" applyFont="1" applyFill="1" applyBorder="1" applyAlignment="1" applyProtection="1">
      <alignment horizontal="center" vertical="center" wrapText="1"/>
    </xf>
    <xf numFmtId="0" fontId="18" fillId="3" borderId="70" xfId="0" applyFont="1" applyFill="1" applyBorder="1" applyProtection="1"/>
    <xf numFmtId="0" fontId="28" fillId="3" borderId="11" xfId="0" applyFont="1" applyFill="1" applyBorder="1" applyAlignment="1" applyProtection="1">
      <alignment horizontal="center" vertical="center"/>
    </xf>
    <xf numFmtId="0" fontId="28" fillId="3" borderId="71" xfId="0" applyFont="1" applyFill="1" applyBorder="1" applyAlignment="1" applyProtection="1">
      <alignment vertical="center"/>
    </xf>
    <xf numFmtId="0" fontId="22" fillId="3" borderId="0" xfId="0" applyFont="1" applyFill="1" applyAlignment="1">
      <alignment horizontal="left"/>
    </xf>
    <xf numFmtId="0" fontId="22" fillId="3" borderId="0" xfId="0" applyFont="1" applyFill="1"/>
    <xf numFmtId="0" fontId="21" fillId="3" borderId="0" xfId="27" applyFont="1" applyFill="1" applyAlignment="1">
      <alignment horizontal="right" vertical="center" wrapText="1"/>
    </xf>
    <xf numFmtId="0" fontId="23" fillId="3" borderId="0" xfId="0" applyFont="1" applyFill="1" applyAlignment="1"/>
    <xf numFmtId="0" fontId="18" fillId="3" borderId="0" xfId="0" applyFont="1" applyFill="1"/>
    <xf numFmtId="164" fontId="29" fillId="0" borderId="9" xfId="0" applyNumberFormat="1" applyFont="1" applyBorder="1" applyAlignment="1" applyProtection="1">
      <alignment vertical="center"/>
    </xf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72" xfId="0" applyBorder="1"/>
    <xf numFmtId="0" fontId="0" fillId="0" borderId="64" xfId="0" applyBorder="1"/>
    <xf numFmtId="0" fontId="0" fillId="0" borderId="44" xfId="0" applyBorder="1"/>
    <xf numFmtId="0" fontId="0" fillId="0" borderId="45" xfId="0" applyBorder="1"/>
    <xf numFmtId="0" fontId="0" fillId="0" borderId="40" xfId="0" applyBorder="1"/>
    <xf numFmtId="0" fontId="0" fillId="0" borderId="46" xfId="0" applyBorder="1"/>
    <xf numFmtId="0" fontId="0" fillId="0" borderId="12" xfId="0" applyBorder="1"/>
    <xf numFmtId="0" fontId="0" fillId="0" borderId="39" xfId="0" applyBorder="1"/>
    <xf numFmtId="0" fontId="0" fillId="0" borderId="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5" borderId="4" xfId="0" applyFill="1" applyBorder="1" applyAlignment="1">
      <alignment horizontal="center"/>
    </xf>
    <xf numFmtId="164" fontId="0" fillId="5" borderId="4" xfId="2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64" fontId="0" fillId="7" borderId="4" xfId="2" applyFont="1" applyFill="1" applyBorder="1" applyAlignment="1">
      <alignment horizontal="center"/>
    </xf>
    <xf numFmtId="44" fontId="0" fillId="5" borderId="4" xfId="0" applyNumberFormat="1" applyFill="1" applyBorder="1"/>
    <xf numFmtId="44" fontId="0" fillId="7" borderId="4" xfId="0" applyNumberFormat="1" applyFill="1" applyBorder="1"/>
    <xf numFmtId="0" fontId="21" fillId="3" borderId="0" xfId="27" applyFont="1" applyFill="1" applyAlignment="1">
      <alignment horizontal="right" vertical="center" wrapText="1"/>
    </xf>
    <xf numFmtId="0" fontId="24" fillId="3" borderId="0" xfId="0" applyFont="1" applyFill="1" applyAlignment="1">
      <alignment horizontal="center" vertical="center"/>
    </xf>
    <xf numFmtId="0" fontId="22" fillId="3" borderId="0" xfId="27" applyFont="1" applyFill="1" applyAlignment="1">
      <alignment horizontal="center" vertical="center" wrapText="1"/>
    </xf>
    <xf numFmtId="0" fontId="21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left" vertical="center" wrapText="1"/>
    </xf>
    <xf numFmtId="0" fontId="22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164" fontId="23" fillId="5" borderId="6" xfId="2" applyFont="1" applyFill="1" applyBorder="1" applyAlignment="1" applyProtection="1">
      <alignment horizontal="left" vertical="top" wrapText="1"/>
      <protection locked="0"/>
    </xf>
    <xf numFmtId="164" fontId="23" fillId="5" borderId="7" xfId="2" applyFont="1" applyFill="1" applyBorder="1" applyAlignment="1" applyProtection="1">
      <alignment horizontal="left" vertical="top" wrapText="1"/>
      <protection locked="0"/>
    </xf>
    <xf numFmtId="164" fontId="23" fillId="5" borderId="8" xfId="2" applyFont="1" applyFill="1" applyBorder="1" applyAlignment="1" applyProtection="1">
      <alignment horizontal="left" vertical="top" wrapText="1"/>
      <protection locked="0"/>
    </xf>
    <xf numFmtId="0" fontId="22" fillId="2" borderId="12" xfId="4" applyFont="1" applyFill="1" applyBorder="1" applyAlignment="1" applyProtection="1">
      <alignment horizontal="left" vertical="center"/>
    </xf>
    <xf numFmtId="0" fontId="28" fillId="0" borderId="6" xfId="0" applyFont="1" applyBorder="1" applyAlignment="1" applyProtection="1">
      <alignment horizontal="center"/>
    </xf>
    <xf numFmtId="0" fontId="28" fillId="0" borderId="7" xfId="0" applyFont="1" applyBorder="1" applyAlignment="1" applyProtection="1">
      <alignment horizontal="center"/>
    </xf>
    <xf numFmtId="0" fontId="28" fillId="0" borderId="8" xfId="0" applyFont="1" applyBorder="1" applyAlignment="1" applyProtection="1">
      <alignment horizontal="center"/>
    </xf>
    <xf numFmtId="0" fontId="28" fillId="0" borderId="6" xfId="0" applyFont="1" applyBorder="1" applyAlignment="1" applyProtection="1">
      <alignment horizontal="left" vertical="top"/>
    </xf>
    <xf numFmtId="0" fontId="28" fillId="0" borderId="7" xfId="0" applyFont="1" applyBorder="1" applyAlignment="1" applyProtection="1">
      <alignment horizontal="left" vertical="top"/>
    </xf>
    <xf numFmtId="0" fontId="28" fillId="0" borderId="8" xfId="0" applyFont="1" applyBorder="1" applyAlignment="1" applyProtection="1">
      <alignment horizontal="left" vertical="top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2" borderId="6" xfId="4" applyFont="1" applyFill="1" applyBorder="1" applyAlignment="1" applyProtection="1">
      <alignment horizontal="center" vertical="center"/>
    </xf>
    <xf numFmtId="0" fontId="22" fillId="2" borderId="7" xfId="4" applyFont="1" applyFill="1" applyBorder="1" applyAlignment="1" applyProtection="1">
      <alignment horizontal="center" vertical="center"/>
    </xf>
    <xf numFmtId="0" fontId="22" fillId="2" borderId="8" xfId="4" applyFont="1" applyFill="1" applyBorder="1" applyAlignment="1" applyProtection="1">
      <alignment horizontal="center" vertical="center"/>
    </xf>
    <xf numFmtId="0" fontId="28" fillId="7" borderId="6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15" xfId="0" applyFont="1" applyFill="1" applyBorder="1" applyAlignment="1" applyProtection="1">
      <alignment horizontal="center" vertical="center" wrapText="1"/>
    </xf>
    <xf numFmtId="0" fontId="22" fillId="2" borderId="6" xfId="4" applyFont="1" applyFill="1" applyBorder="1" applyAlignment="1" applyProtection="1">
      <alignment horizontal="center" vertical="center" wrapText="1"/>
    </xf>
    <xf numFmtId="0" fontId="22" fillId="2" borderId="7" xfId="4" applyFont="1" applyFill="1" applyBorder="1" applyAlignment="1" applyProtection="1">
      <alignment horizontal="center" vertical="center" wrapText="1"/>
    </xf>
    <xf numFmtId="0" fontId="22" fillId="2" borderId="8" xfId="4" applyFont="1" applyFill="1" applyBorder="1" applyAlignment="1" applyProtection="1">
      <alignment horizontal="center" vertical="center" wrapText="1"/>
    </xf>
    <xf numFmtId="0" fontId="28" fillId="3" borderId="6" xfId="0" applyFont="1" applyFill="1" applyBorder="1" applyAlignment="1" applyProtection="1">
      <alignment horizontal="center" vertical="center"/>
    </xf>
    <xf numFmtId="0" fontId="28" fillId="3" borderId="7" xfId="0" applyFont="1" applyFill="1" applyBorder="1" applyAlignment="1" applyProtection="1">
      <alignment horizontal="center" vertical="center"/>
    </xf>
    <xf numFmtId="0" fontId="28" fillId="3" borderId="8" xfId="0" applyFont="1" applyFill="1" applyBorder="1" applyAlignment="1" applyProtection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4" fillId="7" borderId="6" xfId="0" applyFont="1" applyFill="1" applyBorder="1" applyAlignment="1" applyProtection="1">
      <alignment horizontal="center" vertical="center"/>
    </xf>
    <xf numFmtId="0" fontId="24" fillId="7" borderId="7" xfId="0" applyFont="1" applyFill="1" applyBorder="1" applyAlignment="1" applyProtection="1">
      <alignment horizontal="center" vertical="center"/>
    </xf>
    <xf numFmtId="0" fontId="24" fillId="7" borderId="8" xfId="0" applyFont="1" applyFill="1" applyBorder="1" applyAlignment="1" applyProtection="1">
      <alignment horizontal="center" vertical="center"/>
    </xf>
    <xf numFmtId="0" fontId="22" fillId="2" borderId="2" xfId="4" applyFont="1" applyFill="1" applyBorder="1" applyAlignment="1" applyProtection="1">
      <alignment horizontal="left" vertical="center"/>
    </xf>
    <xf numFmtId="0" fontId="22" fillId="2" borderId="54" xfId="4" applyFont="1" applyFill="1" applyBorder="1" applyAlignment="1" applyProtection="1">
      <alignment horizontal="left" vertical="center"/>
    </xf>
    <xf numFmtId="0" fontId="28" fillId="7" borderId="9" xfId="0" applyFont="1" applyFill="1" applyBorder="1" applyAlignment="1" applyProtection="1">
      <alignment horizontal="center" vertical="center"/>
    </xf>
    <xf numFmtId="0" fontId="28" fillId="7" borderId="13" xfId="0" applyFont="1" applyFill="1" applyBorder="1" applyAlignment="1" applyProtection="1">
      <alignment horizontal="center" vertical="center"/>
    </xf>
    <xf numFmtId="0" fontId="28" fillId="7" borderId="9" xfId="0" applyFont="1" applyFill="1" applyBorder="1" applyAlignment="1" applyProtection="1">
      <alignment horizontal="center" vertical="center" wrapText="1"/>
    </xf>
    <xf numFmtId="0" fontId="28" fillId="7" borderId="13" xfId="0" applyFont="1" applyFill="1" applyBorder="1" applyAlignment="1" applyProtection="1">
      <alignment horizontal="center" vertical="center" wrapText="1"/>
    </xf>
    <xf numFmtId="0" fontId="28" fillId="7" borderId="6" xfId="0" applyFont="1" applyFill="1" applyBorder="1" applyAlignment="1" applyProtection="1">
      <alignment horizontal="center" vertical="center"/>
    </xf>
    <xf numFmtId="0" fontId="28" fillId="7" borderId="7" xfId="0" applyFont="1" applyFill="1" applyBorder="1" applyAlignment="1" applyProtection="1">
      <alignment horizontal="center" vertical="center"/>
    </xf>
    <xf numFmtId="0" fontId="28" fillId="7" borderId="8" xfId="0" applyFont="1" applyFill="1" applyBorder="1" applyAlignment="1" applyProtection="1">
      <alignment horizontal="center" vertical="center"/>
    </xf>
    <xf numFmtId="0" fontId="32" fillId="12" borderId="6" xfId="2" applyNumberFormat="1" applyFont="1" applyFill="1" applyBorder="1" applyAlignment="1" applyProtection="1">
      <alignment horizontal="left" vertical="center" wrapText="1"/>
    </xf>
    <xf numFmtId="0" fontId="32" fillId="12" borderId="7" xfId="2" applyNumberFormat="1" applyFont="1" applyFill="1" applyBorder="1" applyAlignment="1" applyProtection="1">
      <alignment horizontal="left" vertical="center" wrapText="1"/>
    </xf>
    <xf numFmtId="0" fontId="32" fillId="12" borderId="8" xfId="2" applyNumberFormat="1" applyFont="1" applyFill="1" applyBorder="1" applyAlignment="1" applyProtection="1">
      <alignment horizontal="left" vertical="center" wrapText="1"/>
    </xf>
    <xf numFmtId="166" fontId="21" fillId="0" borderId="6" xfId="56" applyFont="1" applyFill="1" applyBorder="1" applyAlignment="1">
      <alignment horizontal="left" vertical="center"/>
    </xf>
    <xf numFmtId="166" fontId="21" fillId="0" borderId="7" xfId="56" applyFont="1" applyFill="1" applyBorder="1" applyAlignment="1">
      <alignment horizontal="left" vertical="center"/>
    </xf>
    <xf numFmtId="166" fontId="21" fillId="0" borderId="8" xfId="56" applyFont="1" applyFill="1" applyBorder="1" applyAlignment="1">
      <alignment horizontal="left" vertical="center"/>
    </xf>
    <xf numFmtId="0" fontId="24" fillId="3" borderId="0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31" fillId="3" borderId="12" xfId="0" applyFont="1" applyFill="1" applyBorder="1" applyAlignment="1">
      <alignment horizontal="center"/>
    </xf>
    <xf numFmtId="0" fontId="24" fillId="8" borderId="57" xfId="0" applyFont="1" applyFill="1" applyBorder="1" applyAlignment="1">
      <alignment horizontal="left" vertical="center" wrapText="1"/>
    </xf>
    <xf numFmtId="0" fontId="24" fillId="8" borderId="29" xfId="0" applyFont="1" applyFill="1" applyBorder="1" applyAlignment="1">
      <alignment horizontal="left" vertical="center" wrapText="1"/>
    </xf>
    <xf numFmtId="49" fontId="21" fillId="0" borderId="47" xfId="24" applyNumberFormat="1" applyFont="1" applyFill="1" applyBorder="1" applyAlignment="1">
      <alignment horizontal="center" vertical="center" wrapText="1"/>
    </xf>
    <xf numFmtId="49" fontId="21" fillId="0" borderId="53" xfId="24" applyNumberFormat="1" applyFont="1" applyFill="1" applyBorder="1" applyAlignment="1">
      <alignment horizontal="center" vertical="center" wrapText="1"/>
    </xf>
    <xf numFmtId="49" fontId="21" fillId="0" borderId="51" xfId="24" applyNumberFormat="1" applyFont="1" applyFill="1" applyBorder="1" applyAlignment="1">
      <alignment horizontal="center" vertical="center"/>
    </xf>
    <xf numFmtId="49" fontId="21" fillId="0" borderId="52" xfId="24" applyNumberFormat="1" applyFont="1" applyFill="1" applyBorder="1" applyAlignment="1">
      <alignment horizontal="center" vertical="center"/>
    </xf>
    <xf numFmtId="166" fontId="21" fillId="0" borderId="42" xfId="56" applyFont="1" applyFill="1" applyBorder="1" applyAlignment="1">
      <alignment horizontal="left" vertical="center" wrapText="1"/>
    </xf>
    <xf numFmtId="166" fontId="21" fillId="0" borderId="43" xfId="56" applyFont="1" applyFill="1" applyBorder="1" applyAlignment="1">
      <alignment horizontal="left" vertical="center" wrapText="1"/>
    </xf>
    <xf numFmtId="166" fontId="21" fillId="0" borderId="41" xfId="56" applyFont="1" applyFill="1" applyBorder="1" applyAlignment="1">
      <alignment horizontal="left" vertical="center" wrapText="1"/>
    </xf>
    <xf numFmtId="166" fontId="22" fillId="0" borderId="16" xfId="56" applyFont="1" applyFill="1" applyBorder="1" applyAlignment="1">
      <alignment horizontal="left" vertical="center"/>
    </xf>
    <xf numFmtId="166" fontId="22" fillId="0" borderId="17" xfId="56" applyFont="1" applyFill="1" applyBorder="1" applyAlignment="1">
      <alignment horizontal="left" vertical="center"/>
    </xf>
    <xf numFmtId="166" fontId="22" fillId="0" borderId="31" xfId="56" applyFont="1" applyFill="1" applyBorder="1" applyAlignment="1">
      <alignment horizontal="left" vertical="center"/>
    </xf>
    <xf numFmtId="166" fontId="22" fillId="0" borderId="32" xfId="56" applyFont="1" applyFill="1" applyBorder="1" applyAlignment="1">
      <alignment horizontal="left" vertical="center"/>
    </xf>
    <xf numFmtId="166" fontId="22" fillId="0" borderId="33" xfId="56" applyFont="1" applyFill="1" applyBorder="1" applyAlignment="1">
      <alignment horizontal="left" vertical="center"/>
    </xf>
    <xf numFmtId="166" fontId="22" fillId="0" borderId="35" xfId="56" applyFont="1" applyFill="1" applyBorder="1" applyAlignment="1">
      <alignment horizontal="left" vertical="center"/>
    </xf>
    <xf numFmtId="0" fontId="24" fillId="7" borderId="21" xfId="0" applyFont="1" applyFill="1" applyBorder="1" applyAlignment="1">
      <alignment horizontal="left" vertical="center"/>
    </xf>
    <xf numFmtId="0" fontId="24" fillId="7" borderId="22" xfId="0" applyFont="1" applyFill="1" applyBorder="1" applyAlignment="1">
      <alignment horizontal="left" vertical="center"/>
    </xf>
    <xf numFmtId="0" fontId="24" fillId="7" borderId="23" xfId="0" applyFont="1" applyFill="1" applyBorder="1" applyAlignment="1">
      <alignment horizontal="left" vertical="center"/>
    </xf>
    <xf numFmtId="0" fontId="24" fillId="7" borderId="57" xfId="0" applyFont="1" applyFill="1" applyBorder="1" applyAlignment="1">
      <alignment horizontal="left" vertical="center" wrapText="1"/>
    </xf>
    <xf numFmtId="0" fontId="24" fillId="7" borderId="29" xfId="0" applyFont="1" applyFill="1" applyBorder="1" applyAlignment="1">
      <alignment horizontal="left" vertical="center" wrapText="1"/>
    </xf>
    <xf numFmtId="0" fontId="23" fillId="0" borderId="39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3" borderId="48" xfId="0" applyFont="1" applyFill="1" applyBorder="1" applyAlignment="1">
      <alignment horizontal="left" vertical="center" wrapText="1"/>
    </xf>
    <xf numFmtId="0" fontId="23" fillId="3" borderId="30" xfId="0" applyFont="1" applyFill="1" applyBorder="1" applyAlignment="1">
      <alignment horizontal="left" vertical="center" wrapText="1"/>
    </xf>
    <xf numFmtId="0" fontId="23" fillId="3" borderId="40" xfId="0" applyFont="1" applyFill="1" applyBorder="1" applyAlignment="1">
      <alignment horizontal="left" vertical="center" wrapText="1"/>
    </xf>
    <xf numFmtId="0" fontId="23" fillId="3" borderId="44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42" xfId="0" applyFont="1" applyFill="1" applyBorder="1" applyAlignment="1">
      <alignment horizontal="left" vertical="center"/>
    </xf>
    <xf numFmtId="0" fontId="24" fillId="7" borderId="43" xfId="0" applyFont="1" applyFill="1" applyBorder="1" applyAlignment="1">
      <alignment horizontal="left" vertical="center"/>
    </xf>
    <xf numFmtId="0" fontId="24" fillId="7" borderId="41" xfId="0" applyFont="1" applyFill="1" applyBorder="1" applyAlignment="1">
      <alignment horizontal="left" vertical="center"/>
    </xf>
    <xf numFmtId="0" fontId="24" fillId="7" borderId="42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left" vertical="center" wrapText="1"/>
    </xf>
    <xf numFmtId="166" fontId="21" fillId="7" borderId="29" xfId="56" applyFont="1" applyFill="1" applyBorder="1" applyAlignment="1">
      <alignment horizontal="left" vertical="center" wrapText="1"/>
    </xf>
    <xf numFmtId="0" fontId="0" fillId="0" borderId="73" xfId="0" applyFont="1" applyFill="1" applyBorder="1" applyAlignment="1">
      <alignment horizontal="justify" vertical="center" wrapText="1"/>
    </xf>
    <xf numFmtId="0" fontId="0" fillId="0" borderId="74" xfId="0" applyFont="1" applyFill="1" applyBorder="1" applyAlignment="1">
      <alignment horizontal="justify" vertical="center" wrapText="1"/>
    </xf>
    <xf numFmtId="0" fontId="0" fillId="0" borderId="75" xfId="0" applyFont="1" applyFill="1" applyBorder="1" applyAlignment="1">
      <alignment horizontal="justify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distributed" wrapText="1"/>
    </xf>
    <xf numFmtId="0" fontId="23" fillId="0" borderId="1" xfId="0" applyFont="1" applyBorder="1" applyAlignment="1">
      <alignment horizontal="left" vertical="distributed" wrapText="1"/>
    </xf>
    <xf numFmtId="0" fontId="23" fillId="0" borderId="40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24" fillId="7" borderId="42" xfId="0" applyFont="1" applyFill="1" applyBorder="1" applyAlignment="1">
      <alignment horizontal="center" vertical="center" wrapText="1"/>
    </xf>
    <xf numFmtId="0" fontId="24" fillId="7" borderId="43" xfId="0" applyFont="1" applyFill="1" applyBorder="1" applyAlignment="1">
      <alignment horizontal="center" vertical="center" wrapText="1"/>
    </xf>
    <xf numFmtId="0" fontId="24" fillId="7" borderId="2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3" fillId="3" borderId="45" xfId="0" applyFont="1" applyFill="1" applyBorder="1" applyAlignment="1">
      <alignment horizontal="left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left" vertical="center" wrapText="1"/>
    </xf>
    <xf numFmtId="0" fontId="34" fillId="0" borderId="74" xfId="0" applyFont="1" applyFill="1" applyBorder="1" applyAlignment="1">
      <alignment horizontal="left" vertical="center" wrapText="1"/>
    </xf>
    <xf numFmtId="0" fontId="34" fillId="0" borderId="75" xfId="0" applyFont="1" applyFill="1" applyBorder="1" applyAlignment="1">
      <alignment horizontal="left" vertical="center" wrapText="1"/>
    </xf>
    <xf numFmtId="0" fontId="24" fillId="7" borderId="6" xfId="0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left" vertical="center" wrapText="1"/>
    </xf>
    <xf numFmtId="166" fontId="21" fillId="7" borderId="6" xfId="56" applyFont="1" applyFill="1" applyBorder="1" applyAlignment="1">
      <alignment horizontal="left" vertical="center" wrapText="1"/>
    </xf>
    <xf numFmtId="166" fontId="21" fillId="7" borderId="8" xfId="56" applyFont="1" applyFill="1" applyBorder="1" applyAlignment="1">
      <alignment horizontal="left" vertical="center" wrapText="1"/>
    </xf>
    <xf numFmtId="0" fontId="24" fillId="0" borderId="42" xfId="0" applyFont="1" applyBorder="1" applyAlignment="1">
      <alignment horizontal="left" vertical="center" wrapText="1"/>
    </xf>
    <xf numFmtId="0" fontId="24" fillId="0" borderId="41" xfId="0" applyFont="1" applyBorder="1" applyAlignment="1">
      <alignment horizontal="left" vertical="center" wrapText="1"/>
    </xf>
    <xf numFmtId="166" fontId="21" fillId="7" borderId="42" xfId="56" applyFont="1" applyFill="1" applyBorder="1" applyAlignment="1">
      <alignment horizontal="center" vertical="center" wrapText="1"/>
    </xf>
    <xf numFmtId="166" fontId="21" fillId="7" borderId="43" xfId="56" applyFont="1" applyFill="1" applyBorder="1" applyAlignment="1">
      <alignment horizontal="center" vertical="center" wrapText="1"/>
    </xf>
    <xf numFmtId="166" fontId="21" fillId="7" borderId="41" xfId="56" applyFont="1" applyFill="1" applyBorder="1" applyAlignment="1">
      <alignment horizontal="center" vertical="center" wrapText="1"/>
    </xf>
    <xf numFmtId="0" fontId="22" fillId="0" borderId="39" xfId="56" applyNumberFormat="1" applyFont="1" applyFill="1" applyBorder="1" applyAlignment="1">
      <alignment horizontal="left" vertical="center" wrapText="1"/>
    </xf>
    <xf numFmtId="0" fontId="22" fillId="0" borderId="46" xfId="56" applyNumberFormat="1" applyFont="1" applyFill="1" applyBorder="1" applyAlignment="1">
      <alignment horizontal="left" vertical="center" wrapText="1"/>
    </xf>
    <xf numFmtId="0" fontId="22" fillId="0" borderId="55" xfId="56" applyNumberFormat="1" applyFont="1" applyFill="1" applyBorder="1" applyAlignment="1">
      <alignment horizontal="left" vertical="center" wrapText="1"/>
    </xf>
    <xf numFmtId="0" fontId="22" fillId="0" borderId="58" xfId="56" applyNumberFormat="1" applyFont="1" applyFill="1" applyBorder="1" applyAlignment="1">
      <alignment horizontal="left" vertical="center" wrapText="1"/>
    </xf>
    <xf numFmtId="166" fontId="21" fillId="7" borderId="14" xfId="56" applyFont="1" applyFill="1" applyBorder="1" applyAlignment="1">
      <alignment horizontal="left" vertical="center" wrapText="1"/>
    </xf>
    <xf numFmtId="166" fontId="21" fillId="7" borderId="19" xfId="56" applyFont="1" applyFill="1" applyBorder="1" applyAlignment="1">
      <alignment horizontal="left" vertical="center" wrapText="1"/>
    </xf>
    <xf numFmtId="166" fontId="22" fillId="0" borderId="48" xfId="56" applyFont="1" applyFill="1" applyBorder="1" applyAlignment="1">
      <alignment horizontal="center" vertical="distributed"/>
    </xf>
    <xf numFmtId="166" fontId="22" fillId="0" borderId="51" xfId="56" applyFont="1" applyFill="1" applyBorder="1" applyAlignment="1">
      <alignment horizontal="center" vertical="distributed"/>
    </xf>
    <xf numFmtId="0" fontId="24" fillId="7" borderId="42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/>
    </xf>
    <xf numFmtId="0" fontId="24" fillId="7" borderId="29" xfId="0" applyFont="1" applyFill="1" applyBorder="1" applyAlignment="1">
      <alignment horizontal="left"/>
    </xf>
    <xf numFmtId="0" fontId="24" fillId="7" borderId="43" xfId="0" applyFont="1" applyFill="1" applyBorder="1" applyAlignment="1">
      <alignment horizontal="left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4" fillId="7" borderId="66" xfId="0" applyFont="1" applyFill="1" applyBorder="1" applyAlignment="1">
      <alignment horizontal="left" vertical="center" wrapText="1"/>
    </xf>
    <xf numFmtId="0" fontId="24" fillId="7" borderId="65" xfId="0" applyFont="1" applyFill="1" applyBorder="1" applyAlignment="1">
      <alignment horizontal="left" vertical="center" wrapText="1"/>
    </xf>
    <xf numFmtId="0" fontId="24" fillId="7" borderId="67" xfId="0" applyFont="1" applyFill="1" applyBorder="1" applyAlignment="1">
      <alignment horizontal="left" vertical="center" wrapText="1"/>
    </xf>
    <xf numFmtId="0" fontId="23" fillId="3" borderId="56" xfId="0" applyFont="1" applyFill="1" applyBorder="1" applyAlignment="1">
      <alignment horizontal="left" vertical="center"/>
    </xf>
    <xf numFmtId="0" fontId="23" fillId="3" borderId="37" xfId="0" applyFont="1" applyFill="1" applyBorder="1" applyAlignment="1">
      <alignment horizontal="left" vertical="center"/>
    </xf>
    <xf numFmtId="0" fontId="23" fillId="3" borderId="46" xfId="0" applyFont="1" applyFill="1" applyBorder="1" applyAlignment="1">
      <alignment horizontal="left" vertical="center"/>
    </xf>
    <xf numFmtId="0" fontId="23" fillId="0" borderId="31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44" xfId="0" applyFont="1" applyBorder="1" applyAlignment="1">
      <alignment horizontal="left"/>
    </xf>
    <xf numFmtId="0" fontId="23" fillId="0" borderId="3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23" fillId="0" borderId="44" xfId="0" applyFont="1" applyBorder="1" applyAlignment="1">
      <alignment vertical="center" wrapText="1"/>
    </xf>
    <xf numFmtId="0" fontId="31" fillId="0" borderId="42" xfId="0" applyFont="1" applyBorder="1" applyAlignment="1">
      <alignment horizontal="left"/>
    </xf>
    <xf numFmtId="0" fontId="31" fillId="0" borderId="43" xfId="0" applyFont="1" applyBorder="1" applyAlignment="1">
      <alignment horizontal="left"/>
    </xf>
    <xf numFmtId="0" fontId="31" fillId="0" borderId="29" xfId="0" applyFont="1" applyBorder="1" applyAlignment="1">
      <alignment horizontal="left"/>
    </xf>
    <xf numFmtId="0" fontId="24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66" fontId="21" fillId="0" borderId="0" xfId="56" applyFont="1" applyFill="1" applyBorder="1" applyAlignment="1">
      <alignment horizontal="left" vertical="center"/>
    </xf>
    <xf numFmtId="0" fontId="24" fillId="7" borderId="8" xfId="0" applyFont="1" applyFill="1" applyBorder="1" applyAlignment="1">
      <alignment horizontal="left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 wrapText="1"/>
    </xf>
    <xf numFmtId="0" fontId="17" fillId="11" borderId="65" xfId="0" applyFont="1" applyFill="1" applyBorder="1" applyAlignment="1">
      <alignment horizontal="center" vertical="center" wrapText="1"/>
    </xf>
    <xf numFmtId="0" fontId="17" fillId="11" borderId="67" xfId="0" applyFont="1" applyFill="1" applyBorder="1" applyAlignment="1">
      <alignment horizontal="center" vertical="center" wrapText="1"/>
    </xf>
    <xf numFmtId="0" fontId="17" fillId="10" borderId="56" xfId="0" applyFont="1" applyFill="1" applyBorder="1" applyAlignment="1" applyProtection="1">
      <alignment horizontal="right" vertical="center" wrapText="1"/>
      <protection locked="0"/>
    </xf>
    <xf numFmtId="0" fontId="17" fillId="10" borderId="37" xfId="0" applyFont="1" applyFill="1" applyBorder="1" applyAlignment="1" applyProtection="1">
      <alignment horizontal="right" vertical="center" wrapText="1"/>
      <protection locked="0"/>
    </xf>
    <xf numFmtId="0" fontId="17" fillId="10" borderId="50" xfId="0" applyFont="1" applyFill="1" applyBorder="1" applyAlignment="1" applyProtection="1">
      <alignment horizontal="right" vertical="center" wrapText="1"/>
      <protection locked="0"/>
    </xf>
    <xf numFmtId="0" fontId="17" fillId="10" borderId="31" xfId="0" applyFont="1" applyFill="1" applyBorder="1" applyAlignment="1" applyProtection="1">
      <alignment horizontal="right" vertical="center" wrapText="1"/>
      <protection locked="0"/>
    </xf>
    <xf numFmtId="0" fontId="17" fillId="10" borderId="4" xfId="0" applyFont="1" applyFill="1" applyBorder="1" applyAlignment="1" applyProtection="1">
      <alignment horizontal="right" vertical="center" wrapText="1"/>
      <protection locked="0"/>
    </xf>
    <xf numFmtId="0" fontId="17" fillId="10" borderId="32" xfId="0" applyFont="1" applyFill="1" applyBorder="1" applyAlignment="1" applyProtection="1">
      <alignment horizontal="right" vertical="center" wrapText="1"/>
      <protection locked="0"/>
    </xf>
    <xf numFmtId="0" fontId="17" fillId="10" borderId="33" xfId="0" applyFont="1" applyFill="1" applyBorder="1" applyAlignment="1" applyProtection="1">
      <alignment horizontal="right" vertical="center" wrapText="1"/>
      <protection locked="0"/>
    </xf>
    <xf numFmtId="0" fontId="17" fillId="10" borderId="34" xfId="0" applyFont="1" applyFill="1" applyBorder="1" applyAlignment="1" applyProtection="1">
      <alignment horizontal="right" vertical="center" wrapText="1"/>
      <protection locked="0"/>
    </xf>
    <xf numFmtId="0" fontId="17" fillId="10" borderId="35" xfId="0" applyFont="1" applyFill="1" applyBorder="1" applyAlignment="1" applyProtection="1">
      <alignment horizontal="right" vertical="center" wrapText="1"/>
      <protection locked="0"/>
    </xf>
    <xf numFmtId="164" fontId="0" fillId="5" borderId="1" xfId="2" applyFont="1" applyFill="1" applyBorder="1" applyAlignment="1">
      <alignment horizontal="center"/>
    </xf>
    <xf numFmtId="164" fontId="0" fillId="5" borderId="3" xfId="2" applyFont="1" applyFill="1" applyBorder="1" applyAlignment="1">
      <alignment horizontal="center"/>
    </xf>
    <xf numFmtId="164" fontId="0" fillId="7" borderId="1" xfId="2" applyFont="1" applyFill="1" applyBorder="1" applyAlignment="1">
      <alignment horizontal="center"/>
    </xf>
    <xf numFmtId="164" fontId="0" fillId="7" borderId="3" xfId="2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3" fillId="13" borderId="1" xfId="0" applyFont="1" applyFill="1" applyBorder="1" applyAlignment="1">
      <alignment horizontal="center"/>
    </xf>
    <xf numFmtId="0" fontId="33" fillId="13" borderId="2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4" borderId="4" xfId="0" applyFont="1" applyFill="1" applyBorder="1" applyAlignment="1">
      <alignment horizontal="center"/>
    </xf>
    <xf numFmtId="0" fontId="33" fillId="0" borderId="0" xfId="0" applyFont="1" applyAlignment="1">
      <alignment horizontal="center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65</xdr:row>
      <xdr:rowOff>57150</xdr:rowOff>
    </xdr:from>
    <xdr:ext cx="4495801" cy="238125"/>
    <xdr:sp macro="" textlink="">
      <xdr:nvSpPr>
        <xdr:cNvPr id="2" name="CaixaDeTexto 1"/>
        <xdr:cNvSpPr txBox="1"/>
      </xdr:nvSpPr>
      <xdr:spPr>
        <a:xfrm>
          <a:off x="4076700" y="12439650"/>
          <a:ext cx="4495801" cy="23812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der negativo, o empregado não recebe o benefício e a célula fica zerada</a:t>
          </a:r>
          <a:endParaRPr lang="pt-BR" sz="1100">
            <a:effectLst/>
          </a:endParaRPr>
        </a:p>
      </xdr:txBody>
    </xdr:sp>
    <xdr:clientData/>
  </xdr:oneCellAnchor>
  <xdr:oneCellAnchor>
    <xdr:from>
      <xdr:col>0</xdr:col>
      <xdr:colOff>238125</xdr:colOff>
      <xdr:row>20</xdr:row>
      <xdr:rowOff>104776</xdr:rowOff>
    </xdr:from>
    <xdr:ext cx="2343149" cy="5810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den>
                        </m:f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441,67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=36,81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(1.325/3)/12=441,67/12=36,81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314325</xdr:colOff>
      <xdr:row>15</xdr:row>
      <xdr:rowOff>161926</xdr:rowOff>
    </xdr:from>
    <xdr:ext cx="1552574" cy="400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25</xdr:row>
      <xdr:rowOff>104776</xdr:rowOff>
    </xdr:from>
    <xdr:ext cx="28575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=110,41+36,81=147,22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𝐴+𝐵=110,41+36,81=147,22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238125</xdr:colOff>
      <xdr:row>4</xdr:row>
      <xdr:rowOff>85726</xdr:rowOff>
    </xdr:from>
    <xdr:ext cx="1552574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=2475,06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=2475,06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</xdr:row>
      <xdr:rowOff>142876</xdr:rowOff>
    </xdr:from>
    <xdr:ext cx="2514600" cy="2095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 …=2475,06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=𝐴+𝐵+𝐶+ …=2475,06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36</xdr:row>
      <xdr:rowOff>85727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20%=1.325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0,2=265,00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20%=1.325 𝑥 0,2=265,00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60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=265+33,13+79,5+19,88+13,25+7,95+2,65+106=527,35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𝐴+𝐵+𝐶+𝐷+𝐸+𝐹+𝐺+𝐻=265+33,13+79,5+19,88+13,25+7,95+2,65+106=527,35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39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0,025=33,13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2,5%=1.325 𝑥 0,025=33,13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42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3%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0,03 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0,06=79,50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(3% 𝑥 2)=1.325 𝑥 (0,03 𝑥 2)=1.325 𝑥 0,06=79,50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45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0,015=19,88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1,5%=1.325 𝑥 0,015=19,88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48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0,01=13,25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1%=1.325 𝑥 0,01=13,25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51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0,6%=1.325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0,006=7,95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0,6%=1.325 𝑥 0,006=7,95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54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0,002=2,65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0,2%=1.325 𝑥 0,002=2,65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57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8%=1.325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0,08=106,00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8%=1.325 𝑥 0,08=106,00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65</xdr:row>
      <xdr:rowOff>85726</xdr:rowOff>
    </xdr:from>
    <xdr:ext cx="377190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4,3 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0,06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=189,2−79,5=109,70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(4,3 𝑥 2 𝑥 22)−(1.325 𝑥 0,06)=189,2−79,5=109,70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73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=109,7+287,98+7+2,54 =407,22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𝐴+𝐵+𝐶+𝐷=109,7+287,98+7+2,54 =407,22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68</xdr:row>
      <xdr:rowOff>76202</xdr:rowOff>
    </xdr:from>
    <xdr:ext cx="8070851" cy="2254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14 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22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ctrlPr>
                            <a:rPr lang="pt-BR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14 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 22</m:t>
                          </m:r>
                        </m:e>
                      </m:d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=308 −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308 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=308−20,02=287,98 </m:t>
                  </m:r>
                </m:oMath>
              </a14:m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(14 𝑥 22)−[(14 𝑥 22)  𝑥 0,065]=308 −[308 𝑥 0,065]=308−20,02=287,98 </a:t>
              </a:r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78</xdr:row>
      <xdr:rowOff>85725</xdr:rowOff>
    </xdr:from>
    <xdr:ext cx="8080375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=205,81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𝑥=205,81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87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2.3=205,81+527,35+407,22=1.140,38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𝑆𝑢𝑏𝑚ó𝑑. 2.1+𝑆𝑢𝑏𝑚ó𝑑. 2.2+𝑆𝑢𝑏𝑚ó𝑑 2.3=205,81+527,35+407,22=1.140,38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81</xdr:row>
      <xdr:rowOff>76202</xdr:rowOff>
    </xdr:from>
    <xdr:ext cx="8086726" cy="2095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=527,3</m:t>
                  </m:r>
                </m:oMath>
              </a14:m>
              <a:r>
                <a:rPr lang="pt-BR" sz="1100"/>
                <a:t>5</a:t>
              </a:r>
            </a:p>
          </xdr:txBody>
        </xdr:sp>
      </mc:Choice>
      <mc:Fallback xmlns="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𝑥=527,3</a:t>
              </a:r>
              <a:r>
                <a:rPr lang="pt-BR" sz="1100"/>
                <a:t>5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84</xdr:row>
      <xdr:rowOff>85727</xdr:rowOff>
    </xdr:from>
    <xdr:ext cx="8102601" cy="184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=407,22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𝑥=407,22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92</xdr:row>
      <xdr:rowOff>85727</xdr:rowOff>
    </xdr:from>
    <xdr:ext cx="3000376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100%=110,41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1=110,4166…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(1.325/12)𝑥 100%=110,41 𝑥 1=110,4166…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118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=110,42+8,83+42,4+10,6+25,76+10,25+42,4+10,6=261,26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𝐴+𝐵+𝐶+𝐷+𝐸+𝐹+𝐺+𝐻=110,42+8,83+42,4+10,6+25,76+10,25+42,4+10,6=261,26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96</xdr:row>
      <xdr:rowOff>76202</xdr:rowOff>
    </xdr:from>
    <xdr:ext cx="2952750" cy="2285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=110,4166…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0,08=8,833…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𝑥=110,4166… </a:t>
              </a:r>
              <a:r>
                <a:rPr lang="pt-BR" sz="1100" b="0" i="0">
                  <a:latin typeface="Cambria Math" panose="02040503050406030204" pitchFamily="18" charset="0"/>
                </a:rPr>
                <a:t>𝑥 0,08=8,833…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99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105</xdr:row>
      <xdr:rowOff>76200</xdr:rowOff>
    </xdr:from>
    <xdr:ext cx="3209925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309,16…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=25,76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7]/12=[44,16 𝑥 7]/12=(309,16…)/12=25,76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109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0,398=10,25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𝑥=25,76 </a:t>
              </a:r>
              <a:r>
                <a:rPr lang="pt-BR" sz="1100" b="0" i="0">
                  <a:latin typeface="Cambria Math" panose="02040503050406030204" pitchFamily="18" charset="0"/>
                </a:rPr>
                <a:t>𝑥 39,8%=25,76 𝑥 0,398=10,25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92</xdr:row>
      <xdr:rowOff>76200</xdr:rowOff>
    </xdr:from>
    <xdr:ext cx="5057775" cy="436786"/>
    <xdr:sp macro="" textlink="">
      <xdr:nvSpPr>
        <xdr:cNvPr id="30" name="CaixaDeTexto 29"/>
        <xdr:cNvSpPr txBox="1"/>
      </xdr:nvSpPr>
      <xdr:spPr>
        <a:xfrm>
          <a:off x="3476625" y="17602200"/>
          <a:ext cx="50577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*Considerou-se</a:t>
          </a:r>
          <a:r>
            <a:rPr lang="pt-BR" sz="1100" baseline="0"/>
            <a:t> que </a:t>
          </a:r>
          <a:r>
            <a:rPr lang="pt-BR" sz="1100"/>
            <a:t>100%</a:t>
          </a:r>
          <a:r>
            <a:rPr lang="pt-BR" sz="1100" baseline="0"/>
            <a:t> dos empregados poderão ser demitidos sem cumprir aviso prévio</a:t>
          </a:r>
          <a:endParaRPr lang="pt-BR" sz="1100"/>
        </a:p>
      </xdr:txBody>
    </xdr:sp>
    <xdr:clientData/>
  </xdr:oneCellAnchor>
  <xdr:oneCellAnchor>
    <xdr:from>
      <xdr:col>1</xdr:col>
      <xdr:colOff>19050</xdr:colOff>
      <xdr:row>102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257176</xdr:colOff>
      <xdr:row>105</xdr:row>
      <xdr:rowOff>76200</xdr:rowOff>
    </xdr:from>
    <xdr:ext cx="4819649" cy="264560"/>
    <xdr:sp macro="" textlink="">
      <xdr:nvSpPr>
        <xdr:cNvPr id="32" name="CaixaDeTexto 31"/>
        <xdr:cNvSpPr txBox="1"/>
      </xdr:nvSpPr>
      <xdr:spPr>
        <a:xfrm>
          <a:off x="3724276" y="20078700"/>
          <a:ext cx="4819649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*7 = número de dias que o empregado</a:t>
          </a:r>
          <a:r>
            <a:rPr lang="pt-BR" sz="1100" baseline="0"/>
            <a:t>, em aviso prévio, pode faltar ao serviço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112</xdr:row>
      <xdr:rowOff>66676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115</xdr:row>
      <xdr:rowOff>76201</xdr:rowOff>
    </xdr:from>
    <xdr:ext cx="7829550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123</xdr:row>
      <xdr:rowOff>85727</xdr:rowOff>
    </xdr:from>
    <xdr:ext cx="260985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=110,4166…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1.325/12=110,4166…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152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=(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)+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=120,78+48,07=168,85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𝑥=(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𝐴+𝐵+𝐶+𝐷+𝐸+𝐹)+𝐺=120,78+48,07=168,85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127</xdr:row>
      <xdr:rowOff>76202</xdr:rowOff>
    </xdr:from>
    <xdr:ext cx="7848600" cy="457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66,25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=5,52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1,5]/12=[44,16… 𝑥 1,5]/12=66,25/12=5,52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131</xdr:row>
      <xdr:rowOff>76201</xdr:rowOff>
    </xdr:from>
    <xdr:ext cx="7829550" cy="657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1.325</m:t>
                                        </m:r>
                                      </m:num>
                                      <m:den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30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44,16…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220,83…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0,01=18,4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0,01=0,18.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{[(1.325/30)𝑥 5]/12}  𝑥 1%={[44,16… 𝑥 5]/12}𝑥 0,01={(220,83…)/12}𝑥 0,01=18,4 𝑥 0,01=0,18.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140</xdr:row>
      <xdr:rowOff>22225</xdr:rowOff>
    </xdr:from>
    <xdr:ext cx="8086725" cy="8953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</m:t>
                                    </m:r>
                                    <m:d>
                                      <m:d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1.325</m:t>
                                            </m:r>
                                          </m:num>
                                          <m:den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3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1.325+441,66…</m:t>
                                    </m:r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1.766,66…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558,83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0,02=49,07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0,02=0,98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({[1.325+(1.325/3)]𝑥 0,3333…}/12)𝑥 2%=({[1.325+441,66…]  𝑥 0,3333…}/12)𝑥 2%=({1.766,66… 𝑥 0,3333…}/12)𝑥 2%=(558,83/12)𝑥 0,02=49,07 𝑥 0,02=0,98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146</xdr:row>
      <xdr:rowOff>76201</xdr:rowOff>
    </xdr:from>
    <xdr:ext cx="4162426" cy="2381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136</xdr:row>
      <xdr:rowOff>76200</xdr:rowOff>
    </xdr:from>
    <xdr:ext cx="3314700" cy="4571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=3,68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1]/12=[44,16… 𝑥 1]/12=(44,16…)/12=3,68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6350</xdr:colOff>
      <xdr:row>149</xdr:row>
      <xdr:rowOff>66676</xdr:rowOff>
    </xdr:from>
    <xdr:ext cx="8105776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110,42+5,52+0,18+3,68+0,98+0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0,398=120,78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0,398=48,07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(𝐴+𝐵+𝐶+𝐷+𝐸+𝐹)𝑥 39,8%=(110,42+5,52+0,18+3,68+0,98+0)  𝑥 0,398=120,78 𝑥 0,398=48,07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8</xdr:col>
      <xdr:colOff>266701</xdr:colOff>
      <xdr:row>127</xdr:row>
      <xdr:rowOff>66675</xdr:rowOff>
    </xdr:from>
    <xdr:ext cx="3009899" cy="436786"/>
    <xdr:sp macro="" textlink="">
      <xdr:nvSpPr>
        <xdr:cNvPr id="43" name="CaixaDeTexto 42"/>
        <xdr:cNvSpPr txBox="1"/>
      </xdr:nvSpPr>
      <xdr:spPr>
        <a:xfrm>
          <a:off x="4953001" y="24260175"/>
          <a:ext cx="30098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*1,5 = média</a:t>
          </a:r>
          <a:r>
            <a:rPr lang="pt-BR" sz="1100" baseline="0"/>
            <a:t> de faltas justificadas no ano obtida na pesquisa de mercado.</a:t>
          </a:r>
          <a:endParaRPr lang="pt-BR" sz="1100"/>
        </a:p>
      </xdr:txBody>
    </xdr:sp>
    <xdr:clientData/>
  </xdr:oneCellAnchor>
  <xdr:oneCellAnchor>
    <xdr:from>
      <xdr:col>10</xdr:col>
      <xdr:colOff>215900</xdr:colOff>
      <xdr:row>131</xdr:row>
      <xdr:rowOff>66675</xdr:rowOff>
    </xdr:from>
    <xdr:ext cx="2476500" cy="561885"/>
    <xdr:sp macro="" textlink="">
      <xdr:nvSpPr>
        <xdr:cNvPr id="44" name="CaixaDeTexto 43"/>
        <xdr:cNvSpPr txBox="1"/>
      </xdr:nvSpPr>
      <xdr:spPr>
        <a:xfrm>
          <a:off x="6121400" y="25022175"/>
          <a:ext cx="2476500" cy="56188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/>
            <a:t>*5= número</a:t>
          </a:r>
          <a:r>
            <a:rPr lang="pt-BR" sz="1000" baseline="0"/>
            <a:t> de dias da licença-paternidade.</a:t>
          </a:r>
          <a:endParaRPr lang="pt-BR" sz="1000"/>
        </a:p>
        <a:p>
          <a:r>
            <a:rPr lang="pt-BR" sz="1000"/>
            <a:t>*1% = probabilidade</a:t>
          </a:r>
          <a:r>
            <a:rPr lang="pt-BR" sz="1000" baseline="0"/>
            <a:t> de ocorrência de licenças-paternidade no ano.</a:t>
          </a:r>
          <a:endParaRPr lang="pt-BR" sz="1000"/>
        </a:p>
      </xdr:txBody>
    </xdr:sp>
    <xdr:clientData/>
  </xdr:oneCellAnchor>
  <xdr:oneCellAnchor>
    <xdr:from>
      <xdr:col>6</xdr:col>
      <xdr:colOff>476250</xdr:colOff>
      <xdr:row>136</xdr:row>
      <xdr:rowOff>142875</xdr:rowOff>
    </xdr:from>
    <xdr:ext cx="4600575" cy="264560"/>
    <xdr:sp macro="" textlink="">
      <xdr:nvSpPr>
        <xdr:cNvPr id="45" name="CaixaDeTexto 44"/>
        <xdr:cNvSpPr txBox="1"/>
      </xdr:nvSpPr>
      <xdr:spPr>
        <a:xfrm>
          <a:off x="3943350" y="26050875"/>
          <a:ext cx="4600575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 = número estimado</a:t>
          </a:r>
          <a:r>
            <a:rPr lang="pt-BR" sz="1100" baseline="0"/>
            <a:t> de faltas por motivo de acidente de trabalho no ano.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157</xdr:row>
      <xdr:rowOff>85727</xdr:rowOff>
    </xdr:from>
    <xdr:ext cx="2019300" cy="43814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85 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4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340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=28,333…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(85 𝑥 4)/12=340/12=28,333…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172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=28,333…+0+0+0=28,33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𝐴+𝐵+𝐶+𝐷=28,333…+0+0+0=28,33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161</xdr:row>
      <xdr:rowOff>123827</xdr:rowOff>
    </xdr:from>
    <xdr:ext cx="1133475" cy="3333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165</xdr:row>
      <xdr:rowOff>114301</xdr:rowOff>
    </xdr:from>
    <xdr:ext cx="1028700" cy="3524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169</xdr:row>
      <xdr:rowOff>76201</xdr:rowOff>
    </xdr:from>
    <xdr:ext cx="2886075" cy="2095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152401</xdr:colOff>
      <xdr:row>161</xdr:row>
      <xdr:rowOff>152400</xdr:rowOff>
    </xdr:from>
    <xdr:ext cx="5562600" cy="264560"/>
    <xdr:sp macro="" textlink="">
      <xdr:nvSpPr>
        <xdr:cNvPr id="51" name="CaixaDeTexto 50"/>
        <xdr:cNvSpPr txBox="1"/>
      </xdr:nvSpPr>
      <xdr:spPr>
        <a:xfrm>
          <a:off x="2400301" y="30822900"/>
          <a:ext cx="5562600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Como não há previsão de fornecimento de materiais</a:t>
          </a:r>
          <a:r>
            <a:rPr lang="pt-BR" sz="1100" baseline="0"/>
            <a:t> para este cargo, o resultado é 0 (zero).</a:t>
          </a:r>
          <a:endParaRPr lang="pt-BR" sz="1100"/>
        </a:p>
      </xdr:txBody>
    </xdr:sp>
    <xdr:clientData/>
  </xdr:oneCellAnchor>
  <xdr:oneCellAnchor>
    <xdr:from>
      <xdr:col>4</xdr:col>
      <xdr:colOff>171451</xdr:colOff>
      <xdr:row>165</xdr:row>
      <xdr:rowOff>66675</xdr:rowOff>
    </xdr:from>
    <xdr:ext cx="6146799" cy="436786"/>
    <xdr:sp macro="" textlink="">
      <xdr:nvSpPr>
        <xdr:cNvPr id="52" name="CaixaDeTexto 51"/>
        <xdr:cNvSpPr txBox="1"/>
      </xdr:nvSpPr>
      <xdr:spPr>
        <a:xfrm>
          <a:off x="2419351" y="31499175"/>
          <a:ext cx="61467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Deve-se incluir neste caso</a:t>
          </a:r>
          <a:r>
            <a:rPr lang="pt-BR" sz="1100" baseline="0"/>
            <a:t>, os Equipamento de Proteção Individual - EPIs, quando for o caso.</a:t>
          </a:r>
        </a:p>
        <a:p>
          <a:r>
            <a:rPr lang="pt-BR" sz="1100" baseline="0"/>
            <a:t>* Como não há previsão de fornecimento de equipamentos para este cargo, o resultado é 0 (zero).</a:t>
          </a:r>
          <a:endParaRPr lang="pt-BR" sz="1100"/>
        </a:p>
      </xdr:txBody>
    </xdr:sp>
    <xdr:clientData/>
  </xdr:oneCellAnchor>
  <xdr:oneCellAnchor>
    <xdr:from>
      <xdr:col>6</xdr:col>
      <xdr:colOff>161926</xdr:colOff>
      <xdr:row>157</xdr:row>
      <xdr:rowOff>47625</xdr:rowOff>
    </xdr:from>
    <xdr:ext cx="3028950" cy="436786"/>
    <xdr:sp macro="" textlink="">
      <xdr:nvSpPr>
        <xdr:cNvPr id="53" name="CaixaDeTexto 52"/>
        <xdr:cNvSpPr txBox="1"/>
      </xdr:nvSpPr>
      <xdr:spPr>
        <a:xfrm>
          <a:off x="3629026" y="29956125"/>
          <a:ext cx="302895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*80 = valor unitário</a:t>
          </a:r>
          <a:r>
            <a:rPr lang="pt-BR" sz="1100" baseline="0"/>
            <a:t> do uniforme</a:t>
          </a:r>
        </a:p>
        <a:p>
          <a:r>
            <a:rPr lang="pt-BR" sz="1100" baseline="0"/>
            <a:t>*4 = Qtde. de uniformes exigidos por ano</a:t>
          </a:r>
          <a:endParaRPr lang="pt-BR" sz="1100"/>
        </a:p>
      </xdr:txBody>
    </xdr:sp>
    <xdr:clientData/>
  </xdr:oneCellAnchor>
  <xdr:oneCellAnchor>
    <xdr:from>
      <xdr:col>1</xdr:col>
      <xdr:colOff>9524</xdr:colOff>
      <xdr:row>177</xdr:row>
      <xdr:rowOff>85727</xdr:rowOff>
    </xdr:from>
    <xdr:ext cx="5591175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15,5%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0,155=453,1921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(𝑀ó𝑑1+𝑀ó𝑑2+𝑀ó𝑑3+𝑀ó𝑑4+𝑀ó𝑑5)𝑥 15,5%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=(1.325+1.140,38+261,26+168,85+28,33)  𝑥 0,155=2.865,22 𝑥 0,155=453,1921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207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.3=453,1921+439,0116+73,427805+338,21292+222,5085=1.526,35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𝐴+𝐵+𝐶.1+𝐶.2+𝐶.3=453,1921+439,0116+73,427805+338,21292+222,5085=1.526,35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186</xdr:row>
      <xdr:rowOff>114301</xdr:rowOff>
    </xdr:from>
    <xdr:ext cx="8153401" cy="4476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𝐹𝑎𝑡𝑜𝑟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.1+%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.2+%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.3+…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1,65%+7,60%+5%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14,25%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=1−0,1425=0,857500.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b="0" i="0">
                  <a:latin typeface="Cambria Math" panose="02040503050406030204" pitchFamily="18" charset="0"/>
                </a:rPr>
                <a:t>𝐹𝑎𝑡𝑜𝑟</a:t>
              </a:r>
              <a:r>
                <a:rPr lang="pt-BR" sz="1100" i="0">
                  <a:latin typeface="Cambria Math" panose="02040503050406030204" pitchFamily="18" charset="0"/>
                </a:rPr>
                <a:t>=</a:t>
              </a:r>
              <a:r>
                <a:rPr lang="pt-BR" sz="1100" b="0" i="0">
                  <a:latin typeface="Cambria Math" panose="02040503050406030204" pitchFamily="18" charset="0"/>
                </a:rPr>
                <a:t>1−[((%𝐶.1+%𝐶.2+%𝐶.3+…))/1]=1−[((1,65%+7,60%+5%))/1]=1−[(14,25%)/1]=1−0,1425=0,857500.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198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1,65%=4.450,17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0,0165=73,427805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1,65%=4.450,17 𝑥 0,0165=73,427805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381000</xdr:colOff>
      <xdr:row>177</xdr:row>
      <xdr:rowOff>95250</xdr:rowOff>
    </xdr:from>
    <xdr:ext cx="2257425" cy="436786"/>
    <xdr:sp macro="" textlink="">
      <xdr:nvSpPr>
        <xdr:cNvPr id="58" name="CaixaDeTexto 57"/>
        <xdr:cNvSpPr txBox="1"/>
      </xdr:nvSpPr>
      <xdr:spPr>
        <a:xfrm>
          <a:off x="6286500" y="33813750"/>
          <a:ext cx="225742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</a:t>
          </a:r>
          <a:r>
            <a:rPr lang="pt-BR" sz="1100" baseline="0"/>
            <a:t>15,5%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28575</xdr:colOff>
      <xdr:row>181</xdr:row>
      <xdr:rowOff>85727</xdr:rowOff>
    </xdr:from>
    <xdr:ext cx="6000750" cy="4190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𝐶𝑢𝑠𝑡𝑜𝑠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𝐼𝑛𝑑𝑖𝑟𝑒𝑡𝑜𝑠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13%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0,13=439,01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(𝑀ó𝑑1+𝑀ó𝑑2+𝑀ó𝑑3+𝑀ó𝑑4+𝑀ó𝑑5+𝐶𝑢𝑠𝑡𝑜𝑠 𝐼𝑛𝑑𝑖𝑟𝑒𝑡𝑜𝑠)  𝑥 13%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=(1.325+1.140,38+261,26+168,85+28,33+453,1921)  𝑥 0,13=2.865,22 𝑥 0,13=439,01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400050</xdr:colOff>
      <xdr:row>181</xdr:row>
      <xdr:rowOff>57150</xdr:rowOff>
    </xdr:from>
    <xdr:ext cx="2324100" cy="436786"/>
    <xdr:sp macro="" textlink="">
      <xdr:nvSpPr>
        <xdr:cNvPr id="60" name="CaixaDeTexto 59"/>
        <xdr:cNvSpPr txBox="1"/>
      </xdr:nvSpPr>
      <xdr:spPr>
        <a:xfrm>
          <a:off x="6305550" y="34537650"/>
          <a:ext cx="232410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13</a:t>
          </a:r>
          <a:r>
            <a:rPr lang="pt-BR" sz="1100" baseline="0"/>
            <a:t>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19049</xdr:colOff>
      <xdr:row>190</xdr:row>
      <xdr:rowOff>152400</xdr:rowOff>
    </xdr:from>
    <xdr:ext cx="8153401" cy="10477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𝐹𝑎𝑡𝑜𝑟</m:t>
                        </m:r>
                      </m:den>
                    </m:f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1.325+1.140,38+261,26+168,85+28,33+453,1921+439,0116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3.816,0237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=4.450,17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𝑥=(𝑀ó𝑑1+𝑀ó𝑑2+𝑀ó𝑑3+𝑀ó𝑑4+𝑀ó𝑑5+𝑀ó𝑑6𝐴+𝑀ó𝑑6𝐵)/𝐹𝑎𝑡𝑜𝑟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=(1.325+1.140,38+261,26+168,85+28,33+453,1921+439,0116)/0,857500=3.816,0237/0,857500=4.450,17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201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7,6%=4.450,17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0,076=338,21292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7,6%=4.450,17 𝑥 0,076=338,21292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204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0,05=222,5085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5%=4.450,17 𝑥 0,05=222,5085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212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1=5826,18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𝑀𝑂𝑇𝑂𝑅𝐼𝑆𝑇𝐴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1=5826,18 𝑀𝑂𝑇𝑂𝑅𝐼𝑆𝑇𝐴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233</xdr:row>
      <xdr:rowOff>66676</xdr:rowOff>
    </xdr:from>
    <xdr:ext cx="72675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𝑆𝑢𝑏𝑡𝑜𝑡𝑎𝑙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=2.923,82+1.526,35=4450,17 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(𝑆𝑢𝑏𝑡𝑜𝑡𝑎𝑙 𝐴+𝐵+𝐶+𝐷+𝐸)+𝐹=2.923,82+1.526,35=4450,17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230</xdr:row>
      <xdr:rowOff>76201</xdr:rowOff>
    </xdr:from>
    <xdr:ext cx="5467350" cy="219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6=1.526,35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 xmlns="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6=1.526,35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215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2=4178,42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𝐴𝐿𝑀𝑂𝑋𝐸𝑅𝐼𝐹𝐸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2=4178,42 𝐴𝐿𝑀𝑂𝑋𝐸𝑅𝐼𝐹𝐸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218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3=3183,83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𝐶𝐴𝑅𝑅𝐸𝐺𝐴𝐷𝑂𝑅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3=3183,83 𝐶𝐴𝑅𝑅𝐸𝐺𝐴𝐷𝑂𝑅 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221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4=168,85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4=168,85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224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5=28,33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5=28,33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227</xdr:row>
      <xdr:rowOff>85727</xdr:rowOff>
    </xdr:from>
    <xdr:ext cx="5095876" cy="1809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=1.325+1.081,78+261,26+168,85+28,33=2.923,82</m:t>
                    </m:r>
                  </m:oMath>
                </m:oMathPara>
              </a14:m>
              <a:endParaRPr lang="pt-BR">
                <a:effectLst/>
              </a:endParaRP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𝑥=1.325+1.081,78+261,26+168,85+28,33=2.923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,82</a:t>
              </a:r>
              <a:endParaRPr lang="pt-BR">
                <a:effectLst/>
              </a:endParaRP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57150</xdr:colOff>
      <xdr:row>28</xdr:row>
      <xdr:rowOff>107951</xdr:rowOff>
    </xdr:from>
    <xdr:ext cx="4867276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𝑆𝑢𝑏𝑡𝑜𝑡𝑎𝑙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𝐴𝑙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í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𝑞𝑢𝑜𝑡𝑎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𝑇𝑜𝑡𝑎𝑙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𝑆𝑢𝑏𝑚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ó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𝑑𝑢𝑙𝑜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2.2=147,22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0,398=</m:t>
                  </m:r>
                </m:oMath>
              </a14:m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𝑥 𝐴𝑙í𝑞𝑢𝑜𝑡𝑎 𝑇𝑜𝑡𝑎𝑙 𝑑𝑜 𝑆𝑢𝑏𝑚ó𝑑𝑢𝑙𝑜 2.2=147,22 𝑥 0,398=</a:t>
              </a:r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31</xdr:row>
      <xdr:rowOff>73026</xdr:rowOff>
    </xdr:from>
    <xdr:ext cx="3048000" cy="257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=147,22+58,59356=205,81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𝑆𝑢𝑏𝑡𝑜𝑡𝑎𝑙+𝐶=147,22+58,59356=205,81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opLeftCell="A24" zoomScale="115" zoomScaleNormal="115" zoomScaleSheetLayoutView="80" workbookViewId="0">
      <selection activeCell="D27" sqref="D27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78"/>
      <c r="B13" s="278"/>
      <c r="C13" s="278"/>
      <c r="D13" s="278"/>
      <c r="E13" s="278"/>
      <c r="F13" s="11"/>
      <c r="G13" s="6"/>
      <c r="H13" s="6"/>
      <c r="I13" s="6"/>
      <c r="J13" s="6"/>
      <c r="K13" s="6"/>
    </row>
    <row r="14" spans="1:11" ht="16.5" thickBot="1">
      <c r="A14" s="279" t="s">
        <v>64</v>
      </c>
      <c r="B14" s="280"/>
      <c r="C14" s="280"/>
      <c r="D14" s="280"/>
      <c r="E14" s="281"/>
      <c r="F14" s="12"/>
      <c r="G14" s="4"/>
      <c r="H14" s="4"/>
      <c r="I14" s="4"/>
      <c r="J14" s="4"/>
      <c r="K14" s="4"/>
    </row>
    <row r="15" spans="1:11">
      <c r="A15" s="164" t="s">
        <v>0</v>
      </c>
      <c r="B15" s="256" t="s">
        <v>156</v>
      </c>
      <c r="C15" s="256"/>
      <c r="D15" s="256"/>
      <c r="E15" s="39" t="s">
        <v>188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82" t="s">
        <v>2</v>
      </c>
      <c r="C16" s="282"/>
      <c r="D16" s="282"/>
      <c r="E16" s="41" t="s">
        <v>167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187</v>
      </c>
      <c r="C17" s="13"/>
      <c r="D17" s="161"/>
      <c r="E17" s="63" t="s">
        <v>186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83" t="s">
        <v>5</v>
      </c>
      <c r="C18" s="283"/>
      <c r="D18" s="283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63" t="s">
        <v>69</v>
      </c>
      <c r="B20" s="264"/>
      <c r="C20" s="264"/>
      <c r="D20" s="264"/>
      <c r="E20" s="265"/>
      <c r="F20" s="12"/>
      <c r="G20" s="4"/>
      <c r="H20" s="4"/>
      <c r="I20" s="4"/>
      <c r="J20" s="4"/>
      <c r="K20" s="4"/>
    </row>
    <row r="21" spans="1:11" ht="46.5" customHeight="1" thickBot="1">
      <c r="A21" s="291" t="s">
        <v>194</v>
      </c>
      <c r="B21" s="292"/>
      <c r="C21" s="292"/>
      <c r="D21" s="292"/>
      <c r="E21" s="293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84" t="s">
        <v>63</v>
      </c>
      <c r="B23" s="286" t="s">
        <v>152</v>
      </c>
      <c r="C23" s="288" t="s">
        <v>70</v>
      </c>
      <c r="D23" s="289"/>
      <c r="E23" s="290"/>
    </row>
    <row r="24" spans="1:11" ht="48" thickBot="1">
      <c r="A24" s="285"/>
      <c r="B24" s="287"/>
      <c r="C24" s="176" t="s">
        <v>154</v>
      </c>
      <c r="D24" s="176" t="s">
        <v>153</v>
      </c>
      <c r="E24" s="216" t="s">
        <v>198</v>
      </c>
    </row>
    <row r="25" spans="1:11" ht="15" customHeight="1" thickBot="1">
      <c r="A25" s="15" t="s">
        <v>183</v>
      </c>
      <c r="B25" s="16">
        <v>2</v>
      </c>
      <c r="C25" s="17">
        <f>MOTORISTA!D121</f>
        <v>5818.7692450403729</v>
      </c>
      <c r="D25" s="215">
        <f>SUM(B25*C25)</f>
        <v>11637.538490080746</v>
      </c>
      <c r="E25" s="225">
        <f>D25*12</f>
        <v>139650.46188096894</v>
      </c>
    </row>
    <row r="26" spans="1:11" ht="15" customHeight="1" thickBot="1">
      <c r="A26" s="212" t="s">
        <v>184</v>
      </c>
      <c r="B26" s="213">
        <v>14</v>
      </c>
      <c r="C26" s="214">
        <f>ALMOXERIFE!D122</f>
        <v>4178.039344709121</v>
      </c>
      <c r="D26" s="215">
        <f>SUM(B26*C26)</f>
        <v>58492.550825927698</v>
      </c>
      <c r="E26" s="225">
        <f>D26*12</f>
        <v>701910.60991113237</v>
      </c>
    </row>
    <row r="27" spans="1:11" ht="15" customHeight="1" thickBot="1">
      <c r="A27" s="212" t="s">
        <v>185</v>
      </c>
      <c r="B27" s="213">
        <v>12</v>
      </c>
      <c r="C27" s="214">
        <f>'CARREGADOR.MOVEIS'!D122</f>
        <v>3170.0090138339456</v>
      </c>
      <c r="D27" s="215">
        <f>SUM(B27*C27)</f>
        <v>38040.108166007347</v>
      </c>
      <c r="E27" s="225">
        <f>D27*12</f>
        <v>456481.29799208813</v>
      </c>
    </row>
    <row r="28" spans="1:11" ht="16.5" customHeight="1" thickBot="1">
      <c r="A28" s="219" t="s">
        <v>182</v>
      </c>
      <c r="B28" s="218">
        <f>SUM(B25:B27)</f>
        <v>28</v>
      </c>
      <c r="C28" s="275">
        <v>8</v>
      </c>
      <c r="D28" s="276"/>
      <c r="E28" s="277"/>
      <c r="F28" s="217"/>
      <c r="G28" s="5"/>
      <c r="H28" s="5"/>
      <c r="I28" s="5"/>
      <c r="J28" s="5"/>
      <c r="K28" s="5"/>
    </row>
    <row r="29" spans="1:11" ht="48" thickBot="1">
      <c r="A29" s="269" t="s">
        <v>65</v>
      </c>
      <c r="B29" s="270"/>
      <c r="C29" s="271"/>
      <c r="D29" s="21" t="s">
        <v>66</v>
      </c>
      <c r="E29" s="21" t="s">
        <v>199</v>
      </c>
      <c r="F29" s="20"/>
      <c r="G29" s="5"/>
      <c r="H29" s="5"/>
      <c r="I29" s="5"/>
      <c r="J29" s="5"/>
      <c r="K29" s="5"/>
    </row>
    <row r="30" spans="1:11" ht="16.5" thickBot="1">
      <c r="A30" s="272" t="s">
        <v>168</v>
      </c>
      <c r="B30" s="273"/>
      <c r="C30" s="274"/>
      <c r="D30" s="18">
        <f>D31/12</f>
        <v>108170.19748201578</v>
      </c>
      <c r="E30" s="18">
        <f>D31</f>
        <v>1298042.3697841894</v>
      </c>
      <c r="F30" s="20"/>
      <c r="G30" s="5"/>
      <c r="H30" s="5"/>
      <c r="I30" s="5"/>
      <c r="J30" s="5"/>
      <c r="K30" s="5"/>
    </row>
    <row r="31" spans="1:11" ht="16.5" thickBot="1">
      <c r="A31" s="257" t="s">
        <v>181</v>
      </c>
      <c r="B31" s="258"/>
      <c r="C31" s="259"/>
      <c r="D31" s="19">
        <f>E25+E26+E27</f>
        <v>1298042.3697841894</v>
      </c>
      <c r="E31" s="19">
        <f>SUM(E30:E30)</f>
        <v>1298042.3697841894</v>
      </c>
      <c r="F31" s="20"/>
      <c r="G31" s="5"/>
      <c r="H31" s="5"/>
      <c r="I31" s="5"/>
      <c r="J31" s="5"/>
      <c r="K31" s="5"/>
    </row>
    <row r="32" spans="1:11" ht="31.5" customHeight="1" thickBot="1">
      <c r="A32" s="263" t="s">
        <v>67</v>
      </c>
      <c r="B32" s="264"/>
      <c r="C32" s="264"/>
      <c r="D32" s="264"/>
      <c r="E32" s="265"/>
      <c r="F32" s="20"/>
      <c r="G32" s="5"/>
      <c r="H32" s="5"/>
      <c r="I32" s="5"/>
      <c r="J32" s="5"/>
      <c r="K32" s="5"/>
    </row>
    <row r="33" spans="1:11" ht="16.5" thickBot="1">
      <c r="A33" s="266" t="s">
        <v>168</v>
      </c>
      <c r="B33" s="267"/>
      <c r="C33" s="267"/>
      <c r="D33" s="268"/>
      <c r="E33" s="22">
        <f>D30</f>
        <v>108170.19748201578</v>
      </c>
      <c r="F33" s="20"/>
      <c r="G33" s="5"/>
      <c r="H33" s="5"/>
      <c r="I33" s="5"/>
      <c r="J33" s="5"/>
      <c r="K33" s="5"/>
    </row>
    <row r="34" spans="1:11" ht="16.5" thickBot="1">
      <c r="A34" s="257" t="s">
        <v>67</v>
      </c>
      <c r="B34" s="258"/>
      <c r="C34" s="258"/>
      <c r="D34" s="259"/>
      <c r="E34" s="19">
        <f>E31</f>
        <v>1298042.3697841894</v>
      </c>
      <c r="F34" s="20"/>
      <c r="G34" s="5"/>
      <c r="H34" s="5"/>
      <c r="I34" s="5"/>
      <c r="J34" s="5"/>
      <c r="K34" s="5"/>
    </row>
    <row r="35" spans="1:11" ht="18" customHeight="1" thickBot="1">
      <c r="A35" s="260" t="s">
        <v>68</v>
      </c>
      <c r="B35" s="261"/>
      <c r="C35" s="261"/>
      <c r="D35" s="261"/>
      <c r="E35" s="262"/>
      <c r="F35" s="20"/>
      <c r="G35" s="5"/>
      <c r="H35" s="5"/>
      <c r="I35" s="5"/>
      <c r="J35" s="5"/>
      <c r="K35" s="5"/>
    </row>
    <row r="36" spans="1:11" ht="64.5" customHeight="1" thickBot="1">
      <c r="A36" s="253" t="s">
        <v>192</v>
      </c>
      <c r="B36" s="254"/>
      <c r="C36" s="254"/>
      <c r="D36" s="254"/>
      <c r="E36" s="255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51" t="s">
        <v>145</v>
      </c>
      <c r="B38" s="251"/>
      <c r="C38" s="251"/>
      <c r="D38" s="251"/>
      <c r="E38" s="251"/>
      <c r="F38" s="251"/>
    </row>
    <row r="39" spans="1:11">
      <c r="A39" s="252" t="s">
        <v>157</v>
      </c>
      <c r="B39" s="252"/>
      <c r="C39" s="252"/>
      <c r="D39" s="252"/>
      <c r="E39" s="252"/>
      <c r="F39" s="252"/>
    </row>
    <row r="40" spans="1:11">
      <c r="A40" s="252" t="s">
        <v>158</v>
      </c>
      <c r="B40" s="252"/>
      <c r="C40" s="252"/>
      <c r="D40" s="252"/>
      <c r="E40" s="252"/>
      <c r="F40" s="252"/>
    </row>
    <row r="41" spans="1:11">
      <c r="A41" s="252" t="s">
        <v>159</v>
      </c>
      <c r="B41" s="252"/>
      <c r="C41" s="252"/>
      <c r="D41" s="252"/>
      <c r="E41" s="252"/>
      <c r="F41" s="252"/>
    </row>
    <row r="42" spans="1:11">
      <c r="A42" s="252" t="s">
        <v>160</v>
      </c>
      <c r="B42" s="252"/>
      <c r="C42" s="252"/>
      <c r="D42" s="252"/>
      <c r="E42" s="252"/>
      <c r="F42" s="220"/>
    </row>
    <row r="43" spans="1:11">
      <c r="A43" s="204"/>
      <c r="B43" s="204"/>
      <c r="C43" s="204"/>
      <c r="D43" s="204"/>
      <c r="E43" s="204"/>
      <c r="F43" s="204"/>
    </row>
    <row r="44" spans="1:11" ht="15.75" customHeight="1">
      <c r="A44" s="249" t="s">
        <v>146</v>
      </c>
      <c r="B44" s="249"/>
      <c r="C44" s="249"/>
      <c r="D44" s="249"/>
      <c r="E44" s="249"/>
      <c r="F44" s="249"/>
    </row>
    <row r="45" spans="1:11">
      <c r="A45" s="250"/>
      <c r="B45" s="250"/>
      <c r="C45" s="250"/>
      <c r="D45" s="250"/>
      <c r="E45" s="250"/>
      <c r="F45" s="250"/>
    </row>
    <row r="46" spans="1:11" ht="31.5" customHeight="1">
      <c r="A46" s="249" t="s">
        <v>147</v>
      </c>
      <c r="B46" s="249"/>
      <c r="C46" s="249"/>
      <c r="D46" s="249"/>
      <c r="E46" s="249"/>
      <c r="F46" s="249"/>
    </row>
    <row r="47" spans="1:11">
      <c r="A47" s="250"/>
      <c r="B47" s="250"/>
      <c r="C47" s="250"/>
      <c r="D47" s="250"/>
      <c r="E47" s="250"/>
      <c r="F47" s="250"/>
    </row>
    <row r="48" spans="1:11" ht="49.5" customHeight="1">
      <c r="A48" s="249" t="s">
        <v>148</v>
      </c>
      <c r="B48" s="249"/>
      <c r="C48" s="249"/>
      <c r="D48" s="249"/>
      <c r="E48" s="249"/>
      <c r="F48" s="249"/>
    </row>
    <row r="49" spans="1:6" ht="33" customHeight="1">
      <c r="A49" s="249" t="s">
        <v>149</v>
      </c>
      <c r="B49" s="249"/>
      <c r="C49" s="249"/>
      <c r="D49" s="249"/>
      <c r="E49" s="249"/>
      <c r="F49" s="249"/>
    </row>
    <row r="50" spans="1:6">
      <c r="A50" s="221"/>
      <c r="B50" s="221"/>
      <c r="C50" s="221"/>
      <c r="D50" s="221"/>
      <c r="E50" s="221"/>
      <c r="F50" s="221"/>
    </row>
    <row r="51" spans="1:6">
      <c r="A51" s="245" t="s">
        <v>193</v>
      </c>
      <c r="B51" s="245"/>
      <c r="C51" s="245"/>
      <c r="D51" s="245"/>
      <c r="E51" s="245"/>
      <c r="F51" s="245"/>
    </row>
    <row r="52" spans="1:6">
      <c r="A52" s="222"/>
      <c r="B52" s="222"/>
      <c r="C52" s="222"/>
      <c r="D52" s="222"/>
      <c r="E52" s="222"/>
      <c r="F52" s="222"/>
    </row>
    <row r="53" spans="1:6">
      <c r="A53" s="222"/>
      <c r="B53" s="222"/>
      <c r="C53" s="222"/>
      <c r="D53" s="222"/>
      <c r="E53" s="222"/>
      <c r="F53" s="222"/>
    </row>
    <row r="54" spans="1:6">
      <c r="A54" s="204"/>
      <c r="B54" s="204"/>
      <c r="C54" s="204"/>
      <c r="D54" s="204"/>
      <c r="E54" s="204"/>
      <c r="F54" s="204"/>
    </row>
    <row r="55" spans="1:6">
      <c r="A55" s="246" t="s">
        <v>161</v>
      </c>
      <c r="B55" s="246"/>
      <c r="C55" s="246"/>
      <c r="D55" s="246"/>
      <c r="E55" s="246"/>
      <c r="F55" s="246"/>
    </row>
    <row r="56" spans="1:6" ht="15.75" customHeight="1">
      <c r="A56" s="247" t="s">
        <v>162</v>
      </c>
      <c r="B56" s="247"/>
      <c r="C56" s="247"/>
      <c r="D56" s="247"/>
      <c r="E56" s="247"/>
      <c r="F56" s="247"/>
    </row>
    <row r="57" spans="1:6">
      <c r="A57" s="248" t="s">
        <v>163</v>
      </c>
      <c r="B57" s="248"/>
      <c r="C57" s="248"/>
      <c r="D57" s="248"/>
      <c r="E57" s="248"/>
      <c r="F57" s="248"/>
    </row>
    <row r="58" spans="1:6">
      <c r="A58" s="204"/>
      <c r="B58" s="204"/>
      <c r="C58" s="223"/>
      <c r="D58" s="223"/>
      <c r="E58" s="223"/>
      <c r="F58" s="224"/>
    </row>
    <row r="59" spans="1:6">
      <c r="A59" s="204"/>
      <c r="B59" s="204"/>
      <c r="C59" s="204"/>
      <c r="D59" s="204"/>
      <c r="E59" s="204"/>
      <c r="F59" s="224"/>
    </row>
  </sheetData>
  <mergeCells count="34"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38:F38"/>
    <mergeCell ref="A39:F39"/>
    <mergeCell ref="A40:F40"/>
    <mergeCell ref="A41:F41"/>
    <mergeCell ref="A42:E42"/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G525"/>
  <sheetViews>
    <sheetView tabSelected="1" topLeftCell="A70" zoomScale="93" zoomScaleNormal="93" workbookViewId="0">
      <selection activeCell="E71" sqref="E71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1" spans="1:111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</row>
    <row r="2" spans="1:11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</row>
    <row r="3" spans="1:111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</row>
    <row r="4" spans="1:111" ht="15.75">
      <c r="A4" s="297"/>
      <c r="B4" s="297"/>
      <c r="C4" s="297"/>
      <c r="D4" s="297"/>
      <c r="E4" s="1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</row>
    <row r="5" spans="1:111" ht="15.75">
      <c r="A5" s="297"/>
      <c r="B5" s="297"/>
      <c r="C5" s="297"/>
      <c r="D5" s="297"/>
      <c r="E5" s="1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</row>
    <row r="6" spans="1:111" ht="15.75">
      <c r="A6" s="298"/>
      <c r="B6" s="298"/>
      <c r="C6" s="298"/>
      <c r="D6" s="298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</row>
    <row r="7" spans="1:111" ht="16.5" thickBot="1">
      <c r="A7" s="299"/>
      <c r="B7" s="299"/>
      <c r="C7" s="299"/>
      <c r="D7" s="299"/>
      <c r="E7" s="1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</row>
    <row r="8" spans="1:111" ht="16.5" thickBot="1">
      <c r="A8" s="294" t="s">
        <v>78</v>
      </c>
      <c r="B8" s="295"/>
      <c r="C8" s="295"/>
      <c r="D8" s="296"/>
      <c r="E8" s="190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</row>
    <row r="9" spans="1:111" ht="16.5" thickBot="1">
      <c r="A9" s="32" t="s">
        <v>79</v>
      </c>
      <c r="B9" s="33" t="s">
        <v>80</v>
      </c>
      <c r="C9" s="34"/>
      <c r="D9" s="35" t="s">
        <v>189</v>
      </c>
      <c r="E9" s="190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</row>
    <row r="10" spans="1:111" ht="15.75">
      <c r="A10" s="36" t="s">
        <v>81</v>
      </c>
      <c r="B10" s="37" t="s">
        <v>134</v>
      </c>
      <c r="C10" s="38"/>
      <c r="D10" s="39" t="s">
        <v>190</v>
      </c>
      <c r="E10" s="190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</row>
    <row r="11" spans="1:111" ht="15.75">
      <c r="A11" s="36" t="s">
        <v>82</v>
      </c>
      <c r="B11" s="37" t="s">
        <v>83</v>
      </c>
      <c r="C11" s="40"/>
      <c r="D11" s="41" t="s">
        <v>188</v>
      </c>
      <c r="E11" s="190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</row>
    <row r="12" spans="1:111" ht="16.5" thickBot="1">
      <c r="A12" s="42" t="s">
        <v>84</v>
      </c>
      <c r="B12" s="43" t="s">
        <v>85</v>
      </c>
      <c r="C12" s="44"/>
      <c r="D12" s="45" t="s">
        <v>179</v>
      </c>
      <c r="E12" s="190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</row>
    <row r="13" spans="1:111" ht="16.5" thickBot="1">
      <c r="A13" s="46"/>
      <c r="B13" s="47"/>
      <c r="C13" s="48"/>
      <c r="D13" s="49"/>
      <c r="E13" s="190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</row>
    <row r="14" spans="1:111" ht="16.5" thickBot="1">
      <c r="A14" s="294" t="s">
        <v>86</v>
      </c>
      <c r="B14" s="295"/>
      <c r="C14" s="295"/>
      <c r="D14" s="296"/>
      <c r="E14" s="190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</row>
    <row r="15" spans="1:111" ht="15.75">
      <c r="A15" s="50" t="s">
        <v>87</v>
      </c>
      <c r="B15" s="51" t="s">
        <v>88</v>
      </c>
      <c r="C15" s="52"/>
      <c r="D15" s="39" t="s">
        <v>188</v>
      </c>
      <c r="E15" s="190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</row>
    <row r="16" spans="1:111" ht="15.75">
      <c r="A16" s="53" t="s">
        <v>89</v>
      </c>
      <c r="B16" s="37" t="s">
        <v>90</v>
      </c>
      <c r="C16" s="54"/>
      <c r="D16" s="41" t="s">
        <v>166</v>
      </c>
      <c r="E16" s="190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</row>
    <row r="17" spans="1:110" ht="16.5" thickBot="1">
      <c r="A17" s="53" t="s">
        <v>91</v>
      </c>
      <c r="B17" s="37" t="s">
        <v>92</v>
      </c>
      <c r="C17" s="54"/>
      <c r="D17" s="45" t="s">
        <v>116</v>
      </c>
      <c r="E17" s="190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  <c r="CX17" s="189"/>
      <c r="CY17" s="189"/>
      <c r="CZ17" s="189"/>
      <c r="DA17" s="189"/>
      <c r="DB17" s="189"/>
      <c r="DC17" s="189"/>
      <c r="DD17" s="189"/>
      <c r="DE17" s="189"/>
      <c r="DF17" s="189"/>
    </row>
    <row r="18" spans="1:110" ht="15.75" customHeight="1">
      <c r="A18" s="53" t="s">
        <v>93</v>
      </c>
      <c r="B18" s="37" t="s">
        <v>94</v>
      </c>
      <c r="C18" s="302" t="s">
        <v>183</v>
      </c>
      <c r="D18" s="303"/>
      <c r="E18" s="190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  <c r="CX18" s="189"/>
      <c r="CY18" s="189"/>
      <c r="CZ18" s="189"/>
      <c r="DA18" s="189"/>
      <c r="DB18" s="189"/>
      <c r="DC18" s="189"/>
      <c r="DD18" s="189"/>
      <c r="DE18" s="189"/>
      <c r="DF18" s="189"/>
    </row>
    <row r="19" spans="1:110" ht="16.5" thickBot="1">
      <c r="A19" s="53" t="s">
        <v>95</v>
      </c>
      <c r="B19" s="37" t="s">
        <v>96</v>
      </c>
      <c r="C19" s="304" t="s">
        <v>97</v>
      </c>
      <c r="D19" s="305"/>
      <c r="E19" s="190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</row>
    <row r="20" spans="1:110" ht="16.5" thickBot="1">
      <c r="A20" s="55" t="s">
        <v>98</v>
      </c>
      <c r="B20" s="56" t="s">
        <v>99</v>
      </c>
      <c r="C20" s="57"/>
      <c r="D20" s="58" t="s">
        <v>180</v>
      </c>
      <c r="E20" s="190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</row>
    <row r="21" spans="1:110" ht="16.5" thickBot="1">
      <c r="A21" s="59"/>
      <c r="B21" s="60"/>
      <c r="C21" s="59"/>
      <c r="D21" s="61"/>
      <c r="E21" s="190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</row>
    <row r="22" spans="1:110" ht="16.5" thickBot="1">
      <c r="A22" s="306" t="s">
        <v>100</v>
      </c>
      <c r="B22" s="307"/>
      <c r="C22" s="307"/>
      <c r="D22" s="308"/>
      <c r="E22" s="1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</row>
    <row r="23" spans="1:110" ht="15.75">
      <c r="A23" s="32" t="s">
        <v>101</v>
      </c>
      <c r="B23" s="309" t="s">
        <v>102</v>
      </c>
      <c r="C23" s="310"/>
      <c r="D23" s="62" t="s">
        <v>183</v>
      </c>
      <c r="E23" s="1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</row>
    <row r="24" spans="1:110" ht="15.75">
      <c r="A24" s="36" t="s">
        <v>103</v>
      </c>
      <c r="B24" s="311" t="s">
        <v>104</v>
      </c>
      <c r="C24" s="312"/>
      <c r="D24" s="63">
        <v>782305</v>
      </c>
      <c r="E24" s="1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</row>
    <row r="25" spans="1:110" ht="15.75">
      <c r="A25" s="36" t="s">
        <v>105</v>
      </c>
      <c r="B25" s="311" t="s">
        <v>106</v>
      </c>
      <c r="C25" s="312"/>
      <c r="D25" s="64">
        <v>2475.06</v>
      </c>
      <c r="E25" s="1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</row>
    <row r="26" spans="1:110" ht="15.75">
      <c r="A26" s="36" t="s">
        <v>107</v>
      </c>
      <c r="B26" s="311" t="s">
        <v>108</v>
      </c>
      <c r="C26" s="312"/>
      <c r="D26" s="63" t="s">
        <v>191</v>
      </c>
      <c r="E26" s="1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</row>
    <row r="27" spans="1:110" ht="15.75">
      <c r="A27" s="36" t="s">
        <v>109</v>
      </c>
      <c r="B27" s="311" t="s">
        <v>110</v>
      </c>
      <c r="C27" s="312"/>
      <c r="D27" s="65">
        <v>43657</v>
      </c>
      <c r="E27" s="1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</row>
    <row r="28" spans="1:110" ht="15.75">
      <c r="A28" s="36" t="s">
        <v>111</v>
      </c>
      <c r="B28" s="311" t="s">
        <v>112</v>
      </c>
      <c r="C28" s="312"/>
      <c r="D28" s="66" t="s">
        <v>113</v>
      </c>
      <c r="E28" s="1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</row>
    <row r="29" spans="1:110" ht="16.5" thickBot="1">
      <c r="A29" s="42" t="s">
        <v>114</v>
      </c>
      <c r="B29" s="313" t="s">
        <v>115</v>
      </c>
      <c r="C29" s="314"/>
      <c r="D29" s="67">
        <v>2</v>
      </c>
      <c r="E29" s="1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</row>
    <row r="30" spans="1:110" ht="16.5" thickBot="1">
      <c r="A30" s="315" t="s">
        <v>6</v>
      </c>
      <c r="B30" s="316"/>
      <c r="C30" s="316"/>
      <c r="D30" s="317"/>
      <c r="E30" s="1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</row>
    <row r="31" spans="1:110" ht="16.5" thickBot="1">
      <c r="A31" s="68">
        <v>1</v>
      </c>
      <c r="B31" s="300" t="s">
        <v>7</v>
      </c>
      <c r="C31" s="301"/>
      <c r="D31" s="68" t="s">
        <v>8</v>
      </c>
      <c r="E31" s="1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</row>
    <row r="32" spans="1:110" ht="15.75">
      <c r="A32" s="69" t="s">
        <v>0</v>
      </c>
      <c r="B32" s="320" t="s">
        <v>9</v>
      </c>
      <c r="C32" s="321"/>
      <c r="D32" s="70">
        <v>2475.06</v>
      </c>
      <c r="E32" s="1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89"/>
      <c r="CX32" s="189"/>
      <c r="CY32" s="189"/>
      <c r="CZ32" s="189"/>
      <c r="DA32" s="189"/>
      <c r="DB32" s="189"/>
      <c r="DC32" s="189"/>
      <c r="DD32" s="189"/>
      <c r="DE32" s="189"/>
      <c r="DF32" s="189"/>
    </row>
    <row r="33" spans="1:110" ht="15.75">
      <c r="A33" s="71" t="s">
        <v>1</v>
      </c>
      <c r="B33" s="322" t="s">
        <v>10</v>
      </c>
      <c r="C33" s="323"/>
      <c r="D33" s="72"/>
      <c r="E33" s="1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</row>
    <row r="34" spans="1:110" ht="15.75">
      <c r="A34" s="71" t="s">
        <v>3</v>
      </c>
      <c r="B34" s="322" t="s">
        <v>11</v>
      </c>
      <c r="C34" s="323"/>
      <c r="D34" s="72"/>
      <c r="E34" s="1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</row>
    <row r="35" spans="1:110" ht="15.75">
      <c r="A35" s="71" t="s">
        <v>4</v>
      </c>
      <c r="B35" s="322" t="s">
        <v>12</v>
      </c>
      <c r="C35" s="323"/>
      <c r="D35" s="72"/>
      <c r="E35" s="1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</row>
    <row r="36" spans="1:110" ht="15.75">
      <c r="A36" s="71" t="s">
        <v>71</v>
      </c>
      <c r="B36" s="322" t="s">
        <v>13</v>
      </c>
      <c r="C36" s="323"/>
      <c r="D36" s="72"/>
      <c r="E36" s="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</row>
    <row r="37" spans="1:110" ht="16.5" thickBot="1">
      <c r="A37" s="73" t="s">
        <v>72</v>
      </c>
      <c r="B37" s="324" t="s">
        <v>14</v>
      </c>
      <c r="C37" s="325"/>
      <c r="D37" s="74"/>
      <c r="E37" s="1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</row>
    <row r="38" spans="1:110" ht="16.5" thickBot="1">
      <c r="A38" s="326" t="s">
        <v>15</v>
      </c>
      <c r="B38" s="327"/>
      <c r="C38" s="328"/>
      <c r="D38" s="75">
        <f>SUM(D32:D37)</f>
        <v>2475.06</v>
      </c>
      <c r="E38" s="1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</row>
    <row r="39" spans="1:110" ht="16.5" thickBot="1">
      <c r="A39" s="329" t="s">
        <v>16</v>
      </c>
      <c r="B39" s="330"/>
      <c r="C39" s="330"/>
      <c r="D39" s="331"/>
      <c r="E39" s="1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</row>
    <row r="40" spans="1:110" ht="16.5" thickBot="1">
      <c r="A40" s="76" t="s">
        <v>17</v>
      </c>
      <c r="B40" s="332" t="s">
        <v>18</v>
      </c>
      <c r="C40" s="333"/>
      <c r="D40" s="77" t="s">
        <v>8</v>
      </c>
      <c r="E40" s="1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</row>
    <row r="41" spans="1:110" ht="15.75">
      <c r="A41" s="36" t="s">
        <v>0</v>
      </c>
      <c r="B41" s="78" t="s">
        <v>133</v>
      </c>
      <c r="C41" s="30">
        <f>1/12</f>
        <v>8.3333333333333329E-2</v>
      </c>
      <c r="D41" s="79">
        <f>(D38)*(C41)</f>
        <v>206.255</v>
      </c>
      <c r="E41" s="1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</row>
    <row r="42" spans="1:110" ht="16.5" thickBot="1">
      <c r="A42" s="42" t="s">
        <v>1</v>
      </c>
      <c r="B42" s="80" t="s">
        <v>73</v>
      </c>
      <c r="C42" s="175">
        <v>0.1111</v>
      </c>
      <c r="D42" s="81">
        <f>(D38)*(C42)</f>
        <v>274.97916600000002</v>
      </c>
      <c r="E42" s="1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</row>
    <row r="43" spans="1:110" ht="16.5" thickBot="1">
      <c r="A43" s="334" t="s">
        <v>130</v>
      </c>
      <c r="B43" s="335"/>
      <c r="C43" s="82">
        <f>SUM(C41:C42)</f>
        <v>0.19443333333333335</v>
      </c>
      <c r="D43" s="83">
        <f>SUM(D41:D42)</f>
        <v>481.23416600000002</v>
      </c>
      <c r="E43" s="1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</row>
    <row r="44" spans="1:110" ht="56.25" customHeight="1" thickBot="1">
      <c r="A44" s="336" t="s">
        <v>321</v>
      </c>
      <c r="B44" s="337"/>
      <c r="C44" s="337"/>
      <c r="D44" s="337"/>
      <c r="E44" s="337"/>
      <c r="F44" s="337"/>
      <c r="G44" s="337"/>
      <c r="H44" s="337"/>
      <c r="I44" s="338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</row>
    <row r="45" spans="1:110" ht="48" thickBot="1">
      <c r="A45" s="84" t="s">
        <v>19</v>
      </c>
      <c r="B45" s="85" t="s">
        <v>132</v>
      </c>
      <c r="C45" s="86" t="s">
        <v>131</v>
      </c>
      <c r="D45" s="87" t="s">
        <v>8</v>
      </c>
      <c r="E45" s="1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</row>
    <row r="46" spans="1:110" ht="15.75">
      <c r="A46" s="71" t="s">
        <v>0</v>
      </c>
      <c r="B46" s="88" t="s">
        <v>22</v>
      </c>
      <c r="C46" s="31">
        <v>0.2</v>
      </c>
      <c r="D46" s="89">
        <f>(D38+D43)*C46</f>
        <v>591.25883320000003</v>
      </c>
      <c r="E46" s="1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</row>
    <row r="47" spans="1:110" ht="15.75">
      <c r="A47" s="71" t="s">
        <v>1</v>
      </c>
      <c r="B47" s="88" t="s">
        <v>23</v>
      </c>
      <c r="C47" s="23">
        <v>2.5000000000000001E-2</v>
      </c>
      <c r="D47" s="89">
        <f>(D38+D43)*C47</f>
        <v>73.907354150000003</v>
      </c>
      <c r="E47" s="1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</row>
    <row r="48" spans="1:110" ht="15.75">
      <c r="A48" s="71" t="s">
        <v>3</v>
      </c>
      <c r="B48" s="88" t="s">
        <v>24</v>
      </c>
      <c r="C48" s="24">
        <v>0.01</v>
      </c>
      <c r="D48" s="89">
        <f>(D38+D43)*C48</f>
        <v>29.562941660000003</v>
      </c>
      <c r="E48" s="1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</row>
    <row r="49" spans="1:110" ht="15.75">
      <c r="A49" s="71" t="s">
        <v>4</v>
      </c>
      <c r="B49" s="88" t="s">
        <v>25</v>
      </c>
      <c r="C49" s="23">
        <v>1.4999999999999999E-2</v>
      </c>
      <c r="D49" s="89">
        <f>(D38+D43)*C49</f>
        <v>44.344412490000003</v>
      </c>
      <c r="E49" s="1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  <c r="CX49" s="189"/>
      <c r="CY49" s="189"/>
      <c r="CZ49" s="189"/>
      <c r="DA49" s="189"/>
      <c r="DB49" s="189"/>
      <c r="DC49" s="189"/>
      <c r="DD49" s="189"/>
      <c r="DE49" s="189"/>
      <c r="DF49" s="189"/>
    </row>
    <row r="50" spans="1:110" ht="15.75">
      <c r="A50" s="71" t="s">
        <v>71</v>
      </c>
      <c r="B50" s="88" t="s">
        <v>26</v>
      </c>
      <c r="C50" s="23">
        <v>0.01</v>
      </c>
      <c r="D50" s="89">
        <f>(D38+D43)*C50</f>
        <v>29.562941660000003</v>
      </c>
      <c r="E50" s="1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  <c r="CX50" s="189"/>
      <c r="CY50" s="189"/>
      <c r="CZ50" s="189"/>
      <c r="DA50" s="189"/>
      <c r="DB50" s="189"/>
      <c r="DC50" s="189"/>
      <c r="DD50" s="189"/>
      <c r="DE50" s="189"/>
      <c r="DF50" s="189"/>
    </row>
    <row r="51" spans="1:110" ht="15.75">
      <c r="A51" s="71" t="s">
        <v>72</v>
      </c>
      <c r="B51" s="88" t="s">
        <v>27</v>
      </c>
      <c r="C51" s="23">
        <v>6.0000000000000001E-3</v>
      </c>
      <c r="D51" s="89">
        <f>(D38+D43)*C51</f>
        <v>17.737764996000003</v>
      </c>
      <c r="E51" s="1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  <c r="CX51" s="189"/>
      <c r="CY51" s="189"/>
      <c r="CZ51" s="189"/>
      <c r="DA51" s="189"/>
      <c r="DB51" s="189"/>
      <c r="DC51" s="189"/>
      <c r="DD51" s="189"/>
      <c r="DE51" s="189"/>
      <c r="DF51" s="189"/>
    </row>
    <row r="52" spans="1:110" ht="15.75">
      <c r="A52" s="71" t="s">
        <v>76</v>
      </c>
      <c r="B52" s="88" t="s">
        <v>28</v>
      </c>
      <c r="C52" s="23">
        <v>2E-3</v>
      </c>
      <c r="D52" s="89">
        <f>(D38+D43)*C52</f>
        <v>5.9125883320000003</v>
      </c>
      <c r="E52" s="1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89"/>
      <c r="CX52" s="189"/>
      <c r="CY52" s="189"/>
      <c r="CZ52" s="189"/>
      <c r="DA52" s="189"/>
      <c r="DB52" s="189"/>
      <c r="DC52" s="189"/>
      <c r="DD52" s="189"/>
      <c r="DE52" s="189"/>
      <c r="DF52" s="189"/>
    </row>
    <row r="53" spans="1:110" ht="16.5" thickBot="1">
      <c r="A53" s="90" t="s">
        <v>77</v>
      </c>
      <c r="B53" s="91" t="s">
        <v>29</v>
      </c>
      <c r="C53" s="25">
        <v>0.08</v>
      </c>
      <c r="D53" s="89">
        <f>(D38+D43)*C53</f>
        <v>236.50353328000003</v>
      </c>
      <c r="E53" s="1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89"/>
      <c r="CX53" s="189"/>
      <c r="CY53" s="189"/>
      <c r="CZ53" s="189"/>
      <c r="DA53" s="189"/>
      <c r="DB53" s="189"/>
      <c r="DC53" s="189"/>
      <c r="DD53" s="189"/>
      <c r="DE53" s="189"/>
      <c r="DF53" s="189"/>
    </row>
    <row r="54" spans="1:110" ht="16.5" thickBot="1">
      <c r="A54" s="326" t="s">
        <v>30</v>
      </c>
      <c r="B54" s="327"/>
      <c r="C54" s="92">
        <f>SUM(C46:C53)</f>
        <v>0.34800000000000003</v>
      </c>
      <c r="D54" s="75">
        <f>SUM(D46:D53)</f>
        <v>1028.7903697679999</v>
      </c>
      <c r="E54" s="1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  <c r="CX54" s="189"/>
      <c r="CY54" s="189"/>
      <c r="CZ54" s="189"/>
      <c r="DA54" s="189"/>
      <c r="DB54" s="189"/>
      <c r="DC54" s="189"/>
      <c r="DD54" s="189"/>
      <c r="DE54" s="189"/>
      <c r="DF54" s="189"/>
    </row>
    <row r="55" spans="1:110" ht="16.5" thickBot="1">
      <c r="A55" s="93" t="s">
        <v>31</v>
      </c>
      <c r="B55" s="318" t="s">
        <v>32</v>
      </c>
      <c r="C55" s="319"/>
      <c r="D55" s="93" t="s">
        <v>8</v>
      </c>
      <c r="E55" s="1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  <c r="CX55" s="189"/>
      <c r="CY55" s="189"/>
      <c r="CZ55" s="189"/>
      <c r="DA55" s="189"/>
      <c r="DB55" s="189"/>
      <c r="DC55" s="189"/>
      <c r="DD55" s="189"/>
      <c r="DE55" s="189"/>
      <c r="DF55" s="189"/>
    </row>
    <row r="56" spans="1:110" ht="16.5" thickBot="1">
      <c r="A56" s="69" t="s">
        <v>0</v>
      </c>
      <c r="B56" s="171" t="s">
        <v>323</v>
      </c>
      <c r="C56" s="172">
        <v>5</v>
      </c>
      <c r="D56" s="94">
        <f>(10*21)-(D32*6%)</f>
        <v>61.496400000000023</v>
      </c>
      <c r="E56" s="1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  <c r="CX56" s="189"/>
      <c r="CY56" s="189"/>
      <c r="CZ56" s="189"/>
      <c r="DA56" s="189"/>
      <c r="DB56" s="189"/>
      <c r="DC56" s="189"/>
      <c r="DD56" s="189"/>
      <c r="DE56" s="189"/>
      <c r="DF56" s="189"/>
    </row>
    <row r="57" spans="1:110" ht="15.75">
      <c r="A57" s="71" t="s">
        <v>1</v>
      </c>
      <c r="B57" s="339" t="s">
        <v>322</v>
      </c>
      <c r="C57" s="321"/>
      <c r="D57" s="95">
        <f>35*21</f>
        <v>735</v>
      </c>
      <c r="E57" s="1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  <c r="CX57" s="189"/>
      <c r="CY57" s="189"/>
      <c r="CZ57" s="189"/>
      <c r="DA57" s="189"/>
      <c r="DB57" s="189"/>
      <c r="DC57" s="189"/>
      <c r="DD57" s="189"/>
      <c r="DE57" s="189"/>
      <c r="DF57" s="189"/>
    </row>
    <row r="58" spans="1:110" ht="15.75">
      <c r="A58" s="71" t="s">
        <v>3</v>
      </c>
      <c r="B58" s="339" t="s">
        <v>34</v>
      </c>
      <c r="C58" s="340"/>
      <c r="D58" s="95"/>
      <c r="E58" s="1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  <c r="CX58" s="189"/>
      <c r="CY58" s="189"/>
      <c r="CZ58" s="189"/>
      <c r="DA58" s="189"/>
      <c r="DB58" s="189"/>
      <c r="DC58" s="189"/>
      <c r="DD58" s="189"/>
      <c r="DE58" s="189"/>
      <c r="DF58" s="189"/>
    </row>
    <row r="59" spans="1:110" ht="15.75">
      <c r="A59" s="71" t="s">
        <v>4</v>
      </c>
      <c r="B59" s="341" t="s">
        <v>164</v>
      </c>
      <c r="C59" s="342"/>
      <c r="D59" s="95"/>
      <c r="E59" s="1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  <c r="CX59" s="189"/>
      <c r="CY59" s="189"/>
      <c r="CZ59" s="189"/>
      <c r="DA59" s="189"/>
      <c r="DB59" s="189"/>
      <c r="DC59" s="189"/>
      <c r="DD59" s="189"/>
      <c r="DE59" s="189"/>
      <c r="DF59" s="189"/>
    </row>
    <row r="60" spans="1:110" ht="16.5" thickBot="1">
      <c r="A60" s="90" t="s">
        <v>71</v>
      </c>
      <c r="B60" s="343" t="s">
        <v>14</v>
      </c>
      <c r="C60" s="344"/>
      <c r="D60" s="74"/>
      <c r="E60" s="1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  <c r="CX60" s="189"/>
      <c r="CY60" s="189"/>
      <c r="CZ60" s="189"/>
      <c r="DA60" s="189"/>
      <c r="DB60" s="189"/>
      <c r="DC60" s="189"/>
      <c r="DD60" s="189"/>
      <c r="DE60" s="189"/>
      <c r="DF60" s="189"/>
    </row>
    <row r="61" spans="1:110" ht="16.5" thickBot="1">
      <c r="A61" s="345" t="s">
        <v>35</v>
      </c>
      <c r="B61" s="346"/>
      <c r="C61" s="347"/>
      <c r="D61" s="75">
        <f>SUM(D56:D60)</f>
        <v>796.49639999999999</v>
      </c>
      <c r="E61" s="1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  <c r="CX61" s="189"/>
      <c r="CY61" s="189"/>
      <c r="CZ61" s="189"/>
      <c r="DA61" s="189"/>
      <c r="DB61" s="189"/>
      <c r="DC61" s="189"/>
      <c r="DD61" s="189"/>
      <c r="DE61" s="189"/>
      <c r="DF61" s="189"/>
    </row>
    <row r="62" spans="1:110" ht="41.25" customHeight="1" thickBot="1">
      <c r="A62" s="353" t="s">
        <v>325</v>
      </c>
      <c r="B62" s="354"/>
      <c r="C62" s="354"/>
      <c r="D62" s="354"/>
      <c r="E62" s="354"/>
      <c r="F62" s="354"/>
      <c r="G62" s="354"/>
      <c r="H62" s="354"/>
      <c r="I62" s="355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  <c r="CX62" s="189"/>
      <c r="CY62" s="189"/>
      <c r="CZ62" s="189"/>
      <c r="DA62" s="189"/>
      <c r="DB62" s="189"/>
      <c r="DC62" s="189"/>
      <c r="DD62" s="189"/>
      <c r="DE62" s="189"/>
      <c r="DF62" s="189"/>
    </row>
    <row r="63" spans="1:110" ht="16.5" thickBot="1">
      <c r="A63" s="326" t="s">
        <v>74</v>
      </c>
      <c r="B63" s="327"/>
      <c r="C63" s="327"/>
      <c r="D63" s="328"/>
      <c r="E63" s="1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  <c r="CX63" s="189"/>
      <c r="CY63" s="189"/>
      <c r="CZ63" s="189"/>
      <c r="DA63" s="189"/>
      <c r="DB63" s="189"/>
      <c r="DC63" s="189"/>
      <c r="DD63" s="189"/>
      <c r="DE63" s="189"/>
      <c r="DF63" s="189"/>
    </row>
    <row r="64" spans="1:110" ht="16.5" thickBot="1">
      <c r="A64" s="179">
        <v>2</v>
      </c>
      <c r="B64" s="348" t="s">
        <v>75</v>
      </c>
      <c r="C64" s="348"/>
      <c r="D64" s="180" t="s">
        <v>8</v>
      </c>
      <c r="E64" s="1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89"/>
      <c r="CX64" s="189"/>
      <c r="CY64" s="189"/>
      <c r="CZ64" s="189"/>
      <c r="DA64" s="189"/>
      <c r="DB64" s="189"/>
      <c r="DC64" s="189"/>
      <c r="DD64" s="189"/>
      <c r="DE64" s="189"/>
      <c r="DF64" s="189"/>
    </row>
    <row r="65" spans="1:110" ht="15.75">
      <c r="A65" s="178" t="s">
        <v>17</v>
      </c>
      <c r="B65" s="349" t="s">
        <v>18</v>
      </c>
      <c r="C65" s="349"/>
      <c r="D65" s="96">
        <f>D43</f>
        <v>481.23416600000002</v>
      </c>
      <c r="E65" s="1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  <c r="CX65" s="189"/>
      <c r="CY65" s="189"/>
      <c r="CZ65" s="189"/>
      <c r="DA65" s="189"/>
      <c r="DB65" s="189"/>
      <c r="DC65" s="189"/>
      <c r="DD65" s="189"/>
      <c r="DE65" s="189"/>
      <c r="DF65" s="189"/>
    </row>
    <row r="66" spans="1:110" ht="15.75">
      <c r="A66" s="97" t="s">
        <v>19</v>
      </c>
      <c r="B66" s="350" t="s">
        <v>20</v>
      </c>
      <c r="C66" s="350"/>
      <c r="D66" s="72">
        <f>D54</f>
        <v>1028.7903697679999</v>
      </c>
      <c r="E66" s="1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  <c r="CX66" s="189"/>
      <c r="CY66" s="189"/>
      <c r="CZ66" s="189"/>
      <c r="DA66" s="189"/>
      <c r="DB66" s="189"/>
      <c r="DC66" s="189"/>
      <c r="DD66" s="189"/>
      <c r="DE66" s="189"/>
      <c r="DF66" s="189"/>
    </row>
    <row r="67" spans="1:110" ht="16.5" thickBot="1">
      <c r="A67" s="98" t="s">
        <v>31</v>
      </c>
      <c r="B67" s="351" t="s">
        <v>32</v>
      </c>
      <c r="C67" s="351"/>
      <c r="D67" s="99">
        <f>D61</f>
        <v>796.49639999999999</v>
      </c>
      <c r="E67" s="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  <c r="CX67" s="189"/>
      <c r="CY67" s="189"/>
      <c r="CZ67" s="189"/>
      <c r="DA67" s="189"/>
      <c r="DB67" s="189"/>
      <c r="DC67" s="189"/>
      <c r="DD67" s="189"/>
      <c r="DE67" s="189"/>
      <c r="DF67" s="189"/>
    </row>
    <row r="68" spans="1:110" ht="16.5" thickBot="1">
      <c r="A68" s="345" t="s">
        <v>15</v>
      </c>
      <c r="B68" s="346"/>
      <c r="C68" s="352"/>
      <c r="D68" s="75">
        <f>SUM(D65:D67)</f>
        <v>2306.5209357679996</v>
      </c>
      <c r="E68" s="1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  <c r="CX68" s="189"/>
      <c r="CY68" s="189"/>
      <c r="CZ68" s="189"/>
      <c r="DA68" s="189"/>
      <c r="DB68" s="189"/>
      <c r="DC68" s="189"/>
      <c r="DD68" s="189"/>
      <c r="DE68" s="189"/>
      <c r="DF68" s="189"/>
    </row>
    <row r="69" spans="1:110" ht="16.5" thickBot="1">
      <c r="A69" s="315" t="s">
        <v>36</v>
      </c>
      <c r="B69" s="316"/>
      <c r="C69" s="316"/>
      <c r="D69" s="317"/>
      <c r="E69" s="1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  <c r="CX69" s="189"/>
      <c r="CY69" s="189"/>
      <c r="CZ69" s="189"/>
      <c r="DA69" s="189"/>
      <c r="DB69" s="189"/>
      <c r="DC69" s="189"/>
      <c r="DD69" s="189"/>
      <c r="DE69" s="189"/>
      <c r="DF69" s="189"/>
    </row>
    <row r="70" spans="1:110" ht="16.5" thickBot="1">
      <c r="A70" s="93">
        <v>3</v>
      </c>
      <c r="B70" s="356" t="s">
        <v>37</v>
      </c>
      <c r="C70" s="357"/>
      <c r="D70" s="93" t="s">
        <v>8</v>
      </c>
      <c r="E70" s="1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89"/>
      <c r="CX70" s="189"/>
      <c r="CY70" s="189"/>
      <c r="CZ70" s="189"/>
      <c r="DA70" s="189"/>
      <c r="DB70" s="189"/>
      <c r="DC70" s="189"/>
      <c r="DD70" s="189"/>
      <c r="DE70" s="189"/>
      <c r="DF70" s="189"/>
    </row>
    <row r="71" spans="1:110" ht="63">
      <c r="A71" s="100" t="s">
        <v>0</v>
      </c>
      <c r="B71" s="78" t="s">
        <v>342</v>
      </c>
      <c r="C71" s="177">
        <v>0.04</v>
      </c>
      <c r="D71" s="101">
        <f>((D32/12)*(30/30)*0.04)</f>
        <v>8.2501999999999995</v>
      </c>
      <c r="E71" s="1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  <c r="CX71" s="189"/>
      <c r="CY71" s="189"/>
      <c r="CZ71" s="189"/>
      <c r="DA71" s="189"/>
      <c r="DB71" s="189"/>
      <c r="DC71" s="189"/>
      <c r="DD71" s="189"/>
      <c r="DE71" s="189"/>
      <c r="DF71" s="189"/>
    </row>
    <row r="72" spans="1:110" ht="15.75">
      <c r="A72" s="102" t="s">
        <v>1</v>
      </c>
      <c r="B72" s="103" t="s">
        <v>117</v>
      </c>
      <c r="C72" s="27">
        <v>2.0000000000000001E-4</v>
      </c>
      <c r="D72" s="104">
        <f>D71*C53</f>
        <v>0.66001599999999994</v>
      </c>
      <c r="E72" s="1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</row>
    <row r="73" spans="1:110" ht="31.5">
      <c r="A73" s="102" t="s">
        <v>3</v>
      </c>
      <c r="B73" s="103" t="s">
        <v>118</v>
      </c>
      <c r="C73" s="26">
        <v>1.7399999999999999E-2</v>
      </c>
      <c r="D73" s="104">
        <f>($D$32)*(C73)</f>
        <v>43.066043999999998</v>
      </c>
      <c r="E73" s="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</row>
    <row r="74" spans="1:110" ht="47.25">
      <c r="A74" s="102" t="s">
        <v>4</v>
      </c>
      <c r="B74" s="103" t="s">
        <v>315</v>
      </c>
      <c r="C74" s="27">
        <v>1.9400000000000001E-2</v>
      </c>
      <c r="D74" s="104">
        <f>($D$32)*(C74)</f>
        <v>48.016164000000003</v>
      </c>
      <c r="E74" s="1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</row>
    <row r="75" spans="1:110" ht="47.25">
      <c r="A75" s="102" t="s">
        <v>71</v>
      </c>
      <c r="B75" s="103" t="s">
        <v>344</v>
      </c>
      <c r="C75" s="27">
        <v>4.4999999999999997E-3</v>
      </c>
      <c r="D75" s="104">
        <f>($D$32)*(C75)</f>
        <v>11.13777</v>
      </c>
      <c r="E75" s="1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</row>
    <row r="76" spans="1:110" ht="79.5" thickBot="1">
      <c r="A76" s="105" t="s">
        <v>72</v>
      </c>
      <c r="B76" s="80" t="s">
        <v>343</v>
      </c>
      <c r="C76" s="28">
        <v>2.5000000000000001E-2</v>
      </c>
      <c r="D76" s="106">
        <f>($D$32)*(C76)</f>
        <v>61.8765</v>
      </c>
      <c r="E76" s="1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  <c r="CX76" s="189"/>
      <c r="CY76" s="189"/>
      <c r="CZ76" s="189"/>
      <c r="DA76" s="189"/>
      <c r="DB76" s="189"/>
      <c r="DC76" s="189"/>
      <c r="DD76" s="189"/>
      <c r="DE76" s="189"/>
      <c r="DF76" s="189"/>
    </row>
    <row r="77" spans="1:110" ht="16.5" thickBot="1">
      <c r="A77" s="358" t="s">
        <v>119</v>
      </c>
      <c r="B77" s="359"/>
      <c r="C77" s="107">
        <f>SUM(C71:C76)</f>
        <v>0.10650000000000001</v>
      </c>
      <c r="D77" s="108">
        <f>SUM(D71:D76)</f>
        <v>173.00669400000001</v>
      </c>
      <c r="E77" s="1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</row>
    <row r="78" spans="1:110" ht="16.5" thickBot="1">
      <c r="A78" s="329" t="s">
        <v>38</v>
      </c>
      <c r="B78" s="330"/>
      <c r="C78" s="330"/>
      <c r="D78" s="331"/>
      <c r="E78" s="1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</row>
    <row r="79" spans="1:110" ht="32.25" thickBot="1">
      <c r="A79" s="120" t="s">
        <v>39</v>
      </c>
      <c r="B79" s="173" t="s">
        <v>40</v>
      </c>
      <c r="C79" s="93" t="s">
        <v>41</v>
      </c>
      <c r="D79" s="93" t="s">
        <v>8</v>
      </c>
      <c r="E79" s="1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</row>
    <row r="80" spans="1:110" ht="31.5">
      <c r="A80" s="100" t="s">
        <v>0</v>
      </c>
      <c r="B80" s="78" t="s">
        <v>316</v>
      </c>
      <c r="C80" s="177">
        <v>8.0000000000000002E-3</v>
      </c>
      <c r="D80" s="109">
        <f>($D$32+$D$43+$D$54+$D$61+$D$77)*C80</f>
        <v>39.636701038143997</v>
      </c>
      <c r="E80" s="1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  <c r="CX80" s="189"/>
      <c r="CY80" s="189"/>
      <c r="CZ80" s="189"/>
      <c r="DA80" s="189"/>
      <c r="DB80" s="189"/>
      <c r="DC80" s="189"/>
      <c r="DD80" s="189"/>
      <c r="DE80" s="189"/>
      <c r="DF80" s="189"/>
    </row>
    <row r="81" spans="1:110" ht="31.5">
      <c r="A81" s="102" t="s">
        <v>1</v>
      </c>
      <c r="B81" s="103" t="s">
        <v>317</v>
      </c>
      <c r="C81" s="26">
        <v>3.3E-3</v>
      </c>
      <c r="D81" s="110">
        <f>($D$32+$D$43+$D$54+$D$61+$D$77)*C81</f>
        <v>16.3501391782344</v>
      </c>
      <c r="E81" s="1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  <c r="CX81" s="189"/>
      <c r="CY81" s="189"/>
      <c r="CZ81" s="189"/>
      <c r="DA81" s="189"/>
      <c r="DB81" s="189"/>
      <c r="DC81" s="189"/>
      <c r="DD81" s="189"/>
      <c r="DE81" s="189"/>
      <c r="DF81" s="189"/>
    </row>
    <row r="82" spans="1:110" ht="31.5">
      <c r="A82" s="102" t="s">
        <v>3</v>
      </c>
      <c r="B82" s="103" t="s">
        <v>318</v>
      </c>
      <c r="C82" s="26">
        <v>2.0000000000000001E-4</v>
      </c>
      <c r="D82" s="110">
        <f>($D$32+$D$43+$D$54+$D$61+$D$77)*C82</f>
        <v>0.99091752595359994</v>
      </c>
      <c r="E82" s="1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  <c r="CX82" s="189"/>
      <c r="CY82" s="189"/>
      <c r="CZ82" s="189"/>
      <c r="DA82" s="189"/>
      <c r="DB82" s="189"/>
      <c r="DC82" s="189"/>
      <c r="DD82" s="189"/>
      <c r="DE82" s="189"/>
      <c r="DF82" s="189"/>
    </row>
    <row r="83" spans="1:110" ht="31.5">
      <c r="A83" s="102" t="s">
        <v>4</v>
      </c>
      <c r="B83" s="103" t="s">
        <v>320</v>
      </c>
      <c r="C83" s="26">
        <v>5.0000000000000001E-3</v>
      </c>
      <c r="D83" s="110">
        <f>($D$32+$D$43+$D$54+$D$61+$D$77)*C83</f>
        <v>24.772938148839998</v>
      </c>
      <c r="E83" s="1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89"/>
      <c r="CX83" s="189"/>
      <c r="CY83" s="189"/>
      <c r="CZ83" s="189"/>
      <c r="DA83" s="189"/>
      <c r="DB83" s="189"/>
      <c r="DC83" s="189"/>
      <c r="DD83" s="189"/>
      <c r="DE83" s="189"/>
      <c r="DF83" s="189"/>
    </row>
    <row r="84" spans="1:110" ht="32.25" thickBot="1">
      <c r="A84" s="117" t="s">
        <v>71</v>
      </c>
      <c r="B84" s="174" t="s">
        <v>319</v>
      </c>
      <c r="C84" s="175">
        <v>2.0000000000000001E-4</v>
      </c>
      <c r="D84" s="111">
        <f>($D$32+$D$43+$D$54+$D$61+$D$77)*C84</f>
        <v>0.99091752595359994</v>
      </c>
      <c r="E84" s="1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  <c r="CP84" s="189"/>
      <c r="CQ84" s="189"/>
      <c r="CR84" s="189"/>
      <c r="CS84" s="189"/>
      <c r="CT84" s="189"/>
      <c r="CU84" s="189"/>
      <c r="CV84" s="189"/>
      <c r="CW84" s="189"/>
      <c r="CX84" s="189"/>
      <c r="CY84" s="189"/>
      <c r="CZ84" s="189"/>
      <c r="DA84" s="189"/>
      <c r="DB84" s="189"/>
      <c r="DC84" s="189"/>
      <c r="DD84" s="189"/>
      <c r="DE84" s="189"/>
      <c r="DF84" s="189"/>
    </row>
    <row r="85" spans="1:110" ht="42.75" customHeight="1" thickBot="1">
      <c r="A85" s="326" t="s">
        <v>42</v>
      </c>
      <c r="B85" s="327"/>
      <c r="C85" s="112">
        <f>SUM(C80:C84)</f>
        <v>1.67E-2</v>
      </c>
      <c r="D85" s="113">
        <f>SUM(D80:D84)</f>
        <v>82.741613417125606</v>
      </c>
      <c r="E85" s="1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89"/>
      <c r="CX85" s="189"/>
      <c r="CY85" s="189"/>
      <c r="CZ85" s="189"/>
      <c r="DA85" s="189"/>
      <c r="DB85" s="189"/>
      <c r="DC85" s="189"/>
      <c r="DD85" s="189"/>
      <c r="DE85" s="189"/>
      <c r="DF85" s="189"/>
    </row>
    <row r="86" spans="1:110" ht="46.5" customHeight="1" thickBot="1">
      <c r="A86" s="336" t="s">
        <v>324</v>
      </c>
      <c r="B86" s="337"/>
      <c r="C86" s="337"/>
      <c r="D86" s="337"/>
      <c r="E86" s="337"/>
      <c r="F86" s="337"/>
      <c r="G86" s="337"/>
      <c r="H86" s="337"/>
      <c r="I86" s="338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  <c r="CX86" s="189"/>
      <c r="CY86" s="189"/>
      <c r="CZ86" s="189"/>
      <c r="DA86" s="189"/>
      <c r="DB86" s="189"/>
      <c r="DC86" s="189"/>
      <c r="DD86" s="189"/>
      <c r="DE86" s="189"/>
      <c r="DF86" s="189"/>
    </row>
    <row r="87" spans="1:110" ht="16.5" thickBot="1">
      <c r="A87" s="114" t="s">
        <v>43</v>
      </c>
      <c r="B87" s="360" t="s">
        <v>44</v>
      </c>
      <c r="C87" s="361"/>
      <c r="D87" s="167" t="s">
        <v>8</v>
      </c>
      <c r="E87" s="1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  <c r="CX87" s="189"/>
      <c r="CY87" s="189"/>
      <c r="CZ87" s="189"/>
      <c r="DA87" s="189"/>
      <c r="DB87" s="189"/>
      <c r="DC87" s="189"/>
      <c r="DD87" s="189"/>
      <c r="DE87" s="189"/>
      <c r="DF87" s="189"/>
    </row>
    <row r="88" spans="1:110" ht="16.5" thickBot="1">
      <c r="A88" s="105" t="s">
        <v>0</v>
      </c>
      <c r="B88" s="115" t="s">
        <v>120</v>
      </c>
      <c r="C88" s="168">
        <v>0</v>
      </c>
      <c r="D88" s="169">
        <f>($D$32)*(C88)</f>
        <v>0</v>
      </c>
      <c r="E88" s="1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  <c r="CX88" s="189"/>
      <c r="CY88" s="189"/>
      <c r="CZ88" s="189"/>
      <c r="DA88" s="189"/>
      <c r="DB88" s="189"/>
      <c r="DC88" s="189"/>
      <c r="DD88" s="189"/>
      <c r="DE88" s="189"/>
      <c r="DF88" s="189"/>
    </row>
    <row r="89" spans="1:110" ht="16.5" thickBot="1">
      <c r="A89" s="306" t="s">
        <v>121</v>
      </c>
      <c r="B89" s="308"/>
      <c r="C89" s="170">
        <f>SUM(C88)</f>
        <v>0</v>
      </c>
      <c r="D89" s="170">
        <f>SUM(D88)</f>
        <v>0</v>
      </c>
      <c r="E89" s="1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89"/>
      <c r="BU89" s="189"/>
      <c r="BV89" s="189"/>
      <c r="BW89" s="189"/>
      <c r="BX89" s="189"/>
      <c r="BY89" s="189"/>
      <c r="BZ89" s="189"/>
      <c r="CA89" s="189"/>
      <c r="CB89" s="189"/>
      <c r="CC89" s="189"/>
      <c r="CD89" s="189"/>
      <c r="CE89" s="189"/>
      <c r="CF89" s="189"/>
      <c r="CG89" s="189"/>
      <c r="CH89" s="189"/>
      <c r="CI89" s="189"/>
      <c r="CJ89" s="189"/>
      <c r="CK89" s="189"/>
      <c r="CL89" s="189"/>
      <c r="CM89" s="189"/>
      <c r="CN89" s="189"/>
      <c r="CO89" s="189"/>
      <c r="CP89" s="189"/>
      <c r="CQ89" s="189"/>
      <c r="CR89" s="189"/>
      <c r="CS89" s="189"/>
      <c r="CT89" s="189"/>
      <c r="CU89" s="189"/>
      <c r="CV89" s="189"/>
      <c r="CW89" s="189"/>
      <c r="CX89" s="189"/>
      <c r="CY89" s="189"/>
      <c r="CZ89" s="189"/>
      <c r="DA89" s="189"/>
      <c r="DB89" s="189"/>
      <c r="DC89" s="189"/>
      <c r="DD89" s="189"/>
      <c r="DE89" s="189"/>
      <c r="DF89" s="189"/>
    </row>
    <row r="90" spans="1:110" ht="16.5" thickBot="1">
      <c r="A90" s="362" t="s">
        <v>122</v>
      </c>
      <c r="B90" s="363"/>
      <c r="C90" s="363"/>
      <c r="D90" s="364"/>
      <c r="E90" s="1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  <c r="BI90" s="189"/>
      <c r="BJ90" s="189"/>
      <c r="BK90" s="189"/>
      <c r="BL90" s="189"/>
      <c r="BM90" s="189"/>
      <c r="BN90" s="189"/>
      <c r="BO90" s="189"/>
      <c r="BP90" s="189"/>
      <c r="BQ90" s="189"/>
      <c r="BR90" s="189"/>
      <c r="BS90" s="189"/>
      <c r="BT90" s="189"/>
      <c r="BU90" s="189"/>
      <c r="BV90" s="189"/>
      <c r="BW90" s="189"/>
      <c r="BX90" s="189"/>
      <c r="BY90" s="189"/>
      <c r="BZ90" s="189"/>
      <c r="CA90" s="189"/>
      <c r="CB90" s="189"/>
      <c r="CC90" s="189"/>
      <c r="CD90" s="189"/>
      <c r="CE90" s="189"/>
      <c r="CF90" s="189"/>
      <c r="CG90" s="189"/>
      <c r="CH90" s="189"/>
      <c r="CI90" s="189"/>
      <c r="CJ90" s="189"/>
      <c r="CK90" s="189"/>
      <c r="CL90" s="189"/>
      <c r="CM90" s="189"/>
      <c r="CN90" s="189"/>
      <c r="CO90" s="189"/>
      <c r="CP90" s="189"/>
      <c r="CQ90" s="189"/>
      <c r="CR90" s="189"/>
      <c r="CS90" s="189"/>
      <c r="CT90" s="189"/>
      <c r="CU90" s="189"/>
      <c r="CV90" s="189"/>
      <c r="CW90" s="189"/>
      <c r="CX90" s="189"/>
      <c r="CY90" s="189"/>
      <c r="CZ90" s="189"/>
      <c r="DA90" s="189"/>
      <c r="DB90" s="189"/>
      <c r="DC90" s="189"/>
      <c r="DD90" s="189"/>
      <c r="DE90" s="189"/>
      <c r="DF90" s="189"/>
    </row>
    <row r="91" spans="1:110" ht="15.75">
      <c r="A91" s="116" t="s">
        <v>0</v>
      </c>
      <c r="B91" s="365" t="s">
        <v>40</v>
      </c>
      <c r="C91" s="366"/>
      <c r="D91" s="100">
        <f>(D85)</f>
        <v>82.741613417125606</v>
      </c>
      <c r="E91" s="1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89"/>
      <c r="BU91" s="189"/>
      <c r="BV91" s="189"/>
      <c r="BW91" s="189"/>
      <c r="BX91" s="189"/>
      <c r="BY91" s="189"/>
      <c r="BZ91" s="189"/>
      <c r="CA91" s="189"/>
      <c r="CB91" s="189"/>
      <c r="CC91" s="189"/>
      <c r="CD91" s="189"/>
      <c r="CE91" s="189"/>
      <c r="CF91" s="189"/>
      <c r="CG91" s="189"/>
      <c r="CH91" s="189"/>
      <c r="CI91" s="189"/>
      <c r="CJ91" s="189"/>
      <c r="CK91" s="189"/>
      <c r="CL91" s="189"/>
      <c r="CM91" s="189"/>
      <c r="CN91" s="189"/>
      <c r="CO91" s="189"/>
      <c r="CP91" s="189"/>
      <c r="CQ91" s="189"/>
      <c r="CR91" s="189"/>
      <c r="CS91" s="189"/>
      <c r="CT91" s="189"/>
      <c r="CU91" s="189"/>
      <c r="CV91" s="189"/>
      <c r="CW91" s="189"/>
      <c r="CX91" s="189"/>
      <c r="CY91" s="189"/>
      <c r="CZ91" s="189"/>
      <c r="DA91" s="189"/>
      <c r="DB91" s="189"/>
      <c r="DC91" s="189"/>
      <c r="DD91" s="189"/>
      <c r="DE91" s="189"/>
      <c r="DF91" s="189"/>
    </row>
    <row r="92" spans="1:110" ht="16.5" thickBot="1">
      <c r="A92" s="117" t="s">
        <v>1</v>
      </c>
      <c r="B92" s="367" t="s">
        <v>120</v>
      </c>
      <c r="C92" s="368"/>
      <c r="D92" s="106">
        <f>($D$33)*(C92)</f>
        <v>0</v>
      </c>
      <c r="E92" s="1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  <c r="BI92" s="189"/>
      <c r="BJ92" s="189"/>
      <c r="BK92" s="189"/>
      <c r="BL92" s="189"/>
      <c r="BM92" s="189"/>
      <c r="BN92" s="189"/>
      <c r="BO92" s="189"/>
      <c r="BP92" s="189"/>
      <c r="BQ92" s="189"/>
      <c r="BR92" s="189"/>
      <c r="BS92" s="189"/>
      <c r="BT92" s="189"/>
      <c r="BU92" s="189"/>
      <c r="BV92" s="189"/>
      <c r="BW92" s="189"/>
      <c r="BX92" s="189"/>
      <c r="BY92" s="189"/>
      <c r="BZ92" s="189"/>
      <c r="CA92" s="189"/>
      <c r="CB92" s="189"/>
      <c r="CC92" s="189"/>
      <c r="CD92" s="189"/>
      <c r="CE92" s="189"/>
      <c r="CF92" s="189"/>
      <c r="CG92" s="189"/>
      <c r="CH92" s="189"/>
      <c r="CI92" s="189"/>
      <c r="CJ92" s="189"/>
      <c r="CK92" s="189"/>
      <c r="CL92" s="189"/>
      <c r="CM92" s="189"/>
      <c r="CN92" s="189"/>
      <c r="CO92" s="189"/>
      <c r="CP92" s="189"/>
      <c r="CQ92" s="189"/>
      <c r="CR92" s="189"/>
      <c r="CS92" s="189"/>
      <c r="CT92" s="189"/>
      <c r="CU92" s="189"/>
      <c r="CV92" s="189"/>
      <c r="CW92" s="189"/>
      <c r="CX92" s="189"/>
      <c r="CY92" s="189"/>
      <c r="CZ92" s="189"/>
      <c r="DA92" s="189"/>
      <c r="DB92" s="189"/>
      <c r="DC92" s="189"/>
      <c r="DD92" s="189"/>
      <c r="DE92" s="189"/>
      <c r="DF92" s="189"/>
    </row>
    <row r="93" spans="1:110" ht="16.5" thickBot="1">
      <c r="A93" s="369" t="s">
        <v>123</v>
      </c>
      <c r="B93" s="370"/>
      <c r="C93" s="370"/>
      <c r="D93" s="118">
        <f>SUM(D91:D91)</f>
        <v>82.741613417125606</v>
      </c>
      <c r="E93" s="1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89"/>
      <c r="CQ93" s="189"/>
      <c r="CR93" s="189"/>
      <c r="CS93" s="189"/>
      <c r="CT93" s="189"/>
      <c r="CU93" s="189"/>
      <c r="CV93" s="189"/>
      <c r="CW93" s="189"/>
      <c r="CX93" s="189"/>
      <c r="CY93" s="189"/>
      <c r="CZ93" s="189"/>
      <c r="DA93" s="189"/>
      <c r="DB93" s="189"/>
      <c r="DC93" s="189"/>
      <c r="DD93" s="189"/>
      <c r="DE93" s="189"/>
      <c r="DF93" s="189"/>
    </row>
    <row r="94" spans="1:110" ht="16.5" thickBot="1">
      <c r="A94" s="329" t="s">
        <v>45</v>
      </c>
      <c r="B94" s="330"/>
      <c r="C94" s="330"/>
      <c r="D94" s="331"/>
      <c r="E94" s="1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89"/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89"/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89"/>
      <c r="CQ94" s="189"/>
      <c r="CR94" s="189"/>
      <c r="CS94" s="189"/>
      <c r="CT94" s="189"/>
      <c r="CU94" s="189"/>
      <c r="CV94" s="189"/>
      <c r="CW94" s="189"/>
      <c r="CX94" s="189"/>
      <c r="CY94" s="189"/>
      <c r="CZ94" s="189"/>
      <c r="DA94" s="189"/>
      <c r="DB94" s="189"/>
      <c r="DC94" s="189"/>
      <c r="DD94" s="189"/>
      <c r="DE94" s="189"/>
      <c r="DF94" s="189"/>
    </row>
    <row r="95" spans="1:110" ht="16.5" thickBot="1">
      <c r="A95" s="93">
        <v>5</v>
      </c>
      <c r="B95" s="318" t="s">
        <v>46</v>
      </c>
      <c r="C95" s="319"/>
      <c r="D95" s="93" t="s">
        <v>8</v>
      </c>
      <c r="E95" s="1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</row>
    <row r="96" spans="1:110" ht="15.75">
      <c r="A96" s="69" t="s">
        <v>0</v>
      </c>
      <c r="B96" s="320" t="s">
        <v>47</v>
      </c>
      <c r="C96" s="321"/>
      <c r="D96" s="119">
        <v>25</v>
      </c>
      <c r="E96" s="1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  <c r="CX96" s="189"/>
      <c r="CY96" s="189"/>
      <c r="CZ96" s="189"/>
      <c r="DA96" s="189"/>
      <c r="DB96" s="189"/>
      <c r="DC96" s="189"/>
      <c r="DD96" s="189"/>
      <c r="DE96" s="189"/>
      <c r="DF96" s="189"/>
    </row>
    <row r="97" spans="1:110" ht="15.75">
      <c r="A97" s="71" t="s">
        <v>1</v>
      </c>
      <c r="B97" s="339" t="s">
        <v>178</v>
      </c>
      <c r="C97" s="340"/>
      <c r="D97" s="95"/>
      <c r="E97" s="202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  <c r="CX97" s="189"/>
      <c r="CY97" s="189"/>
      <c r="CZ97" s="189"/>
      <c r="DA97" s="189"/>
      <c r="DB97" s="189"/>
      <c r="DC97" s="189"/>
      <c r="DD97" s="189"/>
      <c r="DE97" s="189"/>
      <c r="DF97" s="189"/>
    </row>
    <row r="98" spans="1:110" ht="15.75">
      <c r="A98" s="71" t="s">
        <v>3</v>
      </c>
      <c r="B98" s="339" t="s">
        <v>200</v>
      </c>
      <c r="C98" s="340"/>
      <c r="D98" s="95"/>
      <c r="E98" s="1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89"/>
      <c r="CO98" s="189"/>
      <c r="CP98" s="189"/>
      <c r="CQ98" s="189"/>
      <c r="CR98" s="189"/>
      <c r="CS98" s="189"/>
      <c r="CT98" s="189"/>
      <c r="CU98" s="189"/>
      <c r="CV98" s="189"/>
      <c r="CW98" s="189"/>
      <c r="CX98" s="189"/>
      <c r="CY98" s="189"/>
      <c r="CZ98" s="189"/>
      <c r="DA98" s="189"/>
      <c r="DB98" s="189"/>
      <c r="DC98" s="189"/>
      <c r="DD98" s="189"/>
      <c r="DE98" s="189"/>
      <c r="DF98" s="189"/>
    </row>
    <row r="99" spans="1:110" ht="16.5" thickBot="1">
      <c r="A99" s="73" t="s">
        <v>4</v>
      </c>
      <c r="B99" s="343" t="s">
        <v>177</v>
      </c>
      <c r="C99" s="344"/>
      <c r="D99" s="74"/>
      <c r="E99" s="1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89"/>
      <c r="CX99" s="189"/>
      <c r="CY99" s="189"/>
      <c r="CZ99" s="189"/>
      <c r="DA99" s="189"/>
      <c r="DB99" s="189"/>
      <c r="DC99" s="189"/>
      <c r="DD99" s="189"/>
      <c r="DE99" s="189"/>
      <c r="DF99" s="189"/>
    </row>
    <row r="100" spans="1:110" ht="16.5" thickBot="1">
      <c r="A100" s="345" t="s">
        <v>125</v>
      </c>
      <c r="B100" s="346"/>
      <c r="C100" s="347"/>
      <c r="D100" s="75">
        <f>SUM(D96:D99)</f>
        <v>25</v>
      </c>
      <c r="E100" s="1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  <c r="CX100" s="189"/>
      <c r="CY100" s="189"/>
      <c r="CZ100" s="189"/>
      <c r="DA100" s="189"/>
      <c r="DB100" s="189"/>
      <c r="DC100" s="189"/>
      <c r="DD100" s="189"/>
      <c r="DE100" s="189"/>
      <c r="DF100" s="189"/>
    </row>
    <row r="101" spans="1:110" ht="16.5" thickBot="1">
      <c r="A101" s="329" t="s">
        <v>49</v>
      </c>
      <c r="B101" s="330"/>
      <c r="C101" s="330"/>
      <c r="D101" s="331"/>
      <c r="E101" s="1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  <c r="CX101" s="189"/>
      <c r="CY101" s="189"/>
      <c r="CZ101" s="189"/>
      <c r="DA101" s="189"/>
      <c r="DB101" s="189"/>
      <c r="DC101" s="189"/>
      <c r="DD101" s="189"/>
      <c r="DE101" s="189"/>
      <c r="DF101" s="189"/>
    </row>
    <row r="102" spans="1:110" ht="32.25" thickBot="1">
      <c r="A102" s="185">
        <v>6</v>
      </c>
      <c r="B102" s="120" t="s">
        <v>50</v>
      </c>
      <c r="C102" s="186" t="s">
        <v>21</v>
      </c>
      <c r="D102" s="93" t="s">
        <v>8</v>
      </c>
      <c r="E102" s="1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  <c r="BI102" s="189"/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89"/>
      <c r="CO102" s="189"/>
      <c r="CP102" s="189"/>
      <c r="CQ102" s="189"/>
      <c r="CR102" s="189"/>
      <c r="CS102" s="189"/>
      <c r="CT102" s="189"/>
      <c r="CU102" s="189"/>
      <c r="CV102" s="189"/>
      <c r="CW102" s="189"/>
      <c r="CX102" s="189"/>
      <c r="CY102" s="189"/>
      <c r="CZ102" s="189"/>
      <c r="DA102" s="189"/>
      <c r="DB102" s="189"/>
      <c r="DC102" s="189"/>
      <c r="DD102" s="189"/>
      <c r="DE102" s="189"/>
      <c r="DF102" s="189"/>
    </row>
    <row r="103" spans="1:110" ht="15.75">
      <c r="A103" s="121" t="s">
        <v>0</v>
      </c>
      <c r="B103" s="122" t="s">
        <v>51</v>
      </c>
      <c r="C103" s="123">
        <v>0.03</v>
      </c>
      <c r="D103" s="124">
        <f>(C103*D119)</f>
        <v>151.86987729555372</v>
      </c>
      <c r="E103" s="203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89"/>
      <c r="CR103" s="189"/>
      <c r="CS103" s="189"/>
      <c r="CT103" s="189"/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</row>
    <row r="104" spans="1:110" ht="15.75">
      <c r="A104" s="125" t="s">
        <v>1</v>
      </c>
      <c r="B104" s="126" t="s">
        <v>52</v>
      </c>
      <c r="C104" s="127">
        <v>0.02</v>
      </c>
      <c r="D104" s="128">
        <f>(C104*D119)</f>
        <v>101.24658486370248</v>
      </c>
      <c r="E104" s="203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</row>
    <row r="105" spans="1:110" ht="15.75">
      <c r="A105" s="371" t="s">
        <v>3</v>
      </c>
      <c r="B105" s="129" t="s">
        <v>126</v>
      </c>
      <c r="C105" s="130"/>
      <c r="D105" s="131"/>
      <c r="E105" s="1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</row>
    <row r="106" spans="1:110" ht="15.75">
      <c r="A106" s="371"/>
      <c r="B106" s="129" t="s">
        <v>150</v>
      </c>
      <c r="C106" s="127">
        <v>0.03</v>
      </c>
      <c r="D106" s="128">
        <f>(D119+D103+D104)/(1-SUM(C106:C110))*C106</f>
        <v>174.56307735121118</v>
      </c>
      <c r="E106" s="203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89"/>
      <c r="CQ106" s="189"/>
      <c r="CR106" s="189"/>
      <c r="CS106" s="189"/>
      <c r="CT106" s="189"/>
      <c r="CU106" s="189"/>
      <c r="CV106" s="189"/>
      <c r="CW106" s="189"/>
      <c r="CX106" s="189"/>
      <c r="CY106" s="189"/>
      <c r="CZ106" s="189"/>
      <c r="DA106" s="189"/>
      <c r="DB106" s="189"/>
      <c r="DC106" s="189"/>
      <c r="DD106" s="189"/>
      <c r="DE106" s="189"/>
      <c r="DF106" s="189"/>
    </row>
    <row r="107" spans="1:110" ht="15.75">
      <c r="A107" s="371"/>
      <c r="B107" s="129" t="s">
        <v>151</v>
      </c>
      <c r="C107" s="127">
        <v>6.4999999999999997E-3</v>
      </c>
      <c r="D107" s="128">
        <f>(D119+D103+D104)/(1-SUM(C106:C110))*C107</f>
        <v>37.822000092762423</v>
      </c>
      <c r="E107" s="1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89"/>
      <c r="CQ107" s="189"/>
      <c r="CR107" s="189"/>
      <c r="CS107" s="189"/>
      <c r="CT107" s="189"/>
      <c r="CU107" s="189"/>
      <c r="CV107" s="189"/>
      <c r="CW107" s="189"/>
      <c r="CX107" s="189"/>
      <c r="CY107" s="189"/>
      <c r="CZ107" s="189"/>
      <c r="DA107" s="189"/>
      <c r="DB107" s="189"/>
      <c r="DC107" s="189"/>
      <c r="DD107" s="189"/>
      <c r="DE107" s="189"/>
      <c r="DF107" s="189"/>
    </row>
    <row r="108" spans="1:110" ht="15.75">
      <c r="A108" s="371"/>
      <c r="B108" s="129" t="s">
        <v>127</v>
      </c>
      <c r="C108" s="132"/>
      <c r="D108" s="128"/>
      <c r="E108" s="1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89"/>
      <c r="CV108" s="189"/>
      <c r="CW108" s="189"/>
      <c r="CX108" s="189"/>
      <c r="CY108" s="189"/>
      <c r="CZ108" s="189"/>
      <c r="DA108" s="189"/>
      <c r="DB108" s="189"/>
      <c r="DC108" s="189"/>
      <c r="DD108" s="189"/>
      <c r="DE108" s="189"/>
      <c r="DF108" s="189"/>
    </row>
    <row r="109" spans="1:110" ht="15.75">
      <c r="A109" s="371"/>
      <c r="B109" s="129" t="s">
        <v>128</v>
      </c>
      <c r="C109" s="132"/>
      <c r="D109" s="128"/>
      <c r="E109" s="1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89"/>
      <c r="CO109" s="189"/>
      <c r="CP109" s="189"/>
      <c r="CQ109" s="189"/>
      <c r="CR109" s="189"/>
      <c r="CS109" s="189"/>
      <c r="CT109" s="189"/>
      <c r="CU109" s="189"/>
      <c r="CV109" s="189"/>
      <c r="CW109" s="189"/>
      <c r="CX109" s="189"/>
      <c r="CY109" s="189"/>
      <c r="CZ109" s="189"/>
      <c r="DA109" s="189"/>
      <c r="DB109" s="189"/>
      <c r="DC109" s="189"/>
      <c r="DD109" s="189"/>
      <c r="DE109" s="189"/>
      <c r="DF109" s="189"/>
    </row>
    <row r="110" spans="1:110" ht="16.5" thickBot="1">
      <c r="A110" s="372"/>
      <c r="B110" s="133" t="s">
        <v>129</v>
      </c>
      <c r="C110" s="134">
        <v>0.05</v>
      </c>
      <c r="D110" s="135">
        <f>(D119+D103+D104)/(1-SUM(C106:C110))*C110</f>
        <v>290.93846225201867</v>
      </c>
      <c r="E110" s="1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  <c r="CX110" s="189"/>
      <c r="CY110" s="189"/>
      <c r="CZ110" s="189"/>
      <c r="DA110" s="189"/>
      <c r="DB110" s="189"/>
      <c r="DC110" s="189"/>
      <c r="DD110" s="189"/>
      <c r="DE110" s="189"/>
      <c r="DF110" s="189"/>
    </row>
    <row r="111" spans="1:110" ht="16.5" thickBot="1">
      <c r="A111" s="358" t="s">
        <v>124</v>
      </c>
      <c r="B111" s="359"/>
      <c r="C111" s="136">
        <f>SUM(C103:C110)</f>
        <v>0.13650000000000001</v>
      </c>
      <c r="D111" s="137">
        <f>SUM(D103:D110)</f>
        <v>756.44000185524851</v>
      </c>
      <c r="E111" s="1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  <c r="CX111" s="189"/>
      <c r="CY111" s="189"/>
      <c r="CZ111" s="189"/>
      <c r="DA111" s="189"/>
      <c r="DB111" s="189"/>
      <c r="DC111" s="189"/>
      <c r="DD111" s="189"/>
      <c r="DE111" s="189"/>
      <c r="DF111" s="189"/>
    </row>
    <row r="112" spans="1:110" ht="16.5" thickBot="1">
      <c r="A112" s="138" t="s">
        <v>54</v>
      </c>
      <c r="B112" s="139"/>
      <c r="C112" s="140"/>
      <c r="D112" s="141"/>
      <c r="E112" s="1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  <c r="CX112" s="189"/>
      <c r="CY112" s="189"/>
      <c r="CZ112" s="189"/>
      <c r="DA112" s="189"/>
      <c r="DB112" s="189"/>
      <c r="DC112" s="189"/>
      <c r="DD112" s="189"/>
      <c r="DE112" s="189"/>
      <c r="DF112" s="189"/>
    </row>
    <row r="113" spans="1:110" ht="16.5" thickBot="1">
      <c r="A113" s="184"/>
      <c r="B113" s="319" t="s">
        <v>55</v>
      </c>
      <c r="C113" s="357"/>
      <c r="D113" s="93" t="s">
        <v>8</v>
      </c>
      <c r="E113" s="1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89"/>
      <c r="CQ113" s="189"/>
      <c r="CR113" s="189"/>
      <c r="CS113" s="189"/>
      <c r="CT113" s="189"/>
      <c r="CU113" s="189"/>
      <c r="CV113" s="189"/>
      <c r="CW113" s="189"/>
      <c r="CX113" s="189"/>
      <c r="CY113" s="189"/>
      <c r="CZ113" s="189"/>
      <c r="DA113" s="189"/>
      <c r="DB113" s="189"/>
      <c r="DC113" s="189"/>
      <c r="DD113" s="189"/>
      <c r="DE113" s="189"/>
      <c r="DF113" s="189"/>
    </row>
    <row r="114" spans="1:110" ht="15.75">
      <c r="A114" s="114">
        <v>1</v>
      </c>
      <c r="B114" s="320" t="s">
        <v>6</v>
      </c>
      <c r="C114" s="321"/>
      <c r="D114" s="142">
        <f>D38</f>
        <v>2475.06</v>
      </c>
      <c r="E114" s="1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  <c r="CX114" s="189"/>
      <c r="CY114" s="189"/>
      <c r="CZ114" s="189"/>
      <c r="DA114" s="189"/>
      <c r="DB114" s="189"/>
      <c r="DC114" s="189"/>
      <c r="DD114" s="189"/>
      <c r="DE114" s="189"/>
      <c r="DF114" s="189"/>
    </row>
    <row r="115" spans="1:110" ht="15.75">
      <c r="A115" s="143">
        <v>2</v>
      </c>
      <c r="B115" s="339" t="s">
        <v>16</v>
      </c>
      <c r="C115" s="340"/>
      <c r="D115" s="144">
        <f>D68</f>
        <v>2306.5209357679996</v>
      </c>
      <c r="E115" s="1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89"/>
      <c r="CW115" s="189"/>
      <c r="CX115" s="189"/>
      <c r="CY115" s="189"/>
      <c r="CZ115" s="189"/>
      <c r="DA115" s="189"/>
      <c r="DB115" s="189"/>
      <c r="DC115" s="189"/>
      <c r="DD115" s="189"/>
      <c r="DE115" s="189"/>
      <c r="DF115" s="189"/>
    </row>
    <row r="116" spans="1:110" ht="15.75">
      <c r="A116" s="143">
        <v>3</v>
      </c>
      <c r="B116" s="339" t="s">
        <v>36</v>
      </c>
      <c r="C116" s="340"/>
      <c r="D116" s="144">
        <f>D77</f>
        <v>173.00669400000001</v>
      </c>
      <c r="E116" s="1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89"/>
      <c r="CX116" s="189"/>
      <c r="CY116" s="189"/>
      <c r="CZ116" s="189"/>
      <c r="DA116" s="189"/>
      <c r="DB116" s="189"/>
      <c r="DC116" s="189"/>
      <c r="DD116" s="189"/>
      <c r="DE116" s="189"/>
      <c r="DF116" s="189"/>
    </row>
    <row r="117" spans="1:110" ht="15.75">
      <c r="A117" s="143">
        <v>4</v>
      </c>
      <c r="B117" s="339" t="s">
        <v>38</v>
      </c>
      <c r="C117" s="340"/>
      <c r="D117" s="144">
        <f>D93</f>
        <v>82.741613417125606</v>
      </c>
      <c r="E117" s="1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89"/>
      <c r="CX117" s="189"/>
      <c r="CY117" s="189"/>
      <c r="CZ117" s="189"/>
      <c r="DA117" s="189"/>
      <c r="DB117" s="189"/>
      <c r="DC117" s="189"/>
      <c r="DD117" s="189"/>
      <c r="DE117" s="189"/>
      <c r="DF117" s="189"/>
    </row>
    <row r="118" spans="1:110" ht="16.5" thickBot="1">
      <c r="A118" s="145">
        <v>5</v>
      </c>
      <c r="B118" s="343" t="s">
        <v>45</v>
      </c>
      <c r="C118" s="344"/>
      <c r="D118" s="146">
        <f>D100</f>
        <v>25</v>
      </c>
      <c r="E118" s="1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  <c r="CX118" s="189"/>
      <c r="CY118" s="189"/>
      <c r="CZ118" s="189"/>
      <c r="DA118" s="189"/>
      <c r="DB118" s="189"/>
      <c r="DC118" s="189"/>
      <c r="DD118" s="189"/>
      <c r="DE118" s="189"/>
      <c r="DF118" s="189"/>
    </row>
    <row r="119" spans="1:110" ht="16.5" thickBot="1">
      <c r="A119" s="332" t="s">
        <v>56</v>
      </c>
      <c r="B119" s="376"/>
      <c r="C119" s="319"/>
      <c r="D119" s="75">
        <f>SUM(D114:D118)</f>
        <v>5062.3292431851241</v>
      </c>
      <c r="E119" s="1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  <c r="CX119" s="189"/>
      <c r="CY119" s="189"/>
      <c r="CZ119" s="189"/>
      <c r="DA119" s="189"/>
      <c r="DB119" s="189"/>
      <c r="DC119" s="189"/>
      <c r="DD119" s="189"/>
      <c r="DE119" s="189"/>
      <c r="DF119" s="189"/>
    </row>
    <row r="120" spans="1:110" ht="16.5" thickBot="1">
      <c r="A120" s="147">
        <v>6</v>
      </c>
      <c r="B120" s="377" t="s">
        <v>57</v>
      </c>
      <c r="C120" s="378"/>
      <c r="D120" s="148">
        <f>D111</f>
        <v>756.44000185524851</v>
      </c>
      <c r="E120" s="1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  <c r="BI120" s="189"/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89"/>
      <c r="CO120" s="189"/>
      <c r="CP120" s="189"/>
      <c r="CQ120" s="189"/>
      <c r="CR120" s="189"/>
      <c r="CS120" s="189"/>
      <c r="CT120" s="189"/>
      <c r="CU120" s="189"/>
      <c r="CV120" s="189"/>
      <c r="CW120" s="189"/>
      <c r="CX120" s="189"/>
      <c r="CY120" s="189"/>
      <c r="CZ120" s="189"/>
      <c r="DA120" s="189"/>
      <c r="DB120" s="189"/>
      <c r="DC120" s="189"/>
      <c r="DD120" s="189"/>
      <c r="DE120" s="189"/>
      <c r="DF120" s="189"/>
    </row>
    <row r="121" spans="1:110" ht="15.75">
      <c r="A121" s="379" t="s">
        <v>58</v>
      </c>
      <c r="B121" s="380"/>
      <c r="C121" s="381"/>
      <c r="D121" s="205">
        <f>+D120+D119</f>
        <v>5818.7692450403729</v>
      </c>
      <c r="E121" s="1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89"/>
      <c r="CO121" s="189"/>
      <c r="CP121" s="189"/>
      <c r="CQ121" s="189"/>
      <c r="CR121" s="189"/>
      <c r="CS121" s="189"/>
      <c r="CT121" s="189"/>
      <c r="CU121" s="189"/>
      <c r="CV121" s="189"/>
      <c r="CW121" s="189"/>
      <c r="CX121" s="189"/>
      <c r="CY121" s="189"/>
      <c r="CZ121" s="189"/>
      <c r="DA121" s="189"/>
      <c r="DB121" s="189"/>
      <c r="DC121" s="189"/>
      <c r="DD121" s="189"/>
      <c r="DE121" s="189"/>
      <c r="DF121" s="189"/>
    </row>
    <row r="122" spans="1:110" ht="15.75">
      <c r="A122" s="210"/>
      <c r="B122" s="210"/>
      <c r="C122" s="210"/>
      <c r="D122" s="210"/>
      <c r="E122" s="1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89"/>
      <c r="CQ122" s="189"/>
      <c r="CR122" s="189"/>
      <c r="CS122" s="189"/>
      <c r="CT122" s="189"/>
      <c r="CU122" s="189"/>
      <c r="CV122" s="189"/>
      <c r="CW122" s="189"/>
      <c r="CX122" s="189"/>
      <c r="CY122" s="189"/>
      <c r="CZ122" s="189"/>
      <c r="DA122" s="189"/>
      <c r="DB122" s="189"/>
      <c r="DC122" s="189"/>
      <c r="DD122" s="189"/>
      <c r="DE122" s="189"/>
      <c r="DF122" s="189"/>
    </row>
    <row r="123" spans="1:110" ht="16.5" thickBot="1">
      <c r="A123" s="206" t="s">
        <v>59</v>
      </c>
      <c r="B123" s="207"/>
      <c r="C123" s="208"/>
      <c r="D123" s="209"/>
      <c r="E123" s="1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89"/>
      <c r="CX123" s="189"/>
      <c r="CY123" s="189"/>
      <c r="CZ123" s="189"/>
      <c r="DA123" s="189"/>
      <c r="DB123" s="189"/>
      <c r="DC123" s="189"/>
      <c r="DD123" s="189"/>
      <c r="DE123" s="189"/>
      <c r="DF123" s="189"/>
    </row>
    <row r="124" spans="1:110" ht="15.75">
      <c r="A124" s="382" t="s">
        <v>60</v>
      </c>
      <c r="B124" s="383"/>
      <c r="C124" s="384"/>
      <c r="D124" s="153">
        <f>D121</f>
        <v>5818.7692450403729</v>
      </c>
      <c r="E124" s="1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  <c r="CX124" s="189"/>
      <c r="CY124" s="189"/>
      <c r="CZ124" s="189"/>
      <c r="DA124" s="189"/>
      <c r="DB124" s="189"/>
      <c r="DC124" s="189"/>
      <c r="DD124" s="189"/>
      <c r="DE124" s="189"/>
      <c r="DF124" s="189"/>
    </row>
    <row r="125" spans="1:110" ht="16.5" thickBot="1">
      <c r="A125" s="385" t="s">
        <v>61</v>
      </c>
      <c r="B125" s="386"/>
      <c r="C125" s="387"/>
      <c r="D125" s="154">
        <f>D43+D77+D85</f>
        <v>736.98247341712556</v>
      </c>
      <c r="E125" s="1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89"/>
      <c r="CV125" s="189"/>
      <c r="CW125" s="189"/>
      <c r="CX125" s="189"/>
      <c r="CY125" s="189"/>
      <c r="CZ125" s="189"/>
      <c r="DA125" s="189"/>
      <c r="DB125" s="189"/>
      <c r="DC125" s="189"/>
      <c r="DD125" s="189"/>
      <c r="DE125" s="189"/>
      <c r="DF125" s="189"/>
    </row>
    <row r="126" spans="1:110" ht="15.75">
      <c r="A126" s="388" t="s">
        <v>51</v>
      </c>
      <c r="B126" s="389"/>
      <c r="C126" s="155">
        <f>C103</f>
        <v>0.03</v>
      </c>
      <c r="D126" s="154">
        <f>ROUND(D125*C126,2)</f>
        <v>22.11</v>
      </c>
      <c r="E126" s="1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89"/>
      <c r="CX126" s="189"/>
      <c r="CY126" s="189"/>
      <c r="CZ126" s="189"/>
      <c r="DA126" s="189"/>
      <c r="DB126" s="189"/>
      <c r="DC126" s="189"/>
      <c r="DD126" s="189"/>
      <c r="DE126" s="189"/>
      <c r="DF126" s="189"/>
    </row>
    <row r="127" spans="1:110" ht="15.75">
      <c r="A127" s="388" t="s">
        <v>52</v>
      </c>
      <c r="B127" s="389"/>
      <c r="C127" s="156">
        <f>C104</f>
        <v>0.02</v>
      </c>
      <c r="D127" s="154">
        <f>ROUND((D125+D126)*C127,2)</f>
        <v>15.18</v>
      </c>
      <c r="E127" s="1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89"/>
      <c r="CV127" s="189"/>
      <c r="CW127" s="189"/>
      <c r="CX127" s="189"/>
      <c r="CY127" s="189"/>
      <c r="CZ127" s="189"/>
      <c r="DA127" s="189"/>
      <c r="DB127" s="189"/>
      <c r="DC127" s="189"/>
      <c r="DD127" s="189"/>
      <c r="DE127" s="189"/>
      <c r="DF127" s="189"/>
    </row>
    <row r="128" spans="1:110" ht="16.5" thickBot="1">
      <c r="A128" s="390" t="s">
        <v>53</v>
      </c>
      <c r="B128" s="391"/>
      <c r="C128" s="157">
        <f>SUM(C106:C110)</f>
        <v>8.6499999999999994E-2</v>
      </c>
      <c r="D128" s="158">
        <f>ROUND((D125+D126+D127)/(1-C128)-(D125+D126+D127),2)</f>
        <v>73.319999999999993</v>
      </c>
      <c r="E128" s="1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  <c r="CX128" s="189"/>
      <c r="CY128" s="189"/>
      <c r="CZ128" s="189"/>
      <c r="DA128" s="189"/>
      <c r="DB128" s="189"/>
      <c r="DC128" s="189"/>
      <c r="DD128" s="189"/>
      <c r="DE128" s="189"/>
      <c r="DF128" s="189"/>
    </row>
    <row r="129" spans="1:110" ht="16.5" thickBot="1">
      <c r="A129" s="392" t="s">
        <v>155</v>
      </c>
      <c r="B129" s="393"/>
      <c r="C129" s="394"/>
      <c r="D129" s="159">
        <f>SUM(D125:D128)</f>
        <v>847.59247341712557</v>
      </c>
      <c r="E129" s="1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  <c r="CT129" s="189"/>
      <c r="CU129" s="189"/>
      <c r="CV129" s="189"/>
      <c r="CW129" s="189"/>
      <c r="CX129" s="189"/>
      <c r="CY129" s="189"/>
      <c r="CZ129" s="189"/>
      <c r="DA129" s="189"/>
      <c r="DB129" s="189"/>
      <c r="DC129" s="189"/>
      <c r="DD129" s="189"/>
      <c r="DE129" s="189"/>
      <c r="DF129" s="189"/>
    </row>
    <row r="130" spans="1:110" ht="16.5" thickBot="1">
      <c r="A130" s="373" t="s">
        <v>62</v>
      </c>
      <c r="B130" s="374"/>
      <c r="C130" s="375"/>
      <c r="D130" s="160">
        <f>+D124-D129</f>
        <v>4971.1767716232471</v>
      </c>
      <c r="E130" s="1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  <c r="CX130" s="189"/>
      <c r="CY130" s="189"/>
      <c r="CZ130" s="189"/>
      <c r="DA130" s="189"/>
      <c r="DB130" s="189"/>
      <c r="DC130" s="189"/>
      <c r="DD130" s="189"/>
      <c r="DE130" s="189"/>
      <c r="DF130" s="189"/>
    </row>
    <row r="131" spans="1:110" ht="15.75">
      <c r="A131" s="204"/>
      <c r="B131" s="204"/>
      <c r="C131" s="204"/>
      <c r="D131" s="204"/>
      <c r="E131" s="1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  <c r="CT131" s="189"/>
      <c r="CU131" s="189"/>
      <c r="CV131" s="189"/>
      <c r="CW131" s="189"/>
      <c r="CX131" s="189"/>
      <c r="CY131" s="189"/>
      <c r="CZ131" s="189"/>
      <c r="DA131" s="189"/>
      <c r="DB131" s="189"/>
      <c r="DC131" s="189"/>
      <c r="DD131" s="189"/>
      <c r="DE131" s="189"/>
      <c r="DF131" s="189"/>
    </row>
    <row r="132" spans="1:110">
      <c r="A132" s="189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  <c r="CX132" s="189"/>
      <c r="CY132" s="189"/>
      <c r="CZ132" s="189"/>
      <c r="DA132" s="189"/>
      <c r="DB132" s="189"/>
      <c r="DC132" s="189"/>
      <c r="DD132" s="189"/>
      <c r="DE132" s="189"/>
      <c r="DF132" s="189"/>
    </row>
    <row r="133" spans="1:110">
      <c r="A133" s="189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89"/>
      <c r="CX133" s="189"/>
      <c r="CY133" s="189"/>
      <c r="CZ133" s="189"/>
      <c r="DA133" s="189"/>
      <c r="DB133" s="189"/>
      <c r="DC133" s="189"/>
      <c r="DD133" s="189"/>
      <c r="DE133" s="189"/>
      <c r="DF133" s="189"/>
    </row>
    <row r="134" spans="1:110">
      <c r="A134" s="189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  <c r="CT134" s="189"/>
      <c r="CU134" s="189"/>
      <c r="CV134" s="189"/>
      <c r="CW134" s="189"/>
      <c r="CX134" s="189"/>
      <c r="CY134" s="189"/>
      <c r="CZ134" s="189"/>
      <c r="DA134" s="189"/>
      <c r="DB134" s="189"/>
      <c r="DC134" s="189"/>
      <c r="DD134" s="189"/>
      <c r="DE134" s="189"/>
      <c r="DF134" s="189"/>
    </row>
    <row r="135" spans="1:110">
      <c r="A135" s="189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  <c r="CX135" s="189"/>
      <c r="CY135" s="189"/>
      <c r="CZ135" s="189"/>
      <c r="DA135" s="189"/>
      <c r="DB135" s="189"/>
      <c r="DC135" s="189"/>
      <c r="DD135" s="189"/>
      <c r="DE135" s="189"/>
      <c r="DF135" s="189"/>
    </row>
    <row r="136" spans="1:110">
      <c r="A136" s="189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  <c r="CT136" s="189"/>
      <c r="CU136" s="189"/>
      <c r="CV136" s="189"/>
      <c r="CW136" s="189"/>
      <c r="CX136" s="189"/>
      <c r="CY136" s="189"/>
      <c r="CZ136" s="189"/>
      <c r="DA136" s="189"/>
      <c r="DB136" s="189"/>
      <c r="DC136" s="189"/>
      <c r="DD136" s="189"/>
      <c r="DE136" s="189"/>
      <c r="DF136" s="189"/>
    </row>
    <row r="137" spans="1:110">
      <c r="A137" s="189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  <c r="CT137" s="189"/>
      <c r="CU137" s="189"/>
      <c r="CV137" s="189"/>
      <c r="CW137" s="189"/>
      <c r="CX137" s="189"/>
      <c r="CY137" s="189"/>
      <c r="CZ137" s="189"/>
      <c r="DA137" s="189"/>
      <c r="DB137" s="189"/>
      <c r="DC137" s="189"/>
      <c r="DD137" s="189"/>
      <c r="DE137" s="189"/>
      <c r="DF137" s="189"/>
    </row>
    <row r="138" spans="1:110">
      <c r="A138" s="189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  <c r="CT138" s="189"/>
      <c r="CU138" s="189"/>
      <c r="CV138" s="189"/>
      <c r="CW138" s="189"/>
      <c r="CX138" s="189"/>
      <c r="CY138" s="189"/>
      <c r="CZ138" s="189"/>
      <c r="DA138" s="189"/>
      <c r="DB138" s="189"/>
      <c r="DC138" s="189"/>
      <c r="DD138" s="189"/>
      <c r="DE138" s="189"/>
      <c r="DF138" s="189"/>
    </row>
    <row r="139" spans="1:110">
      <c r="A139" s="189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  <c r="CX139" s="189"/>
      <c r="CY139" s="189"/>
      <c r="CZ139" s="189"/>
      <c r="DA139" s="189"/>
      <c r="DB139" s="189"/>
      <c r="DC139" s="189"/>
      <c r="DD139" s="189"/>
      <c r="DE139" s="189"/>
      <c r="DF139" s="189"/>
    </row>
    <row r="140" spans="1:110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  <c r="CT140" s="189"/>
      <c r="CU140" s="189"/>
      <c r="CV140" s="189"/>
      <c r="CW140" s="189"/>
      <c r="CX140" s="189"/>
      <c r="CY140" s="189"/>
      <c r="CZ140" s="189"/>
      <c r="DA140" s="189"/>
      <c r="DB140" s="189"/>
      <c r="DC140" s="189"/>
      <c r="DD140" s="189"/>
      <c r="DE140" s="189"/>
      <c r="DF140" s="189"/>
    </row>
    <row r="141" spans="1:110">
      <c r="A141" s="189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  <c r="CX141" s="189"/>
      <c r="CY141" s="189"/>
      <c r="CZ141" s="189"/>
      <c r="DA141" s="189"/>
      <c r="DB141" s="189"/>
      <c r="DC141" s="189"/>
      <c r="DD141" s="189"/>
      <c r="DE141" s="189"/>
      <c r="DF141" s="189"/>
    </row>
    <row r="142" spans="1:110">
      <c r="A142" s="189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  <c r="CT142" s="189"/>
      <c r="CU142" s="189"/>
      <c r="CV142" s="189"/>
      <c r="CW142" s="189"/>
      <c r="CX142" s="189"/>
      <c r="CY142" s="189"/>
      <c r="CZ142" s="189"/>
      <c r="DA142" s="189"/>
      <c r="DB142" s="189"/>
      <c r="DC142" s="189"/>
      <c r="DD142" s="189"/>
      <c r="DE142" s="189"/>
      <c r="DF142" s="189"/>
    </row>
    <row r="143" spans="1:110">
      <c r="A143" s="189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  <c r="CT143" s="189"/>
      <c r="CU143" s="189"/>
      <c r="CV143" s="189"/>
      <c r="CW143" s="189"/>
      <c r="CX143" s="189"/>
      <c r="CY143" s="189"/>
      <c r="CZ143" s="189"/>
      <c r="DA143" s="189"/>
      <c r="DB143" s="189"/>
      <c r="DC143" s="189"/>
      <c r="DD143" s="189"/>
      <c r="DE143" s="189"/>
      <c r="DF143" s="189"/>
    </row>
    <row r="144" spans="1:110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  <c r="CT144" s="189"/>
      <c r="CU144" s="189"/>
      <c r="CV144" s="189"/>
      <c r="CW144" s="189"/>
      <c r="CX144" s="189"/>
      <c r="CY144" s="189"/>
      <c r="CZ144" s="189"/>
      <c r="DA144" s="189"/>
      <c r="DB144" s="189"/>
      <c r="DC144" s="189"/>
      <c r="DD144" s="189"/>
      <c r="DE144" s="189"/>
      <c r="DF144" s="189"/>
    </row>
    <row r="145" spans="1:110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89"/>
      <c r="BN145" s="189"/>
      <c r="BO145" s="189"/>
      <c r="BP145" s="189"/>
      <c r="BQ145" s="189"/>
      <c r="BR145" s="189"/>
      <c r="BS145" s="189"/>
      <c r="BT145" s="189"/>
      <c r="BU145" s="189"/>
      <c r="BV145" s="189"/>
      <c r="BW145" s="189"/>
      <c r="BX145" s="189"/>
      <c r="BY145" s="189"/>
      <c r="BZ145" s="189"/>
      <c r="CA145" s="189"/>
      <c r="CB145" s="189"/>
      <c r="CC145" s="189"/>
      <c r="CD145" s="189"/>
      <c r="CE145" s="189"/>
      <c r="CF145" s="189"/>
      <c r="CG145" s="189"/>
      <c r="CH145" s="189"/>
      <c r="CI145" s="189"/>
      <c r="CJ145" s="189"/>
      <c r="CK145" s="189"/>
      <c r="CL145" s="189"/>
      <c r="CM145" s="189"/>
      <c r="CN145" s="189"/>
      <c r="CO145" s="189"/>
      <c r="CP145" s="189"/>
      <c r="CQ145" s="189"/>
      <c r="CR145" s="189"/>
      <c r="CS145" s="189"/>
      <c r="CT145" s="189"/>
      <c r="CU145" s="189"/>
      <c r="CV145" s="189"/>
      <c r="CW145" s="189"/>
      <c r="CX145" s="189"/>
      <c r="CY145" s="189"/>
      <c r="CZ145" s="189"/>
      <c r="DA145" s="189"/>
      <c r="DB145" s="189"/>
      <c r="DC145" s="189"/>
      <c r="DD145" s="189"/>
      <c r="DE145" s="189"/>
      <c r="DF145" s="189"/>
    </row>
    <row r="146" spans="1:110">
      <c r="A146" s="189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  <c r="BN146" s="189"/>
      <c r="BO146" s="189"/>
      <c r="BP146" s="189"/>
      <c r="BQ146" s="189"/>
      <c r="BR146" s="189"/>
      <c r="BS146" s="189"/>
      <c r="BT146" s="189"/>
      <c r="BU146" s="189"/>
      <c r="BV146" s="189"/>
      <c r="BW146" s="189"/>
      <c r="BX146" s="189"/>
      <c r="BY146" s="189"/>
      <c r="BZ146" s="189"/>
      <c r="CA146" s="189"/>
      <c r="CB146" s="189"/>
      <c r="CC146" s="189"/>
      <c r="CD146" s="189"/>
      <c r="CE146" s="189"/>
      <c r="CF146" s="189"/>
      <c r="CG146" s="189"/>
      <c r="CH146" s="189"/>
      <c r="CI146" s="189"/>
      <c r="CJ146" s="189"/>
      <c r="CK146" s="189"/>
      <c r="CL146" s="189"/>
      <c r="CM146" s="189"/>
      <c r="CN146" s="189"/>
      <c r="CO146" s="189"/>
      <c r="CP146" s="189"/>
      <c r="CQ146" s="189"/>
      <c r="CR146" s="189"/>
      <c r="CS146" s="189"/>
      <c r="CT146" s="189"/>
      <c r="CU146" s="189"/>
      <c r="CV146" s="189"/>
      <c r="CW146" s="189"/>
      <c r="CX146" s="189"/>
      <c r="CY146" s="189"/>
      <c r="CZ146" s="189"/>
      <c r="DA146" s="189"/>
      <c r="DB146" s="189"/>
      <c r="DC146" s="189"/>
      <c r="DD146" s="189"/>
      <c r="DE146" s="189"/>
      <c r="DF146" s="189"/>
    </row>
    <row r="147" spans="1:110">
      <c r="A147" s="18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89"/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89"/>
      <c r="CQ147" s="189"/>
      <c r="CR147" s="189"/>
      <c r="CS147" s="189"/>
      <c r="CT147" s="189"/>
      <c r="CU147" s="189"/>
      <c r="CV147" s="189"/>
      <c r="CW147" s="189"/>
      <c r="CX147" s="189"/>
      <c r="CY147" s="189"/>
      <c r="CZ147" s="189"/>
      <c r="DA147" s="189"/>
      <c r="DB147" s="189"/>
      <c r="DC147" s="189"/>
      <c r="DD147" s="189"/>
      <c r="DE147" s="189"/>
      <c r="DF147" s="189"/>
    </row>
    <row r="148" spans="1:110">
      <c r="A148" s="189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89"/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89"/>
      <c r="CQ148" s="189"/>
      <c r="CR148" s="189"/>
      <c r="CS148" s="189"/>
      <c r="CT148" s="189"/>
      <c r="CU148" s="189"/>
      <c r="CV148" s="189"/>
      <c r="CW148" s="189"/>
      <c r="CX148" s="189"/>
      <c r="CY148" s="189"/>
      <c r="CZ148" s="189"/>
      <c r="DA148" s="189"/>
      <c r="DB148" s="189"/>
      <c r="DC148" s="189"/>
      <c r="DD148" s="189"/>
      <c r="DE148" s="189"/>
      <c r="DF148" s="189"/>
    </row>
    <row r="149" spans="1:110">
      <c r="A149" s="189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  <c r="CX149" s="189"/>
      <c r="CY149" s="189"/>
      <c r="CZ149" s="189"/>
      <c r="DA149" s="189"/>
      <c r="DB149" s="189"/>
      <c r="DC149" s="189"/>
      <c r="DD149" s="189"/>
      <c r="DE149" s="189"/>
      <c r="DF149" s="189"/>
    </row>
    <row r="150" spans="1:110">
      <c r="A150" s="189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  <c r="CX150" s="189"/>
      <c r="CY150" s="189"/>
      <c r="CZ150" s="189"/>
      <c r="DA150" s="189"/>
      <c r="DB150" s="189"/>
      <c r="DC150" s="189"/>
      <c r="DD150" s="189"/>
      <c r="DE150" s="189"/>
      <c r="DF150" s="189"/>
    </row>
    <row r="151" spans="1:110">
      <c r="A151" s="189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89"/>
      <c r="CO151" s="189"/>
      <c r="CP151" s="189"/>
      <c r="CQ151" s="189"/>
      <c r="CR151" s="189"/>
      <c r="CS151" s="189"/>
      <c r="CT151" s="189"/>
      <c r="CU151" s="189"/>
      <c r="CV151" s="189"/>
      <c r="CW151" s="189"/>
      <c r="CX151" s="189"/>
      <c r="CY151" s="189"/>
      <c r="CZ151" s="189"/>
      <c r="DA151" s="189"/>
      <c r="DB151" s="189"/>
      <c r="DC151" s="189"/>
      <c r="DD151" s="189"/>
      <c r="DE151" s="189"/>
      <c r="DF151" s="189"/>
    </row>
    <row r="152" spans="1:110">
      <c r="A152" s="189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89"/>
      <c r="CX152" s="189"/>
      <c r="CY152" s="189"/>
      <c r="CZ152" s="189"/>
      <c r="DA152" s="189"/>
      <c r="DB152" s="189"/>
      <c r="DC152" s="189"/>
      <c r="DD152" s="189"/>
      <c r="DE152" s="189"/>
      <c r="DF152" s="189"/>
    </row>
    <row r="153" spans="1:110">
      <c r="A153" s="189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  <c r="CX153" s="189"/>
      <c r="CY153" s="189"/>
      <c r="CZ153" s="189"/>
      <c r="DA153" s="189"/>
      <c r="DB153" s="189"/>
      <c r="DC153" s="189"/>
      <c r="DD153" s="189"/>
      <c r="DE153" s="189"/>
      <c r="DF153" s="189"/>
    </row>
    <row r="154" spans="1:110">
      <c r="A154" s="189"/>
      <c r="B154" s="189"/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  <c r="CX154" s="189"/>
      <c r="CY154" s="189"/>
      <c r="CZ154" s="189"/>
      <c r="DA154" s="189"/>
      <c r="DB154" s="189"/>
      <c r="DC154" s="189"/>
      <c r="DD154" s="189"/>
      <c r="DE154" s="189"/>
      <c r="DF154" s="189"/>
    </row>
    <row r="155" spans="1:110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89"/>
      <c r="CO155" s="189"/>
      <c r="CP155" s="189"/>
      <c r="CQ155" s="189"/>
      <c r="CR155" s="189"/>
      <c r="CS155" s="189"/>
      <c r="CT155" s="189"/>
      <c r="CU155" s="189"/>
      <c r="CV155" s="189"/>
      <c r="CW155" s="189"/>
      <c r="CX155" s="189"/>
      <c r="CY155" s="189"/>
      <c r="CZ155" s="189"/>
      <c r="DA155" s="189"/>
      <c r="DB155" s="189"/>
      <c r="DC155" s="189"/>
      <c r="DD155" s="189"/>
      <c r="DE155" s="189"/>
      <c r="DF155" s="189"/>
    </row>
    <row r="156" spans="1:110">
      <c r="A156" s="189"/>
      <c r="B156" s="189"/>
      <c r="C156" s="189"/>
      <c r="D156" s="189"/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89"/>
      <c r="CQ156" s="189"/>
      <c r="CR156" s="189"/>
      <c r="CS156" s="189"/>
      <c r="CT156" s="189"/>
      <c r="CU156" s="189"/>
      <c r="CV156" s="189"/>
      <c r="CW156" s="189"/>
      <c r="CX156" s="189"/>
      <c r="CY156" s="189"/>
      <c r="CZ156" s="189"/>
      <c r="DA156" s="189"/>
      <c r="DB156" s="189"/>
      <c r="DC156" s="189"/>
      <c r="DD156" s="189"/>
      <c r="DE156" s="189"/>
      <c r="DF156" s="189"/>
    </row>
    <row r="157" spans="1:110">
      <c r="A157" s="189"/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  <c r="CX157" s="189"/>
      <c r="CY157" s="189"/>
      <c r="CZ157" s="189"/>
      <c r="DA157" s="189"/>
      <c r="DB157" s="189"/>
      <c r="DC157" s="189"/>
      <c r="DD157" s="189"/>
      <c r="DE157" s="189"/>
      <c r="DF157" s="189"/>
    </row>
    <row r="158" spans="1:110">
      <c r="A158" s="189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  <c r="CX158" s="189"/>
      <c r="CY158" s="189"/>
      <c r="CZ158" s="189"/>
      <c r="DA158" s="189"/>
      <c r="DB158" s="189"/>
      <c r="DC158" s="189"/>
      <c r="DD158" s="189"/>
      <c r="DE158" s="189"/>
      <c r="DF158" s="189"/>
    </row>
    <row r="159" spans="1:110">
      <c r="A159" s="189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89"/>
      <c r="CQ159" s="189"/>
      <c r="CR159" s="189"/>
      <c r="CS159" s="189"/>
      <c r="CT159" s="189"/>
      <c r="CU159" s="189"/>
      <c r="CV159" s="189"/>
      <c r="CW159" s="189"/>
      <c r="CX159" s="189"/>
      <c r="CY159" s="189"/>
      <c r="CZ159" s="189"/>
      <c r="DA159" s="189"/>
      <c r="DB159" s="189"/>
      <c r="DC159" s="189"/>
      <c r="DD159" s="189"/>
      <c r="DE159" s="189"/>
      <c r="DF159" s="189"/>
    </row>
    <row r="160" spans="1:110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89"/>
      <c r="CQ160" s="189"/>
      <c r="CR160" s="189"/>
      <c r="CS160" s="189"/>
      <c r="CT160" s="189"/>
      <c r="CU160" s="189"/>
      <c r="CV160" s="189"/>
      <c r="CW160" s="189"/>
      <c r="CX160" s="189"/>
      <c r="CY160" s="189"/>
      <c r="CZ160" s="189"/>
      <c r="DA160" s="189"/>
      <c r="DB160" s="189"/>
      <c r="DC160" s="189"/>
      <c r="DD160" s="189"/>
      <c r="DE160" s="189"/>
      <c r="DF160" s="189"/>
    </row>
    <row r="161" spans="1:110">
      <c r="A161" s="189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89"/>
      <c r="CG161" s="189"/>
      <c r="CH161" s="189"/>
      <c r="CI161" s="189"/>
      <c r="CJ161" s="189"/>
      <c r="CK161" s="189"/>
      <c r="CL161" s="189"/>
      <c r="CM161" s="189"/>
      <c r="CN161" s="189"/>
      <c r="CO161" s="189"/>
      <c r="CP161" s="189"/>
      <c r="CQ161" s="189"/>
      <c r="CR161" s="189"/>
      <c r="CS161" s="189"/>
      <c r="CT161" s="189"/>
      <c r="CU161" s="189"/>
      <c r="CV161" s="189"/>
      <c r="CW161" s="189"/>
      <c r="CX161" s="189"/>
      <c r="CY161" s="189"/>
      <c r="CZ161" s="189"/>
      <c r="DA161" s="189"/>
      <c r="DB161" s="189"/>
      <c r="DC161" s="189"/>
      <c r="DD161" s="189"/>
      <c r="DE161" s="189"/>
      <c r="DF161" s="189"/>
    </row>
    <row r="162" spans="1:110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89"/>
      <c r="CV162" s="189"/>
      <c r="CW162" s="189"/>
      <c r="CX162" s="189"/>
      <c r="CY162" s="189"/>
      <c r="CZ162" s="189"/>
      <c r="DA162" s="189"/>
      <c r="DB162" s="189"/>
      <c r="DC162" s="189"/>
      <c r="DD162" s="189"/>
      <c r="DE162" s="189"/>
      <c r="DF162" s="189"/>
    </row>
    <row r="163" spans="1:110">
      <c r="A163" s="189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89"/>
      <c r="CO163" s="189"/>
      <c r="CP163" s="189"/>
      <c r="CQ163" s="189"/>
      <c r="CR163" s="189"/>
      <c r="CS163" s="189"/>
      <c r="CT163" s="189"/>
      <c r="CU163" s="189"/>
      <c r="CV163" s="189"/>
      <c r="CW163" s="189"/>
      <c r="CX163" s="189"/>
      <c r="CY163" s="189"/>
      <c r="CZ163" s="189"/>
      <c r="DA163" s="189"/>
      <c r="DB163" s="189"/>
      <c r="DC163" s="189"/>
      <c r="DD163" s="189"/>
      <c r="DE163" s="189"/>
      <c r="DF163" s="189"/>
    </row>
    <row r="164" spans="1:110">
      <c r="A164" s="189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  <c r="CX164" s="189"/>
      <c r="CY164" s="189"/>
      <c r="CZ164" s="189"/>
      <c r="DA164" s="189"/>
      <c r="DB164" s="189"/>
      <c r="DC164" s="189"/>
      <c r="DD164" s="189"/>
      <c r="DE164" s="189"/>
      <c r="DF164" s="189"/>
    </row>
    <row r="165" spans="1:110">
      <c r="A165" s="189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  <c r="CX165" s="189"/>
      <c r="CY165" s="189"/>
      <c r="CZ165" s="189"/>
      <c r="DA165" s="189"/>
      <c r="DB165" s="189"/>
      <c r="DC165" s="189"/>
      <c r="DD165" s="189"/>
      <c r="DE165" s="189"/>
      <c r="DF165" s="189"/>
    </row>
    <row r="166" spans="1:110">
      <c r="A166" s="189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89"/>
      <c r="CQ166" s="189"/>
      <c r="CR166" s="189"/>
      <c r="CS166" s="189"/>
      <c r="CT166" s="189"/>
      <c r="CU166" s="189"/>
      <c r="CV166" s="189"/>
      <c r="CW166" s="189"/>
      <c r="CX166" s="189"/>
      <c r="CY166" s="189"/>
      <c r="CZ166" s="189"/>
      <c r="DA166" s="189"/>
      <c r="DB166" s="189"/>
      <c r="DC166" s="189"/>
      <c r="DD166" s="189"/>
      <c r="DE166" s="189"/>
      <c r="DF166" s="189"/>
    </row>
    <row r="167" spans="1:110">
      <c r="A167" s="189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  <c r="CX167" s="189"/>
      <c r="CY167" s="189"/>
      <c r="CZ167" s="189"/>
      <c r="DA167" s="189"/>
      <c r="DB167" s="189"/>
      <c r="DC167" s="189"/>
      <c r="DD167" s="189"/>
      <c r="DE167" s="189"/>
      <c r="DF167" s="189"/>
    </row>
    <row r="168" spans="1:110">
      <c r="A168" s="189"/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  <c r="CX168" s="189"/>
      <c r="CY168" s="189"/>
      <c r="CZ168" s="189"/>
      <c r="DA168" s="189"/>
      <c r="DB168" s="189"/>
      <c r="DC168" s="189"/>
      <c r="DD168" s="189"/>
      <c r="DE168" s="189"/>
      <c r="DF168" s="189"/>
    </row>
    <row r="169" spans="1:110">
      <c r="A169" s="189"/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89"/>
      <c r="CO169" s="189"/>
      <c r="CP169" s="189"/>
      <c r="CQ169" s="189"/>
      <c r="CR169" s="189"/>
      <c r="CS169" s="189"/>
      <c r="CT169" s="189"/>
      <c r="CU169" s="189"/>
      <c r="CV169" s="189"/>
      <c r="CW169" s="189"/>
      <c r="CX169" s="189"/>
      <c r="CY169" s="189"/>
      <c r="CZ169" s="189"/>
      <c r="DA169" s="189"/>
      <c r="DB169" s="189"/>
      <c r="DC169" s="189"/>
      <c r="DD169" s="189"/>
      <c r="DE169" s="189"/>
      <c r="DF169" s="189"/>
    </row>
    <row r="170" spans="1:110">
      <c r="A170" s="189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89"/>
      <c r="CX170" s="189"/>
      <c r="CY170" s="189"/>
      <c r="CZ170" s="189"/>
      <c r="DA170" s="189"/>
      <c r="DB170" s="189"/>
      <c r="DC170" s="189"/>
      <c r="DD170" s="189"/>
      <c r="DE170" s="189"/>
      <c r="DF170" s="189"/>
    </row>
    <row r="171" spans="1:110">
      <c r="A171" s="189"/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89"/>
      <c r="BP171" s="189"/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89"/>
      <c r="CX171" s="189"/>
      <c r="CY171" s="189"/>
      <c r="CZ171" s="189"/>
      <c r="DA171" s="189"/>
      <c r="DB171" s="189"/>
      <c r="DC171" s="189"/>
      <c r="DD171" s="189"/>
      <c r="DE171" s="189"/>
      <c r="DF171" s="189"/>
    </row>
    <row r="172" spans="1:110">
      <c r="A172" s="189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  <c r="CX172" s="189"/>
      <c r="CY172" s="189"/>
      <c r="CZ172" s="189"/>
      <c r="DA172" s="189"/>
      <c r="DB172" s="189"/>
      <c r="DC172" s="189"/>
      <c r="DD172" s="189"/>
      <c r="DE172" s="189"/>
      <c r="DF172" s="189"/>
    </row>
    <row r="173" spans="1:110">
      <c r="A173" s="189"/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  <c r="CX173" s="189"/>
      <c r="CY173" s="189"/>
      <c r="CZ173" s="189"/>
      <c r="DA173" s="189"/>
      <c r="DB173" s="189"/>
      <c r="DC173" s="189"/>
      <c r="DD173" s="189"/>
      <c r="DE173" s="189"/>
      <c r="DF173" s="189"/>
    </row>
    <row r="174" spans="1:110">
      <c r="A174" s="189"/>
      <c r="B174" s="189"/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  <c r="P174" s="189"/>
      <c r="Q174" s="189"/>
      <c r="R174" s="189"/>
      <c r="S174" s="189"/>
      <c r="T174" s="189"/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  <c r="BI174" s="189"/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89"/>
      <c r="CO174" s="189"/>
      <c r="CP174" s="189"/>
      <c r="CQ174" s="189"/>
      <c r="CR174" s="189"/>
      <c r="CS174" s="189"/>
      <c r="CT174" s="189"/>
      <c r="CU174" s="189"/>
      <c r="CV174" s="189"/>
      <c r="CW174" s="189"/>
      <c r="CX174" s="189"/>
      <c r="CY174" s="189"/>
      <c r="CZ174" s="189"/>
      <c r="DA174" s="189"/>
      <c r="DB174" s="189"/>
      <c r="DC174" s="189"/>
      <c r="DD174" s="189"/>
      <c r="DE174" s="189"/>
      <c r="DF174" s="189"/>
    </row>
    <row r="175" spans="1:110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89"/>
      <c r="CO175" s="189"/>
      <c r="CP175" s="189"/>
      <c r="CQ175" s="189"/>
      <c r="CR175" s="189"/>
      <c r="CS175" s="189"/>
      <c r="CT175" s="189"/>
      <c r="CU175" s="189"/>
      <c r="CV175" s="189"/>
      <c r="CW175" s="189"/>
      <c r="CX175" s="189"/>
      <c r="CY175" s="189"/>
      <c r="CZ175" s="189"/>
      <c r="DA175" s="189"/>
      <c r="DB175" s="189"/>
      <c r="DC175" s="189"/>
      <c r="DD175" s="189"/>
      <c r="DE175" s="189"/>
      <c r="DF175" s="189"/>
    </row>
    <row r="176" spans="1:110">
      <c r="A176" s="189"/>
      <c r="B176" s="189"/>
      <c r="C176" s="189"/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89"/>
      <c r="CQ176" s="189"/>
      <c r="CR176" s="189"/>
      <c r="CS176" s="189"/>
      <c r="CT176" s="189"/>
      <c r="CU176" s="189"/>
      <c r="CV176" s="189"/>
      <c r="CW176" s="189"/>
      <c r="CX176" s="189"/>
      <c r="CY176" s="189"/>
      <c r="CZ176" s="189"/>
      <c r="DA176" s="189"/>
      <c r="DB176" s="189"/>
      <c r="DC176" s="189"/>
      <c r="DD176" s="189"/>
      <c r="DE176" s="189"/>
      <c r="DF176" s="189"/>
    </row>
    <row r="177" spans="1:110">
      <c r="A177" s="189"/>
      <c r="B177" s="189"/>
      <c r="C177" s="189"/>
      <c r="D177" s="189"/>
      <c r="E177" s="189"/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89"/>
      <c r="Q177" s="189"/>
      <c r="R177" s="189"/>
      <c r="S177" s="189"/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89"/>
      <c r="CX177" s="189"/>
      <c r="CY177" s="189"/>
      <c r="CZ177" s="189"/>
      <c r="DA177" s="189"/>
      <c r="DB177" s="189"/>
      <c r="DC177" s="189"/>
      <c r="DD177" s="189"/>
      <c r="DE177" s="189"/>
      <c r="DF177" s="189"/>
    </row>
    <row r="178" spans="1:110">
      <c r="A178" s="189"/>
      <c r="B178" s="189"/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  <c r="CX178" s="189"/>
      <c r="CY178" s="189"/>
      <c r="CZ178" s="189"/>
      <c r="DA178" s="189"/>
      <c r="DB178" s="189"/>
      <c r="DC178" s="189"/>
      <c r="DD178" s="189"/>
      <c r="DE178" s="189"/>
      <c r="DF178" s="189"/>
    </row>
    <row r="179" spans="1:110">
      <c r="A179" s="189"/>
      <c r="B179" s="189"/>
      <c r="C179" s="189"/>
      <c r="D179" s="189"/>
      <c r="E179" s="189"/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89"/>
      <c r="CX179" s="189"/>
      <c r="CY179" s="189"/>
      <c r="CZ179" s="189"/>
      <c r="DA179" s="189"/>
      <c r="DB179" s="189"/>
      <c r="DC179" s="189"/>
      <c r="DD179" s="189"/>
      <c r="DE179" s="189"/>
      <c r="DF179" s="189"/>
    </row>
    <row r="180" spans="1:110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89"/>
      <c r="CX180" s="189"/>
      <c r="CY180" s="189"/>
      <c r="CZ180" s="189"/>
      <c r="DA180" s="189"/>
      <c r="DB180" s="189"/>
      <c r="DC180" s="189"/>
      <c r="DD180" s="189"/>
      <c r="DE180" s="189"/>
      <c r="DF180" s="189"/>
    </row>
    <row r="181" spans="1:110">
      <c r="A181" s="189"/>
      <c r="B181" s="189"/>
      <c r="C181" s="189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  <c r="CX181" s="189"/>
      <c r="CY181" s="189"/>
      <c r="CZ181" s="189"/>
      <c r="DA181" s="189"/>
      <c r="DB181" s="189"/>
      <c r="DC181" s="189"/>
      <c r="DD181" s="189"/>
      <c r="DE181" s="189"/>
      <c r="DF181" s="189"/>
    </row>
    <row r="182" spans="1:110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  <c r="BI182" s="189"/>
      <c r="BJ182" s="189"/>
      <c r="BK182" s="189"/>
      <c r="BL182" s="189"/>
      <c r="BM182" s="189"/>
      <c r="BN182" s="189"/>
      <c r="BO182" s="189"/>
      <c r="BP182" s="189"/>
      <c r="BQ182" s="189"/>
      <c r="BR182" s="189"/>
      <c r="BS182" s="189"/>
      <c r="BT182" s="189"/>
      <c r="BU182" s="189"/>
      <c r="BV182" s="189"/>
      <c r="BW182" s="189"/>
      <c r="BX182" s="189"/>
      <c r="BY182" s="189"/>
      <c r="BZ182" s="189"/>
      <c r="CA182" s="189"/>
      <c r="CB182" s="189"/>
      <c r="CC182" s="189"/>
      <c r="CD182" s="189"/>
      <c r="CE182" s="189"/>
      <c r="CF182" s="189"/>
      <c r="CG182" s="189"/>
      <c r="CH182" s="189"/>
      <c r="CI182" s="189"/>
      <c r="CJ182" s="189"/>
      <c r="CK182" s="189"/>
      <c r="CL182" s="189"/>
      <c r="CM182" s="189"/>
      <c r="CN182" s="189"/>
      <c r="CO182" s="189"/>
      <c r="CP182" s="189"/>
      <c r="CQ182" s="189"/>
      <c r="CR182" s="189"/>
      <c r="CS182" s="189"/>
      <c r="CT182" s="189"/>
      <c r="CU182" s="189"/>
      <c r="CV182" s="189"/>
      <c r="CW182" s="189"/>
      <c r="CX182" s="189"/>
      <c r="CY182" s="189"/>
      <c r="CZ182" s="189"/>
      <c r="DA182" s="189"/>
      <c r="DB182" s="189"/>
      <c r="DC182" s="189"/>
      <c r="DD182" s="189"/>
      <c r="DE182" s="189"/>
      <c r="DF182" s="189"/>
    </row>
    <row r="183" spans="1:110">
      <c r="A183" s="189"/>
      <c r="B183" s="189"/>
      <c r="C183" s="189"/>
      <c r="D183" s="189"/>
      <c r="E183" s="189"/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89"/>
      <c r="CX183" s="189"/>
      <c r="CY183" s="189"/>
      <c r="CZ183" s="189"/>
      <c r="DA183" s="189"/>
      <c r="DB183" s="189"/>
      <c r="DC183" s="189"/>
      <c r="DD183" s="189"/>
      <c r="DE183" s="189"/>
      <c r="DF183" s="189"/>
    </row>
    <row r="184" spans="1:110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  <c r="BI184" s="189"/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89"/>
      <c r="CO184" s="189"/>
      <c r="CP184" s="189"/>
      <c r="CQ184" s="189"/>
      <c r="CR184" s="189"/>
      <c r="CS184" s="189"/>
      <c r="CT184" s="189"/>
      <c r="CU184" s="189"/>
      <c r="CV184" s="189"/>
      <c r="CW184" s="189"/>
      <c r="CX184" s="189"/>
      <c r="CY184" s="189"/>
      <c r="CZ184" s="189"/>
      <c r="DA184" s="189"/>
      <c r="DB184" s="189"/>
      <c r="DC184" s="189"/>
      <c r="DD184" s="189"/>
      <c r="DE184" s="189"/>
      <c r="DF184" s="189"/>
    </row>
    <row r="185" spans="1:110">
      <c r="A185" s="189"/>
      <c r="B185" s="189"/>
      <c r="C185" s="189"/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  <c r="CX185" s="189"/>
      <c r="CY185" s="189"/>
      <c r="CZ185" s="189"/>
      <c r="DA185" s="189"/>
      <c r="DB185" s="189"/>
      <c r="DC185" s="189"/>
      <c r="DD185" s="189"/>
      <c r="DE185" s="189"/>
      <c r="DF185" s="189"/>
    </row>
    <row r="186" spans="1:110">
      <c r="A186" s="189"/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89"/>
      <c r="CQ186" s="189"/>
      <c r="CR186" s="189"/>
      <c r="CS186" s="189"/>
      <c r="CT186" s="189"/>
      <c r="CU186" s="189"/>
      <c r="CV186" s="189"/>
      <c r="CW186" s="189"/>
      <c r="CX186" s="189"/>
      <c r="CY186" s="189"/>
      <c r="CZ186" s="189"/>
      <c r="DA186" s="189"/>
      <c r="DB186" s="189"/>
      <c r="DC186" s="189"/>
      <c r="DD186" s="189"/>
      <c r="DE186" s="189"/>
      <c r="DF186" s="189"/>
    </row>
    <row r="187" spans="1:110">
      <c r="A187" s="189"/>
      <c r="B187" s="189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  <c r="CX187" s="189"/>
      <c r="CY187" s="189"/>
      <c r="CZ187" s="189"/>
      <c r="DA187" s="189"/>
      <c r="DB187" s="189"/>
      <c r="DC187" s="189"/>
      <c r="DD187" s="189"/>
      <c r="DE187" s="189"/>
      <c r="DF187" s="189"/>
    </row>
    <row r="188" spans="1:110">
      <c r="A188" s="189"/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89"/>
      <c r="CO188" s="189"/>
      <c r="CP188" s="189"/>
      <c r="CQ188" s="189"/>
      <c r="CR188" s="189"/>
      <c r="CS188" s="189"/>
      <c r="CT188" s="189"/>
      <c r="CU188" s="189"/>
      <c r="CV188" s="189"/>
      <c r="CW188" s="189"/>
      <c r="CX188" s="189"/>
      <c r="CY188" s="189"/>
      <c r="CZ188" s="189"/>
      <c r="DA188" s="189"/>
      <c r="DB188" s="189"/>
      <c r="DC188" s="189"/>
      <c r="DD188" s="189"/>
      <c r="DE188" s="189"/>
      <c r="DF188" s="189"/>
    </row>
    <row r="189" spans="1:110">
      <c r="A189" s="189"/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  <c r="CX189" s="189"/>
      <c r="CY189" s="189"/>
      <c r="CZ189" s="189"/>
      <c r="DA189" s="189"/>
      <c r="DB189" s="189"/>
      <c r="DC189" s="189"/>
      <c r="DD189" s="189"/>
      <c r="DE189" s="189"/>
      <c r="DF189" s="189"/>
    </row>
    <row r="190" spans="1:110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89"/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89"/>
      <c r="CO190" s="189"/>
      <c r="CP190" s="189"/>
      <c r="CQ190" s="189"/>
      <c r="CR190" s="189"/>
      <c r="CS190" s="189"/>
      <c r="CT190" s="189"/>
      <c r="CU190" s="189"/>
      <c r="CV190" s="189"/>
      <c r="CW190" s="189"/>
      <c r="CX190" s="189"/>
      <c r="CY190" s="189"/>
      <c r="CZ190" s="189"/>
      <c r="DA190" s="189"/>
      <c r="DB190" s="189"/>
      <c r="DC190" s="189"/>
      <c r="DD190" s="189"/>
      <c r="DE190" s="189"/>
      <c r="DF190" s="189"/>
    </row>
    <row r="191" spans="1:110">
      <c r="A191" s="189"/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89"/>
      <c r="CO191" s="189"/>
      <c r="CP191" s="189"/>
      <c r="CQ191" s="189"/>
      <c r="CR191" s="189"/>
      <c r="CS191" s="189"/>
      <c r="CT191" s="189"/>
      <c r="CU191" s="189"/>
      <c r="CV191" s="189"/>
      <c r="CW191" s="189"/>
      <c r="CX191" s="189"/>
      <c r="CY191" s="189"/>
      <c r="CZ191" s="189"/>
      <c r="DA191" s="189"/>
      <c r="DB191" s="189"/>
      <c r="DC191" s="189"/>
      <c r="DD191" s="189"/>
      <c r="DE191" s="189"/>
      <c r="DF191" s="189"/>
    </row>
    <row r="192" spans="1:110">
      <c r="A192" s="189"/>
      <c r="B192" s="189"/>
      <c r="C192" s="189"/>
      <c r="D192" s="189"/>
      <c r="E192" s="189"/>
      <c r="F192" s="189"/>
      <c r="G192" s="189"/>
      <c r="H192" s="189"/>
      <c r="I192" s="189"/>
      <c r="J192" s="189"/>
      <c r="K192" s="189"/>
      <c r="L192" s="189"/>
      <c r="M192" s="189"/>
      <c r="N192" s="189"/>
      <c r="O192" s="189"/>
      <c r="P192" s="189"/>
      <c r="Q192" s="189"/>
      <c r="R192" s="189"/>
      <c r="S192" s="189"/>
      <c r="T192" s="189"/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89"/>
      <c r="BN192" s="189"/>
      <c r="BO192" s="189"/>
      <c r="BP192" s="189"/>
      <c r="BQ192" s="189"/>
      <c r="BR192" s="189"/>
      <c r="BS192" s="189"/>
      <c r="BT192" s="189"/>
      <c r="BU192" s="189"/>
      <c r="BV192" s="189"/>
      <c r="BW192" s="189"/>
      <c r="BX192" s="189"/>
      <c r="BY192" s="189"/>
      <c r="BZ192" s="189"/>
      <c r="CA192" s="189"/>
      <c r="CB192" s="189"/>
      <c r="CC192" s="189"/>
      <c r="CD192" s="189"/>
      <c r="CE192" s="189"/>
      <c r="CF192" s="189"/>
      <c r="CG192" s="189"/>
      <c r="CH192" s="189"/>
      <c r="CI192" s="189"/>
      <c r="CJ192" s="189"/>
      <c r="CK192" s="189"/>
      <c r="CL192" s="189"/>
      <c r="CM192" s="189"/>
      <c r="CN192" s="189"/>
      <c r="CO192" s="189"/>
      <c r="CP192" s="189"/>
      <c r="CQ192" s="189"/>
      <c r="CR192" s="189"/>
      <c r="CS192" s="189"/>
      <c r="CT192" s="189"/>
      <c r="CU192" s="189"/>
      <c r="CV192" s="189"/>
      <c r="CW192" s="189"/>
      <c r="CX192" s="189"/>
      <c r="CY192" s="189"/>
      <c r="CZ192" s="189"/>
      <c r="DA192" s="189"/>
      <c r="DB192" s="189"/>
      <c r="DC192" s="189"/>
      <c r="DD192" s="189"/>
      <c r="DE192" s="189"/>
      <c r="DF192" s="189"/>
    </row>
    <row r="193" spans="1:110">
      <c r="A193" s="189"/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89"/>
      <c r="N193" s="189"/>
      <c r="O193" s="189"/>
      <c r="P193" s="189"/>
      <c r="Q193" s="189"/>
      <c r="R193" s="189"/>
      <c r="S193" s="189"/>
      <c r="T193" s="189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  <c r="BN193" s="189"/>
      <c r="BO193" s="189"/>
      <c r="BP193" s="189"/>
      <c r="BQ193" s="189"/>
      <c r="BR193" s="189"/>
      <c r="BS193" s="189"/>
      <c r="BT193" s="189"/>
      <c r="BU193" s="189"/>
      <c r="BV193" s="189"/>
      <c r="BW193" s="189"/>
      <c r="BX193" s="189"/>
      <c r="BY193" s="189"/>
      <c r="BZ193" s="189"/>
      <c r="CA193" s="189"/>
      <c r="CB193" s="189"/>
      <c r="CC193" s="189"/>
      <c r="CD193" s="189"/>
      <c r="CE193" s="189"/>
      <c r="CF193" s="189"/>
      <c r="CG193" s="189"/>
      <c r="CH193" s="189"/>
      <c r="CI193" s="189"/>
      <c r="CJ193" s="189"/>
      <c r="CK193" s="189"/>
      <c r="CL193" s="189"/>
      <c r="CM193" s="189"/>
      <c r="CN193" s="189"/>
      <c r="CO193" s="189"/>
      <c r="CP193" s="189"/>
      <c r="CQ193" s="189"/>
      <c r="CR193" s="189"/>
      <c r="CS193" s="189"/>
      <c r="CT193" s="189"/>
      <c r="CU193" s="189"/>
      <c r="CV193" s="189"/>
      <c r="CW193" s="189"/>
      <c r="CX193" s="189"/>
      <c r="CY193" s="189"/>
      <c r="CZ193" s="189"/>
      <c r="DA193" s="189"/>
      <c r="DB193" s="189"/>
      <c r="DC193" s="189"/>
      <c r="DD193" s="189"/>
      <c r="DE193" s="189"/>
      <c r="DF193" s="189"/>
    </row>
    <row r="194" spans="1:110">
      <c r="A194" s="18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89"/>
      <c r="BN194" s="189"/>
      <c r="BO194" s="189"/>
      <c r="BP194" s="189"/>
      <c r="BQ194" s="189"/>
      <c r="BR194" s="189"/>
      <c r="BS194" s="189"/>
      <c r="BT194" s="189"/>
      <c r="BU194" s="189"/>
      <c r="BV194" s="189"/>
      <c r="BW194" s="189"/>
      <c r="BX194" s="189"/>
      <c r="BY194" s="189"/>
      <c r="BZ194" s="189"/>
      <c r="CA194" s="189"/>
      <c r="CB194" s="189"/>
      <c r="CC194" s="189"/>
      <c r="CD194" s="189"/>
      <c r="CE194" s="189"/>
      <c r="CF194" s="189"/>
      <c r="CG194" s="189"/>
      <c r="CH194" s="189"/>
      <c r="CI194" s="189"/>
      <c r="CJ194" s="189"/>
      <c r="CK194" s="189"/>
      <c r="CL194" s="189"/>
      <c r="CM194" s="189"/>
      <c r="CN194" s="189"/>
      <c r="CO194" s="189"/>
      <c r="CP194" s="189"/>
      <c r="CQ194" s="189"/>
      <c r="CR194" s="189"/>
      <c r="CS194" s="189"/>
      <c r="CT194" s="189"/>
      <c r="CU194" s="189"/>
      <c r="CV194" s="189"/>
      <c r="CW194" s="189"/>
      <c r="CX194" s="189"/>
      <c r="CY194" s="189"/>
      <c r="CZ194" s="189"/>
      <c r="DA194" s="189"/>
      <c r="DB194" s="189"/>
      <c r="DC194" s="189"/>
      <c r="DD194" s="189"/>
      <c r="DE194" s="189"/>
      <c r="DF194" s="189"/>
    </row>
    <row r="195" spans="1:110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89"/>
      <c r="N195" s="189"/>
      <c r="O195" s="189"/>
      <c r="P195" s="189"/>
      <c r="Q195" s="189"/>
      <c r="R195" s="189"/>
      <c r="S195" s="189"/>
      <c r="T195" s="189"/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89"/>
      <c r="BN195" s="189"/>
      <c r="BO195" s="189"/>
      <c r="BP195" s="189"/>
      <c r="BQ195" s="189"/>
      <c r="BR195" s="189"/>
      <c r="BS195" s="189"/>
      <c r="BT195" s="189"/>
      <c r="BU195" s="189"/>
      <c r="BV195" s="189"/>
      <c r="BW195" s="189"/>
      <c r="BX195" s="189"/>
      <c r="BY195" s="189"/>
      <c r="BZ195" s="189"/>
      <c r="CA195" s="189"/>
      <c r="CB195" s="189"/>
      <c r="CC195" s="189"/>
      <c r="CD195" s="189"/>
      <c r="CE195" s="189"/>
      <c r="CF195" s="189"/>
      <c r="CG195" s="189"/>
      <c r="CH195" s="189"/>
      <c r="CI195" s="189"/>
      <c r="CJ195" s="189"/>
      <c r="CK195" s="189"/>
      <c r="CL195" s="189"/>
      <c r="CM195" s="189"/>
      <c r="CN195" s="189"/>
      <c r="CO195" s="189"/>
      <c r="CP195" s="189"/>
      <c r="CQ195" s="189"/>
      <c r="CR195" s="189"/>
      <c r="CS195" s="189"/>
      <c r="CT195" s="189"/>
      <c r="CU195" s="189"/>
      <c r="CV195" s="189"/>
      <c r="CW195" s="189"/>
      <c r="CX195" s="189"/>
      <c r="CY195" s="189"/>
      <c r="CZ195" s="189"/>
      <c r="DA195" s="189"/>
      <c r="DB195" s="189"/>
      <c r="DC195" s="189"/>
      <c r="DD195" s="189"/>
      <c r="DE195" s="189"/>
      <c r="DF195" s="189"/>
    </row>
    <row r="196" spans="1:110">
      <c r="A196" s="189"/>
      <c r="B196" s="189"/>
      <c r="C196" s="189"/>
      <c r="D196" s="189"/>
      <c r="E196" s="189"/>
      <c r="F196" s="189"/>
      <c r="G196" s="189"/>
      <c r="H196" s="189"/>
      <c r="I196" s="189"/>
      <c r="J196" s="189"/>
      <c r="K196" s="189"/>
      <c r="L196" s="189"/>
      <c r="M196" s="189"/>
      <c r="N196" s="189"/>
      <c r="O196" s="189"/>
      <c r="P196" s="189"/>
      <c r="Q196" s="189"/>
      <c r="R196" s="189"/>
      <c r="S196" s="189"/>
      <c r="T196" s="189"/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89"/>
      <c r="BN196" s="189"/>
      <c r="BO196" s="189"/>
      <c r="BP196" s="189"/>
      <c r="BQ196" s="189"/>
      <c r="BR196" s="189"/>
      <c r="BS196" s="189"/>
      <c r="BT196" s="189"/>
      <c r="BU196" s="189"/>
      <c r="BV196" s="189"/>
      <c r="BW196" s="189"/>
      <c r="BX196" s="189"/>
      <c r="BY196" s="189"/>
      <c r="BZ196" s="189"/>
      <c r="CA196" s="189"/>
      <c r="CB196" s="189"/>
      <c r="CC196" s="189"/>
      <c r="CD196" s="189"/>
      <c r="CE196" s="189"/>
      <c r="CF196" s="189"/>
      <c r="CG196" s="189"/>
      <c r="CH196" s="189"/>
      <c r="CI196" s="189"/>
      <c r="CJ196" s="189"/>
      <c r="CK196" s="189"/>
      <c r="CL196" s="189"/>
      <c r="CM196" s="189"/>
      <c r="CN196" s="189"/>
      <c r="CO196" s="189"/>
      <c r="CP196" s="189"/>
      <c r="CQ196" s="189"/>
      <c r="CR196" s="189"/>
      <c r="CS196" s="189"/>
      <c r="CT196" s="189"/>
      <c r="CU196" s="189"/>
      <c r="CV196" s="189"/>
      <c r="CW196" s="189"/>
      <c r="CX196" s="189"/>
      <c r="CY196" s="189"/>
      <c r="CZ196" s="189"/>
      <c r="DA196" s="189"/>
      <c r="DB196" s="189"/>
      <c r="DC196" s="189"/>
      <c r="DD196" s="189"/>
      <c r="DE196" s="189"/>
      <c r="DF196" s="189"/>
    </row>
    <row r="197" spans="1:110">
      <c r="A197" s="189"/>
      <c r="B197" s="189"/>
      <c r="C197" s="189"/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  <c r="BN197" s="189"/>
      <c r="BO197" s="189"/>
      <c r="BP197" s="189"/>
      <c r="BQ197" s="189"/>
      <c r="BR197" s="189"/>
      <c r="BS197" s="189"/>
      <c r="BT197" s="189"/>
      <c r="BU197" s="189"/>
      <c r="BV197" s="189"/>
      <c r="BW197" s="189"/>
      <c r="BX197" s="189"/>
      <c r="BY197" s="189"/>
      <c r="BZ197" s="189"/>
      <c r="CA197" s="189"/>
      <c r="CB197" s="189"/>
      <c r="CC197" s="189"/>
      <c r="CD197" s="189"/>
      <c r="CE197" s="189"/>
      <c r="CF197" s="189"/>
      <c r="CG197" s="189"/>
      <c r="CH197" s="189"/>
      <c r="CI197" s="189"/>
      <c r="CJ197" s="189"/>
      <c r="CK197" s="189"/>
      <c r="CL197" s="189"/>
      <c r="CM197" s="189"/>
      <c r="CN197" s="189"/>
      <c r="CO197" s="189"/>
      <c r="CP197" s="189"/>
      <c r="CQ197" s="189"/>
      <c r="CR197" s="189"/>
      <c r="CS197" s="189"/>
      <c r="CT197" s="189"/>
      <c r="CU197" s="189"/>
      <c r="CV197" s="189"/>
      <c r="CW197" s="189"/>
      <c r="CX197" s="189"/>
      <c r="CY197" s="189"/>
      <c r="CZ197" s="189"/>
      <c r="DA197" s="189"/>
      <c r="DB197" s="189"/>
      <c r="DC197" s="189"/>
      <c r="DD197" s="189"/>
      <c r="DE197" s="189"/>
      <c r="DF197" s="189"/>
    </row>
    <row r="198" spans="1:110">
      <c r="A198" s="189"/>
      <c r="B198" s="189"/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  <c r="P198" s="189"/>
      <c r="Q198" s="189"/>
      <c r="R198" s="189"/>
      <c r="S198" s="189"/>
      <c r="T198" s="189"/>
      <c r="U198" s="189"/>
      <c r="V198" s="189"/>
      <c r="W198" s="189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/>
      <c r="AH198" s="189"/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89"/>
      <c r="BN198" s="189"/>
      <c r="BO198" s="189"/>
      <c r="BP198" s="189"/>
      <c r="BQ198" s="189"/>
      <c r="BR198" s="189"/>
      <c r="BS198" s="189"/>
      <c r="BT198" s="189"/>
      <c r="BU198" s="189"/>
      <c r="BV198" s="189"/>
      <c r="BW198" s="189"/>
      <c r="BX198" s="189"/>
      <c r="BY198" s="189"/>
      <c r="BZ198" s="189"/>
      <c r="CA198" s="189"/>
      <c r="CB198" s="189"/>
      <c r="CC198" s="189"/>
      <c r="CD198" s="189"/>
      <c r="CE198" s="189"/>
      <c r="CF198" s="189"/>
      <c r="CG198" s="189"/>
      <c r="CH198" s="189"/>
      <c r="CI198" s="189"/>
      <c r="CJ198" s="189"/>
      <c r="CK198" s="189"/>
      <c r="CL198" s="189"/>
      <c r="CM198" s="189"/>
      <c r="CN198" s="189"/>
      <c r="CO198" s="189"/>
      <c r="CP198" s="189"/>
      <c r="CQ198" s="189"/>
      <c r="CR198" s="189"/>
      <c r="CS198" s="189"/>
      <c r="CT198" s="189"/>
      <c r="CU198" s="189"/>
      <c r="CV198" s="189"/>
      <c r="CW198" s="189"/>
      <c r="CX198" s="189"/>
      <c r="CY198" s="189"/>
      <c r="CZ198" s="189"/>
      <c r="DA198" s="189"/>
      <c r="DB198" s="189"/>
      <c r="DC198" s="189"/>
      <c r="DD198" s="189"/>
      <c r="DE198" s="189"/>
      <c r="DF198" s="189"/>
    </row>
    <row r="199" spans="1:110">
      <c r="A199" s="189"/>
      <c r="B199" s="189"/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89"/>
      <c r="BS199" s="189"/>
      <c r="BT199" s="189"/>
      <c r="BU199" s="189"/>
      <c r="BV199" s="189"/>
      <c r="BW199" s="189"/>
      <c r="BX199" s="189"/>
      <c r="BY199" s="189"/>
      <c r="BZ199" s="189"/>
      <c r="CA199" s="189"/>
      <c r="CB199" s="189"/>
      <c r="CC199" s="189"/>
      <c r="CD199" s="189"/>
      <c r="CE199" s="189"/>
      <c r="CF199" s="189"/>
      <c r="CG199" s="189"/>
      <c r="CH199" s="189"/>
      <c r="CI199" s="189"/>
      <c r="CJ199" s="189"/>
      <c r="CK199" s="189"/>
      <c r="CL199" s="189"/>
      <c r="CM199" s="189"/>
      <c r="CN199" s="189"/>
      <c r="CO199" s="189"/>
      <c r="CP199" s="189"/>
      <c r="CQ199" s="189"/>
      <c r="CR199" s="189"/>
      <c r="CS199" s="189"/>
      <c r="CT199" s="189"/>
      <c r="CU199" s="189"/>
      <c r="CV199" s="189"/>
      <c r="CW199" s="189"/>
      <c r="CX199" s="189"/>
      <c r="CY199" s="189"/>
      <c r="CZ199" s="189"/>
      <c r="DA199" s="189"/>
      <c r="DB199" s="189"/>
      <c r="DC199" s="189"/>
      <c r="DD199" s="189"/>
      <c r="DE199" s="189"/>
      <c r="DF199" s="189"/>
    </row>
    <row r="200" spans="1:110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89"/>
      <c r="T200" s="189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  <c r="BN200" s="189"/>
      <c r="BO200" s="189"/>
      <c r="BP200" s="189"/>
      <c r="BQ200" s="189"/>
      <c r="BR200" s="189"/>
      <c r="BS200" s="189"/>
      <c r="BT200" s="189"/>
      <c r="BU200" s="189"/>
      <c r="BV200" s="189"/>
      <c r="BW200" s="189"/>
      <c r="BX200" s="189"/>
      <c r="BY200" s="189"/>
      <c r="BZ200" s="189"/>
      <c r="CA200" s="189"/>
      <c r="CB200" s="189"/>
      <c r="CC200" s="189"/>
      <c r="CD200" s="189"/>
      <c r="CE200" s="189"/>
      <c r="CF200" s="189"/>
      <c r="CG200" s="189"/>
      <c r="CH200" s="189"/>
      <c r="CI200" s="189"/>
      <c r="CJ200" s="189"/>
      <c r="CK200" s="189"/>
      <c r="CL200" s="189"/>
      <c r="CM200" s="189"/>
      <c r="CN200" s="189"/>
      <c r="CO200" s="189"/>
      <c r="CP200" s="189"/>
      <c r="CQ200" s="189"/>
      <c r="CR200" s="189"/>
      <c r="CS200" s="189"/>
      <c r="CT200" s="189"/>
      <c r="CU200" s="189"/>
      <c r="CV200" s="189"/>
      <c r="CW200" s="189"/>
      <c r="CX200" s="189"/>
      <c r="CY200" s="189"/>
      <c r="CZ200" s="189"/>
      <c r="DA200" s="189"/>
      <c r="DB200" s="189"/>
      <c r="DC200" s="189"/>
      <c r="DD200" s="189"/>
      <c r="DE200" s="189"/>
      <c r="DF200" s="189"/>
    </row>
    <row r="201" spans="1:110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89"/>
      <c r="BN201" s="189"/>
      <c r="BO201" s="189"/>
      <c r="BP201" s="189"/>
      <c r="BQ201" s="189"/>
      <c r="BR201" s="189"/>
      <c r="BS201" s="189"/>
      <c r="BT201" s="189"/>
      <c r="BU201" s="189"/>
      <c r="BV201" s="189"/>
      <c r="BW201" s="189"/>
      <c r="BX201" s="189"/>
      <c r="BY201" s="189"/>
      <c r="BZ201" s="189"/>
      <c r="CA201" s="189"/>
      <c r="CB201" s="189"/>
      <c r="CC201" s="189"/>
      <c r="CD201" s="189"/>
      <c r="CE201" s="189"/>
      <c r="CF201" s="189"/>
      <c r="CG201" s="189"/>
      <c r="CH201" s="189"/>
      <c r="CI201" s="189"/>
      <c r="CJ201" s="189"/>
      <c r="CK201" s="189"/>
      <c r="CL201" s="189"/>
      <c r="CM201" s="189"/>
      <c r="CN201" s="189"/>
      <c r="CO201" s="189"/>
      <c r="CP201" s="189"/>
      <c r="CQ201" s="189"/>
      <c r="CR201" s="189"/>
      <c r="CS201" s="189"/>
      <c r="CT201" s="189"/>
      <c r="CU201" s="189"/>
      <c r="CV201" s="189"/>
      <c r="CW201" s="189"/>
      <c r="CX201" s="189"/>
      <c r="CY201" s="189"/>
      <c r="CZ201" s="189"/>
      <c r="DA201" s="189"/>
      <c r="DB201" s="189"/>
      <c r="DC201" s="189"/>
      <c r="DD201" s="189"/>
      <c r="DE201" s="189"/>
      <c r="DF201" s="189"/>
    </row>
    <row r="202" spans="1:110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89"/>
      <c r="BN202" s="189"/>
      <c r="BO202" s="189"/>
      <c r="BP202" s="189"/>
      <c r="BQ202" s="189"/>
      <c r="BR202" s="189"/>
      <c r="BS202" s="189"/>
      <c r="BT202" s="189"/>
      <c r="BU202" s="189"/>
      <c r="BV202" s="189"/>
      <c r="BW202" s="189"/>
      <c r="BX202" s="189"/>
      <c r="BY202" s="189"/>
      <c r="BZ202" s="189"/>
      <c r="CA202" s="189"/>
      <c r="CB202" s="189"/>
      <c r="CC202" s="189"/>
      <c r="CD202" s="189"/>
      <c r="CE202" s="189"/>
      <c r="CF202" s="189"/>
      <c r="CG202" s="189"/>
      <c r="CH202" s="189"/>
      <c r="CI202" s="189"/>
      <c r="CJ202" s="189"/>
      <c r="CK202" s="189"/>
      <c r="CL202" s="189"/>
      <c r="CM202" s="189"/>
      <c r="CN202" s="189"/>
      <c r="CO202" s="189"/>
      <c r="CP202" s="189"/>
      <c r="CQ202" s="189"/>
      <c r="CR202" s="189"/>
      <c r="CS202" s="189"/>
      <c r="CT202" s="189"/>
      <c r="CU202" s="189"/>
      <c r="CV202" s="189"/>
      <c r="CW202" s="189"/>
      <c r="CX202" s="189"/>
      <c r="CY202" s="189"/>
      <c r="CZ202" s="189"/>
      <c r="DA202" s="189"/>
      <c r="DB202" s="189"/>
      <c r="DC202" s="189"/>
      <c r="DD202" s="189"/>
      <c r="DE202" s="189"/>
      <c r="DF202" s="189"/>
    </row>
    <row r="203" spans="1:110">
      <c r="A203" s="189"/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89"/>
      <c r="BN203" s="189"/>
      <c r="BO203" s="189"/>
      <c r="BP203" s="189"/>
      <c r="BQ203" s="189"/>
      <c r="BR203" s="189"/>
      <c r="BS203" s="189"/>
      <c r="BT203" s="189"/>
      <c r="BU203" s="189"/>
      <c r="BV203" s="189"/>
      <c r="BW203" s="189"/>
      <c r="BX203" s="189"/>
      <c r="BY203" s="189"/>
      <c r="BZ203" s="189"/>
      <c r="CA203" s="189"/>
      <c r="CB203" s="189"/>
      <c r="CC203" s="189"/>
      <c r="CD203" s="189"/>
      <c r="CE203" s="189"/>
      <c r="CF203" s="189"/>
      <c r="CG203" s="189"/>
      <c r="CH203" s="189"/>
      <c r="CI203" s="189"/>
      <c r="CJ203" s="189"/>
      <c r="CK203" s="189"/>
      <c r="CL203" s="189"/>
      <c r="CM203" s="189"/>
      <c r="CN203" s="189"/>
      <c r="CO203" s="189"/>
      <c r="CP203" s="189"/>
      <c r="CQ203" s="189"/>
      <c r="CR203" s="189"/>
      <c r="CS203" s="189"/>
      <c r="CT203" s="189"/>
      <c r="CU203" s="189"/>
      <c r="CV203" s="189"/>
      <c r="CW203" s="189"/>
      <c r="CX203" s="189"/>
      <c r="CY203" s="189"/>
      <c r="CZ203" s="189"/>
      <c r="DA203" s="189"/>
      <c r="DB203" s="189"/>
      <c r="DC203" s="189"/>
      <c r="DD203" s="189"/>
      <c r="DE203" s="189"/>
      <c r="DF203" s="189"/>
    </row>
    <row r="204" spans="1:110">
      <c r="A204" s="189"/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89"/>
      <c r="BN204" s="189"/>
      <c r="BO204" s="189"/>
      <c r="BP204" s="189"/>
      <c r="BQ204" s="189"/>
      <c r="BR204" s="189"/>
      <c r="BS204" s="189"/>
      <c r="BT204" s="189"/>
      <c r="BU204" s="189"/>
      <c r="BV204" s="189"/>
      <c r="BW204" s="189"/>
      <c r="BX204" s="189"/>
      <c r="BY204" s="189"/>
      <c r="BZ204" s="189"/>
      <c r="CA204" s="189"/>
      <c r="CB204" s="189"/>
      <c r="CC204" s="189"/>
      <c r="CD204" s="189"/>
      <c r="CE204" s="189"/>
      <c r="CF204" s="189"/>
      <c r="CG204" s="189"/>
      <c r="CH204" s="189"/>
      <c r="CI204" s="189"/>
      <c r="CJ204" s="189"/>
      <c r="CK204" s="189"/>
      <c r="CL204" s="189"/>
      <c r="CM204" s="189"/>
      <c r="CN204" s="189"/>
      <c r="CO204" s="189"/>
      <c r="CP204" s="189"/>
      <c r="CQ204" s="189"/>
      <c r="CR204" s="189"/>
      <c r="CS204" s="189"/>
      <c r="CT204" s="189"/>
      <c r="CU204" s="189"/>
      <c r="CV204" s="189"/>
      <c r="CW204" s="189"/>
      <c r="CX204" s="189"/>
      <c r="CY204" s="189"/>
      <c r="CZ204" s="189"/>
      <c r="DA204" s="189"/>
      <c r="DB204" s="189"/>
      <c r="DC204" s="189"/>
      <c r="DD204" s="189"/>
      <c r="DE204" s="189"/>
      <c r="DF204" s="189"/>
    </row>
    <row r="205" spans="1:110">
      <c r="A205" s="189"/>
      <c r="B205" s="189"/>
      <c r="C205" s="189"/>
      <c r="D205" s="189"/>
      <c r="E205" s="189"/>
      <c r="F205" s="189"/>
      <c r="G205" s="189"/>
      <c r="H205" s="189"/>
      <c r="I205" s="189"/>
      <c r="J205" s="189"/>
      <c r="K205" s="189"/>
      <c r="L205" s="189"/>
      <c r="M205" s="189"/>
      <c r="N205" s="189"/>
      <c r="O205" s="189"/>
      <c r="P205" s="189"/>
      <c r="Q205" s="189"/>
      <c r="R205" s="189"/>
      <c r="S205" s="189"/>
      <c r="T205" s="189"/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  <c r="BI205" s="189"/>
      <c r="BJ205" s="189"/>
      <c r="BK205" s="189"/>
      <c r="BL205" s="189"/>
      <c r="BM205" s="189"/>
      <c r="BN205" s="189"/>
      <c r="BO205" s="189"/>
      <c r="BP205" s="189"/>
      <c r="BQ205" s="189"/>
      <c r="BR205" s="189"/>
      <c r="BS205" s="189"/>
      <c r="BT205" s="189"/>
      <c r="BU205" s="189"/>
      <c r="BV205" s="189"/>
      <c r="BW205" s="189"/>
      <c r="BX205" s="189"/>
      <c r="BY205" s="189"/>
      <c r="BZ205" s="189"/>
      <c r="CA205" s="189"/>
      <c r="CB205" s="189"/>
      <c r="CC205" s="189"/>
      <c r="CD205" s="189"/>
      <c r="CE205" s="189"/>
      <c r="CF205" s="189"/>
      <c r="CG205" s="189"/>
      <c r="CH205" s="189"/>
      <c r="CI205" s="189"/>
      <c r="CJ205" s="189"/>
      <c r="CK205" s="189"/>
      <c r="CL205" s="189"/>
      <c r="CM205" s="189"/>
      <c r="CN205" s="189"/>
      <c r="CO205" s="189"/>
      <c r="CP205" s="189"/>
      <c r="CQ205" s="189"/>
      <c r="CR205" s="189"/>
      <c r="CS205" s="189"/>
      <c r="CT205" s="189"/>
      <c r="CU205" s="189"/>
      <c r="CV205" s="189"/>
      <c r="CW205" s="189"/>
      <c r="CX205" s="189"/>
      <c r="CY205" s="189"/>
      <c r="CZ205" s="189"/>
      <c r="DA205" s="189"/>
      <c r="DB205" s="189"/>
      <c r="DC205" s="189"/>
      <c r="DD205" s="189"/>
      <c r="DE205" s="189"/>
      <c r="DF205" s="189"/>
    </row>
    <row r="206" spans="1:110">
      <c r="A206" s="189"/>
      <c r="B206" s="189"/>
      <c r="C206" s="189"/>
      <c r="D206" s="189"/>
      <c r="E206" s="189"/>
      <c r="F206" s="189"/>
      <c r="G206" s="189"/>
      <c r="H206" s="189"/>
      <c r="I206" s="189"/>
      <c r="J206" s="189"/>
      <c r="K206" s="189"/>
      <c r="L206" s="189"/>
      <c r="M206" s="189"/>
      <c r="N206" s="189"/>
      <c r="O206" s="189"/>
      <c r="P206" s="189"/>
      <c r="Q206" s="189"/>
      <c r="R206" s="189"/>
      <c r="S206" s="189"/>
      <c r="T206" s="189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  <c r="BN206" s="189"/>
      <c r="BO206" s="189"/>
      <c r="BP206" s="189"/>
      <c r="BQ206" s="189"/>
      <c r="BR206" s="189"/>
      <c r="BS206" s="189"/>
      <c r="BT206" s="189"/>
      <c r="BU206" s="189"/>
      <c r="BV206" s="189"/>
      <c r="BW206" s="189"/>
      <c r="BX206" s="189"/>
      <c r="BY206" s="189"/>
      <c r="BZ206" s="189"/>
      <c r="CA206" s="189"/>
      <c r="CB206" s="189"/>
      <c r="CC206" s="189"/>
      <c r="CD206" s="189"/>
      <c r="CE206" s="189"/>
      <c r="CF206" s="189"/>
      <c r="CG206" s="189"/>
      <c r="CH206" s="189"/>
      <c r="CI206" s="189"/>
      <c r="CJ206" s="189"/>
      <c r="CK206" s="189"/>
      <c r="CL206" s="189"/>
      <c r="CM206" s="189"/>
      <c r="CN206" s="189"/>
      <c r="CO206" s="189"/>
      <c r="CP206" s="189"/>
      <c r="CQ206" s="189"/>
      <c r="CR206" s="189"/>
      <c r="CS206" s="189"/>
      <c r="CT206" s="189"/>
      <c r="CU206" s="189"/>
      <c r="CV206" s="189"/>
      <c r="CW206" s="189"/>
      <c r="CX206" s="189"/>
      <c r="CY206" s="189"/>
      <c r="CZ206" s="189"/>
      <c r="DA206" s="189"/>
      <c r="DB206" s="189"/>
      <c r="DC206" s="189"/>
      <c r="DD206" s="189"/>
      <c r="DE206" s="189"/>
      <c r="DF206" s="189"/>
    </row>
    <row r="207" spans="1:110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R207" s="189"/>
      <c r="S207" s="189"/>
      <c r="T207" s="189"/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  <c r="BI207" s="189"/>
      <c r="BJ207" s="189"/>
      <c r="BK207" s="189"/>
      <c r="BL207" s="189"/>
      <c r="BM207" s="189"/>
      <c r="BN207" s="189"/>
      <c r="BO207" s="189"/>
      <c r="BP207" s="189"/>
      <c r="BQ207" s="189"/>
      <c r="BR207" s="189"/>
      <c r="BS207" s="189"/>
      <c r="BT207" s="189"/>
      <c r="BU207" s="189"/>
      <c r="BV207" s="189"/>
      <c r="BW207" s="189"/>
      <c r="BX207" s="189"/>
      <c r="BY207" s="189"/>
      <c r="BZ207" s="189"/>
      <c r="CA207" s="189"/>
      <c r="CB207" s="189"/>
      <c r="CC207" s="189"/>
      <c r="CD207" s="189"/>
      <c r="CE207" s="189"/>
      <c r="CF207" s="189"/>
      <c r="CG207" s="189"/>
      <c r="CH207" s="189"/>
      <c r="CI207" s="189"/>
      <c r="CJ207" s="189"/>
      <c r="CK207" s="189"/>
      <c r="CL207" s="189"/>
      <c r="CM207" s="189"/>
      <c r="CN207" s="189"/>
      <c r="CO207" s="189"/>
      <c r="CP207" s="189"/>
      <c r="CQ207" s="189"/>
      <c r="CR207" s="189"/>
      <c r="CS207" s="189"/>
      <c r="CT207" s="189"/>
      <c r="CU207" s="189"/>
      <c r="CV207" s="189"/>
      <c r="CW207" s="189"/>
      <c r="CX207" s="189"/>
      <c r="CY207" s="189"/>
      <c r="CZ207" s="189"/>
      <c r="DA207" s="189"/>
      <c r="DB207" s="189"/>
      <c r="DC207" s="189"/>
      <c r="DD207" s="189"/>
      <c r="DE207" s="189"/>
      <c r="DF207" s="189"/>
    </row>
    <row r="208" spans="1:110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89"/>
      <c r="S208" s="189"/>
      <c r="T208" s="189"/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  <c r="BI208" s="189"/>
      <c r="BJ208" s="189"/>
      <c r="BK208" s="189"/>
      <c r="BL208" s="189"/>
      <c r="BM208" s="189"/>
      <c r="BN208" s="189"/>
      <c r="BO208" s="189"/>
      <c r="BP208" s="189"/>
      <c r="BQ208" s="189"/>
      <c r="BR208" s="189"/>
      <c r="BS208" s="189"/>
      <c r="BT208" s="189"/>
      <c r="BU208" s="189"/>
      <c r="BV208" s="189"/>
      <c r="BW208" s="189"/>
      <c r="BX208" s="189"/>
      <c r="BY208" s="189"/>
      <c r="BZ208" s="189"/>
      <c r="CA208" s="189"/>
      <c r="CB208" s="189"/>
      <c r="CC208" s="189"/>
      <c r="CD208" s="189"/>
      <c r="CE208" s="189"/>
      <c r="CF208" s="189"/>
      <c r="CG208" s="189"/>
      <c r="CH208" s="189"/>
      <c r="CI208" s="189"/>
      <c r="CJ208" s="189"/>
      <c r="CK208" s="189"/>
      <c r="CL208" s="189"/>
      <c r="CM208" s="189"/>
      <c r="CN208" s="189"/>
      <c r="CO208" s="189"/>
      <c r="CP208" s="189"/>
      <c r="CQ208" s="189"/>
      <c r="CR208" s="189"/>
      <c r="CS208" s="189"/>
      <c r="CT208" s="189"/>
      <c r="CU208" s="189"/>
      <c r="CV208" s="189"/>
      <c r="CW208" s="189"/>
      <c r="CX208" s="189"/>
      <c r="CY208" s="189"/>
      <c r="CZ208" s="189"/>
      <c r="DA208" s="189"/>
      <c r="DB208" s="189"/>
      <c r="DC208" s="189"/>
      <c r="DD208" s="189"/>
      <c r="DE208" s="189"/>
      <c r="DF208" s="189"/>
    </row>
    <row r="209" spans="1:110">
      <c r="A209" s="189"/>
      <c r="B209" s="189"/>
      <c r="C209" s="189"/>
      <c r="D209" s="189"/>
      <c r="E209" s="189"/>
      <c r="F209" s="189"/>
      <c r="G209" s="189"/>
      <c r="H209" s="189"/>
      <c r="I209" s="189"/>
      <c r="J209" s="189"/>
      <c r="K209" s="189"/>
      <c r="L209" s="189"/>
      <c r="M209" s="189"/>
      <c r="N209" s="189"/>
      <c r="O209" s="189"/>
      <c r="P209" s="189"/>
      <c r="Q209" s="189"/>
      <c r="R209" s="189"/>
      <c r="S209" s="189"/>
      <c r="T209" s="189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  <c r="BN209" s="189"/>
      <c r="BO209" s="189"/>
      <c r="BP209" s="189"/>
      <c r="BQ209" s="189"/>
      <c r="BR209" s="189"/>
      <c r="BS209" s="189"/>
      <c r="BT209" s="189"/>
      <c r="BU209" s="189"/>
      <c r="BV209" s="189"/>
      <c r="BW209" s="189"/>
      <c r="BX209" s="189"/>
      <c r="BY209" s="189"/>
      <c r="BZ209" s="189"/>
      <c r="CA209" s="189"/>
      <c r="CB209" s="189"/>
      <c r="CC209" s="189"/>
      <c r="CD209" s="189"/>
      <c r="CE209" s="189"/>
      <c r="CF209" s="189"/>
      <c r="CG209" s="189"/>
      <c r="CH209" s="189"/>
      <c r="CI209" s="189"/>
      <c r="CJ209" s="189"/>
      <c r="CK209" s="189"/>
      <c r="CL209" s="189"/>
      <c r="CM209" s="189"/>
      <c r="CN209" s="189"/>
      <c r="CO209" s="189"/>
      <c r="CP209" s="189"/>
      <c r="CQ209" s="189"/>
      <c r="CR209" s="189"/>
      <c r="CS209" s="189"/>
      <c r="CT209" s="189"/>
      <c r="CU209" s="189"/>
      <c r="CV209" s="189"/>
      <c r="CW209" s="189"/>
      <c r="CX209" s="189"/>
      <c r="CY209" s="189"/>
      <c r="CZ209" s="189"/>
      <c r="DA209" s="189"/>
      <c r="DB209" s="189"/>
      <c r="DC209" s="189"/>
      <c r="DD209" s="189"/>
      <c r="DE209" s="189"/>
      <c r="DF209" s="189"/>
    </row>
    <row r="210" spans="1:110">
      <c r="A210" s="189"/>
      <c r="B210" s="189"/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  <c r="O210" s="189"/>
      <c r="P210" s="189"/>
      <c r="Q210" s="189"/>
      <c r="R210" s="189"/>
      <c r="S210" s="189"/>
      <c r="T210" s="189"/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  <c r="BI210" s="189"/>
      <c r="BJ210" s="189"/>
      <c r="BK210" s="189"/>
      <c r="BL210" s="189"/>
      <c r="BM210" s="189"/>
      <c r="BN210" s="189"/>
      <c r="BO210" s="189"/>
      <c r="BP210" s="189"/>
      <c r="BQ210" s="189"/>
      <c r="BR210" s="189"/>
      <c r="BS210" s="189"/>
      <c r="BT210" s="189"/>
      <c r="BU210" s="189"/>
      <c r="BV210" s="189"/>
      <c r="BW210" s="189"/>
      <c r="BX210" s="189"/>
      <c r="BY210" s="189"/>
      <c r="BZ210" s="189"/>
      <c r="CA210" s="189"/>
      <c r="CB210" s="189"/>
      <c r="CC210" s="189"/>
      <c r="CD210" s="189"/>
      <c r="CE210" s="189"/>
      <c r="CF210" s="189"/>
      <c r="CG210" s="189"/>
      <c r="CH210" s="189"/>
      <c r="CI210" s="189"/>
      <c r="CJ210" s="189"/>
      <c r="CK210" s="189"/>
      <c r="CL210" s="189"/>
      <c r="CM210" s="189"/>
      <c r="CN210" s="189"/>
      <c r="CO210" s="189"/>
      <c r="CP210" s="189"/>
      <c r="CQ210" s="189"/>
      <c r="CR210" s="189"/>
      <c r="CS210" s="189"/>
      <c r="CT210" s="189"/>
      <c r="CU210" s="189"/>
      <c r="CV210" s="189"/>
      <c r="CW210" s="189"/>
      <c r="CX210" s="189"/>
      <c r="CY210" s="189"/>
      <c r="CZ210" s="189"/>
      <c r="DA210" s="189"/>
      <c r="DB210" s="189"/>
      <c r="DC210" s="189"/>
      <c r="DD210" s="189"/>
      <c r="DE210" s="189"/>
      <c r="DF210" s="189"/>
    </row>
    <row r="211" spans="1:110">
      <c r="A211" s="189"/>
      <c r="B211" s="189"/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  <c r="BI211" s="189"/>
      <c r="BJ211" s="189"/>
      <c r="BK211" s="189"/>
      <c r="BL211" s="189"/>
      <c r="BM211" s="189"/>
      <c r="BN211" s="189"/>
      <c r="BO211" s="189"/>
      <c r="BP211" s="189"/>
      <c r="BQ211" s="189"/>
      <c r="BR211" s="189"/>
      <c r="BS211" s="189"/>
      <c r="BT211" s="189"/>
      <c r="BU211" s="189"/>
      <c r="BV211" s="189"/>
      <c r="BW211" s="189"/>
      <c r="BX211" s="189"/>
      <c r="BY211" s="189"/>
      <c r="BZ211" s="189"/>
      <c r="CA211" s="189"/>
      <c r="CB211" s="189"/>
      <c r="CC211" s="189"/>
      <c r="CD211" s="189"/>
      <c r="CE211" s="189"/>
      <c r="CF211" s="189"/>
      <c r="CG211" s="189"/>
      <c r="CH211" s="189"/>
      <c r="CI211" s="189"/>
      <c r="CJ211" s="189"/>
      <c r="CK211" s="189"/>
      <c r="CL211" s="189"/>
      <c r="CM211" s="189"/>
      <c r="CN211" s="189"/>
      <c r="CO211" s="189"/>
      <c r="CP211" s="189"/>
      <c r="CQ211" s="189"/>
      <c r="CR211" s="189"/>
      <c r="CS211" s="189"/>
      <c r="CT211" s="189"/>
      <c r="CU211" s="189"/>
      <c r="CV211" s="189"/>
      <c r="CW211" s="189"/>
      <c r="CX211" s="189"/>
      <c r="CY211" s="189"/>
      <c r="CZ211" s="189"/>
      <c r="DA211" s="189"/>
      <c r="DB211" s="189"/>
      <c r="DC211" s="189"/>
      <c r="DD211" s="189"/>
      <c r="DE211" s="189"/>
      <c r="DF211" s="189"/>
    </row>
    <row r="212" spans="1:110">
      <c r="A212" s="189"/>
      <c r="B212" s="189"/>
      <c r="C212" s="189"/>
      <c r="D212" s="189"/>
      <c r="E212" s="189"/>
      <c r="F212" s="189"/>
      <c r="G212" s="189"/>
      <c r="H212" s="189"/>
      <c r="I212" s="189"/>
      <c r="J212" s="189"/>
      <c r="K212" s="189"/>
      <c r="L212" s="189"/>
      <c r="M212" s="189"/>
      <c r="N212" s="189"/>
      <c r="O212" s="189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  <c r="BI212" s="189"/>
      <c r="BJ212" s="189"/>
      <c r="BK212" s="189"/>
      <c r="BL212" s="189"/>
      <c r="BM212" s="189"/>
      <c r="BN212" s="189"/>
      <c r="BO212" s="189"/>
      <c r="BP212" s="189"/>
      <c r="BQ212" s="189"/>
      <c r="BR212" s="189"/>
      <c r="BS212" s="189"/>
      <c r="BT212" s="189"/>
      <c r="BU212" s="189"/>
      <c r="BV212" s="189"/>
      <c r="BW212" s="189"/>
      <c r="BX212" s="189"/>
      <c r="BY212" s="189"/>
      <c r="BZ212" s="189"/>
      <c r="CA212" s="189"/>
      <c r="CB212" s="189"/>
      <c r="CC212" s="189"/>
      <c r="CD212" s="189"/>
      <c r="CE212" s="189"/>
      <c r="CF212" s="189"/>
      <c r="CG212" s="189"/>
      <c r="CH212" s="189"/>
      <c r="CI212" s="189"/>
      <c r="CJ212" s="189"/>
      <c r="CK212" s="189"/>
      <c r="CL212" s="189"/>
      <c r="CM212" s="189"/>
      <c r="CN212" s="189"/>
      <c r="CO212" s="189"/>
      <c r="CP212" s="189"/>
      <c r="CQ212" s="189"/>
      <c r="CR212" s="189"/>
      <c r="CS212" s="189"/>
      <c r="CT212" s="189"/>
      <c r="CU212" s="189"/>
      <c r="CV212" s="189"/>
      <c r="CW212" s="189"/>
      <c r="CX212" s="189"/>
      <c r="CY212" s="189"/>
      <c r="CZ212" s="189"/>
      <c r="DA212" s="189"/>
      <c r="DB212" s="189"/>
      <c r="DC212" s="189"/>
      <c r="DD212" s="189"/>
      <c r="DE212" s="189"/>
      <c r="DF212" s="189"/>
    </row>
    <row r="213" spans="1:110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89"/>
      <c r="BP213" s="189"/>
      <c r="BQ213" s="189"/>
      <c r="BR213" s="189"/>
      <c r="BS213" s="189"/>
      <c r="BT213" s="189"/>
      <c r="BU213" s="189"/>
      <c r="BV213" s="189"/>
      <c r="BW213" s="189"/>
      <c r="BX213" s="189"/>
      <c r="BY213" s="189"/>
      <c r="BZ213" s="189"/>
      <c r="CA213" s="189"/>
      <c r="CB213" s="189"/>
      <c r="CC213" s="189"/>
      <c r="CD213" s="189"/>
      <c r="CE213" s="189"/>
      <c r="CF213" s="189"/>
      <c r="CG213" s="189"/>
      <c r="CH213" s="189"/>
      <c r="CI213" s="189"/>
      <c r="CJ213" s="189"/>
      <c r="CK213" s="189"/>
      <c r="CL213" s="189"/>
      <c r="CM213" s="189"/>
      <c r="CN213" s="189"/>
      <c r="CO213" s="189"/>
      <c r="CP213" s="189"/>
      <c r="CQ213" s="189"/>
      <c r="CR213" s="189"/>
      <c r="CS213" s="189"/>
      <c r="CT213" s="189"/>
      <c r="CU213" s="189"/>
      <c r="CV213" s="189"/>
      <c r="CW213" s="189"/>
      <c r="CX213" s="189"/>
      <c r="CY213" s="189"/>
      <c r="CZ213" s="189"/>
      <c r="DA213" s="189"/>
      <c r="DB213" s="189"/>
      <c r="DC213" s="189"/>
      <c r="DD213" s="189"/>
      <c r="DE213" s="189"/>
      <c r="DF213" s="189"/>
    </row>
    <row r="214" spans="1:110">
      <c r="A214" s="189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89"/>
      <c r="BP214" s="189"/>
      <c r="BQ214" s="189"/>
      <c r="BR214" s="189"/>
      <c r="BS214" s="189"/>
      <c r="BT214" s="189"/>
      <c r="BU214" s="189"/>
      <c r="BV214" s="189"/>
      <c r="BW214" s="189"/>
      <c r="BX214" s="189"/>
      <c r="BY214" s="189"/>
      <c r="BZ214" s="189"/>
      <c r="CA214" s="189"/>
      <c r="CB214" s="189"/>
      <c r="CC214" s="189"/>
      <c r="CD214" s="189"/>
      <c r="CE214" s="189"/>
      <c r="CF214" s="189"/>
      <c r="CG214" s="189"/>
      <c r="CH214" s="189"/>
      <c r="CI214" s="189"/>
      <c r="CJ214" s="189"/>
      <c r="CK214" s="189"/>
      <c r="CL214" s="189"/>
      <c r="CM214" s="189"/>
      <c r="CN214" s="189"/>
      <c r="CO214" s="189"/>
      <c r="CP214" s="189"/>
      <c r="CQ214" s="189"/>
      <c r="CR214" s="189"/>
      <c r="CS214" s="189"/>
      <c r="CT214" s="189"/>
      <c r="CU214" s="189"/>
      <c r="CV214" s="189"/>
      <c r="CW214" s="189"/>
      <c r="CX214" s="189"/>
      <c r="CY214" s="189"/>
      <c r="CZ214" s="189"/>
      <c r="DA214" s="189"/>
      <c r="DB214" s="189"/>
      <c r="DC214" s="189"/>
      <c r="DD214" s="189"/>
      <c r="DE214" s="189"/>
      <c r="DF214" s="189"/>
    </row>
    <row r="215" spans="1:110">
      <c r="A215" s="189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89"/>
      <c r="BP215" s="189"/>
      <c r="BQ215" s="189"/>
      <c r="BR215" s="189"/>
      <c r="BS215" s="189"/>
      <c r="BT215" s="189"/>
      <c r="BU215" s="189"/>
      <c r="BV215" s="189"/>
      <c r="BW215" s="189"/>
      <c r="BX215" s="189"/>
      <c r="BY215" s="189"/>
      <c r="BZ215" s="189"/>
      <c r="CA215" s="189"/>
      <c r="CB215" s="189"/>
      <c r="CC215" s="189"/>
      <c r="CD215" s="189"/>
      <c r="CE215" s="189"/>
      <c r="CF215" s="189"/>
      <c r="CG215" s="189"/>
      <c r="CH215" s="189"/>
      <c r="CI215" s="189"/>
      <c r="CJ215" s="189"/>
      <c r="CK215" s="189"/>
      <c r="CL215" s="189"/>
      <c r="CM215" s="189"/>
      <c r="CN215" s="189"/>
      <c r="CO215" s="189"/>
      <c r="CP215" s="189"/>
      <c r="CQ215" s="189"/>
      <c r="CR215" s="189"/>
      <c r="CS215" s="189"/>
      <c r="CT215" s="189"/>
      <c r="CU215" s="189"/>
      <c r="CV215" s="189"/>
      <c r="CW215" s="189"/>
      <c r="CX215" s="189"/>
      <c r="CY215" s="189"/>
      <c r="CZ215" s="189"/>
      <c r="DA215" s="189"/>
      <c r="DB215" s="189"/>
      <c r="DC215" s="189"/>
      <c r="DD215" s="189"/>
      <c r="DE215" s="189"/>
      <c r="DF215" s="189"/>
    </row>
    <row r="216" spans="1:110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89"/>
      <c r="BP216" s="189"/>
      <c r="BQ216" s="189"/>
      <c r="BR216" s="189"/>
      <c r="BS216" s="189"/>
      <c r="BT216" s="189"/>
      <c r="BU216" s="189"/>
      <c r="BV216" s="189"/>
      <c r="BW216" s="189"/>
      <c r="BX216" s="189"/>
      <c r="BY216" s="189"/>
      <c r="BZ216" s="189"/>
      <c r="CA216" s="189"/>
      <c r="CB216" s="189"/>
      <c r="CC216" s="189"/>
      <c r="CD216" s="189"/>
      <c r="CE216" s="189"/>
      <c r="CF216" s="189"/>
      <c r="CG216" s="189"/>
      <c r="CH216" s="189"/>
      <c r="CI216" s="189"/>
      <c r="CJ216" s="189"/>
      <c r="CK216" s="189"/>
      <c r="CL216" s="189"/>
      <c r="CM216" s="189"/>
      <c r="CN216" s="189"/>
      <c r="CO216" s="189"/>
      <c r="CP216" s="189"/>
      <c r="CQ216" s="189"/>
      <c r="CR216" s="189"/>
      <c r="CS216" s="189"/>
      <c r="CT216" s="189"/>
      <c r="CU216" s="189"/>
      <c r="CV216" s="189"/>
      <c r="CW216" s="189"/>
      <c r="CX216" s="189"/>
      <c r="CY216" s="189"/>
      <c r="CZ216" s="189"/>
      <c r="DA216" s="189"/>
      <c r="DB216" s="189"/>
      <c r="DC216" s="189"/>
      <c r="DD216" s="189"/>
      <c r="DE216" s="189"/>
      <c r="DF216" s="189"/>
    </row>
    <row r="217" spans="1:110">
      <c r="A217" s="189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89"/>
      <c r="BP217" s="189"/>
      <c r="BQ217" s="189"/>
      <c r="BR217" s="189"/>
      <c r="BS217" s="189"/>
      <c r="BT217" s="189"/>
      <c r="BU217" s="189"/>
      <c r="BV217" s="189"/>
      <c r="BW217" s="189"/>
      <c r="BX217" s="189"/>
      <c r="BY217" s="189"/>
      <c r="BZ217" s="189"/>
      <c r="CA217" s="189"/>
      <c r="CB217" s="189"/>
      <c r="CC217" s="189"/>
      <c r="CD217" s="189"/>
      <c r="CE217" s="189"/>
      <c r="CF217" s="189"/>
      <c r="CG217" s="189"/>
      <c r="CH217" s="189"/>
      <c r="CI217" s="189"/>
      <c r="CJ217" s="189"/>
      <c r="CK217" s="189"/>
      <c r="CL217" s="189"/>
      <c r="CM217" s="189"/>
      <c r="CN217" s="189"/>
      <c r="CO217" s="189"/>
      <c r="CP217" s="189"/>
      <c r="CQ217" s="189"/>
      <c r="CR217" s="189"/>
      <c r="CS217" s="189"/>
      <c r="CT217" s="189"/>
      <c r="CU217" s="189"/>
      <c r="CV217" s="189"/>
      <c r="CW217" s="189"/>
      <c r="CX217" s="189"/>
      <c r="CY217" s="189"/>
      <c r="CZ217" s="189"/>
      <c r="DA217" s="189"/>
      <c r="DB217" s="189"/>
      <c r="DC217" s="189"/>
      <c r="DD217" s="189"/>
      <c r="DE217" s="189"/>
      <c r="DF217" s="189"/>
    </row>
    <row r="218" spans="1:110">
      <c r="A218" s="189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89"/>
      <c r="BP218" s="189"/>
      <c r="BQ218" s="189"/>
      <c r="BR218" s="189"/>
      <c r="BS218" s="189"/>
      <c r="BT218" s="189"/>
      <c r="BU218" s="189"/>
      <c r="BV218" s="189"/>
      <c r="BW218" s="189"/>
      <c r="BX218" s="189"/>
      <c r="BY218" s="189"/>
      <c r="BZ218" s="189"/>
      <c r="CA218" s="189"/>
      <c r="CB218" s="189"/>
      <c r="CC218" s="189"/>
      <c r="CD218" s="189"/>
      <c r="CE218" s="189"/>
      <c r="CF218" s="189"/>
      <c r="CG218" s="189"/>
      <c r="CH218" s="189"/>
      <c r="CI218" s="189"/>
      <c r="CJ218" s="189"/>
      <c r="CK218" s="189"/>
      <c r="CL218" s="189"/>
      <c r="CM218" s="189"/>
      <c r="CN218" s="189"/>
      <c r="CO218" s="189"/>
      <c r="CP218" s="189"/>
      <c r="CQ218" s="189"/>
      <c r="CR218" s="189"/>
      <c r="CS218" s="189"/>
      <c r="CT218" s="189"/>
      <c r="CU218" s="189"/>
      <c r="CV218" s="189"/>
      <c r="CW218" s="189"/>
      <c r="CX218" s="189"/>
      <c r="CY218" s="189"/>
      <c r="CZ218" s="189"/>
      <c r="DA218" s="189"/>
      <c r="DB218" s="189"/>
      <c r="DC218" s="189"/>
      <c r="DD218" s="189"/>
      <c r="DE218" s="189"/>
      <c r="DF218" s="189"/>
    </row>
    <row r="219" spans="1:110">
      <c r="A219" s="189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89"/>
      <c r="BP219" s="189"/>
      <c r="BQ219" s="189"/>
      <c r="BR219" s="189"/>
      <c r="BS219" s="189"/>
      <c r="BT219" s="189"/>
      <c r="BU219" s="189"/>
      <c r="BV219" s="189"/>
      <c r="BW219" s="189"/>
      <c r="BX219" s="189"/>
      <c r="BY219" s="189"/>
      <c r="BZ219" s="189"/>
      <c r="CA219" s="189"/>
      <c r="CB219" s="189"/>
      <c r="CC219" s="189"/>
      <c r="CD219" s="189"/>
      <c r="CE219" s="189"/>
      <c r="CF219" s="189"/>
      <c r="CG219" s="189"/>
      <c r="CH219" s="189"/>
      <c r="CI219" s="189"/>
      <c r="CJ219" s="189"/>
      <c r="CK219" s="189"/>
      <c r="CL219" s="189"/>
      <c r="CM219" s="189"/>
      <c r="CN219" s="189"/>
      <c r="CO219" s="189"/>
      <c r="CP219" s="189"/>
      <c r="CQ219" s="189"/>
      <c r="CR219" s="189"/>
      <c r="CS219" s="189"/>
      <c r="CT219" s="189"/>
      <c r="CU219" s="189"/>
      <c r="CV219" s="189"/>
      <c r="CW219" s="189"/>
      <c r="CX219" s="189"/>
      <c r="CY219" s="189"/>
      <c r="CZ219" s="189"/>
      <c r="DA219" s="189"/>
      <c r="DB219" s="189"/>
      <c r="DC219" s="189"/>
      <c r="DD219" s="189"/>
      <c r="DE219" s="189"/>
      <c r="DF219" s="189"/>
    </row>
    <row r="220" spans="1:110">
      <c r="A220" s="189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89"/>
      <c r="BP220" s="189"/>
      <c r="BQ220" s="189"/>
      <c r="BR220" s="189"/>
      <c r="BS220" s="189"/>
      <c r="BT220" s="189"/>
      <c r="BU220" s="189"/>
      <c r="BV220" s="189"/>
      <c r="BW220" s="189"/>
      <c r="BX220" s="189"/>
      <c r="BY220" s="189"/>
      <c r="BZ220" s="189"/>
      <c r="CA220" s="189"/>
      <c r="CB220" s="189"/>
      <c r="CC220" s="189"/>
      <c r="CD220" s="189"/>
      <c r="CE220" s="189"/>
      <c r="CF220" s="189"/>
      <c r="CG220" s="189"/>
      <c r="CH220" s="189"/>
      <c r="CI220" s="189"/>
      <c r="CJ220" s="189"/>
      <c r="CK220" s="189"/>
      <c r="CL220" s="189"/>
      <c r="CM220" s="189"/>
      <c r="CN220" s="189"/>
      <c r="CO220" s="189"/>
      <c r="CP220" s="189"/>
      <c r="CQ220" s="189"/>
      <c r="CR220" s="189"/>
      <c r="CS220" s="189"/>
      <c r="CT220" s="189"/>
      <c r="CU220" s="189"/>
      <c r="CV220" s="189"/>
      <c r="CW220" s="189"/>
      <c r="CX220" s="189"/>
      <c r="CY220" s="189"/>
      <c r="CZ220" s="189"/>
      <c r="DA220" s="189"/>
      <c r="DB220" s="189"/>
      <c r="DC220" s="189"/>
      <c r="DD220" s="189"/>
      <c r="DE220" s="189"/>
      <c r="DF220" s="189"/>
    </row>
    <row r="221" spans="1:110">
      <c r="A221" s="189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89"/>
      <c r="BP221" s="189"/>
      <c r="BQ221" s="189"/>
      <c r="BR221" s="189"/>
      <c r="BS221" s="189"/>
      <c r="BT221" s="189"/>
      <c r="BU221" s="189"/>
      <c r="BV221" s="189"/>
      <c r="BW221" s="189"/>
      <c r="BX221" s="189"/>
      <c r="BY221" s="189"/>
      <c r="BZ221" s="189"/>
      <c r="CA221" s="189"/>
      <c r="CB221" s="189"/>
      <c r="CC221" s="189"/>
      <c r="CD221" s="189"/>
      <c r="CE221" s="189"/>
      <c r="CF221" s="189"/>
      <c r="CG221" s="189"/>
      <c r="CH221" s="189"/>
      <c r="CI221" s="189"/>
      <c r="CJ221" s="189"/>
      <c r="CK221" s="189"/>
      <c r="CL221" s="189"/>
      <c r="CM221" s="189"/>
      <c r="CN221" s="189"/>
      <c r="CO221" s="189"/>
      <c r="CP221" s="189"/>
      <c r="CQ221" s="189"/>
      <c r="CR221" s="189"/>
      <c r="CS221" s="189"/>
      <c r="CT221" s="189"/>
      <c r="CU221" s="189"/>
      <c r="CV221" s="189"/>
      <c r="CW221" s="189"/>
      <c r="CX221" s="189"/>
      <c r="CY221" s="189"/>
      <c r="CZ221" s="189"/>
      <c r="DA221" s="189"/>
      <c r="DB221" s="189"/>
      <c r="DC221" s="189"/>
      <c r="DD221" s="189"/>
      <c r="DE221" s="189"/>
      <c r="DF221" s="189"/>
    </row>
    <row r="222" spans="1:110">
      <c r="A222" s="189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89"/>
      <c r="BP222" s="189"/>
      <c r="BQ222" s="189"/>
      <c r="BR222" s="189"/>
      <c r="BS222" s="189"/>
      <c r="BT222" s="189"/>
      <c r="BU222" s="189"/>
      <c r="BV222" s="189"/>
      <c r="BW222" s="189"/>
      <c r="BX222" s="189"/>
      <c r="BY222" s="189"/>
      <c r="BZ222" s="189"/>
      <c r="CA222" s="189"/>
      <c r="CB222" s="189"/>
      <c r="CC222" s="189"/>
      <c r="CD222" s="189"/>
      <c r="CE222" s="189"/>
      <c r="CF222" s="189"/>
      <c r="CG222" s="189"/>
      <c r="CH222" s="189"/>
      <c r="CI222" s="189"/>
      <c r="CJ222" s="189"/>
      <c r="CK222" s="189"/>
      <c r="CL222" s="189"/>
      <c r="CM222" s="189"/>
      <c r="CN222" s="189"/>
      <c r="CO222" s="189"/>
      <c r="CP222" s="189"/>
      <c r="CQ222" s="189"/>
      <c r="CR222" s="189"/>
      <c r="CS222" s="189"/>
      <c r="CT222" s="189"/>
      <c r="CU222" s="189"/>
      <c r="CV222" s="189"/>
      <c r="CW222" s="189"/>
      <c r="CX222" s="189"/>
      <c r="CY222" s="189"/>
      <c r="CZ222" s="189"/>
      <c r="DA222" s="189"/>
      <c r="DB222" s="189"/>
      <c r="DC222" s="189"/>
      <c r="DD222" s="189"/>
      <c r="DE222" s="189"/>
      <c r="DF222" s="189"/>
    </row>
    <row r="223" spans="1:110">
      <c r="A223" s="189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89"/>
      <c r="BP223" s="189"/>
      <c r="BQ223" s="189"/>
      <c r="BR223" s="189"/>
      <c r="BS223" s="189"/>
      <c r="BT223" s="189"/>
      <c r="BU223" s="189"/>
      <c r="BV223" s="189"/>
      <c r="BW223" s="189"/>
      <c r="BX223" s="189"/>
      <c r="BY223" s="189"/>
      <c r="BZ223" s="189"/>
      <c r="CA223" s="189"/>
      <c r="CB223" s="189"/>
      <c r="CC223" s="189"/>
      <c r="CD223" s="189"/>
      <c r="CE223" s="189"/>
      <c r="CF223" s="189"/>
      <c r="CG223" s="189"/>
      <c r="CH223" s="189"/>
      <c r="CI223" s="189"/>
      <c r="CJ223" s="189"/>
      <c r="CK223" s="189"/>
      <c r="CL223" s="189"/>
      <c r="CM223" s="189"/>
      <c r="CN223" s="189"/>
      <c r="CO223" s="189"/>
      <c r="CP223" s="189"/>
      <c r="CQ223" s="189"/>
      <c r="CR223" s="189"/>
      <c r="CS223" s="189"/>
      <c r="CT223" s="189"/>
      <c r="CU223" s="189"/>
      <c r="CV223" s="189"/>
      <c r="CW223" s="189"/>
      <c r="CX223" s="189"/>
      <c r="CY223" s="189"/>
      <c r="CZ223" s="189"/>
      <c r="DA223" s="189"/>
      <c r="DB223" s="189"/>
      <c r="DC223" s="189"/>
      <c r="DD223" s="189"/>
      <c r="DE223" s="189"/>
      <c r="DF223" s="189"/>
    </row>
    <row r="224" spans="1:110">
      <c r="A224" s="189"/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89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89"/>
      <c r="BP224" s="189"/>
      <c r="BQ224" s="189"/>
      <c r="BR224" s="189"/>
      <c r="BS224" s="189"/>
      <c r="BT224" s="189"/>
      <c r="BU224" s="189"/>
      <c r="BV224" s="189"/>
      <c r="BW224" s="189"/>
      <c r="BX224" s="189"/>
      <c r="BY224" s="189"/>
      <c r="BZ224" s="189"/>
      <c r="CA224" s="189"/>
      <c r="CB224" s="189"/>
      <c r="CC224" s="189"/>
      <c r="CD224" s="189"/>
      <c r="CE224" s="189"/>
      <c r="CF224" s="189"/>
      <c r="CG224" s="189"/>
      <c r="CH224" s="189"/>
      <c r="CI224" s="189"/>
      <c r="CJ224" s="189"/>
      <c r="CK224" s="189"/>
      <c r="CL224" s="189"/>
      <c r="CM224" s="189"/>
      <c r="CN224" s="189"/>
      <c r="CO224" s="189"/>
      <c r="CP224" s="189"/>
      <c r="CQ224" s="189"/>
      <c r="CR224" s="189"/>
      <c r="CS224" s="189"/>
      <c r="CT224" s="189"/>
      <c r="CU224" s="189"/>
      <c r="CV224" s="189"/>
      <c r="CW224" s="189"/>
      <c r="CX224" s="189"/>
      <c r="CY224" s="189"/>
      <c r="CZ224" s="189"/>
      <c r="DA224" s="189"/>
      <c r="DB224" s="189"/>
      <c r="DC224" s="189"/>
      <c r="DD224" s="189"/>
      <c r="DE224" s="189"/>
      <c r="DF224" s="189"/>
    </row>
    <row r="225" spans="1:110">
      <c r="A225" s="189"/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  <c r="BN225" s="189"/>
      <c r="BO225" s="189"/>
      <c r="BP225" s="189"/>
      <c r="BQ225" s="189"/>
      <c r="BR225" s="189"/>
      <c r="BS225" s="189"/>
      <c r="BT225" s="189"/>
      <c r="BU225" s="189"/>
      <c r="BV225" s="189"/>
      <c r="BW225" s="189"/>
      <c r="BX225" s="189"/>
      <c r="BY225" s="189"/>
      <c r="BZ225" s="189"/>
      <c r="CA225" s="189"/>
      <c r="CB225" s="189"/>
      <c r="CC225" s="189"/>
      <c r="CD225" s="189"/>
      <c r="CE225" s="189"/>
      <c r="CF225" s="189"/>
      <c r="CG225" s="189"/>
      <c r="CH225" s="189"/>
      <c r="CI225" s="189"/>
      <c r="CJ225" s="189"/>
      <c r="CK225" s="189"/>
      <c r="CL225" s="189"/>
      <c r="CM225" s="189"/>
      <c r="CN225" s="189"/>
      <c r="CO225" s="189"/>
      <c r="CP225" s="189"/>
      <c r="CQ225" s="189"/>
      <c r="CR225" s="189"/>
      <c r="CS225" s="189"/>
      <c r="CT225" s="189"/>
      <c r="CU225" s="189"/>
      <c r="CV225" s="189"/>
      <c r="CW225" s="189"/>
      <c r="CX225" s="189"/>
      <c r="CY225" s="189"/>
      <c r="CZ225" s="189"/>
      <c r="DA225" s="189"/>
      <c r="DB225" s="189"/>
      <c r="DC225" s="189"/>
      <c r="DD225" s="189"/>
      <c r="DE225" s="189"/>
      <c r="DF225" s="189"/>
    </row>
    <row r="226" spans="1:110">
      <c r="A226" s="189"/>
      <c r="B226" s="189"/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  <c r="BI226" s="189"/>
      <c r="BJ226" s="189"/>
      <c r="BK226" s="189"/>
      <c r="BL226" s="189"/>
      <c r="BM226" s="189"/>
      <c r="BN226" s="189"/>
      <c r="BO226" s="189"/>
      <c r="BP226" s="189"/>
      <c r="BQ226" s="189"/>
      <c r="BR226" s="189"/>
      <c r="BS226" s="189"/>
      <c r="BT226" s="189"/>
      <c r="BU226" s="189"/>
      <c r="BV226" s="189"/>
      <c r="BW226" s="189"/>
      <c r="BX226" s="189"/>
      <c r="BY226" s="189"/>
      <c r="BZ226" s="189"/>
      <c r="CA226" s="189"/>
      <c r="CB226" s="189"/>
      <c r="CC226" s="189"/>
      <c r="CD226" s="189"/>
      <c r="CE226" s="189"/>
      <c r="CF226" s="189"/>
      <c r="CG226" s="189"/>
      <c r="CH226" s="189"/>
      <c r="CI226" s="189"/>
      <c r="CJ226" s="189"/>
      <c r="CK226" s="189"/>
      <c r="CL226" s="189"/>
      <c r="CM226" s="189"/>
      <c r="CN226" s="189"/>
      <c r="CO226" s="189"/>
      <c r="CP226" s="189"/>
      <c r="CQ226" s="189"/>
      <c r="CR226" s="189"/>
      <c r="CS226" s="189"/>
      <c r="CT226" s="189"/>
      <c r="CU226" s="189"/>
      <c r="CV226" s="189"/>
      <c r="CW226" s="189"/>
      <c r="CX226" s="189"/>
      <c r="CY226" s="189"/>
      <c r="CZ226" s="189"/>
      <c r="DA226" s="189"/>
      <c r="DB226" s="189"/>
      <c r="DC226" s="189"/>
      <c r="DD226" s="189"/>
      <c r="DE226" s="189"/>
      <c r="DF226" s="189"/>
    </row>
    <row r="227" spans="1:110">
      <c r="A227" s="189"/>
      <c r="B227" s="189"/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  <c r="BN227" s="189"/>
      <c r="BO227" s="189"/>
      <c r="BP227" s="189"/>
      <c r="BQ227" s="189"/>
      <c r="BR227" s="189"/>
      <c r="BS227" s="189"/>
      <c r="BT227" s="189"/>
      <c r="BU227" s="189"/>
      <c r="BV227" s="189"/>
      <c r="BW227" s="189"/>
      <c r="BX227" s="189"/>
      <c r="BY227" s="189"/>
      <c r="BZ227" s="189"/>
      <c r="CA227" s="189"/>
      <c r="CB227" s="189"/>
      <c r="CC227" s="189"/>
      <c r="CD227" s="189"/>
      <c r="CE227" s="189"/>
      <c r="CF227" s="189"/>
      <c r="CG227" s="189"/>
      <c r="CH227" s="189"/>
      <c r="CI227" s="189"/>
      <c r="CJ227" s="189"/>
      <c r="CK227" s="189"/>
      <c r="CL227" s="189"/>
      <c r="CM227" s="189"/>
      <c r="CN227" s="189"/>
      <c r="CO227" s="189"/>
      <c r="CP227" s="189"/>
      <c r="CQ227" s="189"/>
      <c r="CR227" s="189"/>
      <c r="CS227" s="189"/>
      <c r="CT227" s="189"/>
      <c r="CU227" s="189"/>
      <c r="CV227" s="189"/>
      <c r="CW227" s="189"/>
      <c r="CX227" s="189"/>
      <c r="CY227" s="189"/>
      <c r="CZ227" s="189"/>
      <c r="DA227" s="189"/>
      <c r="DB227" s="189"/>
      <c r="DC227" s="189"/>
      <c r="DD227" s="189"/>
      <c r="DE227" s="189"/>
      <c r="DF227" s="189"/>
    </row>
    <row r="228" spans="1:110">
      <c r="A228" s="189"/>
      <c r="B228" s="189"/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89"/>
      <c r="N228" s="189"/>
      <c r="O228" s="189"/>
      <c r="P228" s="189"/>
      <c r="Q228" s="189"/>
      <c r="R228" s="189"/>
      <c r="S228" s="189"/>
      <c r="T228" s="189"/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  <c r="BI228" s="189"/>
      <c r="BJ228" s="189"/>
      <c r="BK228" s="189"/>
      <c r="BL228" s="189"/>
      <c r="BM228" s="189"/>
      <c r="BN228" s="189"/>
      <c r="BO228" s="189"/>
      <c r="BP228" s="189"/>
      <c r="BQ228" s="189"/>
      <c r="BR228" s="189"/>
      <c r="BS228" s="189"/>
      <c r="BT228" s="189"/>
      <c r="BU228" s="189"/>
      <c r="BV228" s="189"/>
      <c r="BW228" s="189"/>
      <c r="BX228" s="189"/>
      <c r="BY228" s="189"/>
      <c r="BZ228" s="189"/>
      <c r="CA228" s="189"/>
      <c r="CB228" s="189"/>
      <c r="CC228" s="189"/>
      <c r="CD228" s="189"/>
      <c r="CE228" s="189"/>
      <c r="CF228" s="189"/>
      <c r="CG228" s="189"/>
      <c r="CH228" s="189"/>
      <c r="CI228" s="189"/>
      <c r="CJ228" s="189"/>
      <c r="CK228" s="189"/>
      <c r="CL228" s="189"/>
      <c r="CM228" s="189"/>
      <c r="CN228" s="189"/>
      <c r="CO228" s="189"/>
      <c r="CP228" s="189"/>
      <c r="CQ228" s="189"/>
      <c r="CR228" s="189"/>
      <c r="CS228" s="189"/>
      <c r="CT228" s="189"/>
      <c r="CU228" s="189"/>
      <c r="CV228" s="189"/>
      <c r="CW228" s="189"/>
      <c r="CX228" s="189"/>
      <c r="CY228" s="189"/>
      <c r="CZ228" s="189"/>
      <c r="DA228" s="189"/>
      <c r="DB228" s="189"/>
      <c r="DC228" s="189"/>
      <c r="DD228" s="189"/>
      <c r="DE228" s="189"/>
      <c r="DF228" s="189"/>
    </row>
    <row r="229" spans="1:110">
      <c r="A229" s="189"/>
      <c r="B229" s="189"/>
      <c r="C229" s="189"/>
      <c r="D229" s="189"/>
      <c r="E229" s="189"/>
      <c r="F229" s="189"/>
      <c r="G229" s="189"/>
      <c r="H229" s="189"/>
      <c r="I229" s="189"/>
      <c r="J229" s="189"/>
      <c r="K229" s="189"/>
      <c r="L229" s="189"/>
      <c r="M229" s="189"/>
      <c r="N229" s="189"/>
      <c r="O229" s="189"/>
      <c r="P229" s="189"/>
      <c r="Q229" s="189"/>
      <c r="R229" s="189"/>
      <c r="S229" s="189"/>
      <c r="T229" s="189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  <c r="BN229" s="189"/>
      <c r="BO229" s="189"/>
      <c r="BP229" s="189"/>
      <c r="BQ229" s="189"/>
      <c r="BR229" s="189"/>
      <c r="BS229" s="189"/>
      <c r="BT229" s="189"/>
      <c r="BU229" s="189"/>
      <c r="BV229" s="189"/>
      <c r="BW229" s="189"/>
      <c r="BX229" s="189"/>
      <c r="BY229" s="189"/>
      <c r="BZ229" s="189"/>
      <c r="CA229" s="189"/>
      <c r="CB229" s="189"/>
      <c r="CC229" s="189"/>
      <c r="CD229" s="189"/>
      <c r="CE229" s="189"/>
      <c r="CF229" s="189"/>
      <c r="CG229" s="189"/>
      <c r="CH229" s="189"/>
      <c r="CI229" s="189"/>
      <c r="CJ229" s="189"/>
      <c r="CK229" s="189"/>
      <c r="CL229" s="189"/>
      <c r="CM229" s="189"/>
      <c r="CN229" s="189"/>
      <c r="CO229" s="189"/>
      <c r="CP229" s="189"/>
      <c r="CQ229" s="189"/>
      <c r="CR229" s="189"/>
      <c r="CS229" s="189"/>
      <c r="CT229" s="189"/>
      <c r="CU229" s="189"/>
      <c r="CV229" s="189"/>
      <c r="CW229" s="189"/>
      <c r="CX229" s="189"/>
      <c r="CY229" s="189"/>
      <c r="CZ229" s="189"/>
      <c r="DA229" s="189"/>
      <c r="DB229" s="189"/>
      <c r="DC229" s="189"/>
      <c r="DD229" s="189"/>
      <c r="DE229" s="189"/>
      <c r="DF229" s="189"/>
    </row>
    <row r="230" spans="1:110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  <c r="BI230" s="189"/>
      <c r="BJ230" s="189"/>
      <c r="BK230" s="189"/>
      <c r="BL230" s="189"/>
      <c r="BM230" s="189"/>
      <c r="BN230" s="189"/>
      <c r="BO230" s="189"/>
      <c r="BP230" s="189"/>
      <c r="BQ230" s="189"/>
      <c r="BR230" s="189"/>
      <c r="BS230" s="189"/>
      <c r="BT230" s="189"/>
      <c r="BU230" s="189"/>
      <c r="BV230" s="189"/>
      <c r="BW230" s="189"/>
      <c r="BX230" s="189"/>
      <c r="BY230" s="189"/>
      <c r="BZ230" s="189"/>
      <c r="CA230" s="189"/>
      <c r="CB230" s="189"/>
      <c r="CC230" s="189"/>
      <c r="CD230" s="189"/>
      <c r="CE230" s="189"/>
      <c r="CF230" s="189"/>
      <c r="CG230" s="189"/>
      <c r="CH230" s="189"/>
      <c r="CI230" s="189"/>
      <c r="CJ230" s="189"/>
      <c r="CK230" s="189"/>
      <c r="CL230" s="189"/>
      <c r="CM230" s="189"/>
      <c r="CN230" s="189"/>
      <c r="CO230" s="189"/>
      <c r="CP230" s="189"/>
      <c r="CQ230" s="189"/>
      <c r="CR230" s="189"/>
      <c r="CS230" s="189"/>
      <c r="CT230" s="189"/>
      <c r="CU230" s="189"/>
      <c r="CV230" s="189"/>
      <c r="CW230" s="189"/>
      <c r="CX230" s="189"/>
      <c r="CY230" s="189"/>
      <c r="CZ230" s="189"/>
      <c r="DA230" s="189"/>
      <c r="DB230" s="189"/>
      <c r="DC230" s="189"/>
      <c r="DD230" s="189"/>
      <c r="DE230" s="189"/>
      <c r="DF230" s="189"/>
    </row>
    <row r="231" spans="1:110">
      <c r="A231" s="189"/>
      <c r="B231" s="189"/>
      <c r="C231" s="189"/>
      <c r="D231" s="189"/>
      <c r="E231" s="189"/>
      <c r="F231" s="189"/>
      <c r="G231" s="189"/>
      <c r="H231" s="189"/>
      <c r="I231" s="189"/>
      <c r="J231" s="189"/>
      <c r="K231" s="189"/>
      <c r="L231" s="189"/>
      <c r="M231" s="189"/>
      <c r="N231" s="189"/>
      <c r="O231" s="189"/>
      <c r="P231" s="189"/>
      <c r="Q231" s="189"/>
      <c r="R231" s="189"/>
      <c r="S231" s="189"/>
      <c r="T231" s="189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  <c r="BN231" s="189"/>
      <c r="BO231" s="189"/>
      <c r="BP231" s="189"/>
      <c r="BQ231" s="189"/>
      <c r="BR231" s="189"/>
      <c r="BS231" s="189"/>
      <c r="BT231" s="189"/>
      <c r="BU231" s="189"/>
      <c r="BV231" s="189"/>
      <c r="BW231" s="189"/>
      <c r="BX231" s="189"/>
      <c r="BY231" s="189"/>
      <c r="BZ231" s="189"/>
      <c r="CA231" s="189"/>
      <c r="CB231" s="189"/>
      <c r="CC231" s="189"/>
      <c r="CD231" s="189"/>
      <c r="CE231" s="189"/>
      <c r="CF231" s="189"/>
      <c r="CG231" s="189"/>
      <c r="CH231" s="189"/>
      <c r="CI231" s="189"/>
      <c r="CJ231" s="189"/>
      <c r="CK231" s="189"/>
      <c r="CL231" s="189"/>
      <c r="CM231" s="189"/>
      <c r="CN231" s="189"/>
      <c r="CO231" s="189"/>
      <c r="CP231" s="189"/>
      <c r="CQ231" s="189"/>
      <c r="CR231" s="189"/>
      <c r="CS231" s="189"/>
      <c r="CT231" s="189"/>
      <c r="CU231" s="189"/>
      <c r="CV231" s="189"/>
      <c r="CW231" s="189"/>
      <c r="CX231" s="189"/>
      <c r="CY231" s="189"/>
      <c r="CZ231" s="189"/>
      <c r="DA231" s="189"/>
      <c r="DB231" s="189"/>
      <c r="DC231" s="189"/>
      <c r="DD231" s="189"/>
      <c r="DE231" s="189"/>
      <c r="DF231" s="189"/>
    </row>
    <row r="232" spans="1:110">
      <c r="A232" s="189"/>
      <c r="B232" s="189"/>
      <c r="C232" s="189"/>
      <c r="D232" s="189"/>
      <c r="E232" s="189"/>
      <c r="F232" s="189"/>
      <c r="G232" s="189"/>
      <c r="H232" s="189"/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  <c r="BI232" s="189"/>
      <c r="BJ232" s="189"/>
      <c r="BK232" s="189"/>
      <c r="BL232" s="189"/>
      <c r="BM232" s="189"/>
      <c r="BN232" s="189"/>
      <c r="BO232" s="189"/>
      <c r="BP232" s="189"/>
      <c r="BQ232" s="189"/>
      <c r="BR232" s="189"/>
      <c r="BS232" s="189"/>
      <c r="BT232" s="189"/>
      <c r="BU232" s="189"/>
      <c r="BV232" s="189"/>
      <c r="BW232" s="189"/>
      <c r="BX232" s="189"/>
      <c r="BY232" s="189"/>
      <c r="BZ232" s="189"/>
      <c r="CA232" s="189"/>
      <c r="CB232" s="189"/>
      <c r="CC232" s="189"/>
      <c r="CD232" s="189"/>
      <c r="CE232" s="189"/>
      <c r="CF232" s="189"/>
      <c r="CG232" s="189"/>
      <c r="CH232" s="189"/>
      <c r="CI232" s="189"/>
      <c r="CJ232" s="189"/>
      <c r="CK232" s="189"/>
      <c r="CL232" s="189"/>
      <c r="CM232" s="189"/>
      <c r="CN232" s="189"/>
      <c r="CO232" s="189"/>
      <c r="CP232" s="189"/>
      <c r="CQ232" s="189"/>
      <c r="CR232" s="189"/>
      <c r="CS232" s="189"/>
      <c r="CT232" s="189"/>
      <c r="CU232" s="189"/>
      <c r="CV232" s="189"/>
      <c r="CW232" s="189"/>
      <c r="CX232" s="189"/>
      <c r="CY232" s="189"/>
      <c r="CZ232" s="189"/>
      <c r="DA232" s="189"/>
      <c r="DB232" s="189"/>
      <c r="DC232" s="189"/>
      <c r="DD232" s="189"/>
      <c r="DE232" s="189"/>
      <c r="DF232" s="189"/>
    </row>
    <row r="233" spans="1:110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  <c r="BN233" s="189"/>
      <c r="BO233" s="189"/>
      <c r="BP233" s="189"/>
      <c r="BQ233" s="189"/>
      <c r="BR233" s="189"/>
      <c r="BS233" s="189"/>
      <c r="BT233" s="189"/>
      <c r="BU233" s="189"/>
      <c r="BV233" s="189"/>
      <c r="BW233" s="189"/>
      <c r="BX233" s="189"/>
      <c r="BY233" s="189"/>
      <c r="BZ233" s="189"/>
      <c r="CA233" s="189"/>
      <c r="CB233" s="189"/>
      <c r="CC233" s="189"/>
      <c r="CD233" s="189"/>
      <c r="CE233" s="189"/>
      <c r="CF233" s="189"/>
      <c r="CG233" s="189"/>
      <c r="CH233" s="189"/>
      <c r="CI233" s="189"/>
      <c r="CJ233" s="189"/>
      <c r="CK233" s="189"/>
      <c r="CL233" s="189"/>
      <c r="CM233" s="189"/>
      <c r="CN233" s="189"/>
      <c r="CO233" s="189"/>
      <c r="CP233" s="189"/>
      <c r="CQ233" s="189"/>
      <c r="CR233" s="189"/>
      <c r="CS233" s="189"/>
      <c r="CT233" s="189"/>
      <c r="CU233" s="189"/>
      <c r="CV233" s="189"/>
      <c r="CW233" s="189"/>
      <c r="CX233" s="189"/>
      <c r="CY233" s="189"/>
      <c r="CZ233" s="189"/>
      <c r="DA233" s="189"/>
      <c r="DB233" s="189"/>
      <c r="DC233" s="189"/>
      <c r="DD233" s="189"/>
      <c r="DE233" s="189"/>
      <c r="DF233" s="189"/>
    </row>
    <row r="234" spans="1:110">
      <c r="A234" s="189"/>
      <c r="B234" s="189"/>
      <c r="C234" s="189"/>
      <c r="D234" s="189"/>
      <c r="E234" s="189"/>
      <c r="F234" s="189"/>
      <c r="G234" s="189"/>
      <c r="H234" s="189"/>
      <c r="I234" s="189"/>
      <c r="J234" s="189"/>
      <c r="K234" s="189"/>
      <c r="L234" s="189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  <c r="BI234" s="189"/>
      <c r="BJ234" s="189"/>
      <c r="BK234" s="189"/>
      <c r="BL234" s="189"/>
      <c r="BM234" s="189"/>
      <c r="BN234" s="189"/>
      <c r="BO234" s="189"/>
      <c r="BP234" s="189"/>
      <c r="BQ234" s="189"/>
      <c r="BR234" s="189"/>
      <c r="BS234" s="189"/>
      <c r="BT234" s="189"/>
      <c r="BU234" s="189"/>
      <c r="BV234" s="189"/>
      <c r="BW234" s="189"/>
      <c r="BX234" s="189"/>
      <c r="BY234" s="189"/>
      <c r="BZ234" s="189"/>
      <c r="CA234" s="189"/>
      <c r="CB234" s="189"/>
      <c r="CC234" s="189"/>
      <c r="CD234" s="189"/>
      <c r="CE234" s="189"/>
      <c r="CF234" s="189"/>
      <c r="CG234" s="189"/>
      <c r="CH234" s="189"/>
      <c r="CI234" s="189"/>
      <c r="CJ234" s="189"/>
      <c r="CK234" s="189"/>
      <c r="CL234" s="189"/>
      <c r="CM234" s="189"/>
      <c r="CN234" s="189"/>
      <c r="CO234" s="189"/>
      <c r="CP234" s="189"/>
      <c r="CQ234" s="189"/>
      <c r="CR234" s="189"/>
      <c r="CS234" s="189"/>
      <c r="CT234" s="189"/>
      <c r="CU234" s="189"/>
      <c r="CV234" s="189"/>
      <c r="CW234" s="189"/>
      <c r="CX234" s="189"/>
      <c r="CY234" s="189"/>
      <c r="CZ234" s="189"/>
      <c r="DA234" s="189"/>
      <c r="DB234" s="189"/>
      <c r="DC234" s="189"/>
      <c r="DD234" s="189"/>
      <c r="DE234" s="189"/>
      <c r="DF234" s="189"/>
    </row>
    <row r="235" spans="1:110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  <c r="BN235" s="189"/>
      <c r="BO235" s="189"/>
      <c r="BP235" s="189"/>
      <c r="BQ235" s="189"/>
      <c r="BR235" s="189"/>
      <c r="BS235" s="189"/>
      <c r="BT235" s="189"/>
      <c r="BU235" s="189"/>
      <c r="BV235" s="189"/>
      <c r="BW235" s="189"/>
      <c r="BX235" s="189"/>
      <c r="BY235" s="189"/>
      <c r="BZ235" s="189"/>
      <c r="CA235" s="189"/>
      <c r="CB235" s="189"/>
      <c r="CC235" s="189"/>
      <c r="CD235" s="189"/>
      <c r="CE235" s="189"/>
      <c r="CF235" s="189"/>
      <c r="CG235" s="189"/>
      <c r="CH235" s="189"/>
      <c r="CI235" s="189"/>
      <c r="CJ235" s="189"/>
      <c r="CK235" s="189"/>
      <c r="CL235" s="189"/>
      <c r="CM235" s="189"/>
      <c r="CN235" s="189"/>
      <c r="CO235" s="189"/>
      <c r="CP235" s="189"/>
      <c r="CQ235" s="189"/>
      <c r="CR235" s="189"/>
      <c r="CS235" s="189"/>
      <c r="CT235" s="189"/>
      <c r="CU235" s="189"/>
      <c r="CV235" s="189"/>
      <c r="CW235" s="189"/>
      <c r="CX235" s="189"/>
      <c r="CY235" s="189"/>
      <c r="CZ235" s="189"/>
      <c r="DA235" s="189"/>
      <c r="DB235" s="189"/>
      <c r="DC235" s="189"/>
      <c r="DD235" s="189"/>
      <c r="DE235" s="189"/>
      <c r="DF235" s="189"/>
    </row>
    <row r="236" spans="1:110">
      <c r="A236" s="189"/>
      <c r="B236" s="189"/>
      <c r="C236" s="189"/>
      <c r="D236" s="189"/>
      <c r="E236" s="189"/>
      <c r="F236" s="189"/>
      <c r="G236" s="189"/>
      <c r="H236" s="189"/>
      <c r="I236" s="189"/>
      <c r="J236" s="189"/>
      <c r="K236" s="189"/>
      <c r="L236" s="189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  <c r="BI236" s="189"/>
      <c r="BJ236" s="189"/>
      <c r="BK236" s="189"/>
      <c r="BL236" s="189"/>
      <c r="BM236" s="189"/>
      <c r="BN236" s="189"/>
      <c r="BO236" s="189"/>
      <c r="BP236" s="189"/>
      <c r="BQ236" s="189"/>
      <c r="BR236" s="189"/>
      <c r="BS236" s="189"/>
      <c r="BT236" s="189"/>
      <c r="BU236" s="189"/>
      <c r="BV236" s="189"/>
      <c r="BW236" s="189"/>
      <c r="BX236" s="189"/>
      <c r="BY236" s="189"/>
      <c r="BZ236" s="189"/>
      <c r="CA236" s="189"/>
      <c r="CB236" s="189"/>
      <c r="CC236" s="189"/>
      <c r="CD236" s="189"/>
      <c r="CE236" s="189"/>
      <c r="CF236" s="189"/>
      <c r="CG236" s="189"/>
      <c r="CH236" s="189"/>
      <c r="CI236" s="189"/>
      <c r="CJ236" s="189"/>
      <c r="CK236" s="189"/>
      <c r="CL236" s="189"/>
      <c r="CM236" s="189"/>
      <c r="CN236" s="189"/>
      <c r="CO236" s="189"/>
      <c r="CP236" s="189"/>
      <c r="CQ236" s="189"/>
      <c r="CR236" s="189"/>
      <c r="CS236" s="189"/>
      <c r="CT236" s="189"/>
      <c r="CU236" s="189"/>
      <c r="CV236" s="189"/>
      <c r="CW236" s="189"/>
      <c r="CX236" s="189"/>
      <c r="CY236" s="189"/>
      <c r="CZ236" s="189"/>
      <c r="DA236" s="189"/>
      <c r="DB236" s="189"/>
      <c r="DC236" s="189"/>
      <c r="DD236" s="189"/>
      <c r="DE236" s="189"/>
      <c r="DF236" s="189"/>
    </row>
    <row r="237" spans="1:110">
      <c r="A237" s="189"/>
      <c r="B237" s="189"/>
      <c r="C237" s="189"/>
      <c r="D237" s="189"/>
      <c r="E237" s="189"/>
      <c r="F237" s="189"/>
      <c r="G237" s="189"/>
      <c r="H237" s="189"/>
      <c r="I237" s="189"/>
      <c r="J237" s="189"/>
      <c r="K237" s="189"/>
      <c r="L237" s="189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  <c r="BN237" s="189"/>
      <c r="BO237" s="189"/>
      <c r="BP237" s="189"/>
      <c r="BQ237" s="189"/>
      <c r="BR237" s="189"/>
      <c r="BS237" s="189"/>
      <c r="BT237" s="189"/>
      <c r="BU237" s="189"/>
      <c r="BV237" s="189"/>
      <c r="BW237" s="189"/>
      <c r="BX237" s="189"/>
      <c r="BY237" s="189"/>
      <c r="BZ237" s="189"/>
      <c r="CA237" s="189"/>
      <c r="CB237" s="189"/>
      <c r="CC237" s="189"/>
      <c r="CD237" s="189"/>
      <c r="CE237" s="189"/>
      <c r="CF237" s="189"/>
      <c r="CG237" s="189"/>
      <c r="CH237" s="189"/>
      <c r="CI237" s="189"/>
      <c r="CJ237" s="189"/>
      <c r="CK237" s="189"/>
      <c r="CL237" s="189"/>
      <c r="CM237" s="189"/>
      <c r="CN237" s="189"/>
      <c r="CO237" s="189"/>
      <c r="CP237" s="189"/>
      <c r="CQ237" s="189"/>
      <c r="CR237" s="189"/>
      <c r="CS237" s="189"/>
      <c r="CT237" s="189"/>
      <c r="CU237" s="189"/>
      <c r="CV237" s="189"/>
      <c r="CW237" s="189"/>
      <c r="CX237" s="189"/>
      <c r="CY237" s="189"/>
      <c r="CZ237" s="189"/>
      <c r="DA237" s="189"/>
      <c r="DB237" s="189"/>
      <c r="DC237" s="189"/>
      <c r="DD237" s="189"/>
      <c r="DE237" s="189"/>
      <c r="DF237" s="189"/>
    </row>
    <row r="238" spans="1:110">
      <c r="A238" s="189"/>
      <c r="B238" s="189"/>
      <c r="C238" s="189"/>
      <c r="D238" s="189"/>
      <c r="E238" s="189"/>
      <c r="F238" s="189"/>
      <c r="G238" s="189"/>
      <c r="H238" s="189"/>
      <c r="I238" s="189"/>
      <c r="J238" s="189"/>
      <c r="K238" s="189"/>
      <c r="L238" s="189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  <c r="BL238" s="189"/>
      <c r="BM238" s="189"/>
      <c r="BN238" s="189"/>
      <c r="BO238" s="189"/>
      <c r="BP238" s="189"/>
      <c r="BQ238" s="189"/>
      <c r="BR238" s="189"/>
      <c r="BS238" s="189"/>
      <c r="BT238" s="189"/>
      <c r="BU238" s="189"/>
      <c r="BV238" s="189"/>
      <c r="BW238" s="189"/>
      <c r="BX238" s="189"/>
      <c r="BY238" s="189"/>
      <c r="BZ238" s="189"/>
      <c r="CA238" s="189"/>
      <c r="CB238" s="189"/>
      <c r="CC238" s="189"/>
      <c r="CD238" s="189"/>
      <c r="CE238" s="189"/>
      <c r="CF238" s="189"/>
      <c r="CG238" s="189"/>
      <c r="CH238" s="189"/>
      <c r="CI238" s="189"/>
      <c r="CJ238" s="189"/>
      <c r="CK238" s="189"/>
      <c r="CL238" s="189"/>
      <c r="CM238" s="189"/>
      <c r="CN238" s="189"/>
      <c r="CO238" s="189"/>
      <c r="CP238" s="189"/>
      <c r="CQ238" s="189"/>
      <c r="CR238" s="189"/>
      <c r="CS238" s="189"/>
      <c r="CT238" s="189"/>
      <c r="CU238" s="189"/>
      <c r="CV238" s="189"/>
      <c r="CW238" s="189"/>
      <c r="CX238" s="189"/>
      <c r="CY238" s="189"/>
      <c r="CZ238" s="189"/>
      <c r="DA238" s="189"/>
      <c r="DB238" s="189"/>
      <c r="DC238" s="189"/>
      <c r="DD238" s="189"/>
      <c r="DE238" s="189"/>
      <c r="DF238" s="189"/>
    </row>
    <row r="239" spans="1:110">
      <c r="A239" s="189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  <c r="BN239" s="189"/>
      <c r="BO239" s="189"/>
      <c r="BP239" s="189"/>
      <c r="BQ239" s="189"/>
      <c r="BR239" s="189"/>
      <c r="BS239" s="189"/>
      <c r="BT239" s="189"/>
      <c r="BU239" s="189"/>
      <c r="BV239" s="189"/>
      <c r="BW239" s="189"/>
      <c r="BX239" s="189"/>
      <c r="BY239" s="189"/>
      <c r="BZ239" s="189"/>
      <c r="CA239" s="189"/>
      <c r="CB239" s="189"/>
      <c r="CC239" s="189"/>
      <c r="CD239" s="189"/>
      <c r="CE239" s="189"/>
      <c r="CF239" s="189"/>
      <c r="CG239" s="189"/>
      <c r="CH239" s="189"/>
      <c r="CI239" s="189"/>
      <c r="CJ239" s="189"/>
      <c r="CK239" s="189"/>
      <c r="CL239" s="189"/>
      <c r="CM239" s="189"/>
      <c r="CN239" s="189"/>
      <c r="CO239" s="189"/>
      <c r="CP239" s="189"/>
      <c r="CQ239" s="189"/>
      <c r="CR239" s="189"/>
      <c r="CS239" s="189"/>
      <c r="CT239" s="189"/>
      <c r="CU239" s="189"/>
      <c r="CV239" s="189"/>
      <c r="CW239" s="189"/>
      <c r="CX239" s="189"/>
      <c r="CY239" s="189"/>
      <c r="CZ239" s="189"/>
      <c r="DA239" s="189"/>
      <c r="DB239" s="189"/>
      <c r="DC239" s="189"/>
      <c r="DD239" s="189"/>
      <c r="DE239" s="189"/>
      <c r="DF239" s="189"/>
    </row>
    <row r="240" spans="1:110">
      <c r="A240" s="189"/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  <c r="BL240" s="189"/>
      <c r="BM240" s="189"/>
      <c r="BN240" s="189"/>
      <c r="BO240" s="189"/>
      <c r="BP240" s="189"/>
      <c r="BQ240" s="189"/>
      <c r="BR240" s="189"/>
      <c r="BS240" s="189"/>
      <c r="BT240" s="189"/>
      <c r="BU240" s="189"/>
      <c r="BV240" s="189"/>
      <c r="BW240" s="189"/>
      <c r="BX240" s="189"/>
      <c r="BY240" s="189"/>
      <c r="BZ240" s="189"/>
      <c r="CA240" s="189"/>
      <c r="CB240" s="189"/>
      <c r="CC240" s="189"/>
      <c r="CD240" s="189"/>
      <c r="CE240" s="189"/>
      <c r="CF240" s="189"/>
      <c r="CG240" s="189"/>
      <c r="CH240" s="189"/>
      <c r="CI240" s="189"/>
      <c r="CJ240" s="189"/>
      <c r="CK240" s="189"/>
      <c r="CL240" s="189"/>
      <c r="CM240" s="189"/>
      <c r="CN240" s="189"/>
      <c r="CO240" s="189"/>
      <c r="CP240" s="189"/>
      <c r="CQ240" s="189"/>
      <c r="CR240" s="189"/>
      <c r="CS240" s="189"/>
      <c r="CT240" s="189"/>
      <c r="CU240" s="189"/>
      <c r="CV240" s="189"/>
      <c r="CW240" s="189"/>
      <c r="CX240" s="189"/>
      <c r="CY240" s="189"/>
      <c r="CZ240" s="189"/>
      <c r="DA240" s="189"/>
      <c r="DB240" s="189"/>
      <c r="DC240" s="189"/>
      <c r="DD240" s="189"/>
      <c r="DE240" s="189"/>
      <c r="DF240" s="189"/>
    </row>
    <row r="241" spans="1:110">
      <c r="A241" s="18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  <c r="BN241" s="189"/>
      <c r="BO241" s="189"/>
      <c r="BP241" s="189"/>
      <c r="BQ241" s="189"/>
      <c r="BR241" s="189"/>
      <c r="BS241" s="189"/>
      <c r="BT241" s="189"/>
      <c r="BU241" s="189"/>
      <c r="BV241" s="189"/>
      <c r="BW241" s="189"/>
      <c r="BX241" s="189"/>
      <c r="BY241" s="189"/>
      <c r="BZ241" s="189"/>
      <c r="CA241" s="189"/>
      <c r="CB241" s="189"/>
      <c r="CC241" s="189"/>
      <c r="CD241" s="189"/>
      <c r="CE241" s="189"/>
      <c r="CF241" s="189"/>
      <c r="CG241" s="189"/>
      <c r="CH241" s="189"/>
      <c r="CI241" s="189"/>
      <c r="CJ241" s="189"/>
      <c r="CK241" s="189"/>
      <c r="CL241" s="189"/>
      <c r="CM241" s="189"/>
      <c r="CN241" s="189"/>
      <c r="CO241" s="189"/>
      <c r="CP241" s="189"/>
      <c r="CQ241" s="189"/>
      <c r="CR241" s="189"/>
      <c r="CS241" s="189"/>
      <c r="CT241" s="189"/>
      <c r="CU241" s="189"/>
      <c r="CV241" s="189"/>
      <c r="CW241" s="189"/>
      <c r="CX241" s="189"/>
      <c r="CY241" s="189"/>
      <c r="CZ241" s="189"/>
      <c r="DA241" s="189"/>
      <c r="DB241" s="189"/>
      <c r="DC241" s="189"/>
      <c r="DD241" s="189"/>
      <c r="DE241" s="189"/>
      <c r="DF241" s="189"/>
    </row>
    <row r="242" spans="1:110">
      <c r="A242" s="189"/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/>
      <c r="AH242" s="189"/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  <c r="BI242" s="189"/>
      <c r="BJ242" s="189"/>
      <c r="BK242" s="189"/>
      <c r="BL242" s="189"/>
      <c r="BM242" s="189"/>
      <c r="BN242" s="189"/>
      <c r="BO242" s="189"/>
      <c r="BP242" s="189"/>
      <c r="BQ242" s="189"/>
      <c r="BR242" s="189"/>
      <c r="BS242" s="189"/>
      <c r="BT242" s="189"/>
      <c r="BU242" s="189"/>
      <c r="BV242" s="189"/>
      <c r="BW242" s="189"/>
      <c r="BX242" s="189"/>
      <c r="BY242" s="189"/>
      <c r="BZ242" s="189"/>
      <c r="CA242" s="189"/>
      <c r="CB242" s="189"/>
      <c r="CC242" s="189"/>
      <c r="CD242" s="189"/>
      <c r="CE242" s="189"/>
      <c r="CF242" s="189"/>
      <c r="CG242" s="189"/>
      <c r="CH242" s="189"/>
      <c r="CI242" s="189"/>
      <c r="CJ242" s="189"/>
      <c r="CK242" s="189"/>
      <c r="CL242" s="189"/>
      <c r="CM242" s="189"/>
      <c r="CN242" s="189"/>
      <c r="CO242" s="189"/>
      <c r="CP242" s="189"/>
      <c r="CQ242" s="189"/>
      <c r="CR242" s="189"/>
      <c r="CS242" s="189"/>
      <c r="CT242" s="189"/>
      <c r="CU242" s="189"/>
      <c r="CV242" s="189"/>
      <c r="CW242" s="189"/>
      <c r="CX242" s="189"/>
      <c r="CY242" s="189"/>
      <c r="CZ242" s="189"/>
      <c r="DA242" s="189"/>
      <c r="DB242" s="189"/>
      <c r="DC242" s="189"/>
      <c r="DD242" s="189"/>
      <c r="DE242" s="189"/>
      <c r="DF242" s="189"/>
    </row>
    <row r="243" spans="1:110">
      <c r="A243" s="189"/>
      <c r="B243" s="189"/>
      <c r="C243" s="189"/>
      <c r="D243" s="189"/>
      <c r="E243" s="189"/>
      <c r="F243" s="189"/>
      <c r="G243" s="189"/>
      <c r="H243" s="189"/>
      <c r="I243" s="189"/>
      <c r="J243" s="189"/>
      <c r="K243" s="189"/>
      <c r="L243" s="189"/>
      <c r="M243" s="189"/>
      <c r="N243" s="189"/>
      <c r="O243" s="189"/>
      <c r="P243" s="189"/>
      <c r="Q243" s="189"/>
      <c r="R243" s="189"/>
      <c r="S243" s="189"/>
      <c r="T243" s="189"/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  <c r="BI243" s="189"/>
      <c r="BJ243" s="189"/>
      <c r="BK243" s="189"/>
      <c r="BL243" s="189"/>
      <c r="BM243" s="189"/>
      <c r="BN243" s="189"/>
      <c r="BO243" s="189"/>
      <c r="BP243" s="189"/>
      <c r="BQ243" s="189"/>
      <c r="BR243" s="189"/>
      <c r="BS243" s="189"/>
      <c r="BT243" s="189"/>
      <c r="BU243" s="189"/>
      <c r="BV243" s="189"/>
      <c r="BW243" s="189"/>
      <c r="BX243" s="189"/>
      <c r="BY243" s="189"/>
      <c r="BZ243" s="189"/>
      <c r="CA243" s="189"/>
      <c r="CB243" s="189"/>
      <c r="CC243" s="189"/>
      <c r="CD243" s="189"/>
      <c r="CE243" s="189"/>
      <c r="CF243" s="189"/>
      <c r="CG243" s="189"/>
      <c r="CH243" s="189"/>
      <c r="CI243" s="189"/>
      <c r="CJ243" s="189"/>
      <c r="CK243" s="189"/>
      <c r="CL243" s="189"/>
      <c r="CM243" s="189"/>
      <c r="CN243" s="189"/>
      <c r="CO243" s="189"/>
      <c r="CP243" s="189"/>
      <c r="CQ243" s="189"/>
      <c r="CR243" s="189"/>
      <c r="CS243" s="189"/>
      <c r="CT243" s="189"/>
      <c r="CU243" s="189"/>
      <c r="CV243" s="189"/>
      <c r="CW243" s="189"/>
      <c r="CX243" s="189"/>
      <c r="CY243" s="189"/>
      <c r="CZ243" s="189"/>
      <c r="DA243" s="189"/>
      <c r="DB243" s="189"/>
      <c r="DC243" s="189"/>
      <c r="DD243" s="189"/>
      <c r="DE243" s="189"/>
      <c r="DF243" s="189"/>
    </row>
    <row r="244" spans="1:110">
      <c r="A244" s="189"/>
      <c r="B244" s="189"/>
      <c r="C244" s="189"/>
      <c r="D244" s="189"/>
      <c r="E244" s="189"/>
      <c r="F244" s="189"/>
      <c r="G244" s="189"/>
      <c r="H244" s="189"/>
      <c r="I244" s="189"/>
      <c r="J244" s="189"/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  <c r="BN244" s="189"/>
      <c r="BO244" s="189"/>
      <c r="BP244" s="189"/>
      <c r="BQ244" s="189"/>
      <c r="BR244" s="189"/>
      <c r="BS244" s="189"/>
      <c r="BT244" s="189"/>
      <c r="BU244" s="189"/>
      <c r="BV244" s="189"/>
      <c r="BW244" s="189"/>
      <c r="BX244" s="189"/>
      <c r="BY244" s="189"/>
      <c r="BZ244" s="189"/>
      <c r="CA244" s="189"/>
      <c r="CB244" s="189"/>
      <c r="CC244" s="189"/>
      <c r="CD244" s="189"/>
      <c r="CE244" s="189"/>
      <c r="CF244" s="189"/>
      <c r="CG244" s="189"/>
      <c r="CH244" s="189"/>
      <c r="CI244" s="189"/>
      <c r="CJ244" s="189"/>
      <c r="CK244" s="189"/>
      <c r="CL244" s="189"/>
      <c r="CM244" s="189"/>
      <c r="CN244" s="189"/>
      <c r="CO244" s="189"/>
      <c r="CP244" s="189"/>
      <c r="CQ244" s="189"/>
      <c r="CR244" s="189"/>
      <c r="CS244" s="189"/>
      <c r="CT244" s="189"/>
      <c r="CU244" s="189"/>
      <c r="CV244" s="189"/>
      <c r="CW244" s="189"/>
      <c r="CX244" s="189"/>
      <c r="CY244" s="189"/>
      <c r="CZ244" s="189"/>
      <c r="DA244" s="189"/>
      <c r="DB244" s="189"/>
      <c r="DC244" s="189"/>
      <c r="DD244" s="189"/>
      <c r="DE244" s="189"/>
      <c r="DF244" s="189"/>
    </row>
    <row r="245" spans="1:110">
      <c r="A245" s="189"/>
      <c r="B245" s="189"/>
      <c r="C245" s="189"/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  <c r="BI245" s="189"/>
      <c r="BJ245" s="189"/>
      <c r="BK245" s="189"/>
      <c r="BL245" s="189"/>
      <c r="BM245" s="189"/>
      <c r="BN245" s="189"/>
      <c r="BO245" s="189"/>
      <c r="BP245" s="189"/>
      <c r="BQ245" s="189"/>
      <c r="BR245" s="189"/>
      <c r="BS245" s="189"/>
      <c r="BT245" s="189"/>
      <c r="BU245" s="189"/>
      <c r="BV245" s="189"/>
      <c r="BW245" s="189"/>
      <c r="BX245" s="189"/>
      <c r="BY245" s="189"/>
      <c r="BZ245" s="189"/>
      <c r="CA245" s="189"/>
      <c r="CB245" s="189"/>
      <c r="CC245" s="189"/>
      <c r="CD245" s="189"/>
      <c r="CE245" s="189"/>
      <c r="CF245" s="189"/>
      <c r="CG245" s="189"/>
      <c r="CH245" s="189"/>
      <c r="CI245" s="189"/>
      <c r="CJ245" s="189"/>
      <c r="CK245" s="189"/>
      <c r="CL245" s="189"/>
      <c r="CM245" s="189"/>
      <c r="CN245" s="189"/>
      <c r="CO245" s="189"/>
      <c r="CP245" s="189"/>
      <c r="CQ245" s="189"/>
      <c r="CR245" s="189"/>
      <c r="CS245" s="189"/>
      <c r="CT245" s="189"/>
      <c r="CU245" s="189"/>
      <c r="CV245" s="189"/>
      <c r="CW245" s="189"/>
      <c r="CX245" s="189"/>
      <c r="CY245" s="189"/>
      <c r="CZ245" s="189"/>
      <c r="DA245" s="189"/>
      <c r="DB245" s="189"/>
      <c r="DC245" s="189"/>
      <c r="DD245" s="189"/>
      <c r="DE245" s="189"/>
      <c r="DF245" s="189"/>
    </row>
    <row r="246" spans="1:110">
      <c r="A246" s="189"/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  <c r="BN246" s="189"/>
      <c r="BO246" s="189"/>
      <c r="BP246" s="189"/>
      <c r="BQ246" s="189"/>
      <c r="BR246" s="189"/>
      <c r="BS246" s="189"/>
      <c r="BT246" s="189"/>
      <c r="BU246" s="189"/>
      <c r="BV246" s="189"/>
      <c r="BW246" s="189"/>
      <c r="BX246" s="189"/>
      <c r="BY246" s="189"/>
      <c r="BZ246" s="189"/>
      <c r="CA246" s="189"/>
      <c r="CB246" s="189"/>
      <c r="CC246" s="189"/>
      <c r="CD246" s="189"/>
      <c r="CE246" s="189"/>
      <c r="CF246" s="189"/>
      <c r="CG246" s="189"/>
      <c r="CH246" s="189"/>
      <c r="CI246" s="189"/>
      <c r="CJ246" s="189"/>
      <c r="CK246" s="189"/>
      <c r="CL246" s="189"/>
      <c r="CM246" s="189"/>
      <c r="CN246" s="189"/>
      <c r="CO246" s="189"/>
      <c r="CP246" s="189"/>
      <c r="CQ246" s="189"/>
      <c r="CR246" s="189"/>
      <c r="CS246" s="189"/>
      <c r="CT246" s="189"/>
      <c r="CU246" s="189"/>
      <c r="CV246" s="189"/>
      <c r="CW246" s="189"/>
      <c r="CX246" s="189"/>
      <c r="CY246" s="189"/>
      <c r="CZ246" s="189"/>
      <c r="DA246" s="189"/>
      <c r="DB246" s="189"/>
      <c r="DC246" s="189"/>
      <c r="DD246" s="189"/>
      <c r="DE246" s="189"/>
      <c r="DF246" s="189"/>
    </row>
    <row r="247" spans="1:110">
      <c r="A247" s="189"/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  <c r="BI247" s="189"/>
      <c r="BJ247" s="189"/>
      <c r="BK247" s="189"/>
      <c r="BL247" s="189"/>
      <c r="BM247" s="189"/>
      <c r="BN247" s="189"/>
      <c r="BO247" s="189"/>
      <c r="BP247" s="189"/>
      <c r="BQ247" s="189"/>
      <c r="BR247" s="189"/>
      <c r="BS247" s="189"/>
      <c r="BT247" s="189"/>
      <c r="BU247" s="189"/>
      <c r="BV247" s="189"/>
      <c r="BW247" s="189"/>
      <c r="BX247" s="189"/>
      <c r="BY247" s="189"/>
      <c r="BZ247" s="189"/>
      <c r="CA247" s="189"/>
      <c r="CB247" s="189"/>
      <c r="CC247" s="189"/>
      <c r="CD247" s="189"/>
      <c r="CE247" s="189"/>
      <c r="CF247" s="189"/>
      <c r="CG247" s="189"/>
      <c r="CH247" s="189"/>
      <c r="CI247" s="189"/>
      <c r="CJ247" s="189"/>
      <c r="CK247" s="189"/>
      <c r="CL247" s="189"/>
      <c r="CM247" s="189"/>
      <c r="CN247" s="189"/>
      <c r="CO247" s="189"/>
      <c r="CP247" s="189"/>
      <c r="CQ247" s="189"/>
      <c r="CR247" s="189"/>
      <c r="CS247" s="189"/>
      <c r="CT247" s="189"/>
      <c r="CU247" s="189"/>
      <c r="CV247" s="189"/>
      <c r="CW247" s="189"/>
      <c r="CX247" s="189"/>
      <c r="CY247" s="189"/>
      <c r="CZ247" s="189"/>
      <c r="DA247" s="189"/>
      <c r="DB247" s="189"/>
      <c r="DC247" s="189"/>
      <c r="DD247" s="189"/>
      <c r="DE247" s="189"/>
      <c r="DF247" s="189"/>
    </row>
    <row r="248" spans="1:110">
      <c r="A248" s="189"/>
      <c r="B248" s="189"/>
      <c r="C248" s="189"/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  <c r="BN248" s="189"/>
      <c r="BO248" s="189"/>
      <c r="BP248" s="189"/>
      <c r="BQ248" s="189"/>
      <c r="BR248" s="189"/>
      <c r="BS248" s="189"/>
      <c r="BT248" s="189"/>
      <c r="BU248" s="189"/>
      <c r="BV248" s="189"/>
      <c r="BW248" s="189"/>
      <c r="BX248" s="189"/>
      <c r="BY248" s="189"/>
      <c r="BZ248" s="189"/>
      <c r="CA248" s="189"/>
      <c r="CB248" s="189"/>
      <c r="CC248" s="189"/>
      <c r="CD248" s="189"/>
      <c r="CE248" s="189"/>
      <c r="CF248" s="189"/>
      <c r="CG248" s="189"/>
      <c r="CH248" s="189"/>
      <c r="CI248" s="189"/>
      <c r="CJ248" s="189"/>
      <c r="CK248" s="189"/>
      <c r="CL248" s="189"/>
      <c r="CM248" s="189"/>
      <c r="CN248" s="189"/>
      <c r="CO248" s="189"/>
      <c r="CP248" s="189"/>
      <c r="CQ248" s="189"/>
      <c r="CR248" s="189"/>
      <c r="CS248" s="189"/>
      <c r="CT248" s="189"/>
      <c r="CU248" s="189"/>
      <c r="CV248" s="189"/>
      <c r="CW248" s="189"/>
      <c r="CX248" s="189"/>
      <c r="CY248" s="189"/>
      <c r="CZ248" s="189"/>
      <c r="DA248" s="189"/>
      <c r="DB248" s="189"/>
      <c r="DC248" s="189"/>
      <c r="DD248" s="189"/>
      <c r="DE248" s="189"/>
      <c r="DF248" s="189"/>
    </row>
    <row r="249" spans="1:110">
      <c r="A249" s="189"/>
      <c r="B249" s="189"/>
      <c r="C249" s="189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  <c r="BI249" s="189"/>
      <c r="BJ249" s="189"/>
      <c r="BK249" s="189"/>
      <c r="BL249" s="189"/>
      <c r="BM249" s="189"/>
      <c r="BN249" s="189"/>
      <c r="BO249" s="189"/>
      <c r="BP249" s="189"/>
      <c r="BQ249" s="189"/>
      <c r="BR249" s="189"/>
      <c r="BS249" s="189"/>
      <c r="BT249" s="189"/>
      <c r="BU249" s="189"/>
      <c r="BV249" s="189"/>
      <c r="BW249" s="189"/>
      <c r="BX249" s="189"/>
      <c r="BY249" s="189"/>
      <c r="BZ249" s="189"/>
      <c r="CA249" s="189"/>
      <c r="CB249" s="189"/>
      <c r="CC249" s="189"/>
      <c r="CD249" s="189"/>
      <c r="CE249" s="189"/>
      <c r="CF249" s="189"/>
      <c r="CG249" s="189"/>
      <c r="CH249" s="189"/>
      <c r="CI249" s="189"/>
      <c r="CJ249" s="189"/>
      <c r="CK249" s="189"/>
      <c r="CL249" s="189"/>
      <c r="CM249" s="189"/>
      <c r="CN249" s="189"/>
      <c r="CO249" s="189"/>
      <c r="CP249" s="189"/>
      <c r="CQ249" s="189"/>
      <c r="CR249" s="189"/>
      <c r="CS249" s="189"/>
      <c r="CT249" s="189"/>
      <c r="CU249" s="189"/>
      <c r="CV249" s="189"/>
      <c r="CW249" s="189"/>
      <c r="CX249" s="189"/>
      <c r="CY249" s="189"/>
      <c r="CZ249" s="189"/>
      <c r="DA249" s="189"/>
      <c r="DB249" s="189"/>
      <c r="DC249" s="189"/>
      <c r="DD249" s="189"/>
      <c r="DE249" s="189"/>
      <c r="DF249" s="189"/>
    </row>
    <row r="250" spans="1:110">
      <c r="A250" s="189"/>
      <c r="B250" s="189"/>
      <c r="C250" s="189"/>
      <c r="D250" s="189"/>
      <c r="E250" s="189"/>
      <c r="F250" s="189"/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  <c r="BN250" s="189"/>
      <c r="BO250" s="189"/>
      <c r="BP250" s="189"/>
      <c r="BQ250" s="189"/>
      <c r="BR250" s="189"/>
      <c r="BS250" s="189"/>
      <c r="BT250" s="189"/>
      <c r="BU250" s="189"/>
      <c r="BV250" s="189"/>
      <c r="BW250" s="189"/>
      <c r="BX250" s="189"/>
      <c r="BY250" s="189"/>
      <c r="BZ250" s="189"/>
      <c r="CA250" s="189"/>
      <c r="CB250" s="189"/>
      <c r="CC250" s="189"/>
      <c r="CD250" s="189"/>
      <c r="CE250" s="189"/>
      <c r="CF250" s="189"/>
      <c r="CG250" s="189"/>
      <c r="CH250" s="189"/>
      <c r="CI250" s="189"/>
      <c r="CJ250" s="189"/>
      <c r="CK250" s="189"/>
      <c r="CL250" s="189"/>
      <c r="CM250" s="189"/>
      <c r="CN250" s="189"/>
      <c r="CO250" s="189"/>
      <c r="CP250" s="189"/>
      <c r="CQ250" s="189"/>
      <c r="CR250" s="189"/>
      <c r="CS250" s="189"/>
      <c r="CT250" s="189"/>
      <c r="CU250" s="189"/>
      <c r="CV250" s="189"/>
      <c r="CW250" s="189"/>
      <c r="CX250" s="189"/>
      <c r="CY250" s="189"/>
      <c r="CZ250" s="189"/>
      <c r="DA250" s="189"/>
      <c r="DB250" s="189"/>
      <c r="DC250" s="189"/>
      <c r="DD250" s="189"/>
      <c r="DE250" s="189"/>
      <c r="DF250" s="189"/>
    </row>
    <row r="251" spans="1:110">
      <c r="A251" s="189"/>
      <c r="B251" s="189"/>
      <c r="C251" s="189"/>
      <c r="D251" s="189"/>
      <c r="E251" s="189"/>
      <c r="F251" s="189"/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  <c r="BI251" s="189"/>
      <c r="BJ251" s="189"/>
      <c r="BK251" s="189"/>
      <c r="BL251" s="189"/>
      <c r="BM251" s="189"/>
      <c r="BN251" s="189"/>
      <c r="BO251" s="189"/>
      <c r="BP251" s="189"/>
      <c r="BQ251" s="189"/>
      <c r="BR251" s="189"/>
      <c r="BS251" s="189"/>
      <c r="BT251" s="189"/>
      <c r="BU251" s="189"/>
      <c r="BV251" s="189"/>
      <c r="BW251" s="189"/>
      <c r="BX251" s="189"/>
      <c r="BY251" s="189"/>
      <c r="BZ251" s="189"/>
      <c r="CA251" s="189"/>
      <c r="CB251" s="189"/>
      <c r="CC251" s="189"/>
      <c r="CD251" s="189"/>
      <c r="CE251" s="189"/>
      <c r="CF251" s="189"/>
      <c r="CG251" s="189"/>
      <c r="CH251" s="189"/>
      <c r="CI251" s="189"/>
      <c r="CJ251" s="189"/>
      <c r="CK251" s="189"/>
      <c r="CL251" s="189"/>
      <c r="CM251" s="189"/>
      <c r="CN251" s="189"/>
      <c r="CO251" s="189"/>
      <c r="CP251" s="189"/>
      <c r="CQ251" s="189"/>
      <c r="CR251" s="189"/>
      <c r="CS251" s="189"/>
      <c r="CT251" s="189"/>
      <c r="CU251" s="189"/>
      <c r="CV251" s="189"/>
      <c r="CW251" s="189"/>
      <c r="CX251" s="189"/>
      <c r="CY251" s="189"/>
      <c r="CZ251" s="189"/>
      <c r="DA251" s="189"/>
      <c r="DB251" s="189"/>
      <c r="DC251" s="189"/>
      <c r="DD251" s="189"/>
      <c r="DE251" s="189"/>
      <c r="DF251" s="189"/>
    </row>
    <row r="252" spans="1:110">
      <c r="A252" s="189"/>
      <c r="B252" s="189"/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  <c r="BN252" s="189"/>
      <c r="BO252" s="189"/>
      <c r="BP252" s="189"/>
      <c r="BQ252" s="189"/>
      <c r="BR252" s="189"/>
      <c r="BS252" s="189"/>
      <c r="BT252" s="189"/>
      <c r="BU252" s="189"/>
      <c r="BV252" s="189"/>
      <c r="BW252" s="189"/>
      <c r="BX252" s="189"/>
      <c r="BY252" s="189"/>
      <c r="BZ252" s="189"/>
      <c r="CA252" s="189"/>
      <c r="CB252" s="189"/>
      <c r="CC252" s="189"/>
      <c r="CD252" s="189"/>
      <c r="CE252" s="189"/>
      <c r="CF252" s="189"/>
      <c r="CG252" s="189"/>
      <c r="CH252" s="189"/>
      <c r="CI252" s="189"/>
      <c r="CJ252" s="189"/>
      <c r="CK252" s="189"/>
      <c r="CL252" s="189"/>
      <c r="CM252" s="189"/>
      <c r="CN252" s="189"/>
      <c r="CO252" s="189"/>
      <c r="CP252" s="189"/>
      <c r="CQ252" s="189"/>
      <c r="CR252" s="189"/>
      <c r="CS252" s="189"/>
      <c r="CT252" s="189"/>
      <c r="CU252" s="189"/>
      <c r="CV252" s="189"/>
      <c r="CW252" s="189"/>
      <c r="CX252" s="189"/>
      <c r="CY252" s="189"/>
      <c r="CZ252" s="189"/>
      <c r="DA252" s="189"/>
      <c r="DB252" s="189"/>
      <c r="DC252" s="189"/>
      <c r="DD252" s="189"/>
      <c r="DE252" s="189"/>
      <c r="DF252" s="189"/>
    </row>
    <row r="253" spans="1:110">
      <c r="A253" s="189"/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  <c r="BI253" s="189"/>
      <c r="BJ253" s="189"/>
      <c r="BK253" s="189"/>
      <c r="BL253" s="189"/>
      <c r="BM253" s="189"/>
      <c r="BN253" s="189"/>
      <c r="BO253" s="189"/>
      <c r="BP253" s="189"/>
      <c r="BQ253" s="189"/>
      <c r="BR253" s="189"/>
      <c r="BS253" s="189"/>
      <c r="BT253" s="189"/>
      <c r="BU253" s="189"/>
      <c r="BV253" s="189"/>
      <c r="BW253" s="189"/>
      <c r="BX253" s="189"/>
      <c r="BY253" s="189"/>
      <c r="BZ253" s="189"/>
      <c r="CA253" s="189"/>
      <c r="CB253" s="189"/>
      <c r="CC253" s="189"/>
      <c r="CD253" s="189"/>
      <c r="CE253" s="189"/>
      <c r="CF253" s="189"/>
      <c r="CG253" s="189"/>
      <c r="CH253" s="189"/>
      <c r="CI253" s="189"/>
      <c r="CJ253" s="189"/>
      <c r="CK253" s="189"/>
      <c r="CL253" s="189"/>
      <c r="CM253" s="189"/>
      <c r="CN253" s="189"/>
      <c r="CO253" s="189"/>
      <c r="CP253" s="189"/>
      <c r="CQ253" s="189"/>
      <c r="CR253" s="189"/>
      <c r="CS253" s="189"/>
      <c r="CT253" s="189"/>
      <c r="CU253" s="189"/>
      <c r="CV253" s="189"/>
      <c r="CW253" s="189"/>
      <c r="CX253" s="189"/>
      <c r="CY253" s="189"/>
      <c r="CZ253" s="189"/>
      <c r="DA253" s="189"/>
      <c r="DB253" s="189"/>
      <c r="DC253" s="189"/>
      <c r="DD253" s="189"/>
      <c r="DE253" s="189"/>
      <c r="DF253" s="189"/>
    </row>
    <row r="254" spans="1:110">
      <c r="A254" s="189"/>
      <c r="B254" s="189"/>
      <c r="C254" s="189"/>
      <c r="D254" s="189"/>
      <c r="E254" s="189"/>
      <c r="F254" s="189"/>
      <c r="G254" s="18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  <c r="BN254" s="189"/>
      <c r="BO254" s="189"/>
      <c r="BP254" s="189"/>
      <c r="BQ254" s="189"/>
      <c r="BR254" s="189"/>
      <c r="BS254" s="189"/>
      <c r="BT254" s="189"/>
      <c r="BU254" s="189"/>
      <c r="BV254" s="189"/>
      <c r="BW254" s="189"/>
      <c r="BX254" s="189"/>
      <c r="BY254" s="189"/>
      <c r="BZ254" s="189"/>
      <c r="CA254" s="189"/>
      <c r="CB254" s="189"/>
      <c r="CC254" s="189"/>
      <c r="CD254" s="189"/>
      <c r="CE254" s="189"/>
      <c r="CF254" s="189"/>
      <c r="CG254" s="189"/>
      <c r="CH254" s="189"/>
      <c r="CI254" s="189"/>
      <c r="CJ254" s="189"/>
      <c r="CK254" s="189"/>
      <c r="CL254" s="189"/>
      <c r="CM254" s="189"/>
      <c r="CN254" s="189"/>
      <c r="CO254" s="189"/>
      <c r="CP254" s="189"/>
      <c r="CQ254" s="189"/>
      <c r="CR254" s="189"/>
      <c r="CS254" s="189"/>
      <c r="CT254" s="189"/>
      <c r="CU254" s="189"/>
      <c r="CV254" s="189"/>
      <c r="CW254" s="189"/>
      <c r="CX254" s="189"/>
      <c r="CY254" s="189"/>
      <c r="CZ254" s="189"/>
      <c r="DA254" s="189"/>
      <c r="DB254" s="189"/>
      <c r="DC254" s="189"/>
      <c r="DD254" s="189"/>
      <c r="DE254" s="189"/>
      <c r="DF254" s="189"/>
    </row>
    <row r="255" spans="1:110">
      <c r="A255" s="189"/>
      <c r="B255" s="189"/>
      <c r="C255" s="189"/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  <c r="BI255" s="189"/>
      <c r="BJ255" s="189"/>
      <c r="BK255" s="189"/>
      <c r="BL255" s="189"/>
      <c r="BM255" s="189"/>
      <c r="BN255" s="189"/>
      <c r="BO255" s="189"/>
      <c r="BP255" s="189"/>
      <c r="BQ255" s="189"/>
      <c r="BR255" s="189"/>
      <c r="BS255" s="189"/>
      <c r="BT255" s="189"/>
      <c r="BU255" s="189"/>
      <c r="BV255" s="189"/>
      <c r="BW255" s="189"/>
      <c r="BX255" s="189"/>
      <c r="BY255" s="189"/>
      <c r="BZ255" s="189"/>
      <c r="CA255" s="189"/>
      <c r="CB255" s="189"/>
      <c r="CC255" s="189"/>
      <c r="CD255" s="189"/>
      <c r="CE255" s="189"/>
      <c r="CF255" s="189"/>
      <c r="CG255" s="189"/>
      <c r="CH255" s="189"/>
      <c r="CI255" s="189"/>
      <c r="CJ255" s="189"/>
      <c r="CK255" s="189"/>
      <c r="CL255" s="189"/>
      <c r="CM255" s="189"/>
      <c r="CN255" s="189"/>
      <c r="CO255" s="189"/>
      <c r="CP255" s="189"/>
      <c r="CQ255" s="189"/>
      <c r="CR255" s="189"/>
      <c r="CS255" s="189"/>
      <c r="CT255" s="189"/>
      <c r="CU255" s="189"/>
      <c r="CV255" s="189"/>
      <c r="CW255" s="189"/>
      <c r="CX255" s="189"/>
      <c r="CY255" s="189"/>
      <c r="CZ255" s="189"/>
      <c r="DA255" s="189"/>
      <c r="DB255" s="189"/>
      <c r="DC255" s="189"/>
      <c r="DD255" s="189"/>
      <c r="DE255" s="189"/>
      <c r="DF255" s="189"/>
    </row>
    <row r="256" spans="1:110">
      <c r="A256" s="189"/>
      <c r="B256" s="189"/>
      <c r="C256" s="189"/>
      <c r="D256" s="189"/>
      <c r="E256" s="189"/>
      <c r="F256" s="189"/>
      <c r="G256" s="189"/>
      <c r="H256" s="189"/>
      <c r="I256" s="189"/>
      <c r="J256" s="189"/>
      <c r="K256" s="189"/>
      <c r="L256" s="189"/>
      <c r="M256" s="189"/>
      <c r="N256" s="189"/>
      <c r="O256" s="189"/>
      <c r="P256" s="189"/>
      <c r="Q256" s="189"/>
      <c r="R256" s="189"/>
      <c r="S256" s="189"/>
      <c r="T256" s="189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  <c r="BN256" s="189"/>
      <c r="BO256" s="189"/>
      <c r="BP256" s="189"/>
      <c r="BQ256" s="189"/>
      <c r="BR256" s="189"/>
      <c r="BS256" s="189"/>
      <c r="BT256" s="189"/>
      <c r="BU256" s="189"/>
      <c r="BV256" s="189"/>
      <c r="BW256" s="189"/>
      <c r="BX256" s="189"/>
      <c r="BY256" s="189"/>
      <c r="BZ256" s="189"/>
      <c r="CA256" s="189"/>
      <c r="CB256" s="189"/>
      <c r="CC256" s="189"/>
      <c r="CD256" s="189"/>
      <c r="CE256" s="189"/>
      <c r="CF256" s="189"/>
      <c r="CG256" s="189"/>
      <c r="CH256" s="189"/>
      <c r="CI256" s="189"/>
      <c r="CJ256" s="189"/>
      <c r="CK256" s="189"/>
      <c r="CL256" s="189"/>
      <c r="CM256" s="189"/>
      <c r="CN256" s="189"/>
      <c r="CO256" s="189"/>
      <c r="CP256" s="189"/>
      <c r="CQ256" s="189"/>
      <c r="CR256" s="189"/>
      <c r="CS256" s="189"/>
      <c r="CT256" s="189"/>
      <c r="CU256" s="189"/>
      <c r="CV256" s="189"/>
      <c r="CW256" s="189"/>
      <c r="CX256" s="189"/>
      <c r="CY256" s="189"/>
      <c r="CZ256" s="189"/>
      <c r="DA256" s="189"/>
      <c r="DB256" s="189"/>
      <c r="DC256" s="189"/>
      <c r="DD256" s="189"/>
      <c r="DE256" s="189"/>
      <c r="DF256" s="189"/>
    </row>
    <row r="257" spans="1:110">
      <c r="A257" s="189"/>
      <c r="B257" s="189"/>
      <c r="C257" s="189"/>
      <c r="D257" s="189"/>
      <c r="E257" s="189"/>
      <c r="F257" s="189"/>
      <c r="G257" s="189"/>
      <c r="H257" s="189"/>
      <c r="I257" s="189"/>
      <c r="J257" s="189"/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  <c r="BI257" s="189"/>
      <c r="BJ257" s="189"/>
      <c r="BK257" s="189"/>
      <c r="BL257" s="189"/>
      <c r="BM257" s="189"/>
      <c r="BN257" s="189"/>
      <c r="BO257" s="189"/>
      <c r="BP257" s="189"/>
      <c r="BQ257" s="189"/>
      <c r="BR257" s="189"/>
      <c r="BS257" s="189"/>
      <c r="BT257" s="189"/>
      <c r="BU257" s="189"/>
      <c r="BV257" s="189"/>
      <c r="BW257" s="189"/>
      <c r="BX257" s="189"/>
      <c r="BY257" s="189"/>
      <c r="BZ257" s="189"/>
      <c r="CA257" s="189"/>
      <c r="CB257" s="189"/>
      <c r="CC257" s="189"/>
      <c r="CD257" s="189"/>
      <c r="CE257" s="189"/>
      <c r="CF257" s="189"/>
      <c r="CG257" s="189"/>
      <c r="CH257" s="189"/>
      <c r="CI257" s="189"/>
      <c r="CJ257" s="189"/>
      <c r="CK257" s="189"/>
      <c r="CL257" s="189"/>
      <c r="CM257" s="189"/>
      <c r="CN257" s="189"/>
      <c r="CO257" s="189"/>
      <c r="CP257" s="189"/>
      <c r="CQ257" s="189"/>
      <c r="CR257" s="189"/>
      <c r="CS257" s="189"/>
      <c r="CT257" s="189"/>
      <c r="CU257" s="189"/>
      <c r="CV257" s="189"/>
      <c r="CW257" s="189"/>
      <c r="CX257" s="189"/>
      <c r="CY257" s="189"/>
      <c r="CZ257" s="189"/>
      <c r="DA257" s="189"/>
      <c r="DB257" s="189"/>
      <c r="DC257" s="189"/>
      <c r="DD257" s="189"/>
      <c r="DE257" s="189"/>
      <c r="DF257" s="189"/>
    </row>
    <row r="258" spans="1:110">
      <c r="A258" s="189"/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  <c r="O258" s="189"/>
      <c r="P258" s="189"/>
      <c r="Q258" s="189"/>
      <c r="R258" s="189"/>
      <c r="S258" s="189"/>
      <c r="T258" s="189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  <c r="BN258" s="189"/>
      <c r="BO258" s="189"/>
      <c r="BP258" s="189"/>
      <c r="BQ258" s="189"/>
      <c r="BR258" s="189"/>
      <c r="BS258" s="189"/>
      <c r="BT258" s="189"/>
      <c r="BU258" s="189"/>
      <c r="BV258" s="189"/>
      <c r="BW258" s="189"/>
      <c r="BX258" s="189"/>
      <c r="BY258" s="189"/>
      <c r="BZ258" s="189"/>
      <c r="CA258" s="189"/>
      <c r="CB258" s="189"/>
      <c r="CC258" s="189"/>
      <c r="CD258" s="189"/>
      <c r="CE258" s="189"/>
      <c r="CF258" s="189"/>
      <c r="CG258" s="189"/>
      <c r="CH258" s="189"/>
      <c r="CI258" s="189"/>
      <c r="CJ258" s="189"/>
      <c r="CK258" s="189"/>
      <c r="CL258" s="189"/>
      <c r="CM258" s="189"/>
      <c r="CN258" s="189"/>
      <c r="CO258" s="189"/>
      <c r="CP258" s="189"/>
      <c r="CQ258" s="189"/>
      <c r="CR258" s="189"/>
      <c r="CS258" s="189"/>
      <c r="CT258" s="189"/>
      <c r="CU258" s="189"/>
      <c r="CV258" s="189"/>
      <c r="CW258" s="189"/>
      <c r="CX258" s="189"/>
      <c r="CY258" s="189"/>
      <c r="CZ258" s="189"/>
      <c r="DA258" s="189"/>
      <c r="DB258" s="189"/>
      <c r="DC258" s="189"/>
      <c r="DD258" s="189"/>
      <c r="DE258" s="189"/>
      <c r="DF258" s="189"/>
    </row>
    <row r="259" spans="1:110">
      <c r="A259" s="189"/>
      <c r="B259" s="189"/>
      <c r="C259" s="189"/>
      <c r="D259" s="189"/>
      <c r="E259" s="189"/>
      <c r="F259" s="189"/>
      <c r="G259" s="189"/>
      <c r="H259" s="189"/>
      <c r="I259" s="189"/>
      <c r="J259" s="189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  <c r="BI259" s="189"/>
      <c r="BJ259" s="189"/>
      <c r="BK259" s="189"/>
      <c r="BL259" s="189"/>
      <c r="BM259" s="189"/>
      <c r="BN259" s="189"/>
      <c r="BO259" s="189"/>
      <c r="BP259" s="189"/>
      <c r="BQ259" s="189"/>
      <c r="BR259" s="189"/>
      <c r="BS259" s="189"/>
      <c r="BT259" s="189"/>
      <c r="BU259" s="189"/>
      <c r="BV259" s="189"/>
      <c r="BW259" s="189"/>
      <c r="BX259" s="189"/>
      <c r="BY259" s="189"/>
      <c r="BZ259" s="189"/>
      <c r="CA259" s="189"/>
      <c r="CB259" s="189"/>
      <c r="CC259" s="189"/>
      <c r="CD259" s="189"/>
      <c r="CE259" s="189"/>
      <c r="CF259" s="189"/>
      <c r="CG259" s="189"/>
      <c r="CH259" s="189"/>
      <c r="CI259" s="189"/>
      <c r="CJ259" s="189"/>
      <c r="CK259" s="189"/>
      <c r="CL259" s="189"/>
      <c r="CM259" s="189"/>
      <c r="CN259" s="189"/>
      <c r="CO259" s="189"/>
      <c r="CP259" s="189"/>
      <c r="CQ259" s="189"/>
      <c r="CR259" s="189"/>
      <c r="CS259" s="189"/>
      <c r="CT259" s="189"/>
      <c r="CU259" s="189"/>
      <c r="CV259" s="189"/>
      <c r="CW259" s="189"/>
      <c r="CX259" s="189"/>
      <c r="CY259" s="189"/>
      <c r="CZ259" s="189"/>
      <c r="DA259" s="189"/>
      <c r="DB259" s="189"/>
      <c r="DC259" s="189"/>
      <c r="DD259" s="189"/>
      <c r="DE259" s="189"/>
      <c r="DF259" s="189"/>
    </row>
    <row r="260" spans="1:110">
      <c r="A260" s="189"/>
      <c r="B260" s="189"/>
      <c r="C260" s="189"/>
      <c r="D260" s="189"/>
      <c r="E260" s="189"/>
      <c r="F260" s="189"/>
      <c r="G260" s="189"/>
      <c r="H260" s="189"/>
      <c r="I260" s="189"/>
      <c r="J260" s="189"/>
      <c r="K260" s="189"/>
      <c r="L260" s="189"/>
      <c r="M260" s="189"/>
      <c r="N260" s="189"/>
      <c r="O260" s="189"/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  <c r="BN260" s="189"/>
      <c r="BO260" s="189"/>
      <c r="BP260" s="189"/>
      <c r="BQ260" s="189"/>
      <c r="BR260" s="189"/>
      <c r="BS260" s="189"/>
      <c r="BT260" s="189"/>
      <c r="BU260" s="189"/>
      <c r="BV260" s="189"/>
      <c r="BW260" s="189"/>
      <c r="BX260" s="189"/>
      <c r="BY260" s="189"/>
      <c r="BZ260" s="189"/>
      <c r="CA260" s="189"/>
      <c r="CB260" s="189"/>
      <c r="CC260" s="189"/>
      <c r="CD260" s="189"/>
      <c r="CE260" s="189"/>
      <c r="CF260" s="189"/>
      <c r="CG260" s="189"/>
      <c r="CH260" s="189"/>
      <c r="CI260" s="189"/>
      <c r="CJ260" s="189"/>
      <c r="CK260" s="189"/>
      <c r="CL260" s="189"/>
      <c r="CM260" s="189"/>
      <c r="CN260" s="189"/>
      <c r="CO260" s="189"/>
      <c r="CP260" s="189"/>
      <c r="CQ260" s="189"/>
      <c r="CR260" s="189"/>
      <c r="CS260" s="189"/>
      <c r="CT260" s="189"/>
      <c r="CU260" s="189"/>
      <c r="CV260" s="189"/>
      <c r="CW260" s="189"/>
      <c r="CX260" s="189"/>
      <c r="CY260" s="189"/>
      <c r="CZ260" s="189"/>
      <c r="DA260" s="189"/>
      <c r="DB260" s="189"/>
      <c r="DC260" s="189"/>
      <c r="DD260" s="189"/>
      <c r="DE260" s="189"/>
      <c r="DF260" s="189"/>
    </row>
    <row r="261" spans="1:110">
      <c r="A261" s="189"/>
      <c r="B261" s="189"/>
      <c r="C261" s="189"/>
      <c r="D261" s="189"/>
      <c r="E261" s="189"/>
      <c r="F261" s="189"/>
      <c r="G261" s="189"/>
      <c r="H261" s="189"/>
      <c r="I261" s="189"/>
      <c r="J261" s="189"/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  <c r="BI261" s="189"/>
      <c r="BJ261" s="189"/>
      <c r="BK261" s="189"/>
      <c r="BL261" s="189"/>
      <c r="BM261" s="189"/>
      <c r="BN261" s="189"/>
      <c r="BO261" s="189"/>
      <c r="BP261" s="189"/>
      <c r="BQ261" s="189"/>
      <c r="BR261" s="189"/>
      <c r="BS261" s="189"/>
      <c r="BT261" s="189"/>
      <c r="BU261" s="189"/>
      <c r="BV261" s="189"/>
      <c r="BW261" s="189"/>
      <c r="BX261" s="189"/>
      <c r="BY261" s="189"/>
      <c r="BZ261" s="189"/>
      <c r="CA261" s="189"/>
      <c r="CB261" s="189"/>
      <c r="CC261" s="189"/>
      <c r="CD261" s="189"/>
      <c r="CE261" s="189"/>
      <c r="CF261" s="189"/>
      <c r="CG261" s="189"/>
      <c r="CH261" s="189"/>
      <c r="CI261" s="189"/>
      <c r="CJ261" s="189"/>
      <c r="CK261" s="189"/>
      <c r="CL261" s="189"/>
      <c r="CM261" s="189"/>
      <c r="CN261" s="189"/>
      <c r="CO261" s="189"/>
      <c r="CP261" s="189"/>
      <c r="CQ261" s="189"/>
      <c r="CR261" s="189"/>
      <c r="CS261" s="189"/>
      <c r="CT261" s="189"/>
      <c r="CU261" s="189"/>
      <c r="CV261" s="189"/>
      <c r="CW261" s="189"/>
      <c r="CX261" s="189"/>
      <c r="CY261" s="189"/>
      <c r="CZ261" s="189"/>
      <c r="DA261" s="189"/>
      <c r="DB261" s="189"/>
      <c r="DC261" s="189"/>
      <c r="DD261" s="189"/>
      <c r="DE261" s="189"/>
      <c r="DF261" s="189"/>
    </row>
    <row r="262" spans="1:110">
      <c r="A262" s="189"/>
      <c r="B262" s="189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  <c r="P262" s="189"/>
      <c r="Q262" s="189"/>
      <c r="R262" s="189"/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  <c r="BI262" s="189"/>
      <c r="BJ262" s="189"/>
      <c r="BK262" s="189"/>
      <c r="BL262" s="189"/>
      <c r="BM262" s="189"/>
      <c r="BN262" s="189"/>
      <c r="BO262" s="189"/>
      <c r="BP262" s="189"/>
      <c r="BQ262" s="189"/>
      <c r="BR262" s="189"/>
      <c r="BS262" s="189"/>
      <c r="BT262" s="189"/>
      <c r="BU262" s="189"/>
      <c r="BV262" s="189"/>
      <c r="BW262" s="189"/>
      <c r="BX262" s="189"/>
      <c r="BY262" s="189"/>
      <c r="BZ262" s="189"/>
      <c r="CA262" s="189"/>
      <c r="CB262" s="189"/>
      <c r="CC262" s="189"/>
      <c r="CD262" s="189"/>
      <c r="CE262" s="189"/>
      <c r="CF262" s="189"/>
      <c r="CG262" s="189"/>
      <c r="CH262" s="189"/>
      <c r="CI262" s="189"/>
      <c r="CJ262" s="189"/>
      <c r="CK262" s="189"/>
      <c r="CL262" s="189"/>
      <c r="CM262" s="189"/>
      <c r="CN262" s="189"/>
      <c r="CO262" s="189"/>
      <c r="CP262" s="189"/>
      <c r="CQ262" s="189"/>
      <c r="CR262" s="189"/>
      <c r="CS262" s="189"/>
      <c r="CT262" s="189"/>
      <c r="CU262" s="189"/>
      <c r="CV262" s="189"/>
      <c r="CW262" s="189"/>
      <c r="CX262" s="189"/>
      <c r="CY262" s="189"/>
      <c r="CZ262" s="189"/>
      <c r="DA262" s="189"/>
      <c r="DB262" s="189"/>
      <c r="DC262" s="189"/>
      <c r="DD262" s="189"/>
      <c r="DE262" s="189"/>
      <c r="DF262" s="189"/>
    </row>
    <row r="263" spans="1:110">
      <c r="A263" s="189"/>
      <c r="B263" s="189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89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89"/>
      <c r="DE263" s="189"/>
      <c r="DF263" s="189"/>
    </row>
    <row r="264" spans="1:110">
      <c r="A264" s="189"/>
      <c r="B264" s="189"/>
      <c r="C264" s="189"/>
      <c r="D264" s="189"/>
      <c r="E264" s="189"/>
      <c r="F264" s="189"/>
      <c r="G264" s="189"/>
      <c r="H264" s="189"/>
      <c r="I264" s="189"/>
      <c r="J264" s="189"/>
      <c r="K264" s="189"/>
      <c r="L264" s="189"/>
      <c r="M264" s="189"/>
      <c r="N264" s="189"/>
      <c r="O264" s="189"/>
      <c r="P264" s="189"/>
      <c r="Q264" s="189"/>
      <c r="R264" s="189"/>
      <c r="S264" s="189"/>
      <c r="T264" s="189"/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  <c r="BI264" s="189"/>
      <c r="BJ264" s="189"/>
      <c r="BK264" s="189"/>
      <c r="BL264" s="189"/>
      <c r="BM264" s="189"/>
      <c r="BN264" s="189"/>
      <c r="BO264" s="189"/>
      <c r="BP264" s="189"/>
      <c r="BQ264" s="189"/>
      <c r="BR264" s="189"/>
      <c r="BS264" s="189"/>
      <c r="BT264" s="189"/>
      <c r="BU264" s="189"/>
      <c r="BV264" s="189"/>
      <c r="BW264" s="189"/>
      <c r="BX264" s="189"/>
      <c r="BY264" s="189"/>
      <c r="BZ264" s="189"/>
      <c r="CA264" s="189"/>
      <c r="CB264" s="189"/>
      <c r="CC264" s="189"/>
      <c r="CD264" s="189"/>
      <c r="CE264" s="189"/>
      <c r="CF264" s="189"/>
      <c r="CG264" s="189"/>
      <c r="CH264" s="189"/>
      <c r="CI264" s="189"/>
      <c r="CJ264" s="189"/>
      <c r="CK264" s="189"/>
      <c r="CL264" s="189"/>
      <c r="CM264" s="189"/>
      <c r="CN264" s="189"/>
      <c r="CO264" s="189"/>
      <c r="CP264" s="189"/>
      <c r="CQ264" s="189"/>
      <c r="CR264" s="189"/>
      <c r="CS264" s="189"/>
      <c r="CT264" s="189"/>
      <c r="CU264" s="189"/>
      <c r="CV264" s="189"/>
      <c r="CW264" s="189"/>
      <c r="CX264" s="189"/>
      <c r="CY264" s="189"/>
      <c r="CZ264" s="189"/>
      <c r="DA264" s="189"/>
      <c r="DB264" s="189"/>
      <c r="DC264" s="189"/>
      <c r="DD264" s="189"/>
      <c r="DE264" s="189"/>
      <c r="DF264" s="189"/>
    </row>
    <row r="265" spans="1:110">
      <c r="A265" s="189"/>
      <c r="B265" s="189"/>
      <c r="C265" s="189"/>
      <c r="D265" s="189"/>
      <c r="E265" s="189"/>
      <c r="F265" s="189"/>
      <c r="G265" s="189"/>
      <c r="H265" s="189"/>
      <c r="I265" s="189"/>
      <c r="J265" s="189"/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  <c r="BI265" s="189"/>
      <c r="BJ265" s="189"/>
      <c r="BK265" s="189"/>
      <c r="BL265" s="189"/>
      <c r="BM265" s="189"/>
      <c r="BN265" s="189"/>
      <c r="BO265" s="189"/>
      <c r="BP265" s="189"/>
      <c r="BQ265" s="189"/>
      <c r="BR265" s="189"/>
      <c r="BS265" s="189"/>
      <c r="BT265" s="189"/>
      <c r="BU265" s="189"/>
      <c r="BV265" s="189"/>
      <c r="BW265" s="189"/>
      <c r="BX265" s="189"/>
      <c r="BY265" s="189"/>
      <c r="BZ265" s="189"/>
      <c r="CA265" s="189"/>
      <c r="CB265" s="189"/>
      <c r="CC265" s="189"/>
      <c r="CD265" s="189"/>
      <c r="CE265" s="189"/>
      <c r="CF265" s="189"/>
      <c r="CG265" s="189"/>
      <c r="CH265" s="189"/>
      <c r="CI265" s="189"/>
      <c r="CJ265" s="189"/>
      <c r="CK265" s="189"/>
      <c r="CL265" s="189"/>
      <c r="CM265" s="189"/>
      <c r="CN265" s="189"/>
      <c r="CO265" s="189"/>
      <c r="CP265" s="189"/>
      <c r="CQ265" s="189"/>
      <c r="CR265" s="189"/>
      <c r="CS265" s="189"/>
      <c r="CT265" s="189"/>
      <c r="CU265" s="189"/>
      <c r="CV265" s="189"/>
      <c r="CW265" s="189"/>
      <c r="CX265" s="189"/>
      <c r="CY265" s="189"/>
      <c r="CZ265" s="189"/>
      <c r="DA265" s="189"/>
      <c r="DB265" s="189"/>
      <c r="DC265" s="189"/>
      <c r="DD265" s="189"/>
      <c r="DE265" s="189"/>
      <c r="DF265" s="189"/>
    </row>
    <row r="266" spans="1:110">
      <c r="A266" s="189"/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  <c r="Q266" s="189"/>
      <c r="R266" s="189"/>
      <c r="S266" s="189"/>
      <c r="T266" s="189"/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  <c r="BI266" s="189"/>
      <c r="BJ266" s="189"/>
      <c r="BK266" s="189"/>
      <c r="BL266" s="189"/>
      <c r="BM266" s="189"/>
      <c r="BN266" s="189"/>
      <c r="BO266" s="189"/>
      <c r="BP266" s="189"/>
      <c r="BQ266" s="189"/>
      <c r="BR266" s="189"/>
      <c r="BS266" s="189"/>
      <c r="BT266" s="189"/>
      <c r="BU266" s="189"/>
      <c r="BV266" s="189"/>
      <c r="BW266" s="189"/>
      <c r="BX266" s="189"/>
      <c r="BY266" s="189"/>
      <c r="BZ266" s="189"/>
      <c r="CA266" s="189"/>
      <c r="CB266" s="189"/>
      <c r="CC266" s="189"/>
      <c r="CD266" s="189"/>
      <c r="CE266" s="189"/>
      <c r="CF266" s="189"/>
      <c r="CG266" s="189"/>
      <c r="CH266" s="189"/>
      <c r="CI266" s="189"/>
      <c r="CJ266" s="189"/>
      <c r="CK266" s="189"/>
      <c r="CL266" s="189"/>
      <c r="CM266" s="189"/>
      <c r="CN266" s="189"/>
      <c r="CO266" s="189"/>
      <c r="CP266" s="189"/>
      <c r="CQ266" s="189"/>
      <c r="CR266" s="189"/>
      <c r="CS266" s="189"/>
      <c r="CT266" s="189"/>
      <c r="CU266" s="189"/>
      <c r="CV266" s="189"/>
      <c r="CW266" s="189"/>
      <c r="CX266" s="189"/>
      <c r="CY266" s="189"/>
      <c r="CZ266" s="189"/>
      <c r="DA266" s="189"/>
      <c r="DB266" s="189"/>
      <c r="DC266" s="189"/>
      <c r="DD266" s="189"/>
      <c r="DE266" s="189"/>
      <c r="DF266" s="189"/>
    </row>
    <row r="267" spans="1:110">
      <c r="A267" s="189"/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  <c r="BN267" s="189"/>
      <c r="BO267" s="189"/>
      <c r="BP267" s="189"/>
      <c r="BQ267" s="189"/>
      <c r="BR267" s="189"/>
      <c r="BS267" s="189"/>
      <c r="BT267" s="189"/>
      <c r="BU267" s="189"/>
      <c r="BV267" s="189"/>
      <c r="BW267" s="189"/>
      <c r="BX267" s="189"/>
      <c r="BY267" s="189"/>
      <c r="BZ267" s="189"/>
      <c r="CA267" s="189"/>
      <c r="CB267" s="189"/>
      <c r="CC267" s="189"/>
      <c r="CD267" s="189"/>
      <c r="CE267" s="189"/>
      <c r="CF267" s="189"/>
      <c r="CG267" s="189"/>
      <c r="CH267" s="189"/>
      <c r="CI267" s="189"/>
      <c r="CJ267" s="189"/>
      <c r="CK267" s="189"/>
      <c r="CL267" s="189"/>
      <c r="CM267" s="189"/>
      <c r="CN267" s="189"/>
      <c r="CO267" s="189"/>
      <c r="CP267" s="189"/>
      <c r="CQ267" s="189"/>
      <c r="CR267" s="189"/>
      <c r="CS267" s="189"/>
      <c r="CT267" s="189"/>
      <c r="CU267" s="189"/>
      <c r="CV267" s="189"/>
      <c r="CW267" s="189"/>
      <c r="CX267" s="189"/>
      <c r="CY267" s="189"/>
      <c r="CZ267" s="189"/>
      <c r="DA267" s="189"/>
      <c r="DB267" s="189"/>
      <c r="DC267" s="189"/>
      <c r="DD267" s="189"/>
      <c r="DE267" s="189"/>
      <c r="DF267" s="189"/>
    </row>
    <row r="268" spans="1:110">
      <c r="A268" s="189"/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89"/>
      <c r="R268" s="189"/>
      <c r="S268" s="189"/>
      <c r="T268" s="189"/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  <c r="BI268" s="189"/>
      <c r="BJ268" s="189"/>
      <c r="BK268" s="189"/>
      <c r="BL268" s="189"/>
      <c r="BM268" s="189"/>
      <c r="BN268" s="189"/>
      <c r="BO268" s="189"/>
      <c r="BP268" s="189"/>
      <c r="BQ268" s="189"/>
      <c r="BR268" s="189"/>
      <c r="BS268" s="189"/>
      <c r="BT268" s="189"/>
      <c r="BU268" s="189"/>
      <c r="BV268" s="189"/>
      <c r="BW268" s="189"/>
      <c r="BX268" s="189"/>
      <c r="BY268" s="189"/>
      <c r="BZ268" s="189"/>
      <c r="CA268" s="189"/>
      <c r="CB268" s="189"/>
      <c r="CC268" s="189"/>
      <c r="CD268" s="189"/>
      <c r="CE268" s="189"/>
      <c r="CF268" s="189"/>
      <c r="CG268" s="189"/>
      <c r="CH268" s="189"/>
      <c r="CI268" s="189"/>
      <c r="CJ268" s="189"/>
      <c r="CK268" s="189"/>
      <c r="CL268" s="189"/>
      <c r="CM268" s="189"/>
      <c r="CN268" s="189"/>
      <c r="CO268" s="189"/>
      <c r="CP268" s="189"/>
      <c r="CQ268" s="189"/>
      <c r="CR268" s="189"/>
      <c r="CS268" s="189"/>
      <c r="CT268" s="189"/>
      <c r="CU268" s="189"/>
      <c r="CV268" s="189"/>
      <c r="CW268" s="189"/>
      <c r="CX268" s="189"/>
      <c r="CY268" s="189"/>
      <c r="CZ268" s="189"/>
      <c r="DA268" s="189"/>
      <c r="DB268" s="189"/>
      <c r="DC268" s="189"/>
      <c r="DD268" s="189"/>
      <c r="DE268" s="189"/>
      <c r="DF268" s="189"/>
    </row>
    <row r="269" spans="1:110">
      <c r="A269" s="189"/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  <c r="BI269" s="189"/>
      <c r="BJ269" s="189"/>
      <c r="BK269" s="189"/>
      <c r="BL269" s="189"/>
      <c r="BM269" s="189"/>
      <c r="BN269" s="189"/>
      <c r="BO269" s="189"/>
      <c r="BP269" s="189"/>
      <c r="BQ269" s="189"/>
      <c r="BR269" s="189"/>
      <c r="BS269" s="189"/>
      <c r="BT269" s="189"/>
      <c r="BU269" s="189"/>
      <c r="BV269" s="189"/>
      <c r="BW269" s="189"/>
      <c r="BX269" s="189"/>
      <c r="BY269" s="189"/>
      <c r="BZ269" s="189"/>
      <c r="CA269" s="189"/>
      <c r="CB269" s="189"/>
      <c r="CC269" s="189"/>
      <c r="CD269" s="189"/>
      <c r="CE269" s="189"/>
      <c r="CF269" s="189"/>
      <c r="CG269" s="189"/>
      <c r="CH269" s="189"/>
      <c r="CI269" s="189"/>
      <c r="CJ269" s="189"/>
      <c r="CK269" s="189"/>
      <c r="CL269" s="189"/>
      <c r="CM269" s="189"/>
      <c r="CN269" s="189"/>
      <c r="CO269" s="189"/>
      <c r="CP269" s="189"/>
      <c r="CQ269" s="189"/>
      <c r="CR269" s="189"/>
      <c r="CS269" s="189"/>
      <c r="CT269" s="189"/>
      <c r="CU269" s="189"/>
      <c r="CV269" s="189"/>
      <c r="CW269" s="189"/>
      <c r="CX269" s="189"/>
      <c r="CY269" s="189"/>
      <c r="CZ269" s="189"/>
      <c r="DA269" s="189"/>
      <c r="DB269" s="189"/>
      <c r="DC269" s="189"/>
      <c r="DD269" s="189"/>
      <c r="DE269" s="189"/>
      <c r="DF269" s="189"/>
    </row>
    <row r="270" spans="1:110">
      <c r="A270" s="189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189"/>
      <c r="R270" s="189"/>
      <c r="S270" s="189"/>
      <c r="T270" s="189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  <c r="BN270" s="189"/>
      <c r="BO270" s="189"/>
      <c r="BP270" s="189"/>
      <c r="BQ270" s="189"/>
      <c r="BR270" s="189"/>
      <c r="BS270" s="189"/>
      <c r="BT270" s="189"/>
      <c r="BU270" s="189"/>
      <c r="BV270" s="189"/>
      <c r="BW270" s="189"/>
      <c r="BX270" s="189"/>
      <c r="BY270" s="189"/>
      <c r="BZ270" s="189"/>
      <c r="CA270" s="189"/>
      <c r="CB270" s="189"/>
      <c r="CC270" s="189"/>
      <c r="CD270" s="189"/>
      <c r="CE270" s="189"/>
      <c r="CF270" s="189"/>
      <c r="CG270" s="189"/>
      <c r="CH270" s="189"/>
      <c r="CI270" s="189"/>
      <c r="CJ270" s="189"/>
      <c r="CK270" s="189"/>
      <c r="CL270" s="189"/>
      <c r="CM270" s="189"/>
      <c r="CN270" s="189"/>
      <c r="CO270" s="189"/>
      <c r="CP270" s="189"/>
      <c r="CQ270" s="189"/>
      <c r="CR270" s="189"/>
      <c r="CS270" s="189"/>
      <c r="CT270" s="189"/>
      <c r="CU270" s="189"/>
      <c r="CV270" s="189"/>
      <c r="CW270" s="189"/>
      <c r="CX270" s="189"/>
      <c r="CY270" s="189"/>
      <c r="CZ270" s="189"/>
      <c r="DA270" s="189"/>
      <c r="DB270" s="189"/>
      <c r="DC270" s="189"/>
      <c r="DD270" s="189"/>
      <c r="DE270" s="189"/>
      <c r="DF270" s="189"/>
    </row>
    <row r="271" spans="1:110">
      <c r="A271" s="189"/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  <c r="BI271" s="189"/>
      <c r="BJ271" s="189"/>
      <c r="BK271" s="189"/>
      <c r="BL271" s="189"/>
      <c r="BM271" s="189"/>
      <c r="BN271" s="189"/>
      <c r="BO271" s="189"/>
      <c r="BP271" s="189"/>
      <c r="BQ271" s="189"/>
      <c r="BR271" s="189"/>
      <c r="BS271" s="189"/>
      <c r="BT271" s="189"/>
      <c r="BU271" s="189"/>
      <c r="BV271" s="189"/>
      <c r="BW271" s="189"/>
      <c r="BX271" s="189"/>
      <c r="BY271" s="189"/>
      <c r="BZ271" s="189"/>
      <c r="CA271" s="189"/>
      <c r="CB271" s="189"/>
      <c r="CC271" s="189"/>
      <c r="CD271" s="189"/>
      <c r="CE271" s="189"/>
      <c r="CF271" s="189"/>
      <c r="CG271" s="189"/>
      <c r="CH271" s="189"/>
      <c r="CI271" s="189"/>
      <c r="CJ271" s="189"/>
      <c r="CK271" s="189"/>
      <c r="CL271" s="189"/>
      <c r="CM271" s="189"/>
      <c r="CN271" s="189"/>
      <c r="CO271" s="189"/>
      <c r="CP271" s="189"/>
      <c r="CQ271" s="189"/>
      <c r="CR271" s="189"/>
      <c r="CS271" s="189"/>
      <c r="CT271" s="189"/>
      <c r="CU271" s="189"/>
      <c r="CV271" s="189"/>
      <c r="CW271" s="189"/>
      <c r="CX271" s="189"/>
      <c r="CY271" s="189"/>
      <c r="CZ271" s="189"/>
      <c r="DA271" s="189"/>
      <c r="DB271" s="189"/>
      <c r="DC271" s="189"/>
      <c r="DD271" s="189"/>
      <c r="DE271" s="189"/>
      <c r="DF271" s="189"/>
    </row>
    <row r="272" spans="1:110">
      <c r="A272" s="189"/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  <c r="Q272" s="189"/>
      <c r="R272" s="189"/>
      <c r="S272" s="189"/>
      <c r="T272" s="189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  <c r="BN272" s="189"/>
      <c r="BO272" s="189"/>
      <c r="BP272" s="189"/>
      <c r="BQ272" s="189"/>
      <c r="BR272" s="189"/>
      <c r="BS272" s="189"/>
      <c r="BT272" s="189"/>
      <c r="BU272" s="189"/>
      <c r="BV272" s="189"/>
      <c r="BW272" s="189"/>
      <c r="BX272" s="189"/>
      <c r="BY272" s="189"/>
      <c r="BZ272" s="189"/>
      <c r="CA272" s="189"/>
      <c r="CB272" s="189"/>
      <c r="CC272" s="189"/>
      <c r="CD272" s="189"/>
      <c r="CE272" s="189"/>
      <c r="CF272" s="189"/>
      <c r="CG272" s="189"/>
      <c r="CH272" s="189"/>
      <c r="CI272" s="189"/>
      <c r="CJ272" s="189"/>
      <c r="CK272" s="189"/>
      <c r="CL272" s="189"/>
      <c r="CM272" s="189"/>
      <c r="CN272" s="189"/>
      <c r="CO272" s="189"/>
      <c r="CP272" s="189"/>
      <c r="CQ272" s="189"/>
      <c r="CR272" s="189"/>
      <c r="CS272" s="189"/>
      <c r="CT272" s="189"/>
      <c r="CU272" s="189"/>
      <c r="CV272" s="189"/>
      <c r="CW272" s="189"/>
      <c r="CX272" s="189"/>
      <c r="CY272" s="189"/>
      <c r="CZ272" s="189"/>
      <c r="DA272" s="189"/>
      <c r="DB272" s="189"/>
      <c r="DC272" s="189"/>
      <c r="DD272" s="189"/>
      <c r="DE272" s="189"/>
      <c r="DF272" s="189"/>
    </row>
    <row r="273" spans="1:110">
      <c r="A273" s="189"/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  <c r="BI273" s="189"/>
      <c r="BJ273" s="189"/>
      <c r="BK273" s="189"/>
      <c r="BL273" s="189"/>
      <c r="BM273" s="189"/>
      <c r="BN273" s="189"/>
      <c r="BO273" s="189"/>
      <c r="BP273" s="189"/>
      <c r="BQ273" s="189"/>
      <c r="BR273" s="189"/>
      <c r="BS273" s="189"/>
      <c r="BT273" s="189"/>
      <c r="BU273" s="189"/>
      <c r="BV273" s="189"/>
      <c r="BW273" s="189"/>
      <c r="BX273" s="189"/>
      <c r="BY273" s="189"/>
      <c r="BZ273" s="189"/>
      <c r="CA273" s="189"/>
      <c r="CB273" s="189"/>
      <c r="CC273" s="189"/>
      <c r="CD273" s="189"/>
      <c r="CE273" s="189"/>
      <c r="CF273" s="189"/>
      <c r="CG273" s="189"/>
      <c r="CH273" s="189"/>
      <c r="CI273" s="189"/>
      <c r="CJ273" s="189"/>
      <c r="CK273" s="189"/>
      <c r="CL273" s="189"/>
      <c r="CM273" s="189"/>
      <c r="CN273" s="189"/>
      <c r="CO273" s="189"/>
      <c r="CP273" s="189"/>
      <c r="CQ273" s="189"/>
      <c r="CR273" s="189"/>
      <c r="CS273" s="189"/>
      <c r="CT273" s="189"/>
      <c r="CU273" s="189"/>
      <c r="CV273" s="189"/>
      <c r="CW273" s="189"/>
      <c r="CX273" s="189"/>
      <c r="CY273" s="189"/>
      <c r="CZ273" s="189"/>
      <c r="DA273" s="189"/>
      <c r="DB273" s="189"/>
      <c r="DC273" s="189"/>
      <c r="DD273" s="189"/>
      <c r="DE273" s="189"/>
      <c r="DF273" s="189"/>
    </row>
    <row r="274" spans="1:110">
      <c r="A274" s="189"/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  <c r="Q274" s="189"/>
      <c r="R274" s="189"/>
      <c r="S274" s="189"/>
      <c r="T274" s="189"/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  <c r="BI274" s="189"/>
      <c r="BJ274" s="189"/>
      <c r="BK274" s="189"/>
      <c r="BL274" s="189"/>
      <c r="BM274" s="189"/>
      <c r="BN274" s="189"/>
      <c r="BO274" s="189"/>
      <c r="BP274" s="189"/>
      <c r="BQ274" s="189"/>
      <c r="BR274" s="189"/>
      <c r="BS274" s="189"/>
      <c r="BT274" s="189"/>
      <c r="BU274" s="189"/>
      <c r="BV274" s="189"/>
      <c r="BW274" s="189"/>
      <c r="BX274" s="189"/>
      <c r="BY274" s="189"/>
      <c r="BZ274" s="189"/>
      <c r="CA274" s="189"/>
      <c r="CB274" s="189"/>
      <c r="CC274" s="189"/>
      <c r="CD274" s="189"/>
      <c r="CE274" s="189"/>
      <c r="CF274" s="189"/>
      <c r="CG274" s="189"/>
      <c r="CH274" s="189"/>
      <c r="CI274" s="189"/>
      <c r="CJ274" s="189"/>
      <c r="CK274" s="189"/>
      <c r="CL274" s="189"/>
      <c r="CM274" s="189"/>
      <c r="CN274" s="189"/>
      <c r="CO274" s="189"/>
      <c r="CP274" s="189"/>
      <c r="CQ274" s="189"/>
      <c r="CR274" s="189"/>
      <c r="CS274" s="189"/>
      <c r="CT274" s="189"/>
      <c r="CU274" s="189"/>
      <c r="CV274" s="189"/>
      <c r="CW274" s="189"/>
      <c r="CX274" s="189"/>
      <c r="CY274" s="189"/>
      <c r="CZ274" s="189"/>
      <c r="DA274" s="189"/>
      <c r="DB274" s="189"/>
      <c r="DC274" s="189"/>
      <c r="DD274" s="189"/>
      <c r="DE274" s="189"/>
      <c r="DF274" s="189"/>
    </row>
    <row r="275" spans="1:110">
      <c r="A275" s="189"/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  <c r="BI275" s="189"/>
      <c r="BJ275" s="189"/>
      <c r="BK275" s="189"/>
      <c r="BL275" s="189"/>
      <c r="BM275" s="189"/>
      <c r="BN275" s="189"/>
      <c r="BO275" s="189"/>
      <c r="BP275" s="189"/>
      <c r="BQ275" s="189"/>
      <c r="BR275" s="189"/>
      <c r="BS275" s="189"/>
      <c r="BT275" s="189"/>
      <c r="BU275" s="189"/>
      <c r="BV275" s="189"/>
      <c r="BW275" s="189"/>
      <c r="BX275" s="189"/>
      <c r="BY275" s="189"/>
      <c r="BZ275" s="189"/>
      <c r="CA275" s="189"/>
      <c r="CB275" s="189"/>
      <c r="CC275" s="189"/>
      <c r="CD275" s="189"/>
      <c r="CE275" s="189"/>
      <c r="CF275" s="189"/>
      <c r="CG275" s="189"/>
      <c r="CH275" s="189"/>
      <c r="CI275" s="189"/>
      <c r="CJ275" s="189"/>
      <c r="CK275" s="189"/>
      <c r="CL275" s="189"/>
      <c r="CM275" s="189"/>
      <c r="CN275" s="189"/>
      <c r="CO275" s="189"/>
      <c r="CP275" s="189"/>
      <c r="CQ275" s="189"/>
      <c r="CR275" s="189"/>
      <c r="CS275" s="189"/>
      <c r="CT275" s="189"/>
      <c r="CU275" s="189"/>
      <c r="CV275" s="189"/>
      <c r="CW275" s="189"/>
      <c r="CX275" s="189"/>
      <c r="CY275" s="189"/>
      <c r="CZ275" s="189"/>
      <c r="DA275" s="189"/>
      <c r="DB275" s="189"/>
      <c r="DC275" s="189"/>
      <c r="DD275" s="189"/>
      <c r="DE275" s="189"/>
      <c r="DF275" s="189"/>
    </row>
    <row r="276" spans="1:110">
      <c r="A276" s="189"/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  <c r="BI276" s="189"/>
      <c r="BJ276" s="189"/>
      <c r="BK276" s="189"/>
      <c r="BL276" s="189"/>
      <c r="BM276" s="189"/>
      <c r="BN276" s="189"/>
      <c r="BO276" s="189"/>
      <c r="BP276" s="189"/>
      <c r="BQ276" s="189"/>
      <c r="BR276" s="189"/>
      <c r="BS276" s="189"/>
      <c r="BT276" s="189"/>
      <c r="BU276" s="189"/>
      <c r="BV276" s="189"/>
      <c r="BW276" s="189"/>
      <c r="BX276" s="189"/>
      <c r="BY276" s="189"/>
      <c r="BZ276" s="189"/>
      <c r="CA276" s="189"/>
      <c r="CB276" s="189"/>
      <c r="CC276" s="189"/>
      <c r="CD276" s="189"/>
      <c r="CE276" s="189"/>
      <c r="CF276" s="189"/>
      <c r="CG276" s="189"/>
      <c r="CH276" s="189"/>
      <c r="CI276" s="189"/>
      <c r="CJ276" s="189"/>
      <c r="CK276" s="189"/>
      <c r="CL276" s="189"/>
      <c r="CM276" s="189"/>
      <c r="CN276" s="189"/>
      <c r="CO276" s="189"/>
      <c r="CP276" s="189"/>
      <c r="CQ276" s="189"/>
      <c r="CR276" s="189"/>
      <c r="CS276" s="189"/>
      <c r="CT276" s="189"/>
      <c r="CU276" s="189"/>
      <c r="CV276" s="189"/>
      <c r="CW276" s="189"/>
      <c r="CX276" s="189"/>
      <c r="CY276" s="189"/>
      <c r="CZ276" s="189"/>
      <c r="DA276" s="189"/>
      <c r="DB276" s="189"/>
      <c r="DC276" s="189"/>
      <c r="DD276" s="189"/>
      <c r="DE276" s="189"/>
      <c r="DF276" s="189"/>
    </row>
    <row r="277" spans="1:110">
      <c r="A277" s="189"/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  <c r="BI277" s="189"/>
      <c r="BJ277" s="189"/>
      <c r="BK277" s="189"/>
      <c r="BL277" s="189"/>
      <c r="BM277" s="189"/>
      <c r="BN277" s="189"/>
      <c r="BO277" s="189"/>
      <c r="BP277" s="189"/>
      <c r="BQ277" s="189"/>
      <c r="BR277" s="189"/>
      <c r="BS277" s="189"/>
      <c r="BT277" s="189"/>
      <c r="BU277" s="189"/>
      <c r="BV277" s="189"/>
      <c r="BW277" s="189"/>
      <c r="BX277" s="189"/>
      <c r="BY277" s="189"/>
      <c r="BZ277" s="189"/>
      <c r="CA277" s="189"/>
      <c r="CB277" s="189"/>
      <c r="CC277" s="189"/>
      <c r="CD277" s="189"/>
      <c r="CE277" s="189"/>
      <c r="CF277" s="189"/>
      <c r="CG277" s="189"/>
      <c r="CH277" s="189"/>
      <c r="CI277" s="189"/>
      <c r="CJ277" s="189"/>
      <c r="CK277" s="189"/>
      <c r="CL277" s="189"/>
      <c r="CM277" s="189"/>
      <c r="CN277" s="189"/>
      <c r="CO277" s="189"/>
      <c r="CP277" s="189"/>
      <c r="CQ277" s="189"/>
      <c r="CR277" s="189"/>
      <c r="CS277" s="189"/>
      <c r="CT277" s="189"/>
      <c r="CU277" s="189"/>
      <c r="CV277" s="189"/>
      <c r="CW277" s="189"/>
      <c r="CX277" s="189"/>
      <c r="CY277" s="189"/>
      <c r="CZ277" s="189"/>
      <c r="DA277" s="189"/>
      <c r="DB277" s="189"/>
      <c r="DC277" s="189"/>
      <c r="DD277" s="189"/>
      <c r="DE277" s="189"/>
      <c r="DF277" s="189"/>
    </row>
    <row r="278" spans="1:110">
      <c r="A278" s="189"/>
      <c r="B278" s="189"/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  <c r="O278" s="189"/>
      <c r="P278" s="189"/>
      <c r="Q278" s="189"/>
      <c r="R278" s="189"/>
      <c r="S278" s="189"/>
      <c r="T278" s="189"/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  <c r="BI278" s="189"/>
      <c r="BJ278" s="189"/>
      <c r="BK278" s="189"/>
      <c r="BL278" s="189"/>
      <c r="BM278" s="189"/>
      <c r="BN278" s="189"/>
      <c r="BO278" s="189"/>
      <c r="BP278" s="189"/>
      <c r="BQ278" s="189"/>
      <c r="BR278" s="189"/>
      <c r="BS278" s="189"/>
      <c r="BT278" s="189"/>
      <c r="BU278" s="189"/>
      <c r="BV278" s="189"/>
      <c r="BW278" s="189"/>
      <c r="BX278" s="189"/>
      <c r="BY278" s="189"/>
      <c r="BZ278" s="189"/>
      <c r="CA278" s="189"/>
      <c r="CB278" s="189"/>
      <c r="CC278" s="189"/>
      <c r="CD278" s="189"/>
      <c r="CE278" s="189"/>
      <c r="CF278" s="189"/>
      <c r="CG278" s="189"/>
      <c r="CH278" s="189"/>
      <c r="CI278" s="189"/>
      <c r="CJ278" s="189"/>
      <c r="CK278" s="189"/>
      <c r="CL278" s="189"/>
      <c r="CM278" s="189"/>
      <c r="CN278" s="189"/>
      <c r="CO278" s="189"/>
      <c r="CP278" s="189"/>
      <c r="CQ278" s="189"/>
      <c r="CR278" s="189"/>
      <c r="CS278" s="189"/>
      <c r="CT278" s="189"/>
      <c r="CU278" s="189"/>
      <c r="CV278" s="189"/>
      <c r="CW278" s="189"/>
      <c r="CX278" s="189"/>
      <c r="CY278" s="189"/>
      <c r="CZ278" s="189"/>
      <c r="DA278" s="189"/>
      <c r="DB278" s="189"/>
      <c r="DC278" s="189"/>
      <c r="DD278" s="189"/>
      <c r="DE278" s="189"/>
      <c r="DF278" s="189"/>
    </row>
    <row r="279" spans="1:110">
      <c r="A279" s="189"/>
      <c r="B279" s="189"/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  <c r="BI279" s="189"/>
      <c r="BJ279" s="189"/>
      <c r="BK279" s="189"/>
      <c r="BL279" s="189"/>
      <c r="BM279" s="189"/>
      <c r="BN279" s="189"/>
      <c r="BO279" s="189"/>
      <c r="BP279" s="189"/>
      <c r="BQ279" s="189"/>
      <c r="BR279" s="189"/>
      <c r="BS279" s="189"/>
      <c r="BT279" s="189"/>
      <c r="BU279" s="189"/>
      <c r="BV279" s="189"/>
      <c r="BW279" s="189"/>
      <c r="BX279" s="189"/>
      <c r="BY279" s="189"/>
      <c r="BZ279" s="189"/>
      <c r="CA279" s="189"/>
      <c r="CB279" s="189"/>
      <c r="CC279" s="189"/>
      <c r="CD279" s="189"/>
      <c r="CE279" s="189"/>
      <c r="CF279" s="189"/>
      <c r="CG279" s="189"/>
      <c r="CH279" s="189"/>
      <c r="CI279" s="189"/>
      <c r="CJ279" s="189"/>
      <c r="CK279" s="189"/>
      <c r="CL279" s="189"/>
      <c r="CM279" s="189"/>
      <c r="CN279" s="189"/>
      <c r="CO279" s="189"/>
      <c r="CP279" s="189"/>
      <c r="CQ279" s="189"/>
      <c r="CR279" s="189"/>
      <c r="CS279" s="189"/>
      <c r="CT279" s="189"/>
      <c r="CU279" s="189"/>
      <c r="CV279" s="189"/>
      <c r="CW279" s="189"/>
      <c r="CX279" s="189"/>
      <c r="CY279" s="189"/>
      <c r="CZ279" s="189"/>
      <c r="DA279" s="189"/>
      <c r="DB279" s="189"/>
      <c r="DC279" s="189"/>
      <c r="DD279" s="189"/>
      <c r="DE279" s="189"/>
      <c r="DF279" s="189"/>
    </row>
    <row r="280" spans="1:110">
      <c r="A280" s="189"/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  <c r="L280" s="189"/>
      <c r="M280" s="189"/>
      <c r="N280" s="189"/>
      <c r="O280" s="189"/>
      <c r="P280" s="189"/>
      <c r="Q280" s="189"/>
      <c r="R280" s="189"/>
      <c r="S280" s="189"/>
      <c r="T280" s="189"/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  <c r="BI280" s="189"/>
      <c r="BJ280" s="189"/>
      <c r="BK280" s="189"/>
      <c r="BL280" s="189"/>
      <c r="BM280" s="189"/>
      <c r="BN280" s="189"/>
      <c r="BO280" s="189"/>
      <c r="BP280" s="189"/>
      <c r="BQ280" s="189"/>
      <c r="BR280" s="189"/>
      <c r="BS280" s="189"/>
      <c r="BT280" s="189"/>
      <c r="BU280" s="189"/>
      <c r="BV280" s="189"/>
      <c r="BW280" s="189"/>
      <c r="BX280" s="189"/>
      <c r="BY280" s="189"/>
      <c r="BZ280" s="189"/>
      <c r="CA280" s="189"/>
      <c r="CB280" s="189"/>
      <c r="CC280" s="189"/>
      <c r="CD280" s="189"/>
      <c r="CE280" s="189"/>
      <c r="CF280" s="189"/>
      <c r="CG280" s="189"/>
      <c r="CH280" s="189"/>
      <c r="CI280" s="189"/>
      <c r="CJ280" s="189"/>
      <c r="CK280" s="189"/>
      <c r="CL280" s="189"/>
      <c r="CM280" s="189"/>
      <c r="CN280" s="189"/>
      <c r="CO280" s="189"/>
      <c r="CP280" s="189"/>
      <c r="CQ280" s="189"/>
      <c r="CR280" s="189"/>
      <c r="CS280" s="189"/>
      <c r="CT280" s="189"/>
      <c r="CU280" s="189"/>
      <c r="CV280" s="189"/>
      <c r="CW280" s="189"/>
      <c r="CX280" s="189"/>
      <c r="CY280" s="189"/>
      <c r="CZ280" s="189"/>
      <c r="DA280" s="189"/>
      <c r="DB280" s="189"/>
      <c r="DC280" s="189"/>
      <c r="DD280" s="189"/>
      <c r="DE280" s="189"/>
      <c r="DF280" s="189"/>
    </row>
    <row r="281" spans="1:110">
      <c r="A281" s="189"/>
      <c r="B281" s="189"/>
      <c r="C281" s="189"/>
      <c r="D281" s="189"/>
      <c r="E281" s="189"/>
      <c r="F281" s="189"/>
      <c r="G281" s="189"/>
      <c r="H281" s="189"/>
      <c r="I281" s="189"/>
      <c r="J281" s="189"/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  <c r="BI281" s="189"/>
      <c r="BJ281" s="189"/>
      <c r="BK281" s="189"/>
      <c r="BL281" s="189"/>
      <c r="BM281" s="189"/>
      <c r="BN281" s="189"/>
      <c r="BO281" s="189"/>
      <c r="BP281" s="189"/>
      <c r="BQ281" s="189"/>
      <c r="BR281" s="189"/>
      <c r="BS281" s="189"/>
      <c r="BT281" s="189"/>
      <c r="BU281" s="189"/>
      <c r="BV281" s="189"/>
      <c r="BW281" s="189"/>
      <c r="BX281" s="189"/>
      <c r="BY281" s="189"/>
      <c r="BZ281" s="189"/>
      <c r="CA281" s="189"/>
      <c r="CB281" s="189"/>
      <c r="CC281" s="189"/>
      <c r="CD281" s="189"/>
      <c r="CE281" s="189"/>
      <c r="CF281" s="189"/>
      <c r="CG281" s="189"/>
      <c r="CH281" s="189"/>
      <c r="CI281" s="189"/>
      <c r="CJ281" s="189"/>
      <c r="CK281" s="189"/>
      <c r="CL281" s="189"/>
      <c r="CM281" s="189"/>
      <c r="CN281" s="189"/>
      <c r="CO281" s="189"/>
      <c r="CP281" s="189"/>
      <c r="CQ281" s="189"/>
      <c r="CR281" s="189"/>
      <c r="CS281" s="189"/>
      <c r="CT281" s="189"/>
      <c r="CU281" s="189"/>
      <c r="CV281" s="189"/>
      <c r="CW281" s="189"/>
      <c r="CX281" s="189"/>
      <c r="CY281" s="189"/>
      <c r="CZ281" s="189"/>
      <c r="DA281" s="189"/>
      <c r="DB281" s="189"/>
      <c r="DC281" s="189"/>
      <c r="DD281" s="189"/>
      <c r="DE281" s="189"/>
      <c r="DF281" s="189"/>
    </row>
    <row r="282" spans="1:110">
      <c r="A282" s="189"/>
      <c r="B282" s="189"/>
      <c r="C282" s="189"/>
      <c r="D282" s="189"/>
      <c r="E282" s="189"/>
      <c r="F282" s="189"/>
      <c r="G282" s="189"/>
      <c r="H282" s="189"/>
      <c r="I282" s="189"/>
      <c r="J282" s="189"/>
      <c r="K282" s="189"/>
      <c r="L282" s="189"/>
      <c r="M282" s="189"/>
      <c r="N282" s="189"/>
      <c r="O282" s="189"/>
      <c r="P282" s="189"/>
      <c r="Q282" s="189"/>
      <c r="R282" s="189"/>
      <c r="S282" s="189"/>
      <c r="T282" s="189"/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  <c r="BI282" s="189"/>
      <c r="BJ282" s="189"/>
      <c r="BK282" s="189"/>
      <c r="BL282" s="189"/>
      <c r="BM282" s="189"/>
      <c r="BN282" s="189"/>
      <c r="BO282" s="189"/>
      <c r="BP282" s="189"/>
      <c r="BQ282" s="189"/>
      <c r="BR282" s="189"/>
      <c r="BS282" s="189"/>
      <c r="BT282" s="189"/>
      <c r="BU282" s="189"/>
      <c r="BV282" s="189"/>
      <c r="BW282" s="189"/>
      <c r="BX282" s="189"/>
      <c r="BY282" s="189"/>
      <c r="BZ282" s="189"/>
      <c r="CA282" s="189"/>
      <c r="CB282" s="189"/>
      <c r="CC282" s="189"/>
      <c r="CD282" s="189"/>
      <c r="CE282" s="189"/>
      <c r="CF282" s="189"/>
      <c r="CG282" s="189"/>
      <c r="CH282" s="189"/>
      <c r="CI282" s="189"/>
      <c r="CJ282" s="189"/>
      <c r="CK282" s="189"/>
      <c r="CL282" s="189"/>
      <c r="CM282" s="189"/>
      <c r="CN282" s="189"/>
      <c r="CO282" s="189"/>
      <c r="CP282" s="189"/>
      <c r="CQ282" s="189"/>
      <c r="CR282" s="189"/>
      <c r="CS282" s="189"/>
      <c r="CT282" s="189"/>
      <c r="CU282" s="189"/>
      <c r="CV282" s="189"/>
      <c r="CW282" s="189"/>
      <c r="CX282" s="189"/>
      <c r="CY282" s="189"/>
      <c r="CZ282" s="189"/>
      <c r="DA282" s="189"/>
      <c r="DB282" s="189"/>
      <c r="DC282" s="189"/>
      <c r="DD282" s="189"/>
      <c r="DE282" s="189"/>
      <c r="DF282" s="189"/>
    </row>
    <row r="283" spans="1:110">
      <c r="A283" s="189"/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  <c r="BI283" s="189"/>
      <c r="BJ283" s="189"/>
      <c r="BK283" s="189"/>
      <c r="BL283" s="189"/>
      <c r="BM283" s="189"/>
      <c r="BN283" s="189"/>
      <c r="BO283" s="189"/>
      <c r="BP283" s="189"/>
      <c r="BQ283" s="189"/>
      <c r="BR283" s="189"/>
      <c r="BS283" s="189"/>
      <c r="BT283" s="189"/>
      <c r="BU283" s="189"/>
      <c r="BV283" s="189"/>
      <c r="BW283" s="189"/>
      <c r="BX283" s="189"/>
      <c r="BY283" s="189"/>
      <c r="BZ283" s="189"/>
      <c r="CA283" s="189"/>
      <c r="CB283" s="189"/>
      <c r="CC283" s="189"/>
      <c r="CD283" s="189"/>
      <c r="CE283" s="189"/>
      <c r="CF283" s="189"/>
      <c r="CG283" s="189"/>
      <c r="CH283" s="189"/>
      <c r="CI283" s="189"/>
      <c r="CJ283" s="189"/>
      <c r="CK283" s="189"/>
      <c r="CL283" s="189"/>
      <c r="CM283" s="189"/>
      <c r="CN283" s="189"/>
      <c r="CO283" s="189"/>
      <c r="CP283" s="189"/>
      <c r="CQ283" s="189"/>
      <c r="CR283" s="189"/>
      <c r="CS283" s="189"/>
      <c r="CT283" s="189"/>
      <c r="CU283" s="189"/>
      <c r="CV283" s="189"/>
      <c r="CW283" s="189"/>
      <c r="CX283" s="189"/>
      <c r="CY283" s="189"/>
      <c r="CZ283" s="189"/>
      <c r="DA283" s="189"/>
      <c r="DB283" s="189"/>
      <c r="DC283" s="189"/>
      <c r="DD283" s="189"/>
      <c r="DE283" s="189"/>
      <c r="DF283" s="189"/>
    </row>
    <row r="284" spans="1:110">
      <c r="A284" s="189"/>
      <c r="B284" s="189"/>
      <c r="C284" s="189"/>
      <c r="D284" s="189"/>
      <c r="E284" s="189"/>
      <c r="F284" s="189"/>
      <c r="G284" s="189"/>
      <c r="H284" s="189"/>
      <c r="I284" s="189"/>
      <c r="J284" s="189"/>
      <c r="K284" s="189"/>
      <c r="L284" s="189"/>
      <c r="M284" s="189"/>
      <c r="N284" s="189"/>
      <c r="O284" s="189"/>
      <c r="P284" s="189"/>
      <c r="Q284" s="189"/>
      <c r="R284" s="189"/>
      <c r="S284" s="189"/>
      <c r="T284" s="189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  <c r="BN284" s="189"/>
      <c r="BO284" s="189"/>
      <c r="BP284" s="189"/>
      <c r="BQ284" s="189"/>
      <c r="BR284" s="189"/>
      <c r="BS284" s="189"/>
      <c r="BT284" s="189"/>
      <c r="BU284" s="189"/>
      <c r="BV284" s="189"/>
      <c r="BW284" s="189"/>
      <c r="BX284" s="189"/>
      <c r="BY284" s="189"/>
      <c r="BZ284" s="189"/>
      <c r="CA284" s="189"/>
      <c r="CB284" s="189"/>
      <c r="CC284" s="189"/>
      <c r="CD284" s="189"/>
      <c r="CE284" s="189"/>
      <c r="CF284" s="189"/>
      <c r="CG284" s="189"/>
      <c r="CH284" s="189"/>
      <c r="CI284" s="189"/>
      <c r="CJ284" s="189"/>
      <c r="CK284" s="189"/>
      <c r="CL284" s="189"/>
      <c r="CM284" s="189"/>
      <c r="CN284" s="189"/>
      <c r="CO284" s="189"/>
      <c r="CP284" s="189"/>
      <c r="CQ284" s="189"/>
      <c r="CR284" s="189"/>
      <c r="CS284" s="189"/>
      <c r="CT284" s="189"/>
      <c r="CU284" s="189"/>
      <c r="CV284" s="189"/>
      <c r="CW284" s="189"/>
      <c r="CX284" s="189"/>
      <c r="CY284" s="189"/>
      <c r="CZ284" s="189"/>
      <c r="DA284" s="189"/>
      <c r="DB284" s="189"/>
      <c r="DC284" s="189"/>
      <c r="DD284" s="189"/>
      <c r="DE284" s="189"/>
      <c r="DF284" s="189"/>
    </row>
    <row r="285" spans="1:110">
      <c r="A285" s="189"/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  <c r="P285" s="189"/>
      <c r="Q285" s="189"/>
      <c r="R285" s="189"/>
      <c r="S285" s="189"/>
      <c r="T285" s="189"/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  <c r="BI285" s="189"/>
      <c r="BJ285" s="189"/>
      <c r="BK285" s="189"/>
      <c r="BL285" s="189"/>
      <c r="BM285" s="189"/>
      <c r="BN285" s="189"/>
      <c r="BO285" s="189"/>
      <c r="BP285" s="189"/>
      <c r="BQ285" s="189"/>
      <c r="BR285" s="189"/>
      <c r="BS285" s="189"/>
      <c r="BT285" s="189"/>
      <c r="BU285" s="189"/>
      <c r="BV285" s="189"/>
      <c r="BW285" s="189"/>
      <c r="BX285" s="189"/>
      <c r="BY285" s="189"/>
      <c r="BZ285" s="189"/>
      <c r="CA285" s="189"/>
      <c r="CB285" s="189"/>
      <c r="CC285" s="189"/>
      <c r="CD285" s="189"/>
      <c r="CE285" s="189"/>
      <c r="CF285" s="189"/>
      <c r="CG285" s="189"/>
      <c r="CH285" s="189"/>
      <c r="CI285" s="189"/>
      <c r="CJ285" s="189"/>
      <c r="CK285" s="189"/>
      <c r="CL285" s="189"/>
      <c r="CM285" s="189"/>
      <c r="CN285" s="189"/>
      <c r="CO285" s="189"/>
      <c r="CP285" s="189"/>
      <c r="CQ285" s="189"/>
      <c r="CR285" s="189"/>
      <c r="CS285" s="189"/>
      <c r="CT285" s="189"/>
      <c r="CU285" s="189"/>
      <c r="CV285" s="189"/>
      <c r="CW285" s="189"/>
      <c r="CX285" s="189"/>
      <c r="CY285" s="189"/>
      <c r="CZ285" s="189"/>
      <c r="DA285" s="189"/>
      <c r="DB285" s="189"/>
      <c r="DC285" s="189"/>
      <c r="DD285" s="189"/>
      <c r="DE285" s="189"/>
      <c r="DF285" s="189"/>
    </row>
    <row r="286" spans="1:110">
      <c r="A286" s="189"/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189"/>
      <c r="O286" s="189"/>
      <c r="P286" s="189"/>
      <c r="Q286" s="189"/>
      <c r="R286" s="189"/>
      <c r="S286" s="189"/>
      <c r="T286" s="189"/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  <c r="BI286" s="189"/>
      <c r="BJ286" s="189"/>
      <c r="BK286" s="189"/>
      <c r="BL286" s="189"/>
      <c r="BM286" s="189"/>
      <c r="BN286" s="189"/>
      <c r="BO286" s="189"/>
      <c r="BP286" s="189"/>
      <c r="BQ286" s="189"/>
      <c r="BR286" s="189"/>
      <c r="BS286" s="189"/>
      <c r="BT286" s="189"/>
      <c r="BU286" s="189"/>
      <c r="BV286" s="189"/>
      <c r="BW286" s="189"/>
      <c r="BX286" s="189"/>
      <c r="BY286" s="189"/>
      <c r="BZ286" s="189"/>
      <c r="CA286" s="189"/>
      <c r="CB286" s="189"/>
      <c r="CC286" s="189"/>
      <c r="CD286" s="189"/>
      <c r="CE286" s="189"/>
      <c r="CF286" s="189"/>
      <c r="CG286" s="189"/>
      <c r="CH286" s="189"/>
      <c r="CI286" s="189"/>
      <c r="CJ286" s="189"/>
      <c r="CK286" s="189"/>
      <c r="CL286" s="189"/>
      <c r="CM286" s="189"/>
      <c r="CN286" s="189"/>
      <c r="CO286" s="189"/>
      <c r="CP286" s="189"/>
      <c r="CQ286" s="189"/>
      <c r="CR286" s="189"/>
      <c r="CS286" s="189"/>
      <c r="CT286" s="189"/>
      <c r="CU286" s="189"/>
      <c r="CV286" s="189"/>
      <c r="CW286" s="189"/>
      <c r="CX286" s="189"/>
      <c r="CY286" s="189"/>
      <c r="CZ286" s="189"/>
      <c r="DA286" s="189"/>
      <c r="DB286" s="189"/>
      <c r="DC286" s="189"/>
      <c r="DD286" s="189"/>
      <c r="DE286" s="189"/>
      <c r="DF286" s="189"/>
    </row>
    <row r="287" spans="1:110">
      <c r="A287" s="189"/>
      <c r="B287" s="189"/>
      <c r="C287" s="189"/>
      <c r="D287" s="189"/>
      <c r="E287" s="189"/>
      <c r="F287" s="189"/>
      <c r="G287" s="189"/>
      <c r="H287" s="189"/>
      <c r="I287" s="189"/>
      <c r="J287" s="189"/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  <c r="BN287" s="189"/>
      <c r="BO287" s="189"/>
      <c r="BP287" s="189"/>
      <c r="BQ287" s="189"/>
      <c r="BR287" s="189"/>
      <c r="BS287" s="189"/>
      <c r="BT287" s="189"/>
      <c r="BU287" s="189"/>
      <c r="BV287" s="189"/>
      <c r="BW287" s="189"/>
      <c r="BX287" s="189"/>
      <c r="BY287" s="189"/>
      <c r="BZ287" s="189"/>
      <c r="CA287" s="189"/>
      <c r="CB287" s="189"/>
      <c r="CC287" s="189"/>
      <c r="CD287" s="189"/>
      <c r="CE287" s="189"/>
      <c r="CF287" s="189"/>
      <c r="CG287" s="189"/>
      <c r="CH287" s="189"/>
      <c r="CI287" s="189"/>
      <c r="CJ287" s="189"/>
      <c r="CK287" s="189"/>
      <c r="CL287" s="189"/>
      <c r="CM287" s="189"/>
      <c r="CN287" s="189"/>
      <c r="CO287" s="189"/>
      <c r="CP287" s="189"/>
      <c r="CQ287" s="189"/>
      <c r="CR287" s="189"/>
      <c r="CS287" s="189"/>
      <c r="CT287" s="189"/>
      <c r="CU287" s="189"/>
      <c r="CV287" s="189"/>
      <c r="CW287" s="189"/>
      <c r="CX287" s="189"/>
      <c r="CY287" s="189"/>
      <c r="CZ287" s="189"/>
      <c r="DA287" s="189"/>
      <c r="DB287" s="189"/>
      <c r="DC287" s="189"/>
      <c r="DD287" s="189"/>
      <c r="DE287" s="189"/>
      <c r="DF287" s="189"/>
    </row>
    <row r="288" spans="1:110">
      <c r="A288" s="18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189"/>
      <c r="T288" s="189"/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  <c r="BI288" s="189"/>
      <c r="BJ288" s="189"/>
      <c r="BK288" s="189"/>
      <c r="BL288" s="189"/>
      <c r="BM288" s="189"/>
      <c r="BN288" s="189"/>
      <c r="BO288" s="189"/>
      <c r="BP288" s="189"/>
      <c r="BQ288" s="189"/>
      <c r="BR288" s="189"/>
      <c r="BS288" s="189"/>
      <c r="BT288" s="189"/>
      <c r="BU288" s="189"/>
      <c r="BV288" s="189"/>
      <c r="BW288" s="189"/>
      <c r="BX288" s="189"/>
      <c r="BY288" s="189"/>
      <c r="BZ288" s="189"/>
      <c r="CA288" s="189"/>
      <c r="CB288" s="189"/>
      <c r="CC288" s="189"/>
      <c r="CD288" s="189"/>
      <c r="CE288" s="189"/>
      <c r="CF288" s="189"/>
      <c r="CG288" s="189"/>
      <c r="CH288" s="189"/>
      <c r="CI288" s="189"/>
      <c r="CJ288" s="189"/>
      <c r="CK288" s="189"/>
      <c r="CL288" s="189"/>
      <c r="CM288" s="189"/>
      <c r="CN288" s="189"/>
      <c r="CO288" s="189"/>
      <c r="CP288" s="189"/>
      <c r="CQ288" s="189"/>
      <c r="CR288" s="189"/>
      <c r="CS288" s="189"/>
      <c r="CT288" s="189"/>
      <c r="CU288" s="189"/>
      <c r="CV288" s="189"/>
      <c r="CW288" s="189"/>
      <c r="CX288" s="189"/>
      <c r="CY288" s="189"/>
      <c r="CZ288" s="189"/>
      <c r="DA288" s="189"/>
      <c r="DB288" s="189"/>
      <c r="DC288" s="189"/>
      <c r="DD288" s="189"/>
      <c r="DE288" s="189"/>
      <c r="DF288" s="189"/>
    </row>
    <row r="289" spans="1:110">
      <c r="A289" s="189"/>
      <c r="B289" s="189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  <c r="BN289" s="189"/>
      <c r="BO289" s="189"/>
      <c r="BP289" s="189"/>
      <c r="BQ289" s="189"/>
      <c r="BR289" s="189"/>
      <c r="BS289" s="189"/>
      <c r="BT289" s="189"/>
      <c r="BU289" s="189"/>
      <c r="BV289" s="189"/>
      <c r="BW289" s="189"/>
      <c r="BX289" s="189"/>
      <c r="BY289" s="189"/>
      <c r="BZ289" s="189"/>
      <c r="CA289" s="189"/>
      <c r="CB289" s="189"/>
      <c r="CC289" s="189"/>
      <c r="CD289" s="189"/>
      <c r="CE289" s="189"/>
      <c r="CF289" s="189"/>
      <c r="CG289" s="189"/>
      <c r="CH289" s="189"/>
      <c r="CI289" s="189"/>
      <c r="CJ289" s="189"/>
      <c r="CK289" s="189"/>
      <c r="CL289" s="189"/>
      <c r="CM289" s="189"/>
      <c r="CN289" s="189"/>
      <c r="CO289" s="189"/>
      <c r="CP289" s="189"/>
      <c r="CQ289" s="189"/>
      <c r="CR289" s="189"/>
      <c r="CS289" s="189"/>
      <c r="CT289" s="189"/>
      <c r="CU289" s="189"/>
      <c r="CV289" s="189"/>
      <c r="CW289" s="189"/>
      <c r="CX289" s="189"/>
      <c r="CY289" s="189"/>
      <c r="CZ289" s="189"/>
      <c r="DA289" s="189"/>
      <c r="DB289" s="189"/>
      <c r="DC289" s="189"/>
      <c r="DD289" s="189"/>
      <c r="DE289" s="189"/>
      <c r="DF289" s="189"/>
    </row>
    <row r="290" spans="1:110">
      <c r="A290" s="189"/>
      <c r="B290" s="189"/>
      <c r="C290" s="189"/>
      <c r="D290" s="189"/>
      <c r="E290" s="189"/>
      <c r="F290" s="189"/>
      <c r="G290" s="189"/>
      <c r="H290" s="189"/>
      <c r="I290" s="189"/>
      <c r="J290" s="189"/>
      <c r="K290" s="189"/>
      <c r="L290" s="189"/>
      <c r="M290" s="189"/>
      <c r="N290" s="189"/>
      <c r="O290" s="189"/>
      <c r="P290" s="189"/>
      <c r="Q290" s="189"/>
      <c r="R290" s="189"/>
      <c r="S290" s="189"/>
      <c r="T290" s="189"/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  <c r="BI290" s="189"/>
      <c r="BJ290" s="189"/>
      <c r="BK290" s="189"/>
      <c r="BL290" s="189"/>
      <c r="BM290" s="189"/>
      <c r="BN290" s="189"/>
      <c r="BO290" s="189"/>
      <c r="BP290" s="189"/>
      <c r="BQ290" s="189"/>
      <c r="BR290" s="189"/>
      <c r="BS290" s="189"/>
      <c r="BT290" s="189"/>
      <c r="BU290" s="189"/>
      <c r="BV290" s="189"/>
      <c r="BW290" s="189"/>
      <c r="BX290" s="189"/>
      <c r="BY290" s="189"/>
      <c r="BZ290" s="189"/>
      <c r="CA290" s="189"/>
      <c r="CB290" s="189"/>
      <c r="CC290" s="189"/>
      <c r="CD290" s="189"/>
      <c r="CE290" s="189"/>
      <c r="CF290" s="189"/>
      <c r="CG290" s="189"/>
      <c r="CH290" s="189"/>
      <c r="CI290" s="189"/>
      <c r="CJ290" s="189"/>
      <c r="CK290" s="189"/>
      <c r="CL290" s="189"/>
      <c r="CM290" s="189"/>
      <c r="CN290" s="189"/>
      <c r="CO290" s="189"/>
      <c r="CP290" s="189"/>
      <c r="CQ290" s="189"/>
      <c r="CR290" s="189"/>
      <c r="CS290" s="189"/>
      <c r="CT290" s="189"/>
      <c r="CU290" s="189"/>
      <c r="CV290" s="189"/>
      <c r="CW290" s="189"/>
      <c r="CX290" s="189"/>
      <c r="CY290" s="189"/>
      <c r="CZ290" s="189"/>
      <c r="DA290" s="189"/>
      <c r="DB290" s="189"/>
      <c r="DC290" s="189"/>
      <c r="DD290" s="189"/>
      <c r="DE290" s="189"/>
      <c r="DF290" s="189"/>
    </row>
    <row r="291" spans="1:110">
      <c r="A291" s="189"/>
      <c r="B291" s="189"/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  <c r="O291" s="189"/>
      <c r="P291" s="189"/>
      <c r="Q291" s="189"/>
      <c r="R291" s="189"/>
      <c r="S291" s="189"/>
      <c r="T291" s="189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  <c r="BN291" s="189"/>
      <c r="BO291" s="189"/>
      <c r="BP291" s="189"/>
      <c r="BQ291" s="189"/>
      <c r="BR291" s="189"/>
      <c r="BS291" s="189"/>
      <c r="BT291" s="189"/>
      <c r="BU291" s="189"/>
      <c r="BV291" s="189"/>
      <c r="BW291" s="189"/>
      <c r="BX291" s="189"/>
      <c r="BY291" s="189"/>
      <c r="BZ291" s="189"/>
      <c r="CA291" s="189"/>
      <c r="CB291" s="189"/>
      <c r="CC291" s="189"/>
      <c r="CD291" s="189"/>
      <c r="CE291" s="189"/>
      <c r="CF291" s="189"/>
      <c r="CG291" s="189"/>
      <c r="CH291" s="189"/>
      <c r="CI291" s="189"/>
      <c r="CJ291" s="189"/>
      <c r="CK291" s="189"/>
      <c r="CL291" s="189"/>
      <c r="CM291" s="189"/>
      <c r="CN291" s="189"/>
      <c r="CO291" s="189"/>
      <c r="CP291" s="189"/>
      <c r="CQ291" s="189"/>
      <c r="CR291" s="189"/>
      <c r="CS291" s="189"/>
      <c r="CT291" s="189"/>
      <c r="CU291" s="189"/>
      <c r="CV291" s="189"/>
      <c r="CW291" s="189"/>
      <c r="CX291" s="189"/>
      <c r="CY291" s="189"/>
      <c r="CZ291" s="189"/>
      <c r="DA291" s="189"/>
      <c r="DB291" s="189"/>
      <c r="DC291" s="189"/>
      <c r="DD291" s="189"/>
      <c r="DE291" s="189"/>
      <c r="DF291" s="189"/>
    </row>
    <row r="292" spans="1:110">
      <c r="A292" s="189"/>
      <c r="B292" s="189"/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  <c r="BI292" s="189"/>
      <c r="BJ292" s="189"/>
      <c r="BK292" s="189"/>
      <c r="BL292" s="189"/>
      <c r="BM292" s="189"/>
      <c r="BN292" s="189"/>
      <c r="BO292" s="189"/>
      <c r="BP292" s="189"/>
      <c r="BQ292" s="189"/>
      <c r="BR292" s="189"/>
      <c r="BS292" s="189"/>
      <c r="BT292" s="189"/>
      <c r="BU292" s="189"/>
      <c r="BV292" s="189"/>
      <c r="BW292" s="189"/>
      <c r="BX292" s="189"/>
      <c r="BY292" s="189"/>
      <c r="BZ292" s="189"/>
      <c r="CA292" s="189"/>
      <c r="CB292" s="189"/>
      <c r="CC292" s="189"/>
      <c r="CD292" s="189"/>
      <c r="CE292" s="189"/>
      <c r="CF292" s="189"/>
      <c r="CG292" s="189"/>
      <c r="CH292" s="189"/>
      <c r="CI292" s="189"/>
      <c r="CJ292" s="189"/>
      <c r="CK292" s="189"/>
      <c r="CL292" s="189"/>
      <c r="CM292" s="189"/>
      <c r="CN292" s="189"/>
      <c r="CO292" s="189"/>
      <c r="CP292" s="189"/>
      <c r="CQ292" s="189"/>
      <c r="CR292" s="189"/>
      <c r="CS292" s="189"/>
      <c r="CT292" s="189"/>
      <c r="CU292" s="189"/>
      <c r="CV292" s="189"/>
      <c r="CW292" s="189"/>
      <c r="CX292" s="189"/>
      <c r="CY292" s="189"/>
      <c r="CZ292" s="189"/>
      <c r="DA292" s="189"/>
      <c r="DB292" s="189"/>
      <c r="DC292" s="189"/>
      <c r="DD292" s="189"/>
      <c r="DE292" s="189"/>
      <c r="DF292" s="189"/>
    </row>
    <row r="293" spans="1:110">
      <c r="A293" s="189"/>
      <c r="B293" s="189"/>
      <c r="C293" s="189"/>
      <c r="D293" s="189"/>
      <c r="E293" s="189"/>
      <c r="F293" s="189"/>
      <c r="G293" s="189"/>
      <c r="H293" s="189"/>
      <c r="I293" s="189"/>
      <c r="J293" s="189"/>
      <c r="K293" s="189"/>
      <c r="L293" s="189"/>
      <c r="M293" s="189"/>
      <c r="N293" s="189"/>
      <c r="O293" s="189"/>
      <c r="P293" s="189"/>
      <c r="Q293" s="189"/>
      <c r="R293" s="189"/>
      <c r="S293" s="189"/>
      <c r="T293" s="189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  <c r="BN293" s="189"/>
      <c r="BO293" s="189"/>
      <c r="BP293" s="189"/>
      <c r="BQ293" s="189"/>
      <c r="BR293" s="189"/>
      <c r="BS293" s="189"/>
      <c r="BT293" s="189"/>
      <c r="BU293" s="189"/>
      <c r="BV293" s="189"/>
      <c r="BW293" s="189"/>
      <c r="BX293" s="189"/>
      <c r="BY293" s="189"/>
      <c r="BZ293" s="189"/>
      <c r="CA293" s="189"/>
      <c r="CB293" s="189"/>
      <c r="CC293" s="189"/>
      <c r="CD293" s="189"/>
      <c r="CE293" s="189"/>
      <c r="CF293" s="189"/>
      <c r="CG293" s="189"/>
      <c r="CH293" s="189"/>
      <c r="CI293" s="189"/>
      <c r="CJ293" s="189"/>
      <c r="CK293" s="189"/>
      <c r="CL293" s="189"/>
      <c r="CM293" s="189"/>
      <c r="CN293" s="189"/>
      <c r="CO293" s="189"/>
      <c r="CP293" s="189"/>
      <c r="CQ293" s="189"/>
      <c r="CR293" s="189"/>
      <c r="CS293" s="189"/>
      <c r="CT293" s="189"/>
      <c r="CU293" s="189"/>
      <c r="CV293" s="189"/>
      <c r="CW293" s="189"/>
      <c r="CX293" s="189"/>
      <c r="CY293" s="189"/>
      <c r="CZ293" s="189"/>
      <c r="DA293" s="189"/>
      <c r="DB293" s="189"/>
      <c r="DC293" s="189"/>
      <c r="DD293" s="189"/>
      <c r="DE293" s="189"/>
      <c r="DF293" s="189"/>
    </row>
    <row r="294" spans="1:110">
      <c r="A294" s="189"/>
      <c r="B294" s="189"/>
      <c r="C294" s="189"/>
      <c r="D294" s="189"/>
      <c r="E294" s="189"/>
      <c r="F294" s="189"/>
      <c r="G294" s="189"/>
      <c r="H294" s="189"/>
      <c r="I294" s="189"/>
      <c r="J294" s="189"/>
      <c r="K294" s="189"/>
      <c r="L294" s="189"/>
      <c r="M294" s="189"/>
      <c r="N294" s="189"/>
      <c r="O294" s="189"/>
      <c r="P294" s="189"/>
      <c r="Q294" s="189"/>
      <c r="R294" s="189"/>
      <c r="S294" s="189"/>
      <c r="T294" s="189"/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  <c r="BI294" s="189"/>
      <c r="BJ294" s="189"/>
      <c r="BK294" s="189"/>
      <c r="BL294" s="189"/>
      <c r="BM294" s="189"/>
      <c r="BN294" s="189"/>
      <c r="BO294" s="189"/>
      <c r="BP294" s="189"/>
      <c r="BQ294" s="189"/>
      <c r="BR294" s="189"/>
      <c r="BS294" s="189"/>
      <c r="BT294" s="189"/>
      <c r="BU294" s="189"/>
      <c r="BV294" s="189"/>
      <c r="BW294" s="189"/>
      <c r="BX294" s="189"/>
      <c r="BY294" s="189"/>
      <c r="BZ294" s="189"/>
      <c r="CA294" s="189"/>
      <c r="CB294" s="189"/>
      <c r="CC294" s="189"/>
      <c r="CD294" s="189"/>
      <c r="CE294" s="189"/>
      <c r="CF294" s="189"/>
      <c r="CG294" s="189"/>
      <c r="CH294" s="189"/>
      <c r="CI294" s="189"/>
      <c r="CJ294" s="189"/>
      <c r="CK294" s="189"/>
      <c r="CL294" s="189"/>
      <c r="CM294" s="189"/>
      <c r="CN294" s="189"/>
      <c r="CO294" s="189"/>
      <c r="CP294" s="189"/>
      <c r="CQ294" s="189"/>
      <c r="CR294" s="189"/>
      <c r="CS294" s="189"/>
      <c r="CT294" s="189"/>
      <c r="CU294" s="189"/>
      <c r="CV294" s="189"/>
      <c r="CW294" s="189"/>
      <c r="CX294" s="189"/>
      <c r="CY294" s="189"/>
      <c r="CZ294" s="189"/>
      <c r="DA294" s="189"/>
      <c r="DB294" s="189"/>
      <c r="DC294" s="189"/>
      <c r="DD294" s="189"/>
      <c r="DE294" s="189"/>
      <c r="DF294" s="189"/>
    </row>
    <row r="295" spans="1:110">
      <c r="A295" s="189"/>
      <c r="B295" s="189"/>
      <c r="C295" s="189"/>
      <c r="D295" s="189"/>
      <c r="E295" s="189"/>
      <c r="F295" s="189"/>
      <c r="G295" s="189"/>
      <c r="H295" s="189"/>
      <c r="I295" s="189"/>
      <c r="J295" s="189"/>
      <c r="K295" s="189"/>
      <c r="L295" s="189"/>
      <c r="M295" s="189"/>
      <c r="N295" s="189"/>
      <c r="O295" s="189"/>
      <c r="P295" s="189"/>
      <c r="Q295" s="189"/>
      <c r="R295" s="189"/>
      <c r="S295" s="189"/>
      <c r="T295" s="189"/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  <c r="BI295" s="189"/>
      <c r="BJ295" s="189"/>
      <c r="BK295" s="189"/>
      <c r="BL295" s="189"/>
      <c r="BM295" s="189"/>
      <c r="BN295" s="189"/>
      <c r="BO295" s="189"/>
      <c r="BP295" s="189"/>
      <c r="BQ295" s="189"/>
      <c r="BR295" s="189"/>
      <c r="BS295" s="189"/>
      <c r="BT295" s="189"/>
      <c r="BU295" s="189"/>
      <c r="BV295" s="189"/>
      <c r="BW295" s="189"/>
      <c r="BX295" s="189"/>
      <c r="BY295" s="189"/>
      <c r="BZ295" s="189"/>
      <c r="CA295" s="189"/>
      <c r="CB295" s="189"/>
      <c r="CC295" s="189"/>
      <c r="CD295" s="189"/>
      <c r="CE295" s="189"/>
      <c r="CF295" s="189"/>
      <c r="CG295" s="189"/>
      <c r="CH295" s="189"/>
      <c r="CI295" s="189"/>
      <c r="CJ295" s="189"/>
      <c r="CK295" s="189"/>
      <c r="CL295" s="189"/>
      <c r="CM295" s="189"/>
      <c r="CN295" s="189"/>
      <c r="CO295" s="189"/>
      <c r="CP295" s="189"/>
      <c r="CQ295" s="189"/>
      <c r="CR295" s="189"/>
      <c r="CS295" s="189"/>
      <c r="CT295" s="189"/>
      <c r="CU295" s="189"/>
      <c r="CV295" s="189"/>
      <c r="CW295" s="189"/>
      <c r="CX295" s="189"/>
      <c r="CY295" s="189"/>
      <c r="CZ295" s="189"/>
      <c r="DA295" s="189"/>
      <c r="DB295" s="189"/>
      <c r="DC295" s="189"/>
      <c r="DD295" s="189"/>
      <c r="DE295" s="189"/>
      <c r="DF295" s="189"/>
    </row>
    <row r="296" spans="1:110">
      <c r="A296" s="189"/>
      <c r="B296" s="189"/>
      <c r="C296" s="189"/>
      <c r="D296" s="189"/>
      <c r="E296" s="189"/>
      <c r="F296" s="189"/>
      <c r="G296" s="189"/>
      <c r="H296" s="189"/>
      <c r="I296" s="189"/>
      <c r="J296" s="189"/>
      <c r="K296" s="189"/>
      <c r="L296" s="189"/>
      <c r="M296" s="189"/>
      <c r="N296" s="189"/>
      <c r="O296" s="189"/>
      <c r="P296" s="189"/>
      <c r="Q296" s="189"/>
      <c r="R296" s="189"/>
      <c r="S296" s="189"/>
      <c r="T296" s="189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  <c r="BN296" s="189"/>
      <c r="BO296" s="189"/>
      <c r="BP296" s="189"/>
      <c r="BQ296" s="189"/>
      <c r="BR296" s="189"/>
      <c r="BS296" s="189"/>
      <c r="BT296" s="189"/>
      <c r="BU296" s="189"/>
      <c r="BV296" s="189"/>
      <c r="BW296" s="189"/>
      <c r="BX296" s="189"/>
      <c r="BY296" s="189"/>
      <c r="BZ296" s="189"/>
      <c r="CA296" s="189"/>
      <c r="CB296" s="189"/>
      <c r="CC296" s="189"/>
      <c r="CD296" s="189"/>
      <c r="CE296" s="189"/>
      <c r="CF296" s="189"/>
      <c r="CG296" s="189"/>
      <c r="CH296" s="189"/>
      <c r="CI296" s="189"/>
      <c r="CJ296" s="189"/>
      <c r="CK296" s="189"/>
      <c r="CL296" s="189"/>
      <c r="CM296" s="189"/>
      <c r="CN296" s="189"/>
      <c r="CO296" s="189"/>
      <c r="CP296" s="189"/>
      <c r="CQ296" s="189"/>
      <c r="CR296" s="189"/>
      <c r="CS296" s="189"/>
      <c r="CT296" s="189"/>
      <c r="CU296" s="189"/>
      <c r="CV296" s="189"/>
      <c r="CW296" s="189"/>
      <c r="CX296" s="189"/>
      <c r="CY296" s="189"/>
      <c r="CZ296" s="189"/>
      <c r="DA296" s="189"/>
      <c r="DB296" s="189"/>
      <c r="DC296" s="189"/>
      <c r="DD296" s="189"/>
      <c r="DE296" s="189"/>
      <c r="DF296" s="189"/>
    </row>
    <row r="297" spans="1:110">
      <c r="A297" s="189"/>
      <c r="B297" s="189"/>
      <c r="C297" s="189"/>
      <c r="D297" s="189"/>
      <c r="E297" s="189"/>
      <c r="F297" s="189"/>
      <c r="G297" s="189"/>
      <c r="H297" s="189"/>
      <c r="I297" s="189"/>
      <c r="J297" s="189"/>
      <c r="K297" s="189"/>
      <c r="L297" s="189"/>
      <c r="M297" s="189"/>
      <c r="N297" s="189"/>
      <c r="O297" s="189"/>
      <c r="P297" s="189"/>
      <c r="Q297" s="189"/>
      <c r="R297" s="189"/>
      <c r="S297" s="189"/>
      <c r="T297" s="189"/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  <c r="BI297" s="189"/>
      <c r="BJ297" s="189"/>
      <c r="BK297" s="189"/>
      <c r="BL297" s="189"/>
      <c r="BM297" s="189"/>
      <c r="BN297" s="189"/>
      <c r="BO297" s="189"/>
      <c r="BP297" s="189"/>
      <c r="BQ297" s="189"/>
      <c r="BR297" s="189"/>
      <c r="BS297" s="189"/>
      <c r="BT297" s="189"/>
      <c r="BU297" s="189"/>
      <c r="BV297" s="189"/>
      <c r="BW297" s="189"/>
      <c r="BX297" s="189"/>
      <c r="BY297" s="189"/>
      <c r="BZ297" s="189"/>
      <c r="CA297" s="189"/>
      <c r="CB297" s="189"/>
      <c r="CC297" s="189"/>
      <c r="CD297" s="189"/>
      <c r="CE297" s="189"/>
      <c r="CF297" s="189"/>
      <c r="CG297" s="189"/>
      <c r="CH297" s="189"/>
      <c r="CI297" s="189"/>
      <c r="CJ297" s="189"/>
      <c r="CK297" s="189"/>
      <c r="CL297" s="189"/>
      <c r="CM297" s="189"/>
      <c r="CN297" s="189"/>
      <c r="CO297" s="189"/>
      <c r="CP297" s="189"/>
      <c r="CQ297" s="189"/>
      <c r="CR297" s="189"/>
      <c r="CS297" s="189"/>
      <c r="CT297" s="189"/>
      <c r="CU297" s="189"/>
      <c r="CV297" s="189"/>
      <c r="CW297" s="189"/>
      <c r="CX297" s="189"/>
      <c r="CY297" s="189"/>
      <c r="CZ297" s="189"/>
      <c r="DA297" s="189"/>
      <c r="DB297" s="189"/>
      <c r="DC297" s="189"/>
      <c r="DD297" s="189"/>
      <c r="DE297" s="189"/>
      <c r="DF297" s="189"/>
    </row>
    <row r="298" spans="1:110">
      <c r="A298" s="189"/>
      <c r="B298" s="189"/>
      <c r="C298" s="189"/>
      <c r="D298" s="189"/>
      <c r="E298" s="189"/>
      <c r="F298" s="189"/>
      <c r="G298" s="189"/>
      <c r="H298" s="189"/>
      <c r="I298" s="189"/>
      <c r="J298" s="189"/>
      <c r="K298" s="189"/>
      <c r="L298" s="189"/>
      <c r="M298" s="189"/>
      <c r="N298" s="189"/>
      <c r="O298" s="189"/>
      <c r="P298" s="189"/>
      <c r="Q298" s="189"/>
      <c r="R298" s="189"/>
      <c r="S298" s="189"/>
      <c r="T298" s="189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  <c r="BN298" s="189"/>
      <c r="BO298" s="189"/>
      <c r="BP298" s="189"/>
      <c r="BQ298" s="189"/>
      <c r="BR298" s="189"/>
      <c r="BS298" s="189"/>
      <c r="BT298" s="189"/>
      <c r="BU298" s="189"/>
      <c r="BV298" s="189"/>
      <c r="BW298" s="189"/>
      <c r="BX298" s="189"/>
      <c r="BY298" s="189"/>
      <c r="BZ298" s="189"/>
      <c r="CA298" s="189"/>
      <c r="CB298" s="189"/>
      <c r="CC298" s="189"/>
      <c r="CD298" s="189"/>
      <c r="CE298" s="189"/>
      <c r="CF298" s="189"/>
      <c r="CG298" s="189"/>
      <c r="CH298" s="189"/>
      <c r="CI298" s="189"/>
      <c r="CJ298" s="189"/>
      <c r="CK298" s="189"/>
      <c r="CL298" s="189"/>
      <c r="CM298" s="189"/>
      <c r="CN298" s="189"/>
      <c r="CO298" s="189"/>
      <c r="CP298" s="189"/>
      <c r="CQ298" s="189"/>
      <c r="CR298" s="189"/>
      <c r="CS298" s="189"/>
      <c r="CT298" s="189"/>
      <c r="CU298" s="189"/>
      <c r="CV298" s="189"/>
      <c r="CW298" s="189"/>
      <c r="CX298" s="189"/>
      <c r="CY298" s="189"/>
      <c r="CZ298" s="189"/>
      <c r="DA298" s="189"/>
      <c r="DB298" s="189"/>
      <c r="DC298" s="189"/>
      <c r="DD298" s="189"/>
      <c r="DE298" s="189"/>
      <c r="DF298" s="189"/>
    </row>
    <row r="299" spans="1:110">
      <c r="A299" s="189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89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  <c r="BI299" s="189"/>
      <c r="BJ299" s="189"/>
      <c r="BK299" s="189"/>
      <c r="BL299" s="189"/>
      <c r="BM299" s="189"/>
      <c r="BN299" s="189"/>
      <c r="BO299" s="189"/>
      <c r="BP299" s="189"/>
      <c r="BQ299" s="189"/>
      <c r="BR299" s="189"/>
      <c r="BS299" s="189"/>
      <c r="BT299" s="189"/>
      <c r="BU299" s="189"/>
      <c r="BV299" s="189"/>
      <c r="BW299" s="189"/>
      <c r="BX299" s="189"/>
      <c r="BY299" s="189"/>
      <c r="BZ299" s="189"/>
      <c r="CA299" s="189"/>
      <c r="CB299" s="189"/>
      <c r="CC299" s="189"/>
      <c r="CD299" s="189"/>
      <c r="CE299" s="189"/>
      <c r="CF299" s="189"/>
      <c r="CG299" s="189"/>
      <c r="CH299" s="189"/>
      <c r="CI299" s="189"/>
      <c r="CJ299" s="189"/>
      <c r="CK299" s="189"/>
      <c r="CL299" s="189"/>
      <c r="CM299" s="189"/>
      <c r="CN299" s="189"/>
      <c r="CO299" s="189"/>
      <c r="CP299" s="189"/>
      <c r="CQ299" s="189"/>
      <c r="CR299" s="189"/>
      <c r="CS299" s="189"/>
      <c r="CT299" s="189"/>
      <c r="CU299" s="189"/>
      <c r="CV299" s="189"/>
      <c r="CW299" s="189"/>
      <c r="CX299" s="189"/>
      <c r="CY299" s="189"/>
      <c r="CZ299" s="189"/>
      <c r="DA299" s="189"/>
      <c r="DB299" s="189"/>
      <c r="DC299" s="189"/>
      <c r="DD299" s="189"/>
      <c r="DE299" s="189"/>
      <c r="DF299" s="189"/>
    </row>
    <row r="300" spans="1:110">
      <c r="A300" s="189"/>
      <c r="B300" s="189"/>
      <c r="C300" s="189"/>
      <c r="D300" s="189"/>
      <c r="E300" s="189"/>
      <c r="F300" s="189"/>
      <c r="G300" s="189"/>
      <c r="H300" s="189"/>
      <c r="I300" s="189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</row>
    <row r="301" spans="1:110">
      <c r="A301" s="189"/>
      <c r="B301" s="189"/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  <c r="BI301" s="189"/>
      <c r="BJ301" s="189"/>
      <c r="BK301" s="189"/>
      <c r="BL301" s="189"/>
      <c r="BM301" s="189"/>
      <c r="BN301" s="189"/>
      <c r="BO301" s="189"/>
      <c r="BP301" s="189"/>
      <c r="BQ301" s="189"/>
      <c r="BR301" s="189"/>
      <c r="BS301" s="189"/>
      <c r="BT301" s="189"/>
      <c r="BU301" s="189"/>
      <c r="BV301" s="189"/>
      <c r="BW301" s="189"/>
      <c r="BX301" s="189"/>
      <c r="BY301" s="189"/>
      <c r="BZ301" s="189"/>
      <c r="CA301" s="189"/>
      <c r="CB301" s="189"/>
      <c r="CC301" s="189"/>
      <c r="CD301" s="189"/>
      <c r="CE301" s="189"/>
      <c r="CF301" s="189"/>
      <c r="CG301" s="189"/>
      <c r="CH301" s="189"/>
      <c r="CI301" s="189"/>
      <c r="CJ301" s="189"/>
      <c r="CK301" s="189"/>
      <c r="CL301" s="189"/>
      <c r="CM301" s="189"/>
      <c r="CN301" s="189"/>
      <c r="CO301" s="189"/>
      <c r="CP301" s="189"/>
      <c r="CQ301" s="189"/>
      <c r="CR301" s="189"/>
      <c r="CS301" s="189"/>
      <c r="CT301" s="189"/>
      <c r="CU301" s="189"/>
      <c r="CV301" s="189"/>
      <c r="CW301" s="189"/>
      <c r="CX301" s="189"/>
      <c r="CY301" s="189"/>
      <c r="CZ301" s="189"/>
      <c r="DA301" s="189"/>
      <c r="DB301" s="189"/>
      <c r="DC301" s="189"/>
      <c r="DD301" s="189"/>
      <c r="DE301" s="189"/>
      <c r="DF301" s="189"/>
    </row>
    <row r="302" spans="1:110">
      <c r="A302" s="189"/>
      <c r="B302" s="189"/>
      <c r="C302" s="189"/>
      <c r="D302" s="189"/>
      <c r="E302" s="189"/>
      <c r="F302" s="189"/>
      <c r="G302" s="189"/>
      <c r="H302" s="189"/>
      <c r="I302" s="189"/>
      <c r="J302" s="189"/>
      <c r="K302" s="189"/>
      <c r="L302" s="189"/>
      <c r="M302" s="189"/>
      <c r="N302" s="189"/>
      <c r="O302" s="189"/>
      <c r="P302" s="189"/>
      <c r="Q302" s="189"/>
      <c r="R302" s="189"/>
      <c r="S302" s="189"/>
      <c r="T302" s="189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  <c r="BN302" s="189"/>
      <c r="BO302" s="189"/>
      <c r="BP302" s="189"/>
      <c r="BQ302" s="189"/>
      <c r="BR302" s="189"/>
      <c r="BS302" s="189"/>
      <c r="BT302" s="189"/>
      <c r="BU302" s="189"/>
      <c r="BV302" s="189"/>
      <c r="BW302" s="189"/>
      <c r="BX302" s="189"/>
      <c r="BY302" s="189"/>
      <c r="BZ302" s="189"/>
      <c r="CA302" s="189"/>
      <c r="CB302" s="189"/>
      <c r="CC302" s="189"/>
      <c r="CD302" s="189"/>
      <c r="CE302" s="189"/>
      <c r="CF302" s="189"/>
      <c r="CG302" s="189"/>
      <c r="CH302" s="189"/>
      <c r="CI302" s="189"/>
      <c r="CJ302" s="189"/>
      <c r="CK302" s="189"/>
      <c r="CL302" s="189"/>
      <c r="CM302" s="189"/>
      <c r="CN302" s="189"/>
      <c r="CO302" s="189"/>
      <c r="CP302" s="189"/>
      <c r="CQ302" s="189"/>
      <c r="CR302" s="189"/>
      <c r="CS302" s="189"/>
      <c r="CT302" s="189"/>
      <c r="CU302" s="189"/>
      <c r="CV302" s="189"/>
      <c r="CW302" s="189"/>
      <c r="CX302" s="189"/>
      <c r="CY302" s="189"/>
      <c r="CZ302" s="189"/>
      <c r="DA302" s="189"/>
      <c r="DB302" s="189"/>
      <c r="DC302" s="189"/>
      <c r="DD302" s="189"/>
      <c r="DE302" s="189"/>
      <c r="DF302" s="189"/>
    </row>
    <row r="303" spans="1:110">
      <c r="A303" s="189"/>
      <c r="B303" s="189"/>
      <c r="C303" s="189"/>
      <c r="D303" s="189"/>
      <c r="E303" s="189"/>
      <c r="F303" s="189"/>
      <c r="G303" s="189"/>
      <c r="H303" s="189"/>
      <c r="I303" s="189"/>
      <c r="J303" s="189"/>
      <c r="K303" s="189"/>
      <c r="L303" s="189"/>
      <c r="M303" s="189"/>
      <c r="N303" s="189"/>
      <c r="O303" s="189"/>
      <c r="P303" s="189"/>
      <c r="Q303" s="189"/>
      <c r="R303" s="189"/>
      <c r="S303" s="189"/>
      <c r="T303" s="189"/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  <c r="BI303" s="189"/>
      <c r="BJ303" s="189"/>
      <c r="BK303" s="189"/>
      <c r="BL303" s="189"/>
      <c r="BM303" s="189"/>
      <c r="BN303" s="189"/>
      <c r="BO303" s="189"/>
      <c r="BP303" s="189"/>
      <c r="BQ303" s="189"/>
      <c r="BR303" s="189"/>
      <c r="BS303" s="189"/>
      <c r="BT303" s="189"/>
      <c r="BU303" s="189"/>
      <c r="BV303" s="189"/>
      <c r="BW303" s="189"/>
      <c r="BX303" s="189"/>
      <c r="BY303" s="189"/>
      <c r="BZ303" s="189"/>
      <c r="CA303" s="189"/>
      <c r="CB303" s="189"/>
      <c r="CC303" s="189"/>
      <c r="CD303" s="189"/>
      <c r="CE303" s="189"/>
      <c r="CF303" s="189"/>
      <c r="CG303" s="189"/>
      <c r="CH303" s="189"/>
      <c r="CI303" s="189"/>
      <c r="CJ303" s="189"/>
      <c r="CK303" s="189"/>
      <c r="CL303" s="189"/>
      <c r="CM303" s="189"/>
      <c r="CN303" s="189"/>
      <c r="CO303" s="189"/>
      <c r="CP303" s="189"/>
      <c r="CQ303" s="189"/>
      <c r="CR303" s="189"/>
      <c r="CS303" s="189"/>
      <c r="CT303" s="189"/>
      <c r="CU303" s="189"/>
      <c r="CV303" s="189"/>
      <c r="CW303" s="189"/>
      <c r="CX303" s="189"/>
      <c r="CY303" s="189"/>
      <c r="CZ303" s="189"/>
      <c r="DA303" s="189"/>
      <c r="DB303" s="189"/>
      <c r="DC303" s="189"/>
      <c r="DD303" s="189"/>
      <c r="DE303" s="189"/>
      <c r="DF303" s="189"/>
    </row>
    <row r="304" spans="1:110">
      <c r="A304" s="189"/>
      <c r="B304" s="189"/>
      <c r="C304" s="189"/>
      <c r="D304" s="189"/>
      <c r="E304" s="189"/>
      <c r="F304" s="189"/>
      <c r="G304" s="189"/>
      <c r="H304" s="189"/>
      <c r="I304" s="189"/>
      <c r="J304" s="189"/>
      <c r="K304" s="189"/>
      <c r="L304" s="189"/>
      <c r="M304" s="189"/>
      <c r="N304" s="189"/>
      <c r="O304" s="189"/>
      <c r="P304" s="189"/>
      <c r="Q304" s="189"/>
      <c r="R304" s="189"/>
      <c r="S304" s="189"/>
      <c r="T304" s="189"/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  <c r="BI304" s="189"/>
      <c r="BJ304" s="189"/>
      <c r="BK304" s="189"/>
      <c r="BL304" s="189"/>
      <c r="BM304" s="189"/>
      <c r="BN304" s="189"/>
      <c r="BO304" s="189"/>
      <c r="BP304" s="189"/>
      <c r="BQ304" s="189"/>
      <c r="BR304" s="189"/>
      <c r="BS304" s="189"/>
      <c r="BT304" s="189"/>
      <c r="BU304" s="189"/>
      <c r="BV304" s="189"/>
      <c r="BW304" s="189"/>
      <c r="BX304" s="189"/>
      <c r="BY304" s="189"/>
      <c r="BZ304" s="189"/>
      <c r="CA304" s="189"/>
      <c r="CB304" s="189"/>
      <c r="CC304" s="189"/>
      <c r="CD304" s="189"/>
      <c r="CE304" s="189"/>
      <c r="CF304" s="189"/>
      <c r="CG304" s="189"/>
      <c r="CH304" s="189"/>
      <c r="CI304" s="189"/>
      <c r="CJ304" s="189"/>
      <c r="CK304" s="189"/>
      <c r="CL304" s="189"/>
      <c r="CM304" s="189"/>
      <c r="CN304" s="189"/>
      <c r="CO304" s="189"/>
      <c r="CP304" s="189"/>
      <c r="CQ304" s="189"/>
      <c r="CR304" s="189"/>
      <c r="CS304" s="189"/>
      <c r="CT304" s="189"/>
      <c r="CU304" s="189"/>
      <c r="CV304" s="189"/>
      <c r="CW304" s="189"/>
      <c r="CX304" s="189"/>
      <c r="CY304" s="189"/>
      <c r="CZ304" s="189"/>
      <c r="DA304" s="189"/>
      <c r="DB304" s="189"/>
      <c r="DC304" s="189"/>
      <c r="DD304" s="189"/>
      <c r="DE304" s="189"/>
      <c r="DF304" s="189"/>
    </row>
    <row r="305" spans="1:110">
      <c r="A305" s="189"/>
      <c r="B305" s="189"/>
      <c r="C305" s="189"/>
      <c r="D305" s="189"/>
      <c r="E305" s="189"/>
      <c r="F305" s="189"/>
      <c r="G305" s="189"/>
      <c r="H305" s="189"/>
      <c r="I305" s="189"/>
      <c r="J305" s="189"/>
      <c r="K305" s="189"/>
      <c r="L305" s="189"/>
      <c r="M305" s="189"/>
      <c r="N305" s="189"/>
      <c r="O305" s="189"/>
      <c r="P305" s="189"/>
      <c r="Q305" s="189"/>
      <c r="R305" s="189"/>
      <c r="S305" s="189"/>
      <c r="T305" s="189"/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  <c r="BI305" s="189"/>
      <c r="BJ305" s="189"/>
      <c r="BK305" s="189"/>
      <c r="BL305" s="189"/>
      <c r="BM305" s="189"/>
      <c r="BN305" s="189"/>
      <c r="BO305" s="189"/>
      <c r="BP305" s="189"/>
      <c r="BQ305" s="189"/>
      <c r="BR305" s="189"/>
      <c r="BS305" s="189"/>
      <c r="BT305" s="189"/>
      <c r="BU305" s="189"/>
      <c r="BV305" s="189"/>
      <c r="BW305" s="189"/>
      <c r="BX305" s="189"/>
      <c r="BY305" s="189"/>
      <c r="BZ305" s="189"/>
      <c r="CA305" s="189"/>
      <c r="CB305" s="189"/>
      <c r="CC305" s="189"/>
      <c r="CD305" s="189"/>
      <c r="CE305" s="189"/>
      <c r="CF305" s="189"/>
      <c r="CG305" s="189"/>
      <c r="CH305" s="189"/>
      <c r="CI305" s="189"/>
      <c r="CJ305" s="189"/>
      <c r="CK305" s="189"/>
      <c r="CL305" s="189"/>
      <c r="CM305" s="189"/>
      <c r="CN305" s="189"/>
      <c r="CO305" s="189"/>
      <c r="CP305" s="189"/>
      <c r="CQ305" s="189"/>
      <c r="CR305" s="189"/>
      <c r="CS305" s="189"/>
      <c r="CT305" s="189"/>
      <c r="CU305" s="189"/>
      <c r="CV305" s="189"/>
      <c r="CW305" s="189"/>
      <c r="CX305" s="189"/>
      <c r="CY305" s="189"/>
      <c r="CZ305" s="189"/>
      <c r="DA305" s="189"/>
      <c r="DB305" s="189"/>
      <c r="DC305" s="189"/>
      <c r="DD305" s="189"/>
      <c r="DE305" s="189"/>
      <c r="DF305" s="189"/>
    </row>
    <row r="306" spans="1:110">
      <c r="A306" s="189"/>
      <c r="B306" s="189"/>
      <c r="C306" s="189"/>
      <c r="D306" s="189"/>
      <c r="E306" s="189"/>
      <c r="F306" s="189"/>
      <c r="G306" s="189"/>
      <c r="H306" s="189"/>
      <c r="I306" s="189"/>
      <c r="J306" s="189"/>
      <c r="K306" s="189"/>
      <c r="L306" s="189"/>
      <c r="M306" s="189"/>
      <c r="N306" s="189"/>
      <c r="O306" s="189"/>
      <c r="P306" s="189"/>
      <c r="Q306" s="189"/>
      <c r="R306" s="189"/>
      <c r="S306" s="189"/>
      <c r="T306" s="189"/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  <c r="BI306" s="189"/>
      <c r="BJ306" s="189"/>
      <c r="BK306" s="189"/>
      <c r="BL306" s="189"/>
      <c r="BM306" s="189"/>
      <c r="BN306" s="189"/>
      <c r="BO306" s="189"/>
      <c r="BP306" s="189"/>
      <c r="BQ306" s="189"/>
      <c r="BR306" s="189"/>
      <c r="BS306" s="189"/>
      <c r="BT306" s="189"/>
      <c r="BU306" s="189"/>
      <c r="BV306" s="189"/>
      <c r="BW306" s="189"/>
      <c r="BX306" s="189"/>
      <c r="BY306" s="189"/>
      <c r="BZ306" s="189"/>
      <c r="CA306" s="189"/>
      <c r="CB306" s="189"/>
      <c r="CC306" s="189"/>
      <c r="CD306" s="189"/>
      <c r="CE306" s="189"/>
      <c r="CF306" s="189"/>
      <c r="CG306" s="189"/>
      <c r="CH306" s="189"/>
      <c r="CI306" s="189"/>
      <c r="CJ306" s="189"/>
      <c r="CK306" s="189"/>
      <c r="CL306" s="189"/>
      <c r="CM306" s="189"/>
      <c r="CN306" s="189"/>
      <c r="CO306" s="189"/>
      <c r="CP306" s="189"/>
      <c r="CQ306" s="189"/>
      <c r="CR306" s="189"/>
      <c r="CS306" s="189"/>
      <c r="CT306" s="189"/>
      <c r="CU306" s="189"/>
      <c r="CV306" s="189"/>
      <c r="CW306" s="189"/>
      <c r="CX306" s="189"/>
      <c r="CY306" s="189"/>
      <c r="CZ306" s="189"/>
      <c r="DA306" s="189"/>
      <c r="DB306" s="189"/>
      <c r="DC306" s="189"/>
      <c r="DD306" s="189"/>
      <c r="DE306" s="189"/>
      <c r="DF306" s="189"/>
    </row>
    <row r="307" spans="1:110">
      <c r="A307" s="189"/>
      <c r="B307" s="189"/>
      <c r="C307" s="189"/>
      <c r="D307" s="189"/>
      <c r="E307" s="189"/>
      <c r="F307" s="189"/>
      <c r="G307" s="189"/>
      <c r="H307" s="189"/>
      <c r="I307" s="189"/>
      <c r="J307" s="189"/>
      <c r="K307" s="189"/>
      <c r="L307" s="189"/>
      <c r="M307" s="189"/>
      <c r="N307" s="189"/>
      <c r="O307" s="189"/>
      <c r="P307" s="189"/>
      <c r="Q307" s="189"/>
      <c r="R307" s="189"/>
      <c r="S307" s="189"/>
      <c r="T307" s="189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  <c r="BN307" s="189"/>
      <c r="BO307" s="189"/>
      <c r="BP307" s="189"/>
      <c r="BQ307" s="189"/>
      <c r="BR307" s="189"/>
      <c r="BS307" s="189"/>
      <c r="BT307" s="189"/>
      <c r="BU307" s="189"/>
      <c r="BV307" s="189"/>
      <c r="BW307" s="189"/>
      <c r="BX307" s="189"/>
      <c r="BY307" s="189"/>
      <c r="BZ307" s="189"/>
      <c r="CA307" s="189"/>
      <c r="CB307" s="189"/>
      <c r="CC307" s="189"/>
      <c r="CD307" s="189"/>
      <c r="CE307" s="189"/>
      <c r="CF307" s="189"/>
      <c r="CG307" s="189"/>
      <c r="CH307" s="189"/>
      <c r="CI307" s="189"/>
      <c r="CJ307" s="189"/>
      <c r="CK307" s="189"/>
      <c r="CL307" s="189"/>
      <c r="CM307" s="189"/>
      <c r="CN307" s="189"/>
      <c r="CO307" s="189"/>
      <c r="CP307" s="189"/>
      <c r="CQ307" s="189"/>
      <c r="CR307" s="189"/>
      <c r="CS307" s="189"/>
      <c r="CT307" s="189"/>
      <c r="CU307" s="189"/>
      <c r="CV307" s="189"/>
      <c r="CW307" s="189"/>
      <c r="CX307" s="189"/>
      <c r="CY307" s="189"/>
      <c r="CZ307" s="189"/>
      <c r="DA307" s="189"/>
      <c r="DB307" s="189"/>
      <c r="DC307" s="189"/>
      <c r="DD307" s="189"/>
      <c r="DE307" s="189"/>
      <c r="DF307" s="189"/>
    </row>
    <row r="308" spans="1:110">
      <c r="A308" s="189"/>
      <c r="B308" s="189"/>
      <c r="C308" s="189"/>
      <c r="D308" s="189"/>
      <c r="E308" s="189"/>
      <c r="F308" s="189"/>
      <c r="G308" s="189"/>
      <c r="H308" s="189"/>
      <c r="I308" s="189"/>
      <c r="J308" s="189"/>
      <c r="K308" s="189"/>
      <c r="L308" s="189"/>
      <c r="M308" s="189"/>
      <c r="N308" s="189"/>
      <c r="O308" s="189"/>
      <c r="P308" s="189"/>
      <c r="Q308" s="189"/>
      <c r="R308" s="189"/>
      <c r="S308" s="189"/>
      <c r="T308" s="189"/>
      <c r="U308" s="189"/>
      <c r="V308" s="189"/>
      <c r="W308" s="189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/>
      <c r="AH308" s="189"/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  <c r="BI308" s="189"/>
      <c r="BJ308" s="189"/>
      <c r="BK308" s="189"/>
      <c r="BL308" s="189"/>
      <c r="BM308" s="189"/>
      <c r="BN308" s="189"/>
      <c r="BO308" s="189"/>
      <c r="BP308" s="189"/>
      <c r="BQ308" s="189"/>
      <c r="BR308" s="189"/>
      <c r="BS308" s="189"/>
      <c r="BT308" s="189"/>
      <c r="BU308" s="189"/>
      <c r="BV308" s="189"/>
      <c r="BW308" s="189"/>
      <c r="BX308" s="189"/>
      <c r="BY308" s="189"/>
      <c r="BZ308" s="189"/>
      <c r="CA308" s="189"/>
      <c r="CB308" s="189"/>
      <c r="CC308" s="189"/>
      <c r="CD308" s="189"/>
      <c r="CE308" s="189"/>
      <c r="CF308" s="189"/>
      <c r="CG308" s="189"/>
      <c r="CH308" s="189"/>
      <c r="CI308" s="189"/>
      <c r="CJ308" s="189"/>
      <c r="CK308" s="189"/>
      <c r="CL308" s="189"/>
      <c r="CM308" s="189"/>
      <c r="CN308" s="189"/>
      <c r="CO308" s="189"/>
      <c r="CP308" s="189"/>
      <c r="CQ308" s="189"/>
      <c r="CR308" s="189"/>
      <c r="CS308" s="189"/>
      <c r="CT308" s="189"/>
      <c r="CU308" s="189"/>
      <c r="CV308" s="189"/>
      <c r="CW308" s="189"/>
      <c r="CX308" s="189"/>
      <c r="CY308" s="189"/>
      <c r="CZ308" s="189"/>
      <c r="DA308" s="189"/>
      <c r="DB308" s="189"/>
      <c r="DC308" s="189"/>
      <c r="DD308" s="189"/>
      <c r="DE308" s="189"/>
      <c r="DF308" s="189"/>
    </row>
    <row r="309" spans="1:110">
      <c r="A309" s="189"/>
      <c r="B309" s="189"/>
      <c r="C309" s="189"/>
      <c r="D309" s="189"/>
      <c r="E309" s="189"/>
      <c r="F309" s="189"/>
      <c r="G309" s="189"/>
      <c r="H309" s="189"/>
      <c r="I309" s="189"/>
      <c r="J309" s="189"/>
      <c r="K309" s="189"/>
      <c r="L309" s="189"/>
      <c r="M309" s="189"/>
      <c r="N309" s="189"/>
      <c r="O309" s="189"/>
      <c r="P309" s="189"/>
      <c r="Q309" s="189"/>
      <c r="R309" s="189"/>
      <c r="S309" s="189"/>
      <c r="T309" s="189"/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  <c r="BI309" s="189"/>
      <c r="BJ309" s="189"/>
      <c r="BK309" s="189"/>
      <c r="BL309" s="189"/>
      <c r="BM309" s="189"/>
      <c r="BN309" s="189"/>
      <c r="BO309" s="189"/>
      <c r="BP309" s="189"/>
      <c r="BQ309" s="189"/>
      <c r="BR309" s="189"/>
      <c r="BS309" s="189"/>
      <c r="BT309" s="189"/>
      <c r="BU309" s="189"/>
      <c r="BV309" s="189"/>
      <c r="BW309" s="189"/>
      <c r="BX309" s="189"/>
      <c r="BY309" s="189"/>
      <c r="BZ309" s="189"/>
      <c r="CA309" s="189"/>
      <c r="CB309" s="189"/>
      <c r="CC309" s="189"/>
      <c r="CD309" s="189"/>
      <c r="CE309" s="189"/>
      <c r="CF309" s="189"/>
      <c r="CG309" s="189"/>
      <c r="CH309" s="189"/>
      <c r="CI309" s="189"/>
      <c r="CJ309" s="189"/>
      <c r="CK309" s="189"/>
      <c r="CL309" s="189"/>
      <c r="CM309" s="189"/>
      <c r="CN309" s="189"/>
      <c r="CO309" s="189"/>
      <c r="CP309" s="189"/>
      <c r="CQ309" s="189"/>
      <c r="CR309" s="189"/>
      <c r="CS309" s="189"/>
      <c r="CT309" s="189"/>
      <c r="CU309" s="189"/>
      <c r="CV309" s="189"/>
      <c r="CW309" s="189"/>
      <c r="CX309" s="189"/>
      <c r="CY309" s="189"/>
      <c r="CZ309" s="189"/>
      <c r="DA309" s="189"/>
      <c r="DB309" s="189"/>
      <c r="DC309" s="189"/>
      <c r="DD309" s="189"/>
      <c r="DE309" s="189"/>
      <c r="DF309" s="189"/>
    </row>
    <row r="310" spans="1:110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  <c r="S310" s="189"/>
      <c r="T310" s="189"/>
      <c r="U310" s="189"/>
      <c r="V310" s="189"/>
      <c r="W310" s="189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/>
      <c r="AH310" s="189"/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  <c r="BI310" s="189"/>
      <c r="BJ310" s="189"/>
      <c r="BK310" s="189"/>
      <c r="BL310" s="189"/>
      <c r="BM310" s="189"/>
      <c r="BN310" s="189"/>
      <c r="BO310" s="189"/>
      <c r="BP310" s="189"/>
      <c r="BQ310" s="189"/>
      <c r="BR310" s="189"/>
      <c r="BS310" s="189"/>
      <c r="BT310" s="189"/>
      <c r="BU310" s="189"/>
      <c r="BV310" s="189"/>
      <c r="BW310" s="189"/>
      <c r="BX310" s="189"/>
      <c r="BY310" s="189"/>
      <c r="BZ310" s="189"/>
      <c r="CA310" s="189"/>
      <c r="CB310" s="189"/>
      <c r="CC310" s="189"/>
      <c r="CD310" s="189"/>
      <c r="CE310" s="189"/>
      <c r="CF310" s="189"/>
      <c r="CG310" s="189"/>
      <c r="CH310" s="189"/>
      <c r="CI310" s="189"/>
      <c r="CJ310" s="189"/>
      <c r="CK310" s="189"/>
      <c r="CL310" s="189"/>
      <c r="CM310" s="189"/>
      <c r="CN310" s="189"/>
      <c r="CO310" s="189"/>
      <c r="CP310" s="189"/>
      <c r="CQ310" s="189"/>
      <c r="CR310" s="189"/>
      <c r="CS310" s="189"/>
      <c r="CT310" s="189"/>
      <c r="CU310" s="189"/>
      <c r="CV310" s="189"/>
      <c r="CW310" s="189"/>
      <c r="CX310" s="189"/>
      <c r="CY310" s="189"/>
      <c r="CZ310" s="189"/>
      <c r="DA310" s="189"/>
      <c r="DB310" s="189"/>
      <c r="DC310" s="189"/>
      <c r="DD310" s="189"/>
      <c r="DE310" s="189"/>
      <c r="DF310" s="189"/>
    </row>
    <row r="311" spans="1:110">
      <c r="A311" s="189"/>
      <c r="B311" s="189"/>
      <c r="C311" s="189"/>
      <c r="D311" s="189"/>
      <c r="E311" s="189"/>
      <c r="F311" s="189"/>
      <c r="G311" s="189"/>
      <c r="H311" s="189"/>
      <c r="I311" s="189"/>
      <c r="J311" s="189"/>
      <c r="K311" s="189"/>
      <c r="L311" s="189"/>
      <c r="M311" s="189"/>
      <c r="N311" s="189"/>
      <c r="O311" s="189"/>
      <c r="P311" s="189"/>
      <c r="Q311" s="189"/>
      <c r="R311" s="189"/>
      <c r="S311" s="189"/>
      <c r="T311" s="189"/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  <c r="BI311" s="189"/>
      <c r="BJ311" s="189"/>
      <c r="BK311" s="189"/>
      <c r="BL311" s="189"/>
      <c r="BM311" s="189"/>
      <c r="BN311" s="189"/>
      <c r="BO311" s="189"/>
      <c r="BP311" s="189"/>
      <c r="BQ311" s="189"/>
      <c r="BR311" s="189"/>
      <c r="BS311" s="189"/>
      <c r="BT311" s="189"/>
      <c r="BU311" s="189"/>
      <c r="BV311" s="189"/>
      <c r="BW311" s="189"/>
      <c r="BX311" s="189"/>
      <c r="BY311" s="189"/>
      <c r="BZ311" s="189"/>
      <c r="CA311" s="189"/>
      <c r="CB311" s="189"/>
      <c r="CC311" s="189"/>
      <c r="CD311" s="189"/>
      <c r="CE311" s="189"/>
      <c r="CF311" s="189"/>
      <c r="CG311" s="189"/>
      <c r="CH311" s="189"/>
      <c r="CI311" s="189"/>
      <c r="CJ311" s="189"/>
      <c r="CK311" s="189"/>
      <c r="CL311" s="189"/>
      <c r="CM311" s="189"/>
      <c r="CN311" s="189"/>
      <c r="CO311" s="189"/>
      <c r="CP311" s="189"/>
      <c r="CQ311" s="189"/>
      <c r="CR311" s="189"/>
      <c r="CS311" s="189"/>
      <c r="CT311" s="189"/>
      <c r="CU311" s="189"/>
      <c r="CV311" s="189"/>
      <c r="CW311" s="189"/>
      <c r="CX311" s="189"/>
      <c r="CY311" s="189"/>
      <c r="CZ311" s="189"/>
      <c r="DA311" s="189"/>
      <c r="DB311" s="189"/>
      <c r="DC311" s="189"/>
      <c r="DD311" s="189"/>
      <c r="DE311" s="189"/>
      <c r="DF311" s="189"/>
    </row>
    <row r="312" spans="1:110">
      <c r="A312" s="189"/>
      <c r="B312" s="189"/>
      <c r="C312" s="189"/>
      <c r="D312" s="189"/>
      <c r="E312" s="189"/>
      <c r="F312" s="189"/>
      <c r="G312" s="189"/>
      <c r="H312" s="189"/>
      <c r="I312" s="189"/>
      <c r="J312" s="189"/>
      <c r="K312" s="189"/>
      <c r="L312" s="189"/>
      <c r="M312" s="189"/>
      <c r="N312" s="189"/>
      <c r="O312" s="189"/>
      <c r="P312" s="189"/>
      <c r="Q312" s="189"/>
      <c r="R312" s="189"/>
      <c r="S312" s="189"/>
      <c r="T312" s="189"/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  <c r="BI312" s="189"/>
      <c r="BJ312" s="189"/>
      <c r="BK312" s="189"/>
      <c r="BL312" s="189"/>
      <c r="BM312" s="189"/>
      <c r="BN312" s="189"/>
      <c r="BO312" s="189"/>
      <c r="BP312" s="189"/>
      <c r="BQ312" s="189"/>
      <c r="BR312" s="189"/>
      <c r="BS312" s="189"/>
      <c r="BT312" s="189"/>
      <c r="BU312" s="189"/>
      <c r="BV312" s="189"/>
      <c r="BW312" s="189"/>
      <c r="BX312" s="189"/>
      <c r="BY312" s="189"/>
      <c r="BZ312" s="189"/>
      <c r="CA312" s="189"/>
      <c r="CB312" s="189"/>
      <c r="CC312" s="189"/>
      <c r="CD312" s="189"/>
      <c r="CE312" s="189"/>
      <c r="CF312" s="189"/>
      <c r="CG312" s="189"/>
      <c r="CH312" s="189"/>
      <c r="CI312" s="189"/>
      <c r="CJ312" s="189"/>
      <c r="CK312" s="189"/>
      <c r="CL312" s="189"/>
      <c r="CM312" s="189"/>
      <c r="CN312" s="189"/>
      <c r="CO312" s="189"/>
      <c r="CP312" s="189"/>
      <c r="CQ312" s="189"/>
      <c r="CR312" s="189"/>
      <c r="CS312" s="189"/>
      <c r="CT312" s="189"/>
      <c r="CU312" s="189"/>
      <c r="CV312" s="189"/>
      <c r="CW312" s="189"/>
      <c r="CX312" s="189"/>
      <c r="CY312" s="189"/>
      <c r="CZ312" s="189"/>
      <c r="DA312" s="189"/>
      <c r="DB312" s="189"/>
      <c r="DC312" s="189"/>
      <c r="DD312" s="189"/>
      <c r="DE312" s="189"/>
      <c r="DF312" s="189"/>
    </row>
    <row r="313" spans="1:110">
      <c r="A313" s="189"/>
      <c r="B313" s="189"/>
      <c r="C313" s="189"/>
      <c r="D313" s="189"/>
      <c r="E313" s="189"/>
      <c r="F313" s="189"/>
      <c r="G313" s="189"/>
      <c r="H313" s="189"/>
      <c r="I313" s="189"/>
      <c r="J313" s="189"/>
      <c r="K313" s="189"/>
      <c r="L313" s="189"/>
      <c r="M313" s="189"/>
      <c r="N313" s="189"/>
      <c r="O313" s="189"/>
      <c r="P313" s="189"/>
      <c r="Q313" s="189"/>
      <c r="R313" s="189"/>
      <c r="S313" s="189"/>
      <c r="T313" s="189"/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  <c r="BI313" s="189"/>
      <c r="BJ313" s="189"/>
      <c r="BK313" s="189"/>
      <c r="BL313" s="189"/>
      <c r="BM313" s="189"/>
      <c r="BN313" s="189"/>
      <c r="BO313" s="189"/>
      <c r="BP313" s="189"/>
      <c r="BQ313" s="189"/>
      <c r="BR313" s="189"/>
      <c r="BS313" s="189"/>
      <c r="BT313" s="189"/>
      <c r="BU313" s="189"/>
      <c r="BV313" s="189"/>
      <c r="BW313" s="189"/>
      <c r="BX313" s="189"/>
      <c r="BY313" s="189"/>
      <c r="BZ313" s="189"/>
      <c r="CA313" s="189"/>
      <c r="CB313" s="189"/>
      <c r="CC313" s="189"/>
      <c r="CD313" s="189"/>
      <c r="CE313" s="189"/>
      <c r="CF313" s="189"/>
      <c r="CG313" s="189"/>
      <c r="CH313" s="189"/>
      <c r="CI313" s="189"/>
      <c r="CJ313" s="189"/>
      <c r="CK313" s="189"/>
      <c r="CL313" s="189"/>
      <c r="CM313" s="189"/>
      <c r="CN313" s="189"/>
      <c r="CO313" s="189"/>
      <c r="CP313" s="189"/>
      <c r="CQ313" s="189"/>
      <c r="CR313" s="189"/>
      <c r="CS313" s="189"/>
      <c r="CT313" s="189"/>
      <c r="CU313" s="189"/>
      <c r="CV313" s="189"/>
      <c r="CW313" s="189"/>
      <c r="CX313" s="189"/>
      <c r="CY313" s="189"/>
      <c r="CZ313" s="189"/>
      <c r="DA313" s="189"/>
      <c r="DB313" s="189"/>
      <c r="DC313" s="189"/>
      <c r="DD313" s="189"/>
      <c r="DE313" s="189"/>
      <c r="DF313" s="189"/>
    </row>
    <row r="314" spans="1:110">
      <c r="A314" s="189"/>
      <c r="B314" s="189"/>
      <c r="C314" s="189"/>
      <c r="D314" s="189"/>
      <c r="E314" s="189"/>
      <c r="F314" s="189"/>
      <c r="G314" s="189"/>
      <c r="H314" s="189"/>
      <c r="I314" s="189"/>
      <c r="J314" s="189"/>
      <c r="K314" s="189"/>
      <c r="L314" s="189"/>
      <c r="M314" s="189"/>
      <c r="N314" s="189"/>
      <c r="O314" s="189"/>
      <c r="P314" s="189"/>
      <c r="Q314" s="189"/>
      <c r="R314" s="189"/>
      <c r="S314" s="189"/>
      <c r="T314" s="189"/>
      <c r="U314" s="189"/>
      <c r="V314" s="189"/>
      <c r="W314" s="189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/>
      <c r="AH314" s="189"/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  <c r="BI314" s="189"/>
      <c r="BJ314" s="189"/>
      <c r="BK314" s="189"/>
      <c r="BL314" s="189"/>
      <c r="BM314" s="189"/>
      <c r="BN314" s="189"/>
      <c r="BO314" s="189"/>
      <c r="BP314" s="189"/>
      <c r="BQ314" s="189"/>
      <c r="BR314" s="189"/>
      <c r="BS314" s="189"/>
      <c r="BT314" s="189"/>
      <c r="BU314" s="189"/>
      <c r="BV314" s="189"/>
      <c r="BW314" s="189"/>
      <c r="BX314" s="189"/>
      <c r="BY314" s="189"/>
      <c r="BZ314" s="189"/>
      <c r="CA314" s="189"/>
      <c r="CB314" s="189"/>
      <c r="CC314" s="189"/>
      <c r="CD314" s="189"/>
      <c r="CE314" s="189"/>
      <c r="CF314" s="189"/>
      <c r="CG314" s="189"/>
      <c r="CH314" s="189"/>
      <c r="CI314" s="189"/>
      <c r="CJ314" s="189"/>
      <c r="CK314" s="189"/>
      <c r="CL314" s="189"/>
      <c r="CM314" s="189"/>
      <c r="CN314" s="189"/>
      <c r="CO314" s="189"/>
      <c r="CP314" s="189"/>
      <c r="CQ314" s="189"/>
      <c r="CR314" s="189"/>
      <c r="CS314" s="189"/>
      <c r="CT314" s="189"/>
      <c r="CU314" s="189"/>
      <c r="CV314" s="189"/>
      <c r="CW314" s="189"/>
      <c r="CX314" s="189"/>
      <c r="CY314" s="189"/>
      <c r="CZ314" s="189"/>
      <c r="DA314" s="189"/>
      <c r="DB314" s="189"/>
      <c r="DC314" s="189"/>
      <c r="DD314" s="189"/>
      <c r="DE314" s="189"/>
      <c r="DF314" s="189"/>
    </row>
    <row r="315" spans="1:110">
      <c r="A315" s="189"/>
      <c r="B315" s="189"/>
      <c r="C315" s="189"/>
      <c r="D315" s="189"/>
      <c r="E315" s="189"/>
      <c r="F315" s="189"/>
      <c r="G315" s="189"/>
      <c r="H315" s="189"/>
      <c r="I315" s="189"/>
      <c r="J315" s="189"/>
      <c r="K315" s="189"/>
      <c r="L315" s="189"/>
      <c r="M315" s="189"/>
      <c r="N315" s="189"/>
      <c r="O315" s="189"/>
      <c r="P315" s="189"/>
      <c r="Q315" s="189"/>
      <c r="R315" s="189"/>
      <c r="S315" s="189"/>
      <c r="T315" s="189"/>
      <c r="U315" s="189"/>
      <c r="V315" s="189"/>
      <c r="W315" s="189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/>
      <c r="AH315" s="189"/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  <c r="BI315" s="189"/>
      <c r="BJ315" s="189"/>
      <c r="BK315" s="189"/>
      <c r="BL315" s="189"/>
      <c r="BM315" s="189"/>
      <c r="BN315" s="189"/>
      <c r="BO315" s="189"/>
      <c r="BP315" s="189"/>
      <c r="BQ315" s="189"/>
      <c r="BR315" s="189"/>
      <c r="BS315" s="189"/>
      <c r="BT315" s="189"/>
      <c r="BU315" s="189"/>
      <c r="BV315" s="189"/>
      <c r="BW315" s="189"/>
      <c r="BX315" s="189"/>
      <c r="BY315" s="189"/>
      <c r="BZ315" s="189"/>
      <c r="CA315" s="189"/>
      <c r="CB315" s="189"/>
      <c r="CC315" s="189"/>
      <c r="CD315" s="189"/>
      <c r="CE315" s="189"/>
      <c r="CF315" s="189"/>
      <c r="CG315" s="189"/>
      <c r="CH315" s="189"/>
      <c r="CI315" s="189"/>
      <c r="CJ315" s="189"/>
      <c r="CK315" s="189"/>
      <c r="CL315" s="189"/>
      <c r="CM315" s="189"/>
      <c r="CN315" s="189"/>
      <c r="CO315" s="189"/>
      <c r="CP315" s="189"/>
      <c r="CQ315" s="189"/>
      <c r="CR315" s="189"/>
      <c r="CS315" s="189"/>
      <c r="CT315" s="189"/>
      <c r="CU315" s="189"/>
      <c r="CV315" s="189"/>
      <c r="CW315" s="189"/>
      <c r="CX315" s="189"/>
      <c r="CY315" s="189"/>
      <c r="CZ315" s="189"/>
      <c r="DA315" s="189"/>
      <c r="DB315" s="189"/>
      <c r="DC315" s="189"/>
      <c r="DD315" s="189"/>
      <c r="DE315" s="189"/>
      <c r="DF315" s="189"/>
    </row>
    <row r="316" spans="1:110">
      <c r="A316" s="189"/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  <c r="BI316" s="189"/>
      <c r="BJ316" s="189"/>
      <c r="BK316" s="189"/>
      <c r="BL316" s="189"/>
      <c r="BM316" s="189"/>
      <c r="BN316" s="189"/>
      <c r="BO316" s="189"/>
      <c r="BP316" s="189"/>
      <c r="BQ316" s="189"/>
      <c r="BR316" s="189"/>
      <c r="BS316" s="189"/>
      <c r="BT316" s="189"/>
      <c r="BU316" s="189"/>
      <c r="BV316" s="189"/>
      <c r="BW316" s="189"/>
      <c r="BX316" s="189"/>
      <c r="BY316" s="189"/>
      <c r="BZ316" s="189"/>
      <c r="CA316" s="189"/>
      <c r="CB316" s="189"/>
      <c r="CC316" s="189"/>
      <c r="CD316" s="189"/>
      <c r="CE316" s="189"/>
      <c r="CF316" s="189"/>
      <c r="CG316" s="189"/>
      <c r="CH316" s="189"/>
      <c r="CI316" s="189"/>
      <c r="CJ316" s="189"/>
      <c r="CK316" s="189"/>
      <c r="CL316" s="189"/>
      <c r="CM316" s="189"/>
      <c r="CN316" s="189"/>
      <c r="CO316" s="189"/>
      <c r="CP316" s="189"/>
      <c r="CQ316" s="189"/>
      <c r="CR316" s="189"/>
      <c r="CS316" s="189"/>
      <c r="CT316" s="189"/>
      <c r="CU316" s="189"/>
      <c r="CV316" s="189"/>
      <c r="CW316" s="189"/>
      <c r="CX316" s="189"/>
      <c r="CY316" s="189"/>
      <c r="CZ316" s="189"/>
      <c r="DA316" s="189"/>
      <c r="DB316" s="189"/>
      <c r="DC316" s="189"/>
      <c r="DD316" s="189"/>
      <c r="DE316" s="189"/>
      <c r="DF316" s="189"/>
    </row>
    <row r="317" spans="1:110">
      <c r="A317" s="189"/>
      <c r="B317" s="189"/>
      <c r="C317" s="189"/>
      <c r="D317" s="189"/>
      <c r="E317" s="189"/>
      <c r="F317" s="189"/>
      <c r="G317" s="189"/>
      <c r="H317" s="189"/>
      <c r="I317" s="189"/>
      <c r="J317" s="189"/>
      <c r="K317" s="189"/>
      <c r="L317" s="189"/>
      <c r="M317" s="189"/>
      <c r="N317" s="189"/>
      <c r="O317" s="189"/>
      <c r="P317" s="189"/>
      <c r="Q317" s="189"/>
      <c r="R317" s="189"/>
      <c r="S317" s="189"/>
      <c r="T317" s="189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  <c r="BN317" s="189"/>
      <c r="BO317" s="189"/>
      <c r="BP317" s="189"/>
      <c r="BQ317" s="189"/>
      <c r="BR317" s="189"/>
      <c r="BS317" s="189"/>
      <c r="BT317" s="189"/>
      <c r="BU317" s="189"/>
      <c r="BV317" s="189"/>
      <c r="BW317" s="189"/>
      <c r="BX317" s="189"/>
      <c r="BY317" s="189"/>
      <c r="BZ317" s="189"/>
      <c r="CA317" s="189"/>
      <c r="CB317" s="189"/>
      <c r="CC317" s="189"/>
      <c r="CD317" s="189"/>
      <c r="CE317" s="189"/>
      <c r="CF317" s="189"/>
      <c r="CG317" s="189"/>
      <c r="CH317" s="189"/>
      <c r="CI317" s="189"/>
      <c r="CJ317" s="189"/>
      <c r="CK317" s="189"/>
      <c r="CL317" s="189"/>
      <c r="CM317" s="189"/>
      <c r="CN317" s="189"/>
      <c r="CO317" s="189"/>
      <c r="CP317" s="189"/>
      <c r="CQ317" s="189"/>
      <c r="CR317" s="189"/>
      <c r="CS317" s="189"/>
      <c r="CT317" s="189"/>
      <c r="CU317" s="189"/>
      <c r="CV317" s="189"/>
      <c r="CW317" s="189"/>
      <c r="CX317" s="189"/>
      <c r="CY317" s="189"/>
      <c r="CZ317" s="189"/>
      <c r="DA317" s="189"/>
      <c r="DB317" s="189"/>
      <c r="DC317" s="189"/>
      <c r="DD317" s="189"/>
      <c r="DE317" s="189"/>
      <c r="DF317" s="189"/>
    </row>
    <row r="318" spans="1:110">
      <c r="A318" s="189"/>
      <c r="B318" s="189"/>
      <c r="C318" s="189"/>
      <c r="D318" s="189"/>
      <c r="E318" s="189"/>
      <c r="F318" s="189"/>
      <c r="G318" s="189"/>
      <c r="H318" s="189"/>
      <c r="I318" s="189"/>
      <c r="J318" s="189"/>
      <c r="K318" s="189"/>
      <c r="L318" s="189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  <c r="BN318" s="189"/>
      <c r="BO318" s="189"/>
      <c r="BP318" s="189"/>
      <c r="BQ318" s="189"/>
      <c r="BR318" s="189"/>
      <c r="BS318" s="189"/>
      <c r="BT318" s="189"/>
      <c r="BU318" s="189"/>
      <c r="BV318" s="189"/>
      <c r="BW318" s="189"/>
      <c r="BX318" s="189"/>
      <c r="BY318" s="189"/>
      <c r="BZ318" s="189"/>
      <c r="CA318" s="189"/>
      <c r="CB318" s="189"/>
      <c r="CC318" s="189"/>
      <c r="CD318" s="189"/>
      <c r="CE318" s="189"/>
      <c r="CF318" s="189"/>
      <c r="CG318" s="189"/>
      <c r="CH318" s="189"/>
      <c r="CI318" s="189"/>
      <c r="CJ318" s="189"/>
      <c r="CK318" s="189"/>
      <c r="CL318" s="189"/>
      <c r="CM318" s="189"/>
      <c r="CN318" s="189"/>
      <c r="CO318" s="189"/>
      <c r="CP318" s="189"/>
      <c r="CQ318" s="189"/>
      <c r="CR318" s="189"/>
      <c r="CS318" s="189"/>
      <c r="CT318" s="189"/>
      <c r="CU318" s="189"/>
      <c r="CV318" s="189"/>
      <c r="CW318" s="189"/>
      <c r="CX318" s="189"/>
      <c r="CY318" s="189"/>
      <c r="CZ318" s="189"/>
      <c r="DA318" s="189"/>
      <c r="DB318" s="189"/>
      <c r="DC318" s="189"/>
      <c r="DD318" s="189"/>
      <c r="DE318" s="189"/>
      <c r="DF318" s="189"/>
    </row>
    <row r="319" spans="1:110">
      <c r="A319" s="189"/>
      <c r="B319" s="189"/>
      <c r="C319" s="189"/>
      <c r="D319" s="189"/>
      <c r="E319" s="189"/>
      <c r="F319" s="189"/>
      <c r="G319" s="189"/>
      <c r="H319" s="189"/>
      <c r="I319" s="189"/>
      <c r="J319" s="189"/>
      <c r="K319" s="189"/>
      <c r="L319" s="189"/>
      <c r="M319" s="189"/>
      <c r="N319" s="189"/>
      <c r="O319" s="189"/>
      <c r="P319" s="189"/>
      <c r="Q319" s="189"/>
      <c r="R319" s="189"/>
      <c r="S319" s="189"/>
      <c r="T319" s="189"/>
      <c r="U319" s="189"/>
      <c r="V319" s="189"/>
      <c r="W319" s="189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/>
      <c r="AH319" s="189"/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  <c r="BI319" s="189"/>
      <c r="BJ319" s="189"/>
      <c r="BK319" s="189"/>
      <c r="BL319" s="189"/>
      <c r="BM319" s="189"/>
      <c r="BN319" s="189"/>
      <c r="BO319" s="189"/>
      <c r="BP319" s="189"/>
      <c r="BQ319" s="189"/>
      <c r="BR319" s="189"/>
      <c r="BS319" s="189"/>
      <c r="BT319" s="189"/>
      <c r="BU319" s="189"/>
      <c r="BV319" s="189"/>
      <c r="BW319" s="189"/>
      <c r="BX319" s="189"/>
      <c r="BY319" s="189"/>
      <c r="BZ319" s="189"/>
      <c r="CA319" s="189"/>
      <c r="CB319" s="189"/>
      <c r="CC319" s="189"/>
      <c r="CD319" s="189"/>
      <c r="CE319" s="189"/>
      <c r="CF319" s="189"/>
      <c r="CG319" s="189"/>
      <c r="CH319" s="189"/>
      <c r="CI319" s="189"/>
      <c r="CJ319" s="189"/>
      <c r="CK319" s="189"/>
      <c r="CL319" s="189"/>
      <c r="CM319" s="189"/>
      <c r="CN319" s="189"/>
      <c r="CO319" s="189"/>
      <c r="CP319" s="189"/>
      <c r="CQ319" s="189"/>
      <c r="CR319" s="189"/>
      <c r="CS319" s="189"/>
      <c r="CT319" s="189"/>
      <c r="CU319" s="189"/>
      <c r="CV319" s="189"/>
      <c r="CW319" s="189"/>
      <c r="CX319" s="189"/>
      <c r="CY319" s="189"/>
      <c r="CZ319" s="189"/>
      <c r="DA319" s="189"/>
      <c r="DB319" s="189"/>
      <c r="DC319" s="189"/>
      <c r="DD319" s="189"/>
      <c r="DE319" s="189"/>
      <c r="DF319" s="189"/>
    </row>
    <row r="320" spans="1:110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189"/>
      <c r="M320" s="189"/>
      <c r="N320" s="189"/>
      <c r="O320" s="189"/>
      <c r="P320" s="189"/>
      <c r="Q320" s="189"/>
      <c r="R320" s="189"/>
      <c r="S320" s="189"/>
      <c r="T320" s="189"/>
      <c r="U320" s="189"/>
      <c r="V320" s="189"/>
      <c r="W320" s="189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/>
      <c r="AH320" s="189"/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  <c r="BI320" s="189"/>
      <c r="BJ320" s="189"/>
      <c r="BK320" s="189"/>
      <c r="BL320" s="189"/>
      <c r="BM320" s="189"/>
      <c r="BN320" s="189"/>
      <c r="BO320" s="189"/>
      <c r="BP320" s="189"/>
      <c r="BQ320" s="189"/>
      <c r="BR320" s="189"/>
      <c r="BS320" s="189"/>
      <c r="BT320" s="189"/>
      <c r="BU320" s="189"/>
      <c r="BV320" s="189"/>
      <c r="BW320" s="189"/>
      <c r="BX320" s="189"/>
      <c r="BY320" s="189"/>
      <c r="BZ320" s="189"/>
      <c r="CA320" s="189"/>
      <c r="CB320" s="189"/>
      <c r="CC320" s="189"/>
      <c r="CD320" s="189"/>
      <c r="CE320" s="189"/>
      <c r="CF320" s="189"/>
      <c r="CG320" s="189"/>
      <c r="CH320" s="189"/>
      <c r="CI320" s="189"/>
      <c r="CJ320" s="189"/>
      <c r="CK320" s="189"/>
      <c r="CL320" s="189"/>
      <c r="CM320" s="189"/>
      <c r="CN320" s="189"/>
      <c r="CO320" s="189"/>
      <c r="CP320" s="189"/>
      <c r="CQ320" s="189"/>
      <c r="CR320" s="189"/>
      <c r="CS320" s="189"/>
      <c r="CT320" s="189"/>
      <c r="CU320" s="189"/>
      <c r="CV320" s="189"/>
      <c r="CW320" s="189"/>
      <c r="CX320" s="189"/>
      <c r="CY320" s="189"/>
      <c r="CZ320" s="189"/>
      <c r="DA320" s="189"/>
      <c r="DB320" s="189"/>
      <c r="DC320" s="189"/>
      <c r="DD320" s="189"/>
      <c r="DE320" s="189"/>
      <c r="DF320" s="189"/>
    </row>
    <row r="321" spans="1:110">
      <c r="A321" s="189"/>
      <c r="B321" s="189"/>
      <c r="C321" s="189"/>
      <c r="D321" s="189"/>
      <c r="E321" s="189"/>
      <c r="F321" s="189"/>
      <c r="G321" s="189"/>
      <c r="H321" s="189"/>
      <c r="I321" s="189"/>
      <c r="J321" s="189"/>
      <c r="K321" s="189"/>
      <c r="L321" s="189"/>
      <c r="M321" s="189"/>
      <c r="N321" s="189"/>
      <c r="O321" s="189"/>
      <c r="P321" s="189"/>
      <c r="Q321" s="189"/>
      <c r="R321" s="189"/>
      <c r="S321" s="189"/>
      <c r="T321" s="189"/>
      <c r="U321" s="189"/>
      <c r="V321" s="189"/>
      <c r="W321" s="189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/>
      <c r="AH321" s="189"/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  <c r="BI321" s="189"/>
      <c r="BJ321" s="189"/>
      <c r="BK321" s="189"/>
      <c r="BL321" s="189"/>
      <c r="BM321" s="189"/>
      <c r="BN321" s="189"/>
      <c r="BO321" s="189"/>
      <c r="BP321" s="189"/>
      <c r="BQ321" s="189"/>
      <c r="BR321" s="189"/>
      <c r="BS321" s="189"/>
      <c r="BT321" s="189"/>
      <c r="BU321" s="189"/>
      <c r="BV321" s="189"/>
      <c r="BW321" s="189"/>
      <c r="BX321" s="189"/>
      <c r="BY321" s="189"/>
      <c r="BZ321" s="189"/>
      <c r="CA321" s="189"/>
      <c r="CB321" s="189"/>
      <c r="CC321" s="189"/>
      <c r="CD321" s="189"/>
      <c r="CE321" s="189"/>
      <c r="CF321" s="189"/>
      <c r="CG321" s="189"/>
      <c r="CH321" s="189"/>
      <c r="CI321" s="189"/>
      <c r="CJ321" s="189"/>
      <c r="CK321" s="189"/>
      <c r="CL321" s="189"/>
      <c r="CM321" s="189"/>
      <c r="CN321" s="189"/>
      <c r="CO321" s="189"/>
      <c r="CP321" s="189"/>
      <c r="CQ321" s="189"/>
      <c r="CR321" s="189"/>
      <c r="CS321" s="189"/>
      <c r="CT321" s="189"/>
      <c r="CU321" s="189"/>
      <c r="CV321" s="189"/>
      <c r="CW321" s="189"/>
      <c r="CX321" s="189"/>
      <c r="CY321" s="189"/>
      <c r="CZ321" s="189"/>
      <c r="DA321" s="189"/>
      <c r="DB321" s="189"/>
      <c r="DC321" s="189"/>
      <c r="DD321" s="189"/>
      <c r="DE321" s="189"/>
      <c r="DF321" s="189"/>
    </row>
    <row r="322" spans="1:110">
      <c r="A322" s="189"/>
      <c r="B322" s="189"/>
      <c r="C322" s="189"/>
      <c r="D322" s="189"/>
      <c r="E322" s="189"/>
      <c r="F322" s="189"/>
      <c r="G322" s="189"/>
      <c r="H322" s="189"/>
      <c r="I322" s="189"/>
      <c r="J322" s="189"/>
      <c r="K322" s="189"/>
      <c r="L322" s="189"/>
      <c r="M322" s="189"/>
      <c r="N322" s="189"/>
      <c r="O322" s="189"/>
      <c r="P322" s="189"/>
      <c r="Q322" s="189"/>
      <c r="R322" s="189"/>
      <c r="S322" s="189"/>
      <c r="T322" s="189"/>
      <c r="U322" s="189"/>
      <c r="V322" s="189"/>
      <c r="W322" s="189"/>
      <c r="X322" s="189"/>
      <c r="Y322" s="189"/>
      <c r="Z322" s="189"/>
      <c r="AA322" s="189"/>
      <c r="AB322" s="189"/>
      <c r="AC322" s="189"/>
      <c r="AD322" s="189"/>
      <c r="AE322" s="189"/>
      <c r="AF322" s="189"/>
      <c r="AG322" s="189"/>
      <c r="AH322" s="189"/>
      <c r="AI322" s="189"/>
      <c r="AJ322" s="189"/>
      <c r="AK322" s="189"/>
      <c r="AL322" s="189"/>
      <c r="AM322" s="189"/>
      <c r="AN322" s="189"/>
      <c r="AO322" s="189"/>
      <c r="AP322" s="189"/>
      <c r="AQ322" s="189"/>
      <c r="AR322" s="189"/>
      <c r="AS322" s="189"/>
      <c r="AT322" s="189"/>
      <c r="AU322" s="189"/>
      <c r="AV322" s="189"/>
      <c r="AW322" s="189"/>
      <c r="AX322" s="189"/>
      <c r="AY322" s="189"/>
      <c r="AZ322" s="189"/>
      <c r="BA322" s="189"/>
      <c r="BB322" s="189"/>
      <c r="BC322" s="189"/>
      <c r="BD322" s="189"/>
      <c r="BE322" s="189"/>
      <c r="BF322" s="189"/>
      <c r="BG322" s="189"/>
      <c r="BH322" s="189"/>
      <c r="BI322" s="189"/>
      <c r="BJ322" s="189"/>
      <c r="BK322" s="189"/>
      <c r="BL322" s="189"/>
      <c r="BM322" s="189"/>
      <c r="BN322" s="189"/>
      <c r="BO322" s="189"/>
      <c r="BP322" s="189"/>
      <c r="BQ322" s="189"/>
      <c r="BR322" s="189"/>
      <c r="BS322" s="189"/>
      <c r="BT322" s="189"/>
      <c r="BU322" s="189"/>
      <c r="BV322" s="189"/>
      <c r="BW322" s="189"/>
      <c r="BX322" s="189"/>
      <c r="BY322" s="189"/>
      <c r="BZ322" s="189"/>
      <c r="CA322" s="189"/>
      <c r="CB322" s="189"/>
      <c r="CC322" s="189"/>
      <c r="CD322" s="189"/>
      <c r="CE322" s="189"/>
      <c r="CF322" s="189"/>
      <c r="CG322" s="189"/>
      <c r="CH322" s="189"/>
      <c r="CI322" s="189"/>
      <c r="CJ322" s="189"/>
      <c r="CK322" s="189"/>
      <c r="CL322" s="189"/>
      <c r="CM322" s="189"/>
      <c r="CN322" s="189"/>
      <c r="CO322" s="189"/>
      <c r="CP322" s="189"/>
      <c r="CQ322" s="189"/>
      <c r="CR322" s="189"/>
      <c r="CS322" s="189"/>
      <c r="CT322" s="189"/>
      <c r="CU322" s="189"/>
      <c r="CV322" s="189"/>
      <c r="CW322" s="189"/>
      <c r="CX322" s="189"/>
      <c r="CY322" s="189"/>
      <c r="CZ322" s="189"/>
      <c r="DA322" s="189"/>
      <c r="DB322" s="189"/>
      <c r="DC322" s="189"/>
      <c r="DD322" s="189"/>
      <c r="DE322" s="189"/>
      <c r="DF322" s="189"/>
    </row>
    <row r="323" spans="1:110">
      <c r="A323" s="189"/>
      <c r="B323" s="189"/>
      <c r="C323" s="189"/>
      <c r="D323" s="189"/>
      <c r="E323" s="189"/>
      <c r="F323" s="189"/>
      <c r="G323" s="189"/>
      <c r="H323" s="189"/>
      <c r="I323" s="189"/>
      <c r="J323" s="189"/>
      <c r="K323" s="189"/>
      <c r="L323" s="189"/>
      <c r="M323" s="189"/>
      <c r="N323" s="189"/>
      <c r="O323" s="189"/>
      <c r="P323" s="189"/>
      <c r="Q323" s="189"/>
      <c r="R323" s="189"/>
      <c r="S323" s="189"/>
      <c r="T323" s="189"/>
      <c r="U323" s="189"/>
      <c r="V323" s="189"/>
      <c r="W323" s="189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/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  <c r="BI323" s="189"/>
      <c r="BJ323" s="189"/>
      <c r="BK323" s="189"/>
      <c r="BL323" s="189"/>
      <c r="BM323" s="189"/>
      <c r="BN323" s="189"/>
      <c r="BO323" s="189"/>
      <c r="BP323" s="189"/>
      <c r="BQ323" s="189"/>
      <c r="BR323" s="189"/>
      <c r="BS323" s="189"/>
      <c r="BT323" s="189"/>
      <c r="BU323" s="189"/>
      <c r="BV323" s="189"/>
      <c r="BW323" s="189"/>
      <c r="BX323" s="189"/>
      <c r="BY323" s="189"/>
      <c r="BZ323" s="189"/>
      <c r="CA323" s="189"/>
      <c r="CB323" s="189"/>
      <c r="CC323" s="189"/>
      <c r="CD323" s="189"/>
      <c r="CE323" s="189"/>
      <c r="CF323" s="189"/>
      <c r="CG323" s="189"/>
      <c r="CH323" s="189"/>
      <c r="CI323" s="189"/>
      <c r="CJ323" s="189"/>
      <c r="CK323" s="189"/>
      <c r="CL323" s="189"/>
      <c r="CM323" s="189"/>
      <c r="CN323" s="189"/>
      <c r="CO323" s="189"/>
      <c r="CP323" s="189"/>
      <c r="CQ323" s="189"/>
      <c r="CR323" s="189"/>
      <c r="CS323" s="189"/>
      <c r="CT323" s="189"/>
      <c r="CU323" s="189"/>
      <c r="CV323" s="189"/>
      <c r="CW323" s="189"/>
      <c r="CX323" s="189"/>
      <c r="CY323" s="189"/>
      <c r="CZ323" s="189"/>
      <c r="DA323" s="189"/>
      <c r="DB323" s="189"/>
      <c r="DC323" s="189"/>
      <c r="DD323" s="189"/>
      <c r="DE323" s="189"/>
      <c r="DF323" s="189"/>
    </row>
    <row r="324" spans="1:110">
      <c r="A324" s="189"/>
      <c r="B324" s="189"/>
      <c r="C324" s="189"/>
      <c r="D324" s="189"/>
      <c r="E324" s="189"/>
      <c r="F324" s="189"/>
      <c r="G324" s="189"/>
      <c r="H324" s="189"/>
      <c r="I324" s="189"/>
      <c r="J324" s="189"/>
      <c r="K324" s="189"/>
      <c r="L324" s="189"/>
      <c r="M324" s="189"/>
      <c r="N324" s="189"/>
      <c r="O324" s="189"/>
      <c r="P324" s="189"/>
      <c r="Q324" s="189"/>
      <c r="R324" s="189"/>
      <c r="S324" s="189"/>
      <c r="T324" s="189"/>
      <c r="U324" s="189"/>
      <c r="V324" s="189"/>
      <c r="W324" s="189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/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  <c r="BI324" s="189"/>
      <c r="BJ324" s="189"/>
      <c r="BK324" s="189"/>
      <c r="BL324" s="189"/>
      <c r="BM324" s="189"/>
      <c r="BN324" s="189"/>
      <c r="BO324" s="189"/>
      <c r="BP324" s="189"/>
      <c r="BQ324" s="189"/>
      <c r="BR324" s="189"/>
      <c r="BS324" s="189"/>
      <c r="BT324" s="189"/>
      <c r="BU324" s="189"/>
      <c r="BV324" s="189"/>
      <c r="BW324" s="189"/>
      <c r="BX324" s="189"/>
      <c r="BY324" s="189"/>
      <c r="BZ324" s="189"/>
      <c r="CA324" s="189"/>
      <c r="CB324" s="189"/>
      <c r="CC324" s="189"/>
      <c r="CD324" s="189"/>
      <c r="CE324" s="189"/>
      <c r="CF324" s="189"/>
      <c r="CG324" s="189"/>
      <c r="CH324" s="189"/>
      <c r="CI324" s="189"/>
      <c r="CJ324" s="189"/>
      <c r="CK324" s="189"/>
      <c r="CL324" s="189"/>
      <c r="CM324" s="189"/>
      <c r="CN324" s="189"/>
      <c r="CO324" s="189"/>
      <c r="CP324" s="189"/>
      <c r="CQ324" s="189"/>
      <c r="CR324" s="189"/>
      <c r="CS324" s="189"/>
      <c r="CT324" s="189"/>
      <c r="CU324" s="189"/>
      <c r="CV324" s="189"/>
      <c r="CW324" s="189"/>
      <c r="CX324" s="189"/>
      <c r="CY324" s="189"/>
      <c r="CZ324" s="189"/>
      <c r="DA324" s="189"/>
      <c r="DB324" s="189"/>
      <c r="DC324" s="189"/>
      <c r="DD324" s="189"/>
      <c r="DE324" s="189"/>
      <c r="DF324" s="189"/>
    </row>
    <row r="325" spans="1:110">
      <c r="A325" s="189"/>
      <c r="B325" s="189"/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/>
      <c r="AH325" s="189"/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  <c r="BI325" s="189"/>
      <c r="BJ325" s="189"/>
      <c r="BK325" s="189"/>
      <c r="BL325" s="189"/>
      <c r="BM325" s="189"/>
      <c r="BN325" s="189"/>
      <c r="BO325" s="189"/>
      <c r="BP325" s="189"/>
      <c r="BQ325" s="189"/>
      <c r="BR325" s="189"/>
      <c r="BS325" s="189"/>
      <c r="BT325" s="189"/>
      <c r="BU325" s="189"/>
      <c r="BV325" s="189"/>
      <c r="BW325" s="189"/>
      <c r="BX325" s="189"/>
      <c r="BY325" s="189"/>
      <c r="BZ325" s="189"/>
      <c r="CA325" s="189"/>
      <c r="CB325" s="189"/>
      <c r="CC325" s="189"/>
      <c r="CD325" s="189"/>
      <c r="CE325" s="189"/>
      <c r="CF325" s="189"/>
      <c r="CG325" s="189"/>
      <c r="CH325" s="189"/>
      <c r="CI325" s="189"/>
      <c r="CJ325" s="189"/>
      <c r="CK325" s="189"/>
      <c r="CL325" s="189"/>
      <c r="CM325" s="189"/>
      <c r="CN325" s="189"/>
      <c r="CO325" s="189"/>
      <c r="CP325" s="189"/>
      <c r="CQ325" s="189"/>
      <c r="CR325" s="189"/>
      <c r="CS325" s="189"/>
      <c r="CT325" s="189"/>
      <c r="CU325" s="189"/>
      <c r="CV325" s="189"/>
      <c r="CW325" s="189"/>
      <c r="CX325" s="189"/>
      <c r="CY325" s="189"/>
      <c r="CZ325" s="189"/>
      <c r="DA325" s="189"/>
      <c r="DB325" s="189"/>
      <c r="DC325" s="189"/>
      <c r="DD325" s="189"/>
      <c r="DE325" s="189"/>
      <c r="DF325" s="189"/>
    </row>
    <row r="326" spans="1:110">
      <c r="A326" s="189"/>
      <c r="B326" s="189"/>
      <c r="C326" s="189"/>
      <c r="D326" s="189"/>
      <c r="E326" s="189"/>
      <c r="F326" s="189"/>
      <c r="G326" s="189"/>
      <c r="H326" s="189"/>
      <c r="I326" s="189"/>
      <c r="J326" s="189"/>
      <c r="K326" s="189"/>
      <c r="L326" s="189"/>
      <c r="M326" s="189"/>
      <c r="N326" s="189"/>
      <c r="O326" s="189"/>
      <c r="P326" s="189"/>
      <c r="Q326" s="189"/>
      <c r="R326" s="189"/>
      <c r="S326" s="189"/>
      <c r="T326" s="189"/>
      <c r="U326" s="189"/>
      <c r="V326" s="189"/>
      <c r="W326" s="189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/>
      <c r="AH326" s="189"/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  <c r="BI326" s="189"/>
      <c r="BJ326" s="189"/>
      <c r="BK326" s="189"/>
      <c r="BL326" s="189"/>
      <c r="BM326" s="189"/>
      <c r="BN326" s="189"/>
      <c r="BO326" s="189"/>
      <c r="BP326" s="189"/>
      <c r="BQ326" s="189"/>
      <c r="BR326" s="189"/>
      <c r="BS326" s="189"/>
      <c r="BT326" s="189"/>
      <c r="BU326" s="189"/>
      <c r="BV326" s="189"/>
      <c r="BW326" s="189"/>
      <c r="BX326" s="189"/>
      <c r="BY326" s="189"/>
      <c r="BZ326" s="189"/>
      <c r="CA326" s="189"/>
      <c r="CB326" s="189"/>
      <c r="CC326" s="189"/>
      <c r="CD326" s="189"/>
      <c r="CE326" s="189"/>
      <c r="CF326" s="189"/>
      <c r="CG326" s="189"/>
      <c r="CH326" s="189"/>
      <c r="CI326" s="189"/>
      <c r="CJ326" s="189"/>
      <c r="CK326" s="189"/>
      <c r="CL326" s="189"/>
      <c r="CM326" s="189"/>
      <c r="CN326" s="189"/>
      <c r="CO326" s="189"/>
      <c r="CP326" s="189"/>
      <c r="CQ326" s="189"/>
      <c r="CR326" s="189"/>
      <c r="CS326" s="189"/>
      <c r="CT326" s="189"/>
      <c r="CU326" s="189"/>
      <c r="CV326" s="189"/>
      <c r="CW326" s="189"/>
      <c r="CX326" s="189"/>
      <c r="CY326" s="189"/>
      <c r="CZ326" s="189"/>
      <c r="DA326" s="189"/>
      <c r="DB326" s="189"/>
      <c r="DC326" s="189"/>
      <c r="DD326" s="189"/>
      <c r="DE326" s="189"/>
      <c r="DF326" s="189"/>
    </row>
    <row r="327" spans="1:110">
      <c r="A327" s="189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89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  <c r="BI327" s="189"/>
      <c r="BJ327" s="189"/>
      <c r="BK327" s="189"/>
      <c r="BL327" s="189"/>
      <c r="BM327" s="189"/>
      <c r="BN327" s="189"/>
      <c r="BO327" s="189"/>
      <c r="BP327" s="189"/>
      <c r="BQ327" s="189"/>
      <c r="BR327" s="189"/>
      <c r="BS327" s="189"/>
      <c r="BT327" s="189"/>
      <c r="BU327" s="189"/>
      <c r="BV327" s="189"/>
      <c r="BW327" s="189"/>
      <c r="BX327" s="189"/>
      <c r="BY327" s="189"/>
      <c r="BZ327" s="189"/>
      <c r="CA327" s="189"/>
      <c r="CB327" s="189"/>
      <c r="CC327" s="189"/>
      <c r="CD327" s="189"/>
      <c r="CE327" s="189"/>
      <c r="CF327" s="189"/>
      <c r="CG327" s="189"/>
      <c r="CH327" s="189"/>
      <c r="CI327" s="189"/>
      <c r="CJ327" s="189"/>
      <c r="CK327" s="189"/>
      <c r="CL327" s="189"/>
      <c r="CM327" s="189"/>
      <c r="CN327" s="189"/>
      <c r="CO327" s="189"/>
      <c r="CP327" s="189"/>
      <c r="CQ327" s="189"/>
      <c r="CR327" s="189"/>
      <c r="CS327" s="189"/>
      <c r="CT327" s="189"/>
      <c r="CU327" s="189"/>
      <c r="CV327" s="189"/>
      <c r="CW327" s="189"/>
      <c r="CX327" s="189"/>
      <c r="CY327" s="189"/>
      <c r="CZ327" s="189"/>
      <c r="DA327" s="189"/>
      <c r="DB327" s="189"/>
      <c r="DC327" s="189"/>
      <c r="DD327" s="189"/>
      <c r="DE327" s="189"/>
      <c r="DF327" s="189"/>
    </row>
    <row r="328" spans="1:110">
      <c r="A328" s="189"/>
      <c r="B328" s="189"/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89"/>
      <c r="N328" s="189"/>
      <c r="O328" s="189"/>
      <c r="P328" s="189"/>
      <c r="Q328" s="189"/>
      <c r="R328" s="189"/>
      <c r="S328" s="189"/>
      <c r="T328" s="189"/>
      <c r="U328" s="189"/>
      <c r="V328" s="189"/>
      <c r="W328" s="189"/>
      <c r="X328" s="189"/>
      <c r="Y328" s="189"/>
      <c r="Z328" s="189"/>
      <c r="AA328" s="189"/>
      <c r="AB328" s="189"/>
      <c r="AC328" s="189"/>
      <c r="AD328" s="189"/>
      <c r="AE328" s="189"/>
      <c r="AF328" s="189"/>
      <c r="AG328" s="189"/>
      <c r="AH328" s="189"/>
      <c r="AI328" s="189"/>
      <c r="AJ328" s="189"/>
      <c r="AK328" s="189"/>
      <c r="AL328" s="189"/>
      <c r="AM328" s="189"/>
      <c r="AN328" s="189"/>
      <c r="AO328" s="189"/>
      <c r="AP328" s="189"/>
      <c r="AQ328" s="189"/>
      <c r="AR328" s="189"/>
      <c r="AS328" s="189"/>
      <c r="AT328" s="189"/>
      <c r="AU328" s="189"/>
      <c r="AV328" s="189"/>
      <c r="AW328" s="189"/>
      <c r="AX328" s="189"/>
      <c r="AY328" s="189"/>
      <c r="AZ328" s="189"/>
      <c r="BA328" s="189"/>
      <c r="BB328" s="189"/>
      <c r="BC328" s="189"/>
      <c r="BD328" s="189"/>
      <c r="BE328" s="189"/>
      <c r="BF328" s="189"/>
      <c r="BG328" s="189"/>
      <c r="BH328" s="189"/>
      <c r="BI328" s="189"/>
      <c r="BJ328" s="189"/>
      <c r="BK328" s="189"/>
      <c r="BL328" s="189"/>
      <c r="BM328" s="189"/>
      <c r="BN328" s="189"/>
      <c r="BO328" s="189"/>
      <c r="BP328" s="189"/>
      <c r="BQ328" s="189"/>
      <c r="BR328" s="189"/>
      <c r="BS328" s="189"/>
      <c r="BT328" s="189"/>
      <c r="BU328" s="189"/>
      <c r="BV328" s="189"/>
      <c r="BW328" s="189"/>
      <c r="BX328" s="189"/>
      <c r="BY328" s="189"/>
      <c r="BZ328" s="189"/>
      <c r="CA328" s="189"/>
      <c r="CB328" s="189"/>
      <c r="CC328" s="189"/>
      <c r="CD328" s="189"/>
      <c r="CE328" s="189"/>
      <c r="CF328" s="189"/>
      <c r="CG328" s="189"/>
      <c r="CH328" s="189"/>
      <c r="CI328" s="189"/>
      <c r="CJ328" s="189"/>
      <c r="CK328" s="189"/>
      <c r="CL328" s="189"/>
      <c r="CM328" s="189"/>
      <c r="CN328" s="189"/>
      <c r="CO328" s="189"/>
      <c r="CP328" s="189"/>
      <c r="CQ328" s="189"/>
      <c r="CR328" s="189"/>
      <c r="CS328" s="189"/>
      <c r="CT328" s="189"/>
      <c r="CU328" s="189"/>
      <c r="CV328" s="189"/>
      <c r="CW328" s="189"/>
      <c r="CX328" s="189"/>
      <c r="CY328" s="189"/>
      <c r="CZ328" s="189"/>
      <c r="DA328" s="189"/>
      <c r="DB328" s="189"/>
      <c r="DC328" s="189"/>
      <c r="DD328" s="189"/>
      <c r="DE328" s="189"/>
      <c r="DF328" s="189"/>
    </row>
    <row r="329" spans="1:110">
      <c r="A329" s="189"/>
      <c r="B329" s="189"/>
      <c r="C329" s="189"/>
      <c r="D329" s="189"/>
      <c r="E329" s="189"/>
      <c r="F329" s="189"/>
      <c r="G329" s="189"/>
      <c r="H329" s="189"/>
      <c r="I329" s="189"/>
      <c r="J329" s="189"/>
      <c r="K329" s="189"/>
      <c r="L329" s="189"/>
      <c r="M329" s="189"/>
      <c r="N329" s="189"/>
      <c r="O329" s="189"/>
      <c r="P329" s="189"/>
      <c r="Q329" s="189"/>
      <c r="R329" s="189"/>
      <c r="S329" s="189"/>
      <c r="T329" s="189"/>
      <c r="U329" s="189"/>
      <c r="V329" s="189"/>
      <c r="W329" s="189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/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  <c r="BI329" s="189"/>
      <c r="BJ329" s="189"/>
      <c r="BK329" s="189"/>
      <c r="BL329" s="189"/>
      <c r="BM329" s="189"/>
      <c r="BN329" s="189"/>
      <c r="BO329" s="189"/>
      <c r="BP329" s="189"/>
      <c r="BQ329" s="189"/>
      <c r="BR329" s="189"/>
      <c r="BS329" s="189"/>
      <c r="BT329" s="189"/>
      <c r="BU329" s="189"/>
      <c r="BV329" s="189"/>
      <c r="BW329" s="189"/>
      <c r="BX329" s="189"/>
      <c r="BY329" s="189"/>
      <c r="BZ329" s="189"/>
      <c r="CA329" s="189"/>
      <c r="CB329" s="189"/>
      <c r="CC329" s="189"/>
      <c r="CD329" s="189"/>
      <c r="CE329" s="189"/>
      <c r="CF329" s="189"/>
      <c r="CG329" s="189"/>
      <c r="CH329" s="189"/>
      <c r="CI329" s="189"/>
      <c r="CJ329" s="189"/>
      <c r="CK329" s="189"/>
      <c r="CL329" s="189"/>
      <c r="CM329" s="189"/>
      <c r="CN329" s="189"/>
      <c r="CO329" s="189"/>
      <c r="CP329" s="189"/>
      <c r="CQ329" s="189"/>
      <c r="CR329" s="189"/>
      <c r="CS329" s="189"/>
      <c r="CT329" s="189"/>
      <c r="CU329" s="189"/>
      <c r="CV329" s="189"/>
      <c r="CW329" s="189"/>
      <c r="CX329" s="189"/>
      <c r="CY329" s="189"/>
      <c r="CZ329" s="189"/>
      <c r="DA329" s="189"/>
      <c r="DB329" s="189"/>
      <c r="DC329" s="189"/>
      <c r="DD329" s="189"/>
      <c r="DE329" s="189"/>
      <c r="DF329" s="189"/>
    </row>
    <row r="330" spans="1:110">
      <c r="A330" s="189"/>
      <c r="B330" s="189"/>
      <c r="C330" s="189"/>
      <c r="D330" s="189"/>
      <c r="E330" s="189"/>
      <c r="F330" s="189"/>
      <c r="G330" s="189"/>
      <c r="H330" s="189"/>
      <c r="I330" s="189"/>
      <c r="J330" s="189"/>
      <c r="K330" s="189"/>
      <c r="L330" s="189"/>
      <c r="M330" s="189"/>
      <c r="N330" s="189"/>
      <c r="O330" s="189"/>
      <c r="P330" s="189"/>
      <c r="Q330" s="189"/>
      <c r="R330" s="189"/>
      <c r="S330" s="189"/>
      <c r="T330" s="189"/>
      <c r="U330" s="189"/>
      <c r="V330" s="189"/>
      <c r="W330" s="189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/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  <c r="BI330" s="189"/>
      <c r="BJ330" s="189"/>
      <c r="BK330" s="189"/>
      <c r="BL330" s="189"/>
      <c r="BM330" s="189"/>
      <c r="BN330" s="189"/>
      <c r="BO330" s="189"/>
      <c r="BP330" s="189"/>
      <c r="BQ330" s="189"/>
      <c r="BR330" s="189"/>
      <c r="BS330" s="189"/>
      <c r="BT330" s="189"/>
      <c r="BU330" s="189"/>
      <c r="BV330" s="189"/>
      <c r="BW330" s="189"/>
      <c r="BX330" s="189"/>
      <c r="BY330" s="189"/>
      <c r="BZ330" s="189"/>
      <c r="CA330" s="189"/>
      <c r="CB330" s="189"/>
      <c r="CC330" s="189"/>
      <c r="CD330" s="189"/>
      <c r="CE330" s="189"/>
      <c r="CF330" s="189"/>
      <c r="CG330" s="189"/>
      <c r="CH330" s="189"/>
      <c r="CI330" s="189"/>
      <c r="CJ330" s="189"/>
      <c r="CK330" s="189"/>
      <c r="CL330" s="189"/>
      <c r="CM330" s="189"/>
      <c r="CN330" s="189"/>
      <c r="CO330" s="189"/>
      <c r="CP330" s="189"/>
      <c r="CQ330" s="189"/>
      <c r="CR330" s="189"/>
      <c r="CS330" s="189"/>
      <c r="CT330" s="189"/>
      <c r="CU330" s="189"/>
      <c r="CV330" s="189"/>
      <c r="CW330" s="189"/>
      <c r="CX330" s="189"/>
      <c r="CY330" s="189"/>
      <c r="CZ330" s="189"/>
      <c r="DA330" s="189"/>
      <c r="DB330" s="189"/>
      <c r="DC330" s="189"/>
      <c r="DD330" s="189"/>
      <c r="DE330" s="189"/>
      <c r="DF330" s="189"/>
    </row>
    <row r="331" spans="1:110">
      <c r="A331" s="189"/>
      <c r="B331" s="189"/>
      <c r="C331" s="189"/>
      <c r="D331" s="189"/>
      <c r="E331" s="189"/>
      <c r="F331" s="189"/>
      <c r="G331" s="189"/>
      <c r="H331" s="189"/>
      <c r="I331" s="189"/>
      <c r="J331" s="189"/>
      <c r="K331" s="189"/>
      <c r="L331" s="189"/>
      <c r="M331" s="189"/>
      <c r="N331" s="189"/>
      <c r="O331" s="189"/>
      <c r="P331" s="189"/>
      <c r="Q331" s="189"/>
      <c r="R331" s="189"/>
      <c r="S331" s="189"/>
      <c r="T331" s="189"/>
      <c r="U331" s="189"/>
      <c r="V331" s="189"/>
      <c r="W331" s="189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/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  <c r="BI331" s="189"/>
      <c r="BJ331" s="189"/>
      <c r="BK331" s="189"/>
      <c r="BL331" s="189"/>
      <c r="BM331" s="189"/>
      <c r="BN331" s="189"/>
      <c r="BO331" s="189"/>
      <c r="BP331" s="189"/>
      <c r="BQ331" s="189"/>
      <c r="BR331" s="189"/>
      <c r="BS331" s="189"/>
      <c r="BT331" s="189"/>
      <c r="BU331" s="189"/>
      <c r="BV331" s="189"/>
      <c r="BW331" s="189"/>
      <c r="BX331" s="189"/>
      <c r="BY331" s="189"/>
      <c r="BZ331" s="189"/>
      <c r="CA331" s="189"/>
      <c r="CB331" s="189"/>
      <c r="CC331" s="189"/>
      <c r="CD331" s="189"/>
      <c r="CE331" s="189"/>
      <c r="CF331" s="189"/>
      <c r="CG331" s="189"/>
      <c r="CH331" s="189"/>
      <c r="CI331" s="189"/>
      <c r="CJ331" s="189"/>
      <c r="CK331" s="189"/>
      <c r="CL331" s="189"/>
      <c r="CM331" s="189"/>
      <c r="CN331" s="189"/>
      <c r="CO331" s="189"/>
      <c r="CP331" s="189"/>
      <c r="CQ331" s="189"/>
      <c r="CR331" s="189"/>
      <c r="CS331" s="189"/>
      <c r="CT331" s="189"/>
      <c r="CU331" s="189"/>
      <c r="CV331" s="189"/>
      <c r="CW331" s="189"/>
      <c r="CX331" s="189"/>
      <c r="CY331" s="189"/>
      <c r="CZ331" s="189"/>
      <c r="DA331" s="189"/>
      <c r="DB331" s="189"/>
      <c r="DC331" s="189"/>
      <c r="DD331" s="189"/>
      <c r="DE331" s="189"/>
      <c r="DF331" s="189"/>
    </row>
    <row r="332" spans="1:110">
      <c r="A332" s="189"/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89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/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  <c r="BI332" s="189"/>
      <c r="BJ332" s="189"/>
      <c r="BK332" s="189"/>
      <c r="BL332" s="189"/>
      <c r="BM332" s="189"/>
      <c r="BN332" s="189"/>
      <c r="BO332" s="189"/>
      <c r="BP332" s="189"/>
      <c r="BQ332" s="189"/>
      <c r="BR332" s="189"/>
      <c r="BS332" s="189"/>
      <c r="BT332" s="189"/>
      <c r="BU332" s="189"/>
      <c r="BV332" s="189"/>
      <c r="BW332" s="189"/>
      <c r="BX332" s="189"/>
      <c r="BY332" s="189"/>
      <c r="BZ332" s="189"/>
      <c r="CA332" s="189"/>
      <c r="CB332" s="189"/>
      <c r="CC332" s="189"/>
      <c r="CD332" s="189"/>
      <c r="CE332" s="189"/>
      <c r="CF332" s="189"/>
      <c r="CG332" s="189"/>
      <c r="CH332" s="189"/>
      <c r="CI332" s="189"/>
      <c r="CJ332" s="189"/>
      <c r="CK332" s="189"/>
      <c r="CL332" s="189"/>
      <c r="CM332" s="189"/>
      <c r="CN332" s="189"/>
      <c r="CO332" s="189"/>
      <c r="CP332" s="189"/>
      <c r="CQ332" s="189"/>
      <c r="CR332" s="189"/>
      <c r="CS332" s="189"/>
      <c r="CT332" s="189"/>
      <c r="CU332" s="189"/>
      <c r="CV332" s="189"/>
      <c r="CW332" s="189"/>
      <c r="CX332" s="189"/>
      <c r="CY332" s="189"/>
      <c r="CZ332" s="189"/>
      <c r="DA332" s="189"/>
      <c r="DB332" s="189"/>
      <c r="DC332" s="189"/>
      <c r="DD332" s="189"/>
      <c r="DE332" s="189"/>
      <c r="DF332" s="189"/>
    </row>
    <row r="333" spans="1:110">
      <c r="A333" s="189"/>
      <c r="B333" s="189"/>
      <c r="C333" s="189"/>
      <c r="D333" s="189"/>
      <c r="E333" s="189"/>
      <c r="F333" s="189"/>
      <c r="G333" s="189"/>
      <c r="H333" s="189"/>
      <c r="I333" s="189"/>
      <c r="J333" s="189"/>
      <c r="K333" s="189"/>
      <c r="L333" s="189"/>
      <c r="M333" s="189"/>
      <c r="N333" s="189"/>
      <c r="O333" s="189"/>
      <c r="P333" s="189"/>
      <c r="Q333" s="189"/>
      <c r="R333" s="189"/>
      <c r="S333" s="189"/>
      <c r="T333" s="189"/>
      <c r="U333" s="189"/>
      <c r="V333" s="189"/>
      <c r="W333" s="189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/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  <c r="BI333" s="189"/>
      <c r="BJ333" s="189"/>
      <c r="BK333" s="189"/>
      <c r="BL333" s="189"/>
      <c r="BM333" s="189"/>
      <c r="BN333" s="189"/>
      <c r="BO333" s="189"/>
      <c r="BP333" s="189"/>
      <c r="BQ333" s="189"/>
      <c r="BR333" s="189"/>
      <c r="BS333" s="189"/>
      <c r="BT333" s="189"/>
      <c r="BU333" s="189"/>
      <c r="BV333" s="189"/>
      <c r="BW333" s="189"/>
      <c r="BX333" s="189"/>
      <c r="BY333" s="189"/>
      <c r="BZ333" s="189"/>
      <c r="CA333" s="189"/>
      <c r="CB333" s="189"/>
      <c r="CC333" s="189"/>
      <c r="CD333" s="189"/>
      <c r="CE333" s="189"/>
      <c r="CF333" s="189"/>
      <c r="CG333" s="189"/>
      <c r="CH333" s="189"/>
      <c r="CI333" s="189"/>
      <c r="CJ333" s="189"/>
      <c r="CK333" s="189"/>
      <c r="CL333" s="189"/>
      <c r="CM333" s="189"/>
      <c r="CN333" s="189"/>
      <c r="CO333" s="189"/>
      <c r="CP333" s="189"/>
      <c r="CQ333" s="189"/>
      <c r="CR333" s="189"/>
      <c r="CS333" s="189"/>
      <c r="CT333" s="189"/>
      <c r="CU333" s="189"/>
      <c r="CV333" s="189"/>
      <c r="CW333" s="189"/>
      <c r="CX333" s="189"/>
      <c r="CY333" s="189"/>
      <c r="CZ333" s="189"/>
      <c r="DA333" s="189"/>
      <c r="DB333" s="189"/>
      <c r="DC333" s="189"/>
      <c r="DD333" s="189"/>
      <c r="DE333" s="189"/>
      <c r="DF333" s="189"/>
    </row>
    <row r="334" spans="1:110">
      <c r="A334" s="189"/>
      <c r="B334" s="189"/>
      <c r="C334" s="189"/>
      <c r="D334" s="189"/>
      <c r="E334" s="189"/>
      <c r="F334" s="189"/>
      <c r="G334" s="189"/>
      <c r="H334" s="189"/>
      <c r="I334" s="189"/>
      <c r="J334" s="189"/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9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/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  <c r="BI334" s="189"/>
      <c r="BJ334" s="189"/>
      <c r="BK334" s="189"/>
      <c r="BL334" s="189"/>
      <c r="BM334" s="189"/>
      <c r="BN334" s="189"/>
      <c r="BO334" s="189"/>
      <c r="BP334" s="189"/>
      <c r="BQ334" s="189"/>
      <c r="BR334" s="189"/>
      <c r="BS334" s="189"/>
      <c r="BT334" s="189"/>
      <c r="BU334" s="189"/>
      <c r="BV334" s="189"/>
      <c r="BW334" s="189"/>
      <c r="BX334" s="189"/>
      <c r="BY334" s="189"/>
      <c r="BZ334" s="189"/>
      <c r="CA334" s="189"/>
      <c r="CB334" s="189"/>
      <c r="CC334" s="189"/>
      <c r="CD334" s="189"/>
      <c r="CE334" s="189"/>
      <c r="CF334" s="189"/>
      <c r="CG334" s="189"/>
      <c r="CH334" s="189"/>
      <c r="CI334" s="189"/>
      <c r="CJ334" s="189"/>
      <c r="CK334" s="189"/>
      <c r="CL334" s="189"/>
      <c r="CM334" s="189"/>
      <c r="CN334" s="189"/>
      <c r="CO334" s="189"/>
      <c r="CP334" s="189"/>
      <c r="CQ334" s="189"/>
      <c r="CR334" s="189"/>
      <c r="CS334" s="189"/>
      <c r="CT334" s="189"/>
      <c r="CU334" s="189"/>
      <c r="CV334" s="189"/>
      <c r="CW334" s="189"/>
      <c r="CX334" s="189"/>
      <c r="CY334" s="189"/>
      <c r="CZ334" s="189"/>
      <c r="DA334" s="189"/>
      <c r="DB334" s="189"/>
      <c r="DC334" s="189"/>
      <c r="DD334" s="189"/>
      <c r="DE334" s="189"/>
      <c r="DF334" s="189"/>
    </row>
    <row r="335" spans="1:110">
      <c r="A335" s="18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189"/>
      <c r="T335" s="189"/>
      <c r="U335" s="189"/>
      <c r="V335" s="189"/>
      <c r="W335" s="189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/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  <c r="BI335" s="189"/>
      <c r="BJ335" s="189"/>
      <c r="BK335" s="189"/>
      <c r="BL335" s="189"/>
      <c r="BM335" s="189"/>
      <c r="BN335" s="189"/>
      <c r="BO335" s="189"/>
      <c r="BP335" s="189"/>
      <c r="BQ335" s="189"/>
      <c r="BR335" s="189"/>
      <c r="BS335" s="189"/>
      <c r="BT335" s="189"/>
      <c r="BU335" s="189"/>
      <c r="BV335" s="189"/>
      <c r="BW335" s="189"/>
      <c r="BX335" s="189"/>
      <c r="BY335" s="189"/>
      <c r="BZ335" s="189"/>
      <c r="CA335" s="189"/>
      <c r="CB335" s="189"/>
      <c r="CC335" s="189"/>
      <c r="CD335" s="189"/>
      <c r="CE335" s="189"/>
      <c r="CF335" s="189"/>
      <c r="CG335" s="189"/>
      <c r="CH335" s="189"/>
      <c r="CI335" s="189"/>
      <c r="CJ335" s="189"/>
      <c r="CK335" s="189"/>
      <c r="CL335" s="189"/>
      <c r="CM335" s="189"/>
      <c r="CN335" s="189"/>
      <c r="CO335" s="189"/>
      <c r="CP335" s="189"/>
      <c r="CQ335" s="189"/>
      <c r="CR335" s="189"/>
      <c r="CS335" s="189"/>
      <c r="CT335" s="189"/>
      <c r="CU335" s="189"/>
      <c r="CV335" s="189"/>
      <c r="CW335" s="189"/>
      <c r="CX335" s="189"/>
      <c r="CY335" s="189"/>
      <c r="CZ335" s="189"/>
      <c r="DA335" s="189"/>
      <c r="DB335" s="189"/>
      <c r="DC335" s="189"/>
      <c r="DD335" s="189"/>
      <c r="DE335" s="189"/>
      <c r="DF335" s="189"/>
    </row>
    <row r="336" spans="1:110">
      <c r="A336" s="189"/>
      <c r="B336" s="189"/>
      <c r="C336" s="189"/>
      <c r="D336" s="189"/>
      <c r="E336" s="189"/>
      <c r="F336" s="189"/>
      <c r="G336" s="189"/>
      <c r="H336" s="189"/>
      <c r="I336" s="189"/>
      <c r="J336" s="189"/>
      <c r="K336" s="189"/>
      <c r="L336" s="189"/>
      <c r="M336" s="189"/>
      <c r="N336" s="189"/>
      <c r="O336" s="189"/>
      <c r="P336" s="189"/>
      <c r="Q336" s="189"/>
      <c r="R336" s="189"/>
      <c r="S336" s="189"/>
      <c r="T336" s="189"/>
      <c r="U336" s="189"/>
      <c r="V336" s="189"/>
      <c r="W336" s="189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/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  <c r="BI336" s="189"/>
      <c r="BJ336" s="189"/>
      <c r="BK336" s="189"/>
      <c r="BL336" s="189"/>
      <c r="BM336" s="189"/>
      <c r="BN336" s="189"/>
      <c r="BO336" s="189"/>
      <c r="BP336" s="189"/>
      <c r="BQ336" s="189"/>
      <c r="BR336" s="189"/>
      <c r="BS336" s="189"/>
      <c r="BT336" s="189"/>
      <c r="BU336" s="189"/>
      <c r="BV336" s="189"/>
      <c r="BW336" s="189"/>
      <c r="BX336" s="189"/>
      <c r="BY336" s="189"/>
      <c r="BZ336" s="189"/>
      <c r="CA336" s="189"/>
      <c r="CB336" s="189"/>
      <c r="CC336" s="189"/>
      <c r="CD336" s="189"/>
      <c r="CE336" s="189"/>
      <c r="CF336" s="189"/>
      <c r="CG336" s="189"/>
      <c r="CH336" s="189"/>
      <c r="CI336" s="189"/>
      <c r="CJ336" s="189"/>
      <c r="CK336" s="189"/>
      <c r="CL336" s="189"/>
      <c r="CM336" s="189"/>
      <c r="CN336" s="189"/>
      <c r="CO336" s="189"/>
      <c r="CP336" s="189"/>
      <c r="CQ336" s="189"/>
      <c r="CR336" s="189"/>
      <c r="CS336" s="189"/>
      <c r="CT336" s="189"/>
      <c r="CU336" s="189"/>
      <c r="CV336" s="189"/>
      <c r="CW336" s="189"/>
      <c r="CX336" s="189"/>
      <c r="CY336" s="189"/>
      <c r="CZ336" s="189"/>
      <c r="DA336" s="189"/>
      <c r="DB336" s="189"/>
      <c r="DC336" s="189"/>
      <c r="DD336" s="189"/>
      <c r="DE336" s="189"/>
      <c r="DF336" s="189"/>
    </row>
    <row r="337" spans="1:110">
      <c r="A337" s="189"/>
      <c r="B337" s="189"/>
      <c r="C337" s="189"/>
      <c r="D337" s="189"/>
      <c r="E337" s="189"/>
      <c r="F337" s="189"/>
      <c r="G337" s="189"/>
      <c r="H337" s="189"/>
      <c r="I337" s="189"/>
      <c r="J337" s="189"/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89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/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  <c r="BI337" s="189"/>
      <c r="BJ337" s="189"/>
      <c r="BK337" s="189"/>
      <c r="BL337" s="189"/>
      <c r="BM337" s="189"/>
      <c r="BN337" s="189"/>
      <c r="BO337" s="189"/>
      <c r="BP337" s="189"/>
      <c r="BQ337" s="189"/>
      <c r="BR337" s="189"/>
      <c r="BS337" s="189"/>
      <c r="BT337" s="189"/>
      <c r="BU337" s="189"/>
      <c r="BV337" s="189"/>
      <c r="BW337" s="189"/>
      <c r="BX337" s="189"/>
      <c r="BY337" s="189"/>
      <c r="BZ337" s="189"/>
      <c r="CA337" s="189"/>
      <c r="CB337" s="189"/>
      <c r="CC337" s="189"/>
      <c r="CD337" s="189"/>
      <c r="CE337" s="189"/>
      <c r="CF337" s="189"/>
      <c r="CG337" s="189"/>
      <c r="CH337" s="189"/>
      <c r="CI337" s="189"/>
      <c r="CJ337" s="189"/>
      <c r="CK337" s="189"/>
      <c r="CL337" s="189"/>
      <c r="CM337" s="189"/>
      <c r="CN337" s="189"/>
      <c r="CO337" s="189"/>
      <c r="CP337" s="189"/>
      <c r="CQ337" s="189"/>
      <c r="CR337" s="189"/>
      <c r="CS337" s="189"/>
      <c r="CT337" s="189"/>
      <c r="CU337" s="189"/>
      <c r="CV337" s="189"/>
      <c r="CW337" s="189"/>
      <c r="CX337" s="189"/>
      <c r="CY337" s="189"/>
      <c r="CZ337" s="189"/>
      <c r="DA337" s="189"/>
      <c r="DB337" s="189"/>
      <c r="DC337" s="189"/>
      <c r="DD337" s="189"/>
      <c r="DE337" s="189"/>
      <c r="DF337" s="189"/>
    </row>
    <row r="338" spans="1:110">
      <c r="A338" s="189"/>
      <c r="B338" s="189"/>
      <c r="C338" s="189"/>
      <c r="D338" s="189"/>
      <c r="E338" s="189"/>
      <c r="F338" s="189"/>
      <c r="G338" s="189"/>
      <c r="H338" s="189"/>
      <c r="I338" s="189"/>
      <c r="J338" s="189"/>
      <c r="K338" s="189"/>
      <c r="L338" s="189"/>
      <c r="M338" s="189"/>
      <c r="N338" s="189"/>
      <c r="O338" s="189"/>
      <c r="P338" s="189"/>
      <c r="Q338" s="189"/>
      <c r="R338" s="189"/>
      <c r="S338" s="189"/>
      <c r="T338" s="189"/>
      <c r="U338" s="189"/>
      <c r="V338" s="189"/>
      <c r="W338" s="189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/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  <c r="BI338" s="189"/>
      <c r="BJ338" s="189"/>
      <c r="BK338" s="189"/>
      <c r="BL338" s="189"/>
      <c r="BM338" s="189"/>
      <c r="BN338" s="189"/>
      <c r="BO338" s="189"/>
      <c r="BP338" s="189"/>
      <c r="BQ338" s="189"/>
      <c r="BR338" s="189"/>
      <c r="BS338" s="189"/>
      <c r="BT338" s="189"/>
      <c r="BU338" s="189"/>
      <c r="BV338" s="189"/>
      <c r="BW338" s="189"/>
      <c r="BX338" s="189"/>
      <c r="BY338" s="189"/>
      <c r="BZ338" s="189"/>
      <c r="CA338" s="189"/>
      <c r="CB338" s="189"/>
      <c r="CC338" s="189"/>
      <c r="CD338" s="189"/>
      <c r="CE338" s="189"/>
      <c r="CF338" s="189"/>
      <c r="CG338" s="189"/>
      <c r="CH338" s="189"/>
      <c r="CI338" s="189"/>
      <c r="CJ338" s="189"/>
      <c r="CK338" s="189"/>
      <c r="CL338" s="189"/>
      <c r="CM338" s="189"/>
      <c r="CN338" s="189"/>
      <c r="CO338" s="189"/>
      <c r="CP338" s="189"/>
      <c r="CQ338" s="189"/>
      <c r="CR338" s="189"/>
      <c r="CS338" s="189"/>
      <c r="CT338" s="189"/>
      <c r="CU338" s="189"/>
      <c r="CV338" s="189"/>
      <c r="CW338" s="189"/>
      <c r="CX338" s="189"/>
      <c r="CY338" s="189"/>
      <c r="CZ338" s="189"/>
      <c r="DA338" s="189"/>
      <c r="DB338" s="189"/>
      <c r="DC338" s="189"/>
      <c r="DD338" s="189"/>
      <c r="DE338" s="189"/>
      <c r="DF338" s="189"/>
    </row>
    <row r="339" spans="1:110">
      <c r="A339" s="189"/>
      <c r="B339" s="189"/>
      <c r="C339" s="189"/>
      <c r="D339" s="189"/>
      <c r="E339" s="189"/>
      <c r="F339" s="189"/>
      <c r="G339" s="189"/>
      <c r="H339" s="189"/>
      <c r="I339" s="189"/>
      <c r="J339" s="189"/>
      <c r="K339" s="189"/>
      <c r="L339" s="189"/>
      <c r="M339" s="189"/>
      <c r="N339" s="189"/>
      <c r="O339" s="189"/>
      <c r="P339" s="189"/>
      <c r="Q339" s="189"/>
      <c r="R339" s="189"/>
      <c r="S339" s="189"/>
      <c r="T339" s="189"/>
      <c r="U339" s="189"/>
      <c r="V339" s="189"/>
      <c r="W339" s="189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/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  <c r="BI339" s="189"/>
      <c r="BJ339" s="189"/>
      <c r="BK339" s="189"/>
      <c r="BL339" s="189"/>
      <c r="BM339" s="189"/>
      <c r="BN339" s="189"/>
      <c r="BO339" s="189"/>
      <c r="BP339" s="189"/>
      <c r="BQ339" s="189"/>
      <c r="BR339" s="189"/>
      <c r="BS339" s="189"/>
      <c r="BT339" s="189"/>
      <c r="BU339" s="189"/>
      <c r="BV339" s="189"/>
      <c r="BW339" s="189"/>
      <c r="BX339" s="189"/>
      <c r="BY339" s="189"/>
      <c r="BZ339" s="189"/>
      <c r="CA339" s="189"/>
      <c r="CB339" s="189"/>
      <c r="CC339" s="189"/>
      <c r="CD339" s="189"/>
      <c r="CE339" s="189"/>
      <c r="CF339" s="189"/>
      <c r="CG339" s="189"/>
      <c r="CH339" s="189"/>
      <c r="CI339" s="189"/>
      <c r="CJ339" s="189"/>
      <c r="CK339" s="189"/>
      <c r="CL339" s="189"/>
      <c r="CM339" s="189"/>
      <c r="CN339" s="189"/>
      <c r="CO339" s="189"/>
      <c r="CP339" s="189"/>
      <c r="CQ339" s="189"/>
      <c r="CR339" s="189"/>
      <c r="CS339" s="189"/>
      <c r="CT339" s="189"/>
      <c r="CU339" s="189"/>
      <c r="CV339" s="189"/>
      <c r="CW339" s="189"/>
      <c r="CX339" s="189"/>
      <c r="CY339" s="189"/>
      <c r="CZ339" s="189"/>
      <c r="DA339" s="189"/>
      <c r="DB339" s="189"/>
      <c r="DC339" s="189"/>
      <c r="DD339" s="189"/>
      <c r="DE339" s="189"/>
      <c r="DF339" s="189"/>
    </row>
    <row r="340" spans="1:110">
      <c r="A340" s="189"/>
      <c r="B340" s="189"/>
      <c r="C340" s="189"/>
      <c r="D340" s="189"/>
      <c r="E340" s="189"/>
      <c r="F340" s="189"/>
      <c r="G340" s="189"/>
      <c r="H340" s="189"/>
      <c r="I340" s="189"/>
      <c r="J340" s="189"/>
      <c r="K340" s="189"/>
      <c r="L340" s="189"/>
      <c r="M340" s="189"/>
      <c r="N340" s="189"/>
      <c r="O340" s="189"/>
      <c r="P340" s="189"/>
      <c r="Q340" s="189"/>
      <c r="R340" s="189"/>
      <c r="S340" s="189"/>
      <c r="T340" s="189"/>
      <c r="U340" s="189"/>
      <c r="V340" s="189"/>
      <c r="W340" s="189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/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  <c r="BI340" s="189"/>
      <c r="BJ340" s="189"/>
      <c r="BK340" s="189"/>
      <c r="BL340" s="189"/>
      <c r="BM340" s="189"/>
      <c r="BN340" s="189"/>
      <c r="BO340" s="189"/>
      <c r="BP340" s="189"/>
      <c r="BQ340" s="189"/>
      <c r="BR340" s="189"/>
      <c r="BS340" s="189"/>
      <c r="BT340" s="189"/>
      <c r="BU340" s="189"/>
      <c r="BV340" s="189"/>
      <c r="BW340" s="189"/>
      <c r="BX340" s="189"/>
      <c r="BY340" s="189"/>
      <c r="BZ340" s="189"/>
      <c r="CA340" s="189"/>
      <c r="CB340" s="189"/>
      <c r="CC340" s="189"/>
      <c r="CD340" s="189"/>
      <c r="CE340" s="189"/>
      <c r="CF340" s="189"/>
      <c r="CG340" s="189"/>
      <c r="CH340" s="189"/>
      <c r="CI340" s="189"/>
      <c r="CJ340" s="189"/>
      <c r="CK340" s="189"/>
      <c r="CL340" s="189"/>
      <c r="CM340" s="189"/>
      <c r="CN340" s="189"/>
      <c r="CO340" s="189"/>
      <c r="CP340" s="189"/>
      <c r="CQ340" s="189"/>
      <c r="CR340" s="189"/>
      <c r="CS340" s="189"/>
      <c r="CT340" s="189"/>
      <c r="CU340" s="189"/>
      <c r="CV340" s="189"/>
      <c r="CW340" s="189"/>
      <c r="CX340" s="189"/>
      <c r="CY340" s="189"/>
      <c r="CZ340" s="189"/>
      <c r="DA340" s="189"/>
      <c r="DB340" s="189"/>
      <c r="DC340" s="189"/>
      <c r="DD340" s="189"/>
      <c r="DE340" s="189"/>
      <c r="DF340" s="189"/>
    </row>
    <row r="341" spans="1:110">
      <c r="A341" s="189"/>
      <c r="B341" s="189"/>
      <c r="C341" s="189"/>
      <c r="D341" s="189"/>
      <c r="E341" s="189"/>
      <c r="F341" s="189"/>
      <c r="G341" s="189"/>
      <c r="H341" s="189"/>
      <c r="I341" s="189"/>
      <c r="J341" s="189"/>
      <c r="K341" s="189"/>
      <c r="L341" s="189"/>
      <c r="M341" s="189"/>
      <c r="N341" s="189"/>
      <c r="O341" s="189"/>
      <c r="P341" s="189"/>
      <c r="Q341" s="189"/>
      <c r="R341" s="189"/>
      <c r="S341" s="189"/>
      <c r="T341" s="189"/>
      <c r="U341" s="189"/>
      <c r="V341" s="189"/>
      <c r="W341" s="189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/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  <c r="BI341" s="189"/>
      <c r="BJ341" s="189"/>
      <c r="BK341" s="189"/>
      <c r="BL341" s="189"/>
      <c r="BM341" s="189"/>
      <c r="BN341" s="189"/>
      <c r="BO341" s="189"/>
      <c r="BP341" s="189"/>
      <c r="BQ341" s="189"/>
      <c r="BR341" s="189"/>
      <c r="BS341" s="189"/>
      <c r="BT341" s="189"/>
      <c r="BU341" s="189"/>
      <c r="BV341" s="189"/>
      <c r="BW341" s="189"/>
      <c r="BX341" s="189"/>
      <c r="BY341" s="189"/>
      <c r="BZ341" s="189"/>
      <c r="CA341" s="189"/>
      <c r="CB341" s="189"/>
      <c r="CC341" s="189"/>
      <c r="CD341" s="189"/>
      <c r="CE341" s="189"/>
      <c r="CF341" s="189"/>
      <c r="CG341" s="189"/>
      <c r="CH341" s="189"/>
      <c r="CI341" s="189"/>
      <c r="CJ341" s="189"/>
      <c r="CK341" s="189"/>
      <c r="CL341" s="189"/>
      <c r="CM341" s="189"/>
      <c r="CN341" s="189"/>
      <c r="CO341" s="189"/>
      <c r="CP341" s="189"/>
      <c r="CQ341" s="189"/>
      <c r="CR341" s="189"/>
      <c r="CS341" s="189"/>
      <c r="CT341" s="189"/>
      <c r="CU341" s="189"/>
      <c r="CV341" s="189"/>
      <c r="CW341" s="189"/>
      <c r="CX341" s="189"/>
      <c r="CY341" s="189"/>
      <c r="CZ341" s="189"/>
      <c r="DA341" s="189"/>
      <c r="DB341" s="189"/>
      <c r="DC341" s="189"/>
      <c r="DD341" s="189"/>
      <c r="DE341" s="189"/>
      <c r="DF341" s="189"/>
    </row>
    <row r="342" spans="1:110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  <c r="S342" s="189"/>
      <c r="T342" s="189"/>
      <c r="U342" s="189"/>
      <c r="V342" s="189"/>
      <c r="W342" s="189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/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  <c r="BI342" s="189"/>
      <c r="BJ342" s="189"/>
      <c r="BK342" s="189"/>
      <c r="BL342" s="189"/>
      <c r="BM342" s="189"/>
      <c r="BN342" s="189"/>
      <c r="BO342" s="189"/>
      <c r="BP342" s="189"/>
      <c r="BQ342" s="189"/>
      <c r="BR342" s="189"/>
      <c r="BS342" s="189"/>
      <c r="BT342" s="189"/>
      <c r="BU342" s="189"/>
      <c r="BV342" s="189"/>
      <c r="BW342" s="189"/>
      <c r="BX342" s="189"/>
      <c r="BY342" s="189"/>
      <c r="BZ342" s="189"/>
      <c r="CA342" s="189"/>
      <c r="CB342" s="189"/>
      <c r="CC342" s="189"/>
      <c r="CD342" s="189"/>
      <c r="CE342" s="189"/>
      <c r="CF342" s="189"/>
      <c r="CG342" s="189"/>
      <c r="CH342" s="189"/>
      <c r="CI342" s="189"/>
      <c r="CJ342" s="189"/>
      <c r="CK342" s="189"/>
      <c r="CL342" s="189"/>
      <c r="CM342" s="189"/>
      <c r="CN342" s="189"/>
      <c r="CO342" s="189"/>
      <c r="CP342" s="189"/>
      <c r="CQ342" s="189"/>
      <c r="CR342" s="189"/>
      <c r="CS342" s="189"/>
      <c r="CT342" s="189"/>
      <c r="CU342" s="189"/>
      <c r="CV342" s="189"/>
      <c r="CW342" s="189"/>
      <c r="CX342" s="189"/>
      <c r="CY342" s="189"/>
      <c r="CZ342" s="189"/>
      <c r="DA342" s="189"/>
      <c r="DB342" s="189"/>
      <c r="DC342" s="189"/>
      <c r="DD342" s="189"/>
      <c r="DE342" s="189"/>
      <c r="DF342" s="189"/>
    </row>
    <row r="343" spans="1:110">
      <c r="A343" s="189"/>
      <c r="B343" s="189"/>
      <c r="C343" s="189"/>
      <c r="D343" s="189"/>
      <c r="E343" s="189"/>
      <c r="F343" s="189"/>
      <c r="G343" s="189"/>
      <c r="H343" s="189"/>
      <c r="I343" s="189"/>
      <c r="J343" s="189"/>
      <c r="K343" s="189"/>
      <c r="L343" s="189"/>
      <c r="M343" s="189"/>
      <c r="N343" s="189"/>
      <c r="O343" s="189"/>
      <c r="P343" s="189"/>
      <c r="Q343" s="189"/>
      <c r="R343" s="189"/>
      <c r="S343" s="189"/>
      <c r="T343" s="189"/>
      <c r="U343" s="189"/>
      <c r="V343" s="189"/>
      <c r="W343" s="189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/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  <c r="BI343" s="189"/>
      <c r="BJ343" s="189"/>
      <c r="BK343" s="189"/>
      <c r="BL343" s="189"/>
      <c r="BM343" s="189"/>
      <c r="BN343" s="189"/>
      <c r="BO343" s="189"/>
      <c r="BP343" s="189"/>
      <c r="BQ343" s="189"/>
      <c r="BR343" s="189"/>
      <c r="BS343" s="189"/>
      <c r="BT343" s="189"/>
      <c r="BU343" s="189"/>
      <c r="BV343" s="189"/>
      <c r="BW343" s="189"/>
      <c r="BX343" s="189"/>
      <c r="BY343" s="189"/>
      <c r="BZ343" s="189"/>
      <c r="CA343" s="189"/>
      <c r="CB343" s="189"/>
      <c r="CC343" s="189"/>
      <c r="CD343" s="189"/>
      <c r="CE343" s="189"/>
      <c r="CF343" s="189"/>
      <c r="CG343" s="189"/>
      <c r="CH343" s="189"/>
      <c r="CI343" s="189"/>
      <c r="CJ343" s="189"/>
      <c r="CK343" s="189"/>
      <c r="CL343" s="189"/>
      <c r="CM343" s="189"/>
      <c r="CN343" s="189"/>
      <c r="CO343" s="189"/>
      <c r="CP343" s="189"/>
      <c r="CQ343" s="189"/>
      <c r="CR343" s="189"/>
      <c r="CS343" s="189"/>
      <c r="CT343" s="189"/>
      <c r="CU343" s="189"/>
      <c r="CV343" s="189"/>
      <c r="CW343" s="189"/>
      <c r="CX343" s="189"/>
      <c r="CY343" s="189"/>
      <c r="CZ343" s="189"/>
      <c r="DA343" s="189"/>
      <c r="DB343" s="189"/>
      <c r="DC343" s="189"/>
      <c r="DD343" s="189"/>
      <c r="DE343" s="189"/>
      <c r="DF343" s="189"/>
    </row>
    <row r="344" spans="1:110">
      <c r="A344" s="189"/>
      <c r="B344" s="189"/>
      <c r="C344" s="189"/>
      <c r="D344" s="189"/>
      <c r="E344" s="189"/>
      <c r="F344" s="189"/>
      <c r="G344" s="189"/>
      <c r="H344" s="189"/>
      <c r="I344" s="189"/>
      <c r="J344" s="189"/>
      <c r="K344" s="189"/>
      <c r="L344" s="189"/>
      <c r="M344" s="189"/>
      <c r="N344" s="189"/>
      <c r="O344" s="189"/>
      <c r="P344" s="189"/>
      <c r="Q344" s="189"/>
      <c r="R344" s="189"/>
      <c r="S344" s="189"/>
      <c r="T344" s="189"/>
      <c r="U344" s="189"/>
      <c r="V344" s="189"/>
      <c r="W344" s="189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/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  <c r="BI344" s="189"/>
      <c r="BJ344" s="189"/>
      <c r="BK344" s="189"/>
      <c r="BL344" s="189"/>
      <c r="BM344" s="189"/>
      <c r="BN344" s="189"/>
      <c r="BO344" s="189"/>
      <c r="BP344" s="189"/>
      <c r="BQ344" s="189"/>
      <c r="BR344" s="189"/>
      <c r="BS344" s="189"/>
      <c r="BT344" s="189"/>
      <c r="BU344" s="189"/>
      <c r="BV344" s="189"/>
      <c r="BW344" s="189"/>
      <c r="BX344" s="189"/>
      <c r="BY344" s="189"/>
      <c r="BZ344" s="189"/>
      <c r="CA344" s="189"/>
      <c r="CB344" s="189"/>
      <c r="CC344" s="189"/>
      <c r="CD344" s="189"/>
      <c r="CE344" s="189"/>
      <c r="CF344" s="189"/>
      <c r="CG344" s="189"/>
      <c r="CH344" s="189"/>
      <c r="CI344" s="189"/>
      <c r="CJ344" s="189"/>
      <c r="CK344" s="189"/>
      <c r="CL344" s="189"/>
      <c r="CM344" s="189"/>
      <c r="CN344" s="189"/>
      <c r="CO344" s="189"/>
      <c r="CP344" s="189"/>
      <c r="CQ344" s="189"/>
      <c r="CR344" s="189"/>
      <c r="CS344" s="189"/>
      <c r="CT344" s="189"/>
      <c r="CU344" s="189"/>
      <c r="CV344" s="189"/>
      <c r="CW344" s="189"/>
      <c r="CX344" s="189"/>
      <c r="CY344" s="189"/>
      <c r="CZ344" s="189"/>
      <c r="DA344" s="189"/>
      <c r="DB344" s="189"/>
      <c r="DC344" s="189"/>
      <c r="DD344" s="189"/>
      <c r="DE344" s="189"/>
      <c r="DF344" s="189"/>
    </row>
    <row r="345" spans="1:110">
      <c r="A345" s="189"/>
      <c r="B345" s="189"/>
      <c r="C345" s="189"/>
      <c r="D345" s="189"/>
      <c r="E345" s="189"/>
      <c r="F345" s="189"/>
      <c r="G345" s="189"/>
      <c r="H345" s="189"/>
      <c r="I345" s="189"/>
      <c r="J345" s="189"/>
      <c r="K345" s="189"/>
      <c r="L345" s="189"/>
      <c r="M345" s="189"/>
      <c r="N345" s="189"/>
      <c r="O345" s="189"/>
      <c r="P345" s="189"/>
      <c r="Q345" s="189"/>
      <c r="R345" s="189"/>
      <c r="S345" s="189"/>
      <c r="T345" s="189"/>
      <c r="U345" s="189"/>
      <c r="V345" s="189"/>
      <c r="W345" s="189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/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  <c r="BI345" s="189"/>
      <c r="BJ345" s="189"/>
      <c r="BK345" s="189"/>
      <c r="BL345" s="189"/>
      <c r="BM345" s="189"/>
      <c r="BN345" s="189"/>
      <c r="BO345" s="189"/>
      <c r="BP345" s="189"/>
      <c r="BQ345" s="189"/>
      <c r="BR345" s="189"/>
      <c r="BS345" s="189"/>
      <c r="BT345" s="189"/>
      <c r="BU345" s="189"/>
      <c r="BV345" s="189"/>
      <c r="BW345" s="189"/>
      <c r="BX345" s="189"/>
      <c r="BY345" s="189"/>
      <c r="BZ345" s="189"/>
      <c r="CA345" s="189"/>
      <c r="CB345" s="189"/>
      <c r="CC345" s="189"/>
      <c r="CD345" s="189"/>
      <c r="CE345" s="189"/>
      <c r="CF345" s="189"/>
      <c r="CG345" s="189"/>
      <c r="CH345" s="189"/>
      <c r="CI345" s="189"/>
      <c r="CJ345" s="189"/>
      <c r="CK345" s="189"/>
      <c r="CL345" s="189"/>
      <c r="CM345" s="189"/>
      <c r="CN345" s="189"/>
      <c r="CO345" s="189"/>
      <c r="CP345" s="189"/>
      <c r="CQ345" s="189"/>
      <c r="CR345" s="189"/>
      <c r="CS345" s="189"/>
      <c r="CT345" s="189"/>
      <c r="CU345" s="189"/>
      <c r="CV345" s="189"/>
      <c r="CW345" s="189"/>
      <c r="CX345" s="189"/>
      <c r="CY345" s="189"/>
      <c r="CZ345" s="189"/>
      <c r="DA345" s="189"/>
      <c r="DB345" s="189"/>
      <c r="DC345" s="189"/>
      <c r="DD345" s="189"/>
      <c r="DE345" s="189"/>
      <c r="DF345" s="189"/>
    </row>
    <row r="346" spans="1:110">
      <c r="A346" s="189"/>
      <c r="B346" s="189"/>
      <c r="C346" s="189"/>
      <c r="D346" s="189"/>
      <c r="E346" s="189"/>
      <c r="F346" s="189"/>
      <c r="G346" s="189"/>
      <c r="H346" s="189"/>
      <c r="I346" s="189"/>
      <c r="J346" s="189"/>
      <c r="K346" s="189"/>
      <c r="L346" s="189"/>
      <c r="M346" s="189"/>
      <c r="N346" s="189"/>
      <c r="O346" s="189"/>
      <c r="P346" s="189"/>
      <c r="Q346" s="189"/>
      <c r="R346" s="189"/>
      <c r="S346" s="189"/>
      <c r="T346" s="189"/>
      <c r="U346" s="189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/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  <c r="BI346" s="189"/>
      <c r="BJ346" s="189"/>
      <c r="BK346" s="189"/>
      <c r="BL346" s="189"/>
      <c r="BM346" s="189"/>
      <c r="BN346" s="189"/>
      <c r="BO346" s="189"/>
      <c r="BP346" s="189"/>
      <c r="BQ346" s="189"/>
      <c r="BR346" s="189"/>
      <c r="BS346" s="189"/>
      <c r="BT346" s="189"/>
      <c r="BU346" s="189"/>
      <c r="BV346" s="189"/>
      <c r="BW346" s="189"/>
      <c r="BX346" s="189"/>
      <c r="BY346" s="189"/>
      <c r="BZ346" s="189"/>
      <c r="CA346" s="189"/>
      <c r="CB346" s="189"/>
      <c r="CC346" s="189"/>
      <c r="CD346" s="189"/>
      <c r="CE346" s="189"/>
      <c r="CF346" s="189"/>
      <c r="CG346" s="189"/>
      <c r="CH346" s="189"/>
      <c r="CI346" s="189"/>
      <c r="CJ346" s="189"/>
      <c r="CK346" s="189"/>
      <c r="CL346" s="189"/>
      <c r="CM346" s="189"/>
      <c r="CN346" s="189"/>
      <c r="CO346" s="189"/>
      <c r="CP346" s="189"/>
      <c r="CQ346" s="189"/>
      <c r="CR346" s="189"/>
      <c r="CS346" s="189"/>
      <c r="CT346" s="189"/>
      <c r="CU346" s="189"/>
      <c r="CV346" s="189"/>
      <c r="CW346" s="189"/>
      <c r="CX346" s="189"/>
      <c r="CY346" s="189"/>
      <c r="CZ346" s="189"/>
      <c r="DA346" s="189"/>
      <c r="DB346" s="189"/>
      <c r="DC346" s="189"/>
      <c r="DD346" s="189"/>
      <c r="DE346" s="189"/>
      <c r="DF346" s="189"/>
    </row>
    <row r="347" spans="1:110">
      <c r="A347" s="189"/>
      <c r="B347" s="189"/>
      <c r="C347" s="189"/>
      <c r="D347" s="189"/>
      <c r="E347" s="189"/>
      <c r="F347" s="189"/>
      <c r="G347" s="189"/>
      <c r="H347" s="189"/>
      <c r="I347" s="189"/>
      <c r="J347" s="189"/>
      <c r="K347" s="189"/>
      <c r="L347" s="189"/>
      <c r="M347" s="189"/>
      <c r="N347" s="189"/>
      <c r="O347" s="189"/>
      <c r="P347" s="189"/>
      <c r="Q347" s="189"/>
      <c r="R347" s="189"/>
      <c r="S347" s="189"/>
      <c r="T347" s="189"/>
      <c r="U347" s="189"/>
      <c r="V347" s="189"/>
      <c r="W347" s="189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/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  <c r="BI347" s="189"/>
      <c r="BJ347" s="189"/>
      <c r="BK347" s="189"/>
      <c r="BL347" s="189"/>
      <c r="BM347" s="189"/>
      <c r="BN347" s="189"/>
      <c r="BO347" s="189"/>
      <c r="BP347" s="189"/>
      <c r="BQ347" s="189"/>
      <c r="BR347" s="189"/>
      <c r="BS347" s="189"/>
      <c r="BT347" s="189"/>
      <c r="BU347" s="189"/>
      <c r="BV347" s="189"/>
      <c r="BW347" s="189"/>
      <c r="BX347" s="189"/>
      <c r="BY347" s="189"/>
      <c r="BZ347" s="189"/>
      <c r="CA347" s="189"/>
      <c r="CB347" s="189"/>
      <c r="CC347" s="189"/>
      <c r="CD347" s="189"/>
      <c r="CE347" s="189"/>
      <c r="CF347" s="189"/>
      <c r="CG347" s="189"/>
      <c r="CH347" s="189"/>
      <c r="CI347" s="189"/>
      <c r="CJ347" s="189"/>
      <c r="CK347" s="189"/>
      <c r="CL347" s="189"/>
      <c r="CM347" s="189"/>
      <c r="CN347" s="189"/>
      <c r="CO347" s="189"/>
      <c r="CP347" s="189"/>
      <c r="CQ347" s="189"/>
      <c r="CR347" s="189"/>
      <c r="CS347" s="189"/>
      <c r="CT347" s="189"/>
      <c r="CU347" s="189"/>
      <c r="CV347" s="189"/>
      <c r="CW347" s="189"/>
      <c r="CX347" s="189"/>
      <c r="CY347" s="189"/>
      <c r="CZ347" s="189"/>
      <c r="DA347" s="189"/>
      <c r="DB347" s="189"/>
      <c r="DC347" s="189"/>
      <c r="DD347" s="189"/>
      <c r="DE347" s="189"/>
      <c r="DF347" s="189"/>
    </row>
    <row r="348" spans="1:110">
      <c r="A348" s="189"/>
      <c r="B348" s="189"/>
      <c r="C348" s="189"/>
      <c r="D348" s="189"/>
      <c r="E348" s="189"/>
      <c r="F348" s="189"/>
      <c r="G348" s="189"/>
      <c r="H348" s="189"/>
      <c r="I348" s="189"/>
      <c r="J348" s="189"/>
      <c r="K348" s="189"/>
      <c r="L348" s="189"/>
      <c r="M348" s="189"/>
      <c r="N348" s="189"/>
      <c r="O348" s="189"/>
      <c r="P348" s="189"/>
      <c r="Q348" s="189"/>
      <c r="R348" s="189"/>
      <c r="S348" s="189"/>
      <c r="T348" s="189"/>
      <c r="U348" s="189"/>
      <c r="V348" s="189"/>
      <c r="W348" s="189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/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  <c r="BI348" s="189"/>
      <c r="BJ348" s="189"/>
      <c r="BK348" s="189"/>
      <c r="BL348" s="189"/>
      <c r="BM348" s="189"/>
      <c r="BN348" s="189"/>
      <c r="BO348" s="189"/>
      <c r="BP348" s="189"/>
      <c r="BQ348" s="189"/>
      <c r="BR348" s="189"/>
      <c r="BS348" s="189"/>
      <c r="BT348" s="189"/>
      <c r="BU348" s="189"/>
      <c r="BV348" s="189"/>
      <c r="BW348" s="189"/>
      <c r="BX348" s="189"/>
      <c r="BY348" s="189"/>
      <c r="BZ348" s="189"/>
      <c r="CA348" s="189"/>
      <c r="CB348" s="189"/>
      <c r="CC348" s="189"/>
      <c r="CD348" s="189"/>
      <c r="CE348" s="189"/>
      <c r="CF348" s="189"/>
      <c r="CG348" s="189"/>
      <c r="CH348" s="189"/>
      <c r="CI348" s="189"/>
      <c r="CJ348" s="189"/>
      <c r="CK348" s="189"/>
      <c r="CL348" s="189"/>
      <c r="CM348" s="189"/>
      <c r="CN348" s="189"/>
      <c r="CO348" s="189"/>
      <c r="CP348" s="189"/>
      <c r="CQ348" s="189"/>
      <c r="CR348" s="189"/>
      <c r="CS348" s="189"/>
      <c r="CT348" s="189"/>
      <c r="CU348" s="189"/>
      <c r="CV348" s="189"/>
      <c r="CW348" s="189"/>
      <c r="CX348" s="189"/>
      <c r="CY348" s="189"/>
      <c r="CZ348" s="189"/>
      <c r="DA348" s="189"/>
      <c r="DB348" s="189"/>
      <c r="DC348" s="189"/>
      <c r="DD348" s="189"/>
      <c r="DE348" s="189"/>
      <c r="DF348" s="189"/>
    </row>
    <row r="349" spans="1:110">
      <c r="A349" s="189"/>
      <c r="B349" s="189"/>
      <c r="C349" s="189"/>
      <c r="D349" s="189"/>
      <c r="E349" s="189"/>
      <c r="F349" s="189"/>
      <c r="G349" s="189"/>
      <c r="H349" s="189"/>
      <c r="I349" s="189"/>
      <c r="J349" s="189"/>
      <c r="K349" s="189"/>
      <c r="L349" s="189"/>
      <c r="M349" s="189"/>
      <c r="N349" s="189"/>
      <c r="O349" s="189"/>
      <c r="P349" s="189"/>
      <c r="Q349" s="189"/>
      <c r="R349" s="189"/>
      <c r="S349" s="189"/>
      <c r="T349" s="189"/>
      <c r="U349" s="189"/>
      <c r="V349" s="189"/>
      <c r="W349" s="189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/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  <c r="BI349" s="189"/>
      <c r="BJ349" s="189"/>
      <c r="BK349" s="189"/>
      <c r="BL349" s="189"/>
      <c r="BM349" s="189"/>
      <c r="BN349" s="189"/>
      <c r="BO349" s="189"/>
      <c r="BP349" s="189"/>
      <c r="BQ349" s="189"/>
      <c r="BR349" s="189"/>
      <c r="BS349" s="189"/>
      <c r="BT349" s="189"/>
      <c r="BU349" s="189"/>
      <c r="BV349" s="189"/>
      <c r="BW349" s="189"/>
      <c r="BX349" s="189"/>
      <c r="BY349" s="189"/>
      <c r="BZ349" s="189"/>
      <c r="CA349" s="189"/>
      <c r="CB349" s="189"/>
      <c r="CC349" s="189"/>
      <c r="CD349" s="189"/>
      <c r="CE349" s="189"/>
      <c r="CF349" s="189"/>
      <c r="CG349" s="189"/>
      <c r="CH349" s="189"/>
      <c r="CI349" s="189"/>
      <c r="CJ349" s="189"/>
      <c r="CK349" s="189"/>
      <c r="CL349" s="189"/>
      <c r="CM349" s="189"/>
      <c r="CN349" s="189"/>
      <c r="CO349" s="189"/>
      <c r="CP349" s="189"/>
      <c r="CQ349" s="189"/>
      <c r="CR349" s="189"/>
      <c r="CS349" s="189"/>
      <c r="CT349" s="189"/>
      <c r="CU349" s="189"/>
      <c r="CV349" s="189"/>
      <c r="CW349" s="189"/>
      <c r="CX349" s="189"/>
      <c r="CY349" s="189"/>
      <c r="CZ349" s="189"/>
      <c r="DA349" s="189"/>
      <c r="DB349" s="189"/>
      <c r="DC349" s="189"/>
      <c r="DD349" s="189"/>
      <c r="DE349" s="189"/>
      <c r="DF349" s="189"/>
    </row>
    <row r="350" spans="1:110">
      <c r="A350" s="189"/>
      <c r="B350" s="189"/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/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  <c r="BI350" s="189"/>
      <c r="BJ350" s="189"/>
      <c r="BK350" s="189"/>
      <c r="BL350" s="189"/>
      <c r="BM350" s="189"/>
      <c r="BN350" s="189"/>
      <c r="BO350" s="189"/>
      <c r="BP350" s="189"/>
      <c r="BQ350" s="189"/>
      <c r="BR350" s="189"/>
      <c r="BS350" s="189"/>
      <c r="BT350" s="189"/>
      <c r="BU350" s="189"/>
      <c r="BV350" s="189"/>
      <c r="BW350" s="189"/>
      <c r="BX350" s="189"/>
      <c r="BY350" s="189"/>
      <c r="BZ350" s="189"/>
      <c r="CA350" s="189"/>
      <c r="CB350" s="189"/>
      <c r="CC350" s="189"/>
      <c r="CD350" s="189"/>
      <c r="CE350" s="189"/>
      <c r="CF350" s="189"/>
      <c r="CG350" s="189"/>
      <c r="CH350" s="189"/>
      <c r="CI350" s="189"/>
      <c r="CJ350" s="189"/>
      <c r="CK350" s="189"/>
      <c r="CL350" s="189"/>
      <c r="CM350" s="189"/>
      <c r="CN350" s="189"/>
      <c r="CO350" s="189"/>
      <c r="CP350" s="189"/>
      <c r="CQ350" s="189"/>
      <c r="CR350" s="189"/>
      <c r="CS350" s="189"/>
      <c r="CT350" s="189"/>
      <c r="CU350" s="189"/>
      <c r="CV350" s="189"/>
      <c r="CW350" s="189"/>
      <c r="CX350" s="189"/>
      <c r="CY350" s="189"/>
      <c r="CZ350" s="189"/>
      <c r="DA350" s="189"/>
      <c r="DB350" s="189"/>
      <c r="DC350" s="189"/>
      <c r="DD350" s="189"/>
      <c r="DE350" s="189"/>
      <c r="DF350" s="189"/>
    </row>
    <row r="351" spans="1:110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189"/>
      <c r="M351" s="189"/>
      <c r="N351" s="189"/>
      <c r="O351" s="189"/>
      <c r="P351" s="189"/>
      <c r="Q351" s="189"/>
      <c r="R351" s="189"/>
      <c r="S351" s="189"/>
      <c r="T351" s="189"/>
      <c r="U351" s="189"/>
      <c r="V351" s="189"/>
      <c r="W351" s="189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/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  <c r="BI351" s="189"/>
      <c r="BJ351" s="189"/>
      <c r="BK351" s="189"/>
      <c r="BL351" s="189"/>
      <c r="BM351" s="189"/>
      <c r="BN351" s="189"/>
      <c r="BO351" s="189"/>
      <c r="BP351" s="189"/>
      <c r="BQ351" s="189"/>
      <c r="BR351" s="189"/>
      <c r="BS351" s="189"/>
      <c r="BT351" s="189"/>
      <c r="BU351" s="189"/>
      <c r="BV351" s="189"/>
      <c r="BW351" s="189"/>
      <c r="BX351" s="189"/>
      <c r="BY351" s="189"/>
      <c r="BZ351" s="189"/>
      <c r="CA351" s="189"/>
      <c r="CB351" s="189"/>
      <c r="CC351" s="189"/>
      <c r="CD351" s="189"/>
      <c r="CE351" s="189"/>
      <c r="CF351" s="189"/>
      <c r="CG351" s="189"/>
      <c r="CH351" s="189"/>
      <c r="CI351" s="189"/>
      <c r="CJ351" s="189"/>
      <c r="CK351" s="189"/>
      <c r="CL351" s="189"/>
      <c r="CM351" s="189"/>
      <c r="CN351" s="189"/>
      <c r="CO351" s="189"/>
      <c r="CP351" s="189"/>
      <c r="CQ351" s="189"/>
      <c r="CR351" s="189"/>
      <c r="CS351" s="189"/>
      <c r="CT351" s="189"/>
      <c r="CU351" s="189"/>
      <c r="CV351" s="189"/>
      <c r="CW351" s="189"/>
      <c r="CX351" s="189"/>
      <c r="CY351" s="189"/>
      <c r="CZ351" s="189"/>
      <c r="DA351" s="189"/>
      <c r="DB351" s="189"/>
      <c r="DC351" s="189"/>
      <c r="DD351" s="189"/>
      <c r="DE351" s="189"/>
      <c r="DF351" s="189"/>
    </row>
    <row r="352" spans="1:110">
      <c r="A352" s="189"/>
      <c r="B352" s="189"/>
      <c r="C352" s="189"/>
      <c r="D352" s="189"/>
      <c r="E352" s="189"/>
      <c r="F352" s="189"/>
      <c r="G352" s="189"/>
      <c r="H352" s="189"/>
      <c r="I352" s="189"/>
      <c r="J352" s="189"/>
      <c r="K352" s="189"/>
      <c r="L352" s="189"/>
      <c r="M352" s="189"/>
      <c r="N352" s="189"/>
      <c r="O352" s="189"/>
      <c r="P352" s="189"/>
      <c r="Q352" s="189"/>
      <c r="R352" s="189"/>
      <c r="S352" s="189"/>
      <c r="T352" s="189"/>
      <c r="U352" s="189"/>
      <c r="V352" s="189"/>
      <c r="W352" s="189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/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  <c r="BI352" s="189"/>
      <c r="BJ352" s="189"/>
      <c r="BK352" s="189"/>
      <c r="BL352" s="189"/>
      <c r="BM352" s="189"/>
      <c r="BN352" s="189"/>
      <c r="BO352" s="189"/>
      <c r="BP352" s="189"/>
      <c r="BQ352" s="189"/>
      <c r="BR352" s="189"/>
      <c r="BS352" s="189"/>
      <c r="BT352" s="189"/>
      <c r="BU352" s="189"/>
      <c r="BV352" s="189"/>
      <c r="BW352" s="189"/>
      <c r="BX352" s="189"/>
      <c r="BY352" s="189"/>
      <c r="BZ352" s="189"/>
      <c r="CA352" s="189"/>
      <c r="CB352" s="189"/>
      <c r="CC352" s="189"/>
      <c r="CD352" s="189"/>
      <c r="CE352" s="189"/>
      <c r="CF352" s="189"/>
      <c r="CG352" s="189"/>
      <c r="CH352" s="189"/>
      <c r="CI352" s="189"/>
      <c r="CJ352" s="189"/>
      <c r="CK352" s="189"/>
      <c r="CL352" s="189"/>
      <c r="CM352" s="189"/>
      <c r="CN352" s="189"/>
      <c r="CO352" s="189"/>
      <c r="CP352" s="189"/>
      <c r="CQ352" s="189"/>
      <c r="CR352" s="189"/>
      <c r="CS352" s="189"/>
      <c r="CT352" s="189"/>
      <c r="CU352" s="189"/>
      <c r="CV352" s="189"/>
      <c r="CW352" s="189"/>
      <c r="CX352" s="189"/>
      <c r="CY352" s="189"/>
      <c r="CZ352" s="189"/>
      <c r="DA352" s="189"/>
      <c r="DB352" s="189"/>
      <c r="DC352" s="189"/>
      <c r="DD352" s="189"/>
      <c r="DE352" s="189"/>
      <c r="DF352" s="189"/>
    </row>
    <row r="353" spans="1:110">
      <c r="A353" s="189"/>
      <c r="B353" s="189"/>
      <c r="C353" s="189"/>
      <c r="D353" s="189"/>
      <c r="E353" s="189"/>
      <c r="F353" s="189"/>
      <c r="G353" s="189"/>
      <c r="H353" s="189"/>
      <c r="I353" s="189"/>
      <c r="J353" s="189"/>
      <c r="K353" s="189"/>
      <c r="L353" s="189"/>
      <c r="M353" s="189"/>
      <c r="N353" s="189"/>
      <c r="O353" s="189"/>
      <c r="P353" s="189"/>
      <c r="Q353" s="189"/>
      <c r="R353" s="189"/>
      <c r="S353" s="189"/>
      <c r="T353" s="189"/>
      <c r="U353" s="189"/>
      <c r="V353" s="189"/>
      <c r="W353" s="189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/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  <c r="BI353" s="189"/>
      <c r="BJ353" s="189"/>
      <c r="BK353" s="189"/>
      <c r="BL353" s="189"/>
      <c r="BM353" s="189"/>
      <c r="BN353" s="189"/>
      <c r="BO353" s="189"/>
      <c r="BP353" s="189"/>
      <c r="BQ353" s="189"/>
      <c r="BR353" s="189"/>
      <c r="BS353" s="189"/>
      <c r="BT353" s="189"/>
      <c r="BU353" s="189"/>
      <c r="BV353" s="189"/>
      <c r="BW353" s="189"/>
      <c r="BX353" s="189"/>
      <c r="BY353" s="189"/>
      <c r="BZ353" s="189"/>
      <c r="CA353" s="189"/>
      <c r="CB353" s="189"/>
      <c r="CC353" s="189"/>
      <c r="CD353" s="189"/>
      <c r="CE353" s="189"/>
      <c r="CF353" s="189"/>
      <c r="CG353" s="189"/>
      <c r="CH353" s="189"/>
      <c r="CI353" s="189"/>
      <c r="CJ353" s="189"/>
      <c r="CK353" s="189"/>
      <c r="CL353" s="189"/>
      <c r="CM353" s="189"/>
      <c r="CN353" s="189"/>
      <c r="CO353" s="189"/>
      <c r="CP353" s="189"/>
      <c r="CQ353" s="189"/>
      <c r="CR353" s="189"/>
      <c r="CS353" s="189"/>
      <c r="CT353" s="189"/>
      <c r="CU353" s="189"/>
      <c r="CV353" s="189"/>
      <c r="CW353" s="189"/>
      <c r="CX353" s="189"/>
      <c r="CY353" s="189"/>
      <c r="CZ353" s="189"/>
      <c r="DA353" s="189"/>
      <c r="DB353" s="189"/>
      <c r="DC353" s="189"/>
      <c r="DD353" s="189"/>
      <c r="DE353" s="189"/>
      <c r="DF353" s="189"/>
    </row>
    <row r="354" spans="1:110">
      <c r="A354" s="189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89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  <c r="BI354" s="189"/>
      <c r="BJ354" s="189"/>
      <c r="BK354" s="189"/>
      <c r="BL354" s="189"/>
      <c r="BM354" s="189"/>
      <c r="BN354" s="189"/>
      <c r="BO354" s="189"/>
      <c r="BP354" s="189"/>
      <c r="BQ354" s="189"/>
      <c r="BR354" s="189"/>
      <c r="BS354" s="189"/>
      <c r="BT354" s="189"/>
      <c r="BU354" s="189"/>
      <c r="BV354" s="189"/>
      <c r="BW354" s="189"/>
      <c r="BX354" s="189"/>
      <c r="BY354" s="189"/>
      <c r="BZ354" s="189"/>
      <c r="CA354" s="189"/>
      <c r="CB354" s="189"/>
      <c r="CC354" s="189"/>
      <c r="CD354" s="189"/>
      <c r="CE354" s="189"/>
      <c r="CF354" s="189"/>
      <c r="CG354" s="189"/>
      <c r="CH354" s="189"/>
      <c r="CI354" s="189"/>
      <c r="CJ354" s="189"/>
      <c r="CK354" s="189"/>
      <c r="CL354" s="189"/>
      <c r="CM354" s="189"/>
      <c r="CN354" s="189"/>
      <c r="CO354" s="189"/>
      <c r="CP354" s="189"/>
      <c r="CQ354" s="189"/>
      <c r="CR354" s="189"/>
      <c r="CS354" s="189"/>
      <c r="CT354" s="189"/>
      <c r="CU354" s="189"/>
      <c r="CV354" s="189"/>
      <c r="CW354" s="189"/>
      <c r="CX354" s="189"/>
      <c r="CY354" s="189"/>
      <c r="CZ354" s="189"/>
      <c r="DA354" s="189"/>
      <c r="DB354" s="189"/>
      <c r="DC354" s="189"/>
      <c r="DD354" s="189"/>
      <c r="DE354" s="189"/>
      <c r="DF354" s="189"/>
    </row>
    <row r="355" spans="1:110">
      <c r="A355" s="189"/>
      <c r="B355" s="189"/>
      <c r="C355" s="189"/>
      <c r="D355" s="189"/>
      <c r="E355" s="189"/>
      <c r="F355" s="189"/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89"/>
      <c r="V355" s="189"/>
      <c r="W355" s="189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/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  <c r="BI355" s="189"/>
      <c r="BJ355" s="189"/>
      <c r="BK355" s="189"/>
      <c r="BL355" s="189"/>
      <c r="BM355" s="189"/>
      <c r="BN355" s="189"/>
      <c r="BO355" s="189"/>
      <c r="BP355" s="189"/>
      <c r="BQ355" s="189"/>
      <c r="BR355" s="189"/>
      <c r="BS355" s="189"/>
      <c r="BT355" s="189"/>
      <c r="BU355" s="189"/>
      <c r="BV355" s="189"/>
      <c r="BW355" s="189"/>
      <c r="BX355" s="189"/>
      <c r="BY355" s="189"/>
      <c r="BZ355" s="189"/>
      <c r="CA355" s="189"/>
      <c r="CB355" s="189"/>
      <c r="CC355" s="189"/>
      <c r="CD355" s="189"/>
      <c r="CE355" s="189"/>
      <c r="CF355" s="189"/>
      <c r="CG355" s="189"/>
      <c r="CH355" s="189"/>
      <c r="CI355" s="189"/>
      <c r="CJ355" s="189"/>
      <c r="CK355" s="189"/>
      <c r="CL355" s="189"/>
      <c r="CM355" s="189"/>
      <c r="CN355" s="189"/>
      <c r="CO355" s="189"/>
      <c r="CP355" s="189"/>
      <c r="CQ355" s="189"/>
      <c r="CR355" s="189"/>
      <c r="CS355" s="189"/>
      <c r="CT355" s="189"/>
      <c r="CU355" s="189"/>
      <c r="CV355" s="189"/>
      <c r="CW355" s="189"/>
      <c r="CX355" s="189"/>
      <c r="CY355" s="189"/>
      <c r="CZ355" s="189"/>
      <c r="DA355" s="189"/>
      <c r="DB355" s="189"/>
      <c r="DC355" s="189"/>
      <c r="DD355" s="189"/>
      <c r="DE355" s="189"/>
      <c r="DF355" s="189"/>
    </row>
    <row r="356" spans="1:110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S356" s="189"/>
      <c r="T356" s="189"/>
      <c r="U356" s="189"/>
      <c r="V356" s="189"/>
      <c r="W356" s="189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/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  <c r="BI356" s="189"/>
      <c r="BJ356" s="189"/>
      <c r="BK356" s="189"/>
      <c r="BL356" s="189"/>
      <c r="BM356" s="189"/>
      <c r="BN356" s="189"/>
      <c r="BO356" s="189"/>
      <c r="BP356" s="189"/>
      <c r="BQ356" s="189"/>
      <c r="BR356" s="189"/>
      <c r="BS356" s="189"/>
      <c r="BT356" s="189"/>
      <c r="BU356" s="189"/>
      <c r="BV356" s="189"/>
      <c r="BW356" s="189"/>
      <c r="BX356" s="189"/>
      <c r="BY356" s="189"/>
      <c r="BZ356" s="189"/>
      <c r="CA356" s="189"/>
      <c r="CB356" s="189"/>
      <c r="CC356" s="189"/>
      <c r="CD356" s="189"/>
      <c r="CE356" s="189"/>
      <c r="CF356" s="189"/>
      <c r="CG356" s="189"/>
      <c r="CH356" s="189"/>
      <c r="CI356" s="189"/>
      <c r="CJ356" s="189"/>
      <c r="CK356" s="189"/>
      <c r="CL356" s="189"/>
      <c r="CM356" s="189"/>
      <c r="CN356" s="189"/>
      <c r="CO356" s="189"/>
      <c r="CP356" s="189"/>
      <c r="CQ356" s="189"/>
      <c r="CR356" s="189"/>
      <c r="CS356" s="189"/>
      <c r="CT356" s="189"/>
      <c r="CU356" s="189"/>
      <c r="CV356" s="189"/>
      <c r="CW356" s="189"/>
      <c r="CX356" s="189"/>
      <c r="CY356" s="189"/>
      <c r="CZ356" s="189"/>
      <c r="DA356" s="189"/>
      <c r="DB356" s="189"/>
      <c r="DC356" s="189"/>
      <c r="DD356" s="189"/>
      <c r="DE356" s="189"/>
      <c r="DF356" s="189"/>
    </row>
    <row r="357" spans="1:110">
      <c r="A357" s="189"/>
      <c r="B357" s="189"/>
      <c r="C357" s="189"/>
      <c r="D357" s="189"/>
      <c r="E357" s="189"/>
      <c r="F357" s="189"/>
      <c r="G357" s="189"/>
      <c r="H357" s="189"/>
      <c r="I357" s="189"/>
      <c r="J357" s="189"/>
      <c r="K357" s="189"/>
      <c r="L357" s="189"/>
      <c r="M357" s="189"/>
      <c r="N357" s="189"/>
      <c r="O357" s="189"/>
      <c r="P357" s="189"/>
      <c r="Q357" s="189"/>
      <c r="R357" s="189"/>
      <c r="S357" s="189"/>
      <c r="T357" s="189"/>
      <c r="U357" s="189"/>
      <c r="V357" s="189"/>
      <c r="W357" s="189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/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  <c r="BI357" s="189"/>
      <c r="BJ357" s="189"/>
      <c r="BK357" s="189"/>
      <c r="BL357" s="189"/>
      <c r="BM357" s="189"/>
      <c r="BN357" s="189"/>
      <c r="BO357" s="189"/>
      <c r="BP357" s="189"/>
      <c r="BQ357" s="189"/>
      <c r="BR357" s="189"/>
      <c r="BS357" s="189"/>
      <c r="BT357" s="189"/>
      <c r="BU357" s="189"/>
      <c r="BV357" s="189"/>
      <c r="BW357" s="189"/>
      <c r="BX357" s="189"/>
      <c r="BY357" s="189"/>
      <c r="BZ357" s="189"/>
      <c r="CA357" s="189"/>
      <c r="CB357" s="189"/>
      <c r="CC357" s="189"/>
      <c r="CD357" s="189"/>
      <c r="CE357" s="189"/>
      <c r="CF357" s="189"/>
      <c r="CG357" s="189"/>
      <c r="CH357" s="189"/>
      <c r="CI357" s="189"/>
      <c r="CJ357" s="189"/>
      <c r="CK357" s="189"/>
      <c r="CL357" s="189"/>
      <c r="CM357" s="189"/>
      <c r="CN357" s="189"/>
      <c r="CO357" s="189"/>
      <c r="CP357" s="189"/>
      <c r="CQ357" s="189"/>
      <c r="CR357" s="189"/>
      <c r="CS357" s="189"/>
      <c r="CT357" s="189"/>
      <c r="CU357" s="189"/>
      <c r="CV357" s="189"/>
      <c r="CW357" s="189"/>
      <c r="CX357" s="189"/>
      <c r="CY357" s="189"/>
      <c r="CZ357" s="189"/>
      <c r="DA357" s="189"/>
      <c r="DB357" s="189"/>
      <c r="DC357" s="189"/>
      <c r="DD357" s="189"/>
      <c r="DE357" s="189"/>
      <c r="DF357" s="189"/>
    </row>
    <row r="358" spans="1:110">
      <c r="A358" s="189"/>
      <c r="B358" s="189"/>
      <c r="C358" s="189"/>
      <c r="D358" s="189"/>
      <c r="E358" s="189"/>
      <c r="F358" s="189"/>
      <c r="G358" s="189"/>
      <c r="H358" s="189"/>
      <c r="I358" s="189"/>
      <c r="J358" s="189"/>
      <c r="K358" s="189"/>
      <c r="L358" s="189"/>
      <c r="M358" s="189"/>
      <c r="N358" s="189"/>
      <c r="O358" s="189"/>
      <c r="P358" s="189"/>
      <c r="Q358" s="189"/>
      <c r="R358" s="189"/>
      <c r="S358" s="189"/>
      <c r="T358" s="189"/>
      <c r="U358" s="189"/>
      <c r="V358" s="189"/>
      <c r="W358" s="189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/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  <c r="BI358" s="189"/>
      <c r="BJ358" s="189"/>
      <c r="BK358" s="189"/>
      <c r="BL358" s="189"/>
      <c r="BM358" s="189"/>
      <c r="BN358" s="189"/>
      <c r="BO358" s="189"/>
      <c r="BP358" s="189"/>
      <c r="BQ358" s="189"/>
      <c r="BR358" s="189"/>
      <c r="BS358" s="189"/>
      <c r="BT358" s="189"/>
      <c r="BU358" s="189"/>
      <c r="BV358" s="189"/>
      <c r="BW358" s="189"/>
      <c r="BX358" s="189"/>
      <c r="BY358" s="189"/>
      <c r="BZ358" s="189"/>
      <c r="CA358" s="189"/>
      <c r="CB358" s="189"/>
      <c r="CC358" s="189"/>
      <c r="CD358" s="189"/>
      <c r="CE358" s="189"/>
      <c r="CF358" s="189"/>
      <c r="CG358" s="189"/>
      <c r="CH358" s="189"/>
      <c r="CI358" s="189"/>
      <c r="CJ358" s="189"/>
      <c r="CK358" s="189"/>
      <c r="CL358" s="189"/>
      <c r="CM358" s="189"/>
      <c r="CN358" s="189"/>
      <c r="CO358" s="189"/>
      <c r="CP358" s="189"/>
      <c r="CQ358" s="189"/>
      <c r="CR358" s="189"/>
      <c r="CS358" s="189"/>
      <c r="CT358" s="189"/>
      <c r="CU358" s="189"/>
      <c r="CV358" s="189"/>
      <c r="CW358" s="189"/>
      <c r="CX358" s="189"/>
      <c r="CY358" s="189"/>
      <c r="CZ358" s="189"/>
      <c r="DA358" s="189"/>
      <c r="DB358" s="189"/>
      <c r="DC358" s="189"/>
      <c r="DD358" s="189"/>
      <c r="DE358" s="189"/>
      <c r="DF358" s="189"/>
    </row>
    <row r="359" spans="1:110">
      <c r="A359" s="189"/>
      <c r="B359" s="189"/>
      <c r="C359" s="189"/>
      <c r="D359" s="189"/>
      <c r="E359" s="189"/>
      <c r="F359" s="189"/>
      <c r="G359" s="189"/>
      <c r="H359" s="189"/>
      <c r="I359" s="189"/>
      <c r="J359" s="189"/>
      <c r="K359" s="189"/>
      <c r="L359" s="189"/>
      <c r="M359" s="189"/>
      <c r="N359" s="189"/>
      <c r="O359" s="189"/>
      <c r="P359" s="189"/>
      <c r="Q359" s="189"/>
      <c r="R359" s="189"/>
      <c r="S359" s="189"/>
      <c r="T359" s="189"/>
      <c r="U359" s="189"/>
      <c r="V359" s="189"/>
      <c r="W359" s="189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/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  <c r="BI359" s="189"/>
      <c r="BJ359" s="189"/>
      <c r="BK359" s="189"/>
      <c r="BL359" s="189"/>
      <c r="BM359" s="189"/>
      <c r="BN359" s="189"/>
      <c r="BO359" s="189"/>
      <c r="BP359" s="189"/>
      <c r="BQ359" s="189"/>
      <c r="BR359" s="189"/>
      <c r="BS359" s="189"/>
      <c r="BT359" s="189"/>
      <c r="BU359" s="189"/>
      <c r="BV359" s="189"/>
      <c r="BW359" s="189"/>
      <c r="BX359" s="189"/>
      <c r="BY359" s="189"/>
      <c r="BZ359" s="189"/>
      <c r="CA359" s="189"/>
      <c r="CB359" s="189"/>
      <c r="CC359" s="189"/>
      <c r="CD359" s="189"/>
      <c r="CE359" s="189"/>
      <c r="CF359" s="189"/>
      <c r="CG359" s="189"/>
      <c r="CH359" s="189"/>
      <c r="CI359" s="189"/>
      <c r="CJ359" s="189"/>
      <c r="CK359" s="189"/>
      <c r="CL359" s="189"/>
      <c r="CM359" s="189"/>
      <c r="CN359" s="189"/>
      <c r="CO359" s="189"/>
      <c r="CP359" s="189"/>
      <c r="CQ359" s="189"/>
      <c r="CR359" s="189"/>
      <c r="CS359" s="189"/>
      <c r="CT359" s="189"/>
      <c r="CU359" s="189"/>
      <c r="CV359" s="189"/>
      <c r="CW359" s="189"/>
      <c r="CX359" s="189"/>
      <c r="CY359" s="189"/>
      <c r="CZ359" s="189"/>
      <c r="DA359" s="189"/>
      <c r="DB359" s="189"/>
      <c r="DC359" s="189"/>
      <c r="DD359" s="189"/>
      <c r="DE359" s="189"/>
      <c r="DF359" s="189"/>
    </row>
    <row r="360" spans="1:110">
      <c r="A360" s="189"/>
      <c r="B360" s="189"/>
      <c r="C360" s="189"/>
      <c r="D360" s="189"/>
      <c r="E360" s="189"/>
      <c r="F360" s="189"/>
      <c r="G360" s="189"/>
      <c r="H360" s="189"/>
      <c r="I360" s="189"/>
      <c r="J360" s="189"/>
      <c r="K360" s="189"/>
      <c r="L360" s="189"/>
      <c r="M360" s="189"/>
      <c r="N360" s="189"/>
      <c r="O360" s="189"/>
      <c r="P360" s="189"/>
      <c r="Q360" s="189"/>
      <c r="R360" s="189"/>
      <c r="S360" s="189"/>
      <c r="T360" s="189"/>
      <c r="U360" s="189"/>
      <c r="V360" s="189"/>
      <c r="W360" s="189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/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  <c r="BI360" s="189"/>
      <c r="BJ360" s="189"/>
      <c r="BK360" s="189"/>
      <c r="BL360" s="189"/>
      <c r="BM360" s="189"/>
      <c r="BN360" s="189"/>
      <c r="BO360" s="189"/>
      <c r="BP360" s="189"/>
      <c r="BQ360" s="189"/>
      <c r="BR360" s="189"/>
      <c r="BS360" s="189"/>
      <c r="BT360" s="189"/>
      <c r="BU360" s="189"/>
      <c r="BV360" s="189"/>
      <c r="BW360" s="189"/>
      <c r="BX360" s="189"/>
      <c r="BY360" s="189"/>
      <c r="BZ360" s="189"/>
      <c r="CA360" s="189"/>
      <c r="CB360" s="189"/>
      <c r="CC360" s="189"/>
      <c r="CD360" s="189"/>
      <c r="CE360" s="189"/>
      <c r="CF360" s="189"/>
      <c r="CG360" s="189"/>
      <c r="CH360" s="189"/>
      <c r="CI360" s="189"/>
      <c r="CJ360" s="189"/>
      <c r="CK360" s="189"/>
      <c r="CL360" s="189"/>
      <c r="CM360" s="189"/>
      <c r="CN360" s="189"/>
      <c r="CO360" s="189"/>
      <c r="CP360" s="189"/>
      <c r="CQ360" s="189"/>
      <c r="CR360" s="189"/>
      <c r="CS360" s="189"/>
      <c r="CT360" s="189"/>
      <c r="CU360" s="189"/>
      <c r="CV360" s="189"/>
      <c r="CW360" s="189"/>
      <c r="CX360" s="189"/>
      <c r="CY360" s="189"/>
      <c r="CZ360" s="189"/>
      <c r="DA360" s="189"/>
      <c r="DB360" s="189"/>
      <c r="DC360" s="189"/>
      <c r="DD360" s="189"/>
      <c r="DE360" s="189"/>
      <c r="DF360" s="189"/>
    </row>
    <row r="361" spans="1:110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S361" s="189"/>
      <c r="T361" s="189"/>
      <c r="U361" s="189"/>
      <c r="V361" s="189"/>
      <c r="W361" s="189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/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  <c r="BI361" s="189"/>
      <c r="BJ361" s="189"/>
      <c r="BK361" s="189"/>
      <c r="BL361" s="189"/>
      <c r="BM361" s="189"/>
      <c r="BN361" s="189"/>
      <c r="BO361" s="189"/>
      <c r="BP361" s="189"/>
      <c r="BQ361" s="189"/>
      <c r="BR361" s="189"/>
      <c r="BS361" s="189"/>
      <c r="BT361" s="189"/>
      <c r="BU361" s="189"/>
      <c r="BV361" s="189"/>
      <c r="BW361" s="189"/>
      <c r="BX361" s="189"/>
      <c r="BY361" s="189"/>
      <c r="BZ361" s="189"/>
      <c r="CA361" s="189"/>
      <c r="CB361" s="189"/>
      <c r="CC361" s="189"/>
      <c r="CD361" s="189"/>
      <c r="CE361" s="189"/>
      <c r="CF361" s="189"/>
      <c r="CG361" s="189"/>
      <c r="CH361" s="189"/>
      <c r="CI361" s="189"/>
      <c r="CJ361" s="189"/>
      <c r="CK361" s="189"/>
      <c r="CL361" s="189"/>
      <c r="CM361" s="189"/>
      <c r="CN361" s="189"/>
      <c r="CO361" s="189"/>
      <c r="CP361" s="189"/>
      <c r="CQ361" s="189"/>
      <c r="CR361" s="189"/>
      <c r="CS361" s="189"/>
      <c r="CT361" s="189"/>
      <c r="CU361" s="189"/>
      <c r="CV361" s="189"/>
      <c r="CW361" s="189"/>
      <c r="CX361" s="189"/>
      <c r="CY361" s="189"/>
      <c r="CZ361" s="189"/>
      <c r="DA361" s="189"/>
      <c r="DB361" s="189"/>
      <c r="DC361" s="189"/>
      <c r="DD361" s="189"/>
      <c r="DE361" s="189"/>
      <c r="DF361" s="189"/>
    </row>
    <row r="362" spans="1:110">
      <c r="A362" s="189"/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/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  <c r="BI362" s="189"/>
      <c r="BJ362" s="189"/>
      <c r="BK362" s="189"/>
      <c r="BL362" s="189"/>
      <c r="BM362" s="189"/>
      <c r="BN362" s="189"/>
      <c r="BO362" s="189"/>
      <c r="BP362" s="189"/>
      <c r="BQ362" s="189"/>
      <c r="BR362" s="189"/>
      <c r="BS362" s="189"/>
      <c r="BT362" s="189"/>
      <c r="BU362" s="189"/>
      <c r="BV362" s="189"/>
      <c r="BW362" s="189"/>
      <c r="BX362" s="189"/>
      <c r="BY362" s="189"/>
      <c r="BZ362" s="189"/>
      <c r="CA362" s="189"/>
      <c r="CB362" s="189"/>
      <c r="CC362" s="189"/>
      <c r="CD362" s="189"/>
      <c r="CE362" s="189"/>
      <c r="CF362" s="189"/>
      <c r="CG362" s="189"/>
      <c r="CH362" s="189"/>
      <c r="CI362" s="189"/>
      <c r="CJ362" s="189"/>
      <c r="CK362" s="189"/>
      <c r="CL362" s="189"/>
      <c r="CM362" s="189"/>
      <c r="CN362" s="189"/>
      <c r="CO362" s="189"/>
      <c r="CP362" s="189"/>
      <c r="CQ362" s="189"/>
      <c r="CR362" s="189"/>
      <c r="CS362" s="189"/>
      <c r="CT362" s="189"/>
      <c r="CU362" s="189"/>
      <c r="CV362" s="189"/>
      <c r="CW362" s="189"/>
      <c r="CX362" s="189"/>
      <c r="CY362" s="189"/>
      <c r="CZ362" s="189"/>
      <c r="DA362" s="189"/>
      <c r="DB362" s="189"/>
      <c r="DC362" s="189"/>
      <c r="DD362" s="189"/>
      <c r="DE362" s="189"/>
      <c r="DF362" s="189"/>
    </row>
    <row r="363" spans="1:110">
      <c r="A363" s="189"/>
      <c r="B363" s="189"/>
      <c r="C363" s="189"/>
      <c r="D363" s="189"/>
      <c r="E363" s="189"/>
      <c r="F363" s="189"/>
      <c r="G363" s="189"/>
      <c r="H363" s="189"/>
      <c r="I363" s="189"/>
      <c r="J363" s="189"/>
      <c r="K363" s="189"/>
      <c r="L363" s="189"/>
      <c r="M363" s="189"/>
      <c r="N363" s="189"/>
      <c r="O363" s="189"/>
      <c r="P363" s="189"/>
      <c r="Q363" s="189"/>
      <c r="R363" s="189"/>
      <c r="S363" s="189"/>
      <c r="T363" s="189"/>
      <c r="U363" s="189"/>
      <c r="V363" s="189"/>
      <c r="W363" s="189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/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  <c r="BI363" s="189"/>
      <c r="BJ363" s="189"/>
      <c r="BK363" s="189"/>
      <c r="BL363" s="189"/>
      <c r="BM363" s="189"/>
      <c r="BN363" s="189"/>
      <c r="BO363" s="189"/>
      <c r="BP363" s="189"/>
      <c r="BQ363" s="189"/>
      <c r="BR363" s="189"/>
      <c r="BS363" s="189"/>
      <c r="BT363" s="189"/>
      <c r="BU363" s="189"/>
      <c r="BV363" s="189"/>
      <c r="BW363" s="189"/>
      <c r="BX363" s="189"/>
      <c r="BY363" s="189"/>
      <c r="BZ363" s="189"/>
      <c r="CA363" s="189"/>
      <c r="CB363" s="189"/>
      <c r="CC363" s="189"/>
      <c r="CD363" s="189"/>
      <c r="CE363" s="189"/>
      <c r="CF363" s="189"/>
      <c r="CG363" s="189"/>
      <c r="CH363" s="189"/>
      <c r="CI363" s="189"/>
      <c r="CJ363" s="189"/>
      <c r="CK363" s="189"/>
      <c r="CL363" s="189"/>
      <c r="CM363" s="189"/>
      <c r="CN363" s="189"/>
      <c r="CO363" s="189"/>
      <c r="CP363" s="189"/>
      <c r="CQ363" s="189"/>
      <c r="CR363" s="189"/>
      <c r="CS363" s="189"/>
      <c r="CT363" s="189"/>
      <c r="CU363" s="189"/>
      <c r="CV363" s="189"/>
      <c r="CW363" s="189"/>
      <c r="CX363" s="189"/>
      <c r="CY363" s="189"/>
      <c r="CZ363" s="189"/>
      <c r="DA363" s="189"/>
      <c r="DB363" s="189"/>
      <c r="DC363" s="189"/>
      <c r="DD363" s="189"/>
      <c r="DE363" s="189"/>
      <c r="DF363" s="189"/>
    </row>
    <row r="364" spans="1:110">
      <c r="A364" s="189"/>
      <c r="B364" s="189"/>
      <c r="C364" s="189"/>
      <c r="D364" s="189"/>
      <c r="E364" s="189"/>
      <c r="F364" s="189"/>
      <c r="G364" s="189"/>
      <c r="H364" s="189"/>
      <c r="I364" s="189"/>
      <c r="J364" s="189"/>
      <c r="K364" s="189"/>
      <c r="L364" s="189"/>
      <c r="M364" s="189"/>
      <c r="N364" s="189"/>
      <c r="O364" s="189"/>
      <c r="P364" s="189"/>
      <c r="Q364" s="189"/>
      <c r="R364" s="189"/>
      <c r="S364" s="189"/>
      <c r="T364" s="189"/>
      <c r="U364" s="189"/>
      <c r="V364" s="189"/>
      <c r="W364" s="189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/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  <c r="BI364" s="189"/>
      <c r="BJ364" s="189"/>
      <c r="BK364" s="189"/>
      <c r="BL364" s="189"/>
      <c r="BM364" s="189"/>
      <c r="BN364" s="189"/>
      <c r="BO364" s="189"/>
      <c r="BP364" s="189"/>
      <c r="BQ364" s="189"/>
      <c r="BR364" s="189"/>
      <c r="BS364" s="189"/>
      <c r="BT364" s="189"/>
      <c r="BU364" s="189"/>
      <c r="BV364" s="189"/>
      <c r="BW364" s="189"/>
      <c r="BX364" s="189"/>
      <c r="BY364" s="189"/>
      <c r="BZ364" s="189"/>
      <c r="CA364" s="189"/>
      <c r="CB364" s="189"/>
      <c r="CC364" s="189"/>
      <c r="CD364" s="189"/>
      <c r="CE364" s="189"/>
      <c r="CF364" s="189"/>
      <c r="CG364" s="189"/>
      <c r="CH364" s="189"/>
      <c r="CI364" s="189"/>
      <c r="CJ364" s="189"/>
      <c r="CK364" s="189"/>
      <c r="CL364" s="189"/>
      <c r="CM364" s="189"/>
      <c r="CN364" s="189"/>
      <c r="CO364" s="189"/>
      <c r="CP364" s="189"/>
      <c r="CQ364" s="189"/>
      <c r="CR364" s="189"/>
      <c r="CS364" s="189"/>
      <c r="CT364" s="189"/>
      <c r="CU364" s="189"/>
      <c r="CV364" s="189"/>
      <c r="CW364" s="189"/>
      <c r="CX364" s="189"/>
      <c r="CY364" s="189"/>
      <c r="CZ364" s="189"/>
      <c r="DA364" s="189"/>
      <c r="DB364" s="189"/>
      <c r="DC364" s="189"/>
      <c r="DD364" s="189"/>
      <c r="DE364" s="189"/>
      <c r="DF364" s="189"/>
    </row>
    <row r="365" spans="1:110">
      <c r="A365" s="189"/>
      <c r="B365" s="189"/>
      <c r="C365" s="189"/>
      <c r="D365" s="189"/>
      <c r="E365" s="189"/>
      <c r="F365" s="189"/>
      <c r="G365" s="189"/>
      <c r="H365" s="189"/>
      <c r="I365" s="189"/>
      <c r="J365" s="189"/>
      <c r="K365" s="189"/>
      <c r="L365" s="189"/>
      <c r="M365" s="189"/>
      <c r="N365" s="189"/>
      <c r="O365" s="189"/>
      <c r="P365" s="189"/>
      <c r="Q365" s="189"/>
      <c r="R365" s="189"/>
      <c r="S365" s="189"/>
      <c r="T365" s="189"/>
      <c r="U365" s="189"/>
      <c r="V365" s="189"/>
      <c r="W365" s="189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/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  <c r="BI365" s="189"/>
      <c r="BJ365" s="189"/>
      <c r="BK365" s="189"/>
      <c r="BL365" s="189"/>
      <c r="BM365" s="189"/>
      <c r="BN365" s="189"/>
      <c r="BO365" s="189"/>
      <c r="BP365" s="189"/>
      <c r="BQ365" s="189"/>
      <c r="BR365" s="189"/>
      <c r="BS365" s="189"/>
      <c r="BT365" s="189"/>
      <c r="BU365" s="189"/>
      <c r="BV365" s="189"/>
      <c r="BW365" s="189"/>
      <c r="BX365" s="189"/>
      <c r="BY365" s="189"/>
      <c r="BZ365" s="189"/>
      <c r="CA365" s="189"/>
      <c r="CB365" s="189"/>
      <c r="CC365" s="189"/>
      <c r="CD365" s="189"/>
      <c r="CE365" s="189"/>
      <c r="CF365" s="189"/>
      <c r="CG365" s="189"/>
      <c r="CH365" s="189"/>
      <c r="CI365" s="189"/>
      <c r="CJ365" s="189"/>
      <c r="CK365" s="189"/>
      <c r="CL365" s="189"/>
      <c r="CM365" s="189"/>
      <c r="CN365" s="189"/>
      <c r="CO365" s="189"/>
      <c r="CP365" s="189"/>
      <c r="CQ365" s="189"/>
      <c r="CR365" s="189"/>
      <c r="CS365" s="189"/>
      <c r="CT365" s="189"/>
      <c r="CU365" s="189"/>
      <c r="CV365" s="189"/>
      <c r="CW365" s="189"/>
      <c r="CX365" s="189"/>
      <c r="CY365" s="189"/>
      <c r="CZ365" s="189"/>
      <c r="DA365" s="189"/>
      <c r="DB365" s="189"/>
      <c r="DC365" s="189"/>
      <c r="DD365" s="189"/>
      <c r="DE365" s="189"/>
      <c r="DF365" s="189"/>
    </row>
    <row r="366" spans="1:110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S366" s="189"/>
      <c r="T366" s="189"/>
      <c r="U366" s="189"/>
      <c r="V366" s="189"/>
      <c r="W366" s="189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/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  <c r="BI366" s="189"/>
      <c r="BJ366" s="189"/>
      <c r="BK366" s="189"/>
      <c r="BL366" s="189"/>
      <c r="BM366" s="189"/>
      <c r="BN366" s="189"/>
      <c r="BO366" s="189"/>
      <c r="BP366" s="189"/>
      <c r="BQ366" s="189"/>
      <c r="BR366" s="189"/>
      <c r="BS366" s="189"/>
      <c r="BT366" s="189"/>
      <c r="BU366" s="189"/>
      <c r="BV366" s="189"/>
      <c r="BW366" s="189"/>
      <c r="BX366" s="189"/>
      <c r="BY366" s="189"/>
      <c r="BZ366" s="189"/>
      <c r="CA366" s="189"/>
      <c r="CB366" s="189"/>
      <c r="CC366" s="189"/>
      <c r="CD366" s="189"/>
      <c r="CE366" s="189"/>
      <c r="CF366" s="189"/>
      <c r="CG366" s="189"/>
      <c r="CH366" s="189"/>
      <c r="CI366" s="189"/>
      <c r="CJ366" s="189"/>
      <c r="CK366" s="189"/>
      <c r="CL366" s="189"/>
      <c r="CM366" s="189"/>
      <c r="CN366" s="189"/>
      <c r="CO366" s="189"/>
      <c r="CP366" s="189"/>
      <c r="CQ366" s="189"/>
      <c r="CR366" s="189"/>
      <c r="CS366" s="189"/>
      <c r="CT366" s="189"/>
      <c r="CU366" s="189"/>
      <c r="CV366" s="189"/>
      <c r="CW366" s="189"/>
      <c r="CX366" s="189"/>
      <c r="CY366" s="189"/>
      <c r="CZ366" s="189"/>
      <c r="DA366" s="189"/>
      <c r="DB366" s="189"/>
      <c r="DC366" s="189"/>
      <c r="DD366" s="189"/>
      <c r="DE366" s="189"/>
      <c r="DF366" s="189"/>
    </row>
    <row r="367" spans="1:110">
      <c r="A367" s="189"/>
      <c r="B367" s="189"/>
      <c r="C367" s="189"/>
      <c r="D367" s="189"/>
      <c r="E367" s="189"/>
      <c r="F367" s="189"/>
      <c r="G367" s="189"/>
      <c r="H367" s="189"/>
      <c r="I367" s="189"/>
      <c r="J367" s="189"/>
      <c r="K367" s="189"/>
      <c r="L367" s="189"/>
      <c r="M367" s="189"/>
      <c r="N367" s="189"/>
      <c r="O367" s="189"/>
      <c r="P367" s="189"/>
      <c r="Q367" s="189"/>
      <c r="R367" s="189"/>
      <c r="S367" s="189"/>
      <c r="T367" s="189"/>
      <c r="U367" s="189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/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  <c r="BI367" s="189"/>
      <c r="BJ367" s="189"/>
      <c r="BK367" s="189"/>
      <c r="BL367" s="189"/>
      <c r="BM367" s="189"/>
      <c r="BN367" s="189"/>
      <c r="BO367" s="189"/>
      <c r="BP367" s="189"/>
      <c r="BQ367" s="189"/>
      <c r="BR367" s="189"/>
      <c r="BS367" s="189"/>
      <c r="BT367" s="189"/>
      <c r="BU367" s="189"/>
      <c r="BV367" s="189"/>
      <c r="BW367" s="189"/>
      <c r="BX367" s="189"/>
      <c r="BY367" s="189"/>
      <c r="BZ367" s="189"/>
      <c r="CA367" s="189"/>
      <c r="CB367" s="189"/>
      <c r="CC367" s="189"/>
      <c r="CD367" s="189"/>
      <c r="CE367" s="189"/>
      <c r="CF367" s="189"/>
      <c r="CG367" s="189"/>
      <c r="CH367" s="189"/>
      <c r="CI367" s="189"/>
      <c r="CJ367" s="189"/>
      <c r="CK367" s="189"/>
      <c r="CL367" s="189"/>
      <c r="CM367" s="189"/>
      <c r="CN367" s="189"/>
      <c r="CO367" s="189"/>
      <c r="CP367" s="189"/>
      <c r="CQ367" s="189"/>
      <c r="CR367" s="189"/>
      <c r="CS367" s="189"/>
      <c r="CT367" s="189"/>
      <c r="CU367" s="189"/>
      <c r="CV367" s="189"/>
      <c r="CW367" s="189"/>
      <c r="CX367" s="189"/>
      <c r="CY367" s="189"/>
      <c r="CZ367" s="189"/>
      <c r="DA367" s="189"/>
      <c r="DB367" s="189"/>
      <c r="DC367" s="189"/>
      <c r="DD367" s="189"/>
      <c r="DE367" s="189"/>
      <c r="DF367" s="189"/>
    </row>
    <row r="368" spans="1:110">
      <c r="A368" s="189"/>
      <c r="B368" s="189"/>
      <c r="C368" s="189"/>
      <c r="D368" s="189"/>
      <c r="E368" s="189"/>
      <c r="F368" s="189"/>
      <c r="G368" s="189"/>
      <c r="H368" s="189"/>
      <c r="I368" s="189"/>
      <c r="J368" s="189"/>
      <c r="K368" s="189"/>
      <c r="L368" s="189"/>
      <c r="M368" s="189"/>
      <c r="N368" s="189"/>
      <c r="O368" s="189"/>
      <c r="P368" s="189"/>
      <c r="Q368" s="189"/>
      <c r="R368" s="189"/>
      <c r="S368" s="189"/>
      <c r="T368" s="189"/>
      <c r="U368" s="189"/>
      <c r="V368" s="189"/>
      <c r="W368" s="189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/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  <c r="BI368" s="189"/>
      <c r="BJ368" s="189"/>
      <c r="BK368" s="189"/>
      <c r="BL368" s="189"/>
      <c r="BM368" s="189"/>
      <c r="BN368" s="189"/>
      <c r="BO368" s="189"/>
      <c r="BP368" s="189"/>
      <c r="BQ368" s="189"/>
      <c r="BR368" s="189"/>
      <c r="BS368" s="189"/>
      <c r="BT368" s="189"/>
      <c r="BU368" s="189"/>
      <c r="BV368" s="189"/>
      <c r="BW368" s="189"/>
      <c r="BX368" s="189"/>
      <c r="BY368" s="189"/>
      <c r="BZ368" s="189"/>
      <c r="CA368" s="189"/>
      <c r="CB368" s="189"/>
      <c r="CC368" s="189"/>
      <c r="CD368" s="189"/>
      <c r="CE368" s="189"/>
      <c r="CF368" s="189"/>
      <c r="CG368" s="189"/>
      <c r="CH368" s="189"/>
      <c r="CI368" s="189"/>
      <c r="CJ368" s="189"/>
      <c r="CK368" s="189"/>
      <c r="CL368" s="189"/>
      <c r="CM368" s="189"/>
      <c r="CN368" s="189"/>
      <c r="CO368" s="189"/>
      <c r="CP368" s="189"/>
      <c r="CQ368" s="189"/>
      <c r="CR368" s="189"/>
      <c r="CS368" s="189"/>
      <c r="CT368" s="189"/>
      <c r="CU368" s="189"/>
      <c r="CV368" s="189"/>
      <c r="CW368" s="189"/>
      <c r="CX368" s="189"/>
      <c r="CY368" s="189"/>
      <c r="CZ368" s="189"/>
      <c r="DA368" s="189"/>
      <c r="DB368" s="189"/>
      <c r="DC368" s="189"/>
      <c r="DD368" s="189"/>
      <c r="DE368" s="189"/>
      <c r="DF368" s="189"/>
    </row>
    <row r="369" spans="1:110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189"/>
      <c r="S369" s="189"/>
      <c r="T369" s="189"/>
      <c r="U369" s="189"/>
      <c r="V369" s="189"/>
      <c r="W369" s="189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/>
      <c r="AH369" s="189"/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  <c r="BI369" s="189"/>
      <c r="BJ369" s="189"/>
      <c r="BK369" s="189"/>
      <c r="BL369" s="189"/>
      <c r="BM369" s="189"/>
      <c r="BN369" s="189"/>
      <c r="BO369" s="189"/>
      <c r="BP369" s="189"/>
      <c r="BQ369" s="189"/>
      <c r="BR369" s="189"/>
      <c r="BS369" s="189"/>
      <c r="BT369" s="189"/>
      <c r="BU369" s="189"/>
      <c r="BV369" s="189"/>
      <c r="BW369" s="189"/>
      <c r="BX369" s="189"/>
      <c r="BY369" s="189"/>
      <c r="BZ369" s="189"/>
      <c r="CA369" s="189"/>
      <c r="CB369" s="189"/>
      <c r="CC369" s="189"/>
      <c r="CD369" s="189"/>
      <c r="CE369" s="189"/>
      <c r="CF369" s="189"/>
      <c r="CG369" s="189"/>
      <c r="CH369" s="189"/>
      <c r="CI369" s="189"/>
      <c r="CJ369" s="189"/>
      <c r="CK369" s="189"/>
      <c r="CL369" s="189"/>
      <c r="CM369" s="189"/>
      <c r="CN369" s="189"/>
      <c r="CO369" s="189"/>
      <c r="CP369" s="189"/>
      <c r="CQ369" s="189"/>
      <c r="CR369" s="189"/>
      <c r="CS369" s="189"/>
      <c r="CT369" s="189"/>
      <c r="CU369" s="189"/>
      <c r="CV369" s="189"/>
      <c r="CW369" s="189"/>
      <c r="CX369" s="189"/>
      <c r="CY369" s="189"/>
      <c r="CZ369" s="189"/>
      <c r="DA369" s="189"/>
      <c r="DB369" s="189"/>
      <c r="DC369" s="189"/>
      <c r="DD369" s="189"/>
      <c r="DE369" s="189"/>
      <c r="DF369" s="189"/>
    </row>
    <row r="370" spans="1:110">
      <c r="A370" s="189"/>
      <c r="B370" s="189"/>
      <c r="C370" s="189"/>
      <c r="D370" s="189"/>
      <c r="E370" s="189"/>
      <c r="F370" s="189"/>
      <c r="G370" s="189"/>
      <c r="H370" s="189"/>
      <c r="I370" s="189"/>
      <c r="J370" s="189"/>
      <c r="K370" s="189"/>
      <c r="L370" s="189"/>
      <c r="M370" s="189"/>
      <c r="N370" s="189"/>
      <c r="O370" s="189"/>
      <c r="P370" s="189"/>
      <c r="Q370" s="189"/>
      <c r="R370" s="189"/>
      <c r="S370" s="189"/>
      <c r="T370" s="189"/>
      <c r="U370" s="189"/>
      <c r="V370" s="189"/>
      <c r="W370" s="189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/>
      <c r="AH370" s="189"/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  <c r="BI370" s="189"/>
      <c r="BJ370" s="189"/>
      <c r="BK370" s="189"/>
      <c r="BL370" s="189"/>
      <c r="BM370" s="189"/>
      <c r="BN370" s="189"/>
      <c r="BO370" s="189"/>
      <c r="BP370" s="189"/>
      <c r="BQ370" s="189"/>
      <c r="BR370" s="189"/>
      <c r="BS370" s="189"/>
      <c r="BT370" s="189"/>
      <c r="BU370" s="189"/>
      <c r="BV370" s="189"/>
      <c r="BW370" s="189"/>
      <c r="BX370" s="189"/>
      <c r="BY370" s="189"/>
      <c r="BZ370" s="189"/>
      <c r="CA370" s="189"/>
      <c r="CB370" s="189"/>
      <c r="CC370" s="189"/>
      <c r="CD370" s="189"/>
      <c r="CE370" s="189"/>
      <c r="CF370" s="189"/>
      <c r="CG370" s="189"/>
      <c r="CH370" s="189"/>
      <c r="CI370" s="189"/>
      <c r="CJ370" s="189"/>
      <c r="CK370" s="189"/>
      <c r="CL370" s="189"/>
      <c r="CM370" s="189"/>
      <c r="CN370" s="189"/>
      <c r="CO370" s="189"/>
      <c r="CP370" s="189"/>
      <c r="CQ370" s="189"/>
      <c r="CR370" s="189"/>
      <c r="CS370" s="189"/>
      <c r="CT370" s="189"/>
      <c r="CU370" s="189"/>
      <c r="CV370" s="189"/>
      <c r="CW370" s="189"/>
      <c r="CX370" s="189"/>
      <c r="CY370" s="189"/>
      <c r="CZ370" s="189"/>
      <c r="DA370" s="189"/>
      <c r="DB370" s="189"/>
      <c r="DC370" s="189"/>
      <c r="DD370" s="189"/>
      <c r="DE370" s="189"/>
      <c r="DF370" s="189"/>
    </row>
    <row r="371" spans="1:110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189"/>
      <c r="M371" s="189"/>
      <c r="N371" s="189"/>
      <c r="O371" s="189"/>
      <c r="P371" s="189"/>
      <c r="Q371" s="189"/>
      <c r="R371" s="189"/>
      <c r="S371" s="189"/>
      <c r="T371" s="189"/>
      <c r="U371" s="189"/>
      <c r="V371" s="189"/>
      <c r="W371" s="189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/>
      <c r="AH371" s="189"/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  <c r="BI371" s="189"/>
      <c r="BJ371" s="189"/>
      <c r="BK371" s="189"/>
      <c r="BL371" s="189"/>
      <c r="BM371" s="189"/>
      <c r="BN371" s="189"/>
      <c r="BO371" s="189"/>
      <c r="BP371" s="189"/>
      <c r="BQ371" s="189"/>
      <c r="BR371" s="189"/>
      <c r="BS371" s="189"/>
      <c r="BT371" s="189"/>
      <c r="BU371" s="189"/>
      <c r="BV371" s="189"/>
      <c r="BW371" s="189"/>
      <c r="BX371" s="189"/>
      <c r="BY371" s="189"/>
      <c r="BZ371" s="189"/>
      <c r="CA371" s="189"/>
      <c r="CB371" s="189"/>
      <c r="CC371" s="189"/>
      <c r="CD371" s="189"/>
      <c r="CE371" s="189"/>
      <c r="CF371" s="189"/>
      <c r="CG371" s="189"/>
      <c r="CH371" s="189"/>
      <c r="CI371" s="189"/>
      <c r="CJ371" s="189"/>
      <c r="CK371" s="189"/>
      <c r="CL371" s="189"/>
      <c r="CM371" s="189"/>
      <c r="CN371" s="189"/>
      <c r="CO371" s="189"/>
      <c r="CP371" s="189"/>
      <c r="CQ371" s="189"/>
      <c r="CR371" s="189"/>
      <c r="CS371" s="189"/>
      <c r="CT371" s="189"/>
      <c r="CU371" s="189"/>
      <c r="CV371" s="189"/>
      <c r="CW371" s="189"/>
      <c r="CX371" s="189"/>
      <c r="CY371" s="189"/>
      <c r="CZ371" s="189"/>
      <c r="DA371" s="189"/>
      <c r="DB371" s="189"/>
      <c r="DC371" s="189"/>
      <c r="DD371" s="189"/>
      <c r="DE371" s="189"/>
      <c r="DF371" s="189"/>
    </row>
    <row r="372" spans="1:110">
      <c r="A372" s="189"/>
      <c r="B372" s="189"/>
      <c r="C372" s="189"/>
      <c r="D372" s="189"/>
      <c r="E372" s="189"/>
      <c r="F372" s="189"/>
      <c r="G372" s="189"/>
      <c r="H372" s="189"/>
      <c r="I372" s="189"/>
      <c r="J372" s="189"/>
      <c r="K372" s="189"/>
      <c r="L372" s="189"/>
      <c r="M372" s="189"/>
      <c r="N372" s="189"/>
      <c r="O372" s="189"/>
      <c r="P372" s="189"/>
      <c r="Q372" s="189"/>
      <c r="R372" s="189"/>
      <c r="S372" s="189"/>
      <c r="T372" s="189"/>
      <c r="U372" s="189"/>
      <c r="V372" s="189"/>
      <c r="W372" s="189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/>
      <c r="AH372" s="189"/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  <c r="BI372" s="189"/>
      <c r="BJ372" s="189"/>
      <c r="BK372" s="189"/>
      <c r="BL372" s="189"/>
      <c r="BM372" s="189"/>
      <c r="BN372" s="189"/>
      <c r="BO372" s="189"/>
      <c r="BP372" s="189"/>
      <c r="BQ372" s="189"/>
      <c r="BR372" s="189"/>
      <c r="BS372" s="189"/>
      <c r="BT372" s="189"/>
      <c r="BU372" s="189"/>
      <c r="BV372" s="189"/>
      <c r="BW372" s="189"/>
      <c r="BX372" s="189"/>
      <c r="BY372" s="189"/>
      <c r="BZ372" s="189"/>
      <c r="CA372" s="189"/>
      <c r="CB372" s="189"/>
      <c r="CC372" s="189"/>
      <c r="CD372" s="189"/>
      <c r="CE372" s="189"/>
      <c r="CF372" s="189"/>
      <c r="CG372" s="189"/>
      <c r="CH372" s="189"/>
      <c r="CI372" s="189"/>
      <c r="CJ372" s="189"/>
      <c r="CK372" s="189"/>
      <c r="CL372" s="189"/>
      <c r="CM372" s="189"/>
      <c r="CN372" s="189"/>
      <c r="CO372" s="189"/>
      <c r="CP372" s="189"/>
      <c r="CQ372" s="189"/>
      <c r="CR372" s="189"/>
      <c r="CS372" s="189"/>
      <c r="CT372" s="189"/>
      <c r="CU372" s="189"/>
      <c r="CV372" s="189"/>
      <c r="CW372" s="189"/>
      <c r="CX372" s="189"/>
      <c r="CY372" s="189"/>
      <c r="CZ372" s="189"/>
      <c r="DA372" s="189"/>
      <c r="DB372" s="189"/>
      <c r="DC372" s="189"/>
      <c r="DD372" s="189"/>
      <c r="DE372" s="189"/>
      <c r="DF372" s="189"/>
    </row>
    <row r="373" spans="1:110">
      <c r="A373" s="189"/>
      <c r="B373" s="189"/>
      <c r="C373" s="189"/>
      <c r="D373" s="189"/>
      <c r="E373" s="189"/>
      <c r="F373" s="189"/>
      <c r="G373" s="189"/>
      <c r="H373" s="189"/>
      <c r="I373" s="189"/>
      <c r="J373" s="189"/>
      <c r="K373" s="189"/>
      <c r="L373" s="189"/>
      <c r="M373" s="189"/>
      <c r="N373" s="189"/>
      <c r="O373" s="189"/>
      <c r="P373" s="189"/>
      <c r="Q373" s="189"/>
      <c r="R373" s="189"/>
      <c r="S373" s="189"/>
      <c r="T373" s="189"/>
      <c r="U373" s="189"/>
      <c r="V373" s="189"/>
      <c r="W373" s="189"/>
      <c r="X373" s="189"/>
      <c r="Y373" s="189"/>
      <c r="Z373" s="189"/>
      <c r="AA373" s="189"/>
      <c r="AB373" s="189"/>
      <c r="AC373" s="189"/>
      <c r="AD373" s="189"/>
      <c r="AE373" s="189"/>
      <c r="AF373" s="189"/>
      <c r="AG373" s="189"/>
      <c r="AH373" s="189"/>
      <c r="AI373" s="189"/>
      <c r="AJ373" s="189"/>
      <c r="AK373" s="189"/>
      <c r="AL373" s="189"/>
      <c r="AM373" s="189"/>
      <c r="AN373" s="189"/>
      <c r="AO373" s="189"/>
      <c r="AP373" s="189"/>
      <c r="AQ373" s="189"/>
      <c r="AR373" s="189"/>
      <c r="AS373" s="189"/>
      <c r="AT373" s="189"/>
      <c r="AU373" s="189"/>
      <c r="AV373" s="189"/>
      <c r="AW373" s="189"/>
      <c r="AX373" s="189"/>
      <c r="AY373" s="189"/>
      <c r="AZ373" s="189"/>
      <c r="BA373" s="189"/>
      <c r="BB373" s="189"/>
      <c r="BC373" s="189"/>
      <c r="BD373" s="189"/>
      <c r="BE373" s="189"/>
      <c r="BF373" s="189"/>
      <c r="BG373" s="189"/>
      <c r="BH373" s="189"/>
      <c r="BI373" s="189"/>
      <c r="BJ373" s="189"/>
      <c r="BK373" s="189"/>
      <c r="BL373" s="189"/>
      <c r="BM373" s="189"/>
      <c r="BN373" s="189"/>
      <c r="BO373" s="189"/>
      <c r="BP373" s="189"/>
      <c r="BQ373" s="189"/>
      <c r="BR373" s="189"/>
      <c r="BS373" s="189"/>
      <c r="BT373" s="189"/>
      <c r="BU373" s="189"/>
      <c r="BV373" s="189"/>
      <c r="BW373" s="189"/>
      <c r="BX373" s="189"/>
      <c r="BY373" s="189"/>
      <c r="BZ373" s="189"/>
      <c r="CA373" s="189"/>
      <c r="CB373" s="189"/>
      <c r="CC373" s="189"/>
      <c r="CD373" s="189"/>
      <c r="CE373" s="189"/>
      <c r="CF373" s="189"/>
      <c r="CG373" s="189"/>
      <c r="CH373" s="189"/>
      <c r="CI373" s="189"/>
      <c r="CJ373" s="189"/>
      <c r="CK373" s="189"/>
      <c r="CL373" s="189"/>
      <c r="CM373" s="189"/>
      <c r="CN373" s="189"/>
      <c r="CO373" s="189"/>
      <c r="CP373" s="189"/>
      <c r="CQ373" s="189"/>
      <c r="CR373" s="189"/>
      <c r="CS373" s="189"/>
      <c r="CT373" s="189"/>
      <c r="CU373" s="189"/>
      <c r="CV373" s="189"/>
      <c r="CW373" s="189"/>
      <c r="CX373" s="189"/>
      <c r="CY373" s="189"/>
      <c r="CZ373" s="189"/>
      <c r="DA373" s="189"/>
      <c r="DB373" s="189"/>
      <c r="DC373" s="189"/>
      <c r="DD373" s="189"/>
      <c r="DE373" s="189"/>
      <c r="DF373" s="189"/>
    </row>
    <row r="374" spans="1:110">
      <c r="A374" s="189"/>
      <c r="B374" s="189"/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/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  <c r="BI374" s="189"/>
      <c r="BJ374" s="189"/>
      <c r="BK374" s="189"/>
      <c r="BL374" s="189"/>
      <c r="BM374" s="189"/>
      <c r="BN374" s="189"/>
      <c r="BO374" s="189"/>
      <c r="BP374" s="189"/>
      <c r="BQ374" s="189"/>
      <c r="BR374" s="189"/>
      <c r="BS374" s="189"/>
      <c r="BT374" s="189"/>
      <c r="BU374" s="189"/>
      <c r="BV374" s="189"/>
      <c r="BW374" s="189"/>
      <c r="BX374" s="189"/>
      <c r="BY374" s="189"/>
      <c r="BZ374" s="189"/>
      <c r="CA374" s="189"/>
      <c r="CB374" s="189"/>
      <c r="CC374" s="189"/>
      <c r="CD374" s="189"/>
      <c r="CE374" s="189"/>
      <c r="CF374" s="189"/>
      <c r="CG374" s="189"/>
      <c r="CH374" s="189"/>
      <c r="CI374" s="189"/>
      <c r="CJ374" s="189"/>
      <c r="CK374" s="189"/>
      <c r="CL374" s="189"/>
      <c r="CM374" s="189"/>
      <c r="CN374" s="189"/>
      <c r="CO374" s="189"/>
      <c r="CP374" s="189"/>
      <c r="CQ374" s="189"/>
      <c r="CR374" s="189"/>
      <c r="CS374" s="189"/>
      <c r="CT374" s="189"/>
      <c r="CU374" s="189"/>
      <c r="CV374" s="189"/>
      <c r="CW374" s="189"/>
      <c r="CX374" s="189"/>
      <c r="CY374" s="189"/>
      <c r="CZ374" s="189"/>
      <c r="DA374" s="189"/>
      <c r="DB374" s="189"/>
      <c r="DC374" s="189"/>
      <c r="DD374" s="189"/>
      <c r="DE374" s="189"/>
      <c r="DF374" s="189"/>
    </row>
    <row r="375" spans="1:110">
      <c r="A375" s="189"/>
      <c r="B375" s="189"/>
      <c r="C375" s="189"/>
      <c r="D375" s="189"/>
      <c r="E375" s="189"/>
      <c r="F375" s="189"/>
      <c r="G375" s="189"/>
      <c r="H375" s="189"/>
      <c r="I375" s="189"/>
      <c r="J375" s="189"/>
      <c r="K375" s="189"/>
      <c r="L375" s="189"/>
      <c r="M375" s="189"/>
      <c r="N375" s="189"/>
      <c r="O375" s="189"/>
      <c r="P375" s="189"/>
      <c r="Q375" s="189"/>
      <c r="R375" s="189"/>
      <c r="S375" s="189"/>
      <c r="T375" s="189"/>
      <c r="U375" s="189"/>
      <c r="V375" s="189"/>
      <c r="W375" s="189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/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  <c r="BI375" s="189"/>
      <c r="BJ375" s="189"/>
      <c r="BK375" s="189"/>
      <c r="BL375" s="189"/>
      <c r="BM375" s="189"/>
      <c r="BN375" s="189"/>
      <c r="BO375" s="189"/>
      <c r="BP375" s="189"/>
      <c r="BQ375" s="189"/>
      <c r="BR375" s="189"/>
      <c r="BS375" s="189"/>
      <c r="BT375" s="189"/>
      <c r="BU375" s="189"/>
      <c r="BV375" s="189"/>
      <c r="BW375" s="189"/>
      <c r="BX375" s="189"/>
      <c r="BY375" s="189"/>
      <c r="BZ375" s="189"/>
      <c r="CA375" s="189"/>
      <c r="CB375" s="189"/>
      <c r="CC375" s="189"/>
      <c r="CD375" s="189"/>
      <c r="CE375" s="189"/>
      <c r="CF375" s="189"/>
      <c r="CG375" s="189"/>
      <c r="CH375" s="189"/>
      <c r="CI375" s="189"/>
      <c r="CJ375" s="189"/>
      <c r="CK375" s="189"/>
      <c r="CL375" s="189"/>
      <c r="CM375" s="189"/>
      <c r="CN375" s="189"/>
      <c r="CO375" s="189"/>
      <c r="CP375" s="189"/>
      <c r="CQ375" s="189"/>
      <c r="CR375" s="189"/>
      <c r="CS375" s="189"/>
      <c r="CT375" s="189"/>
      <c r="CU375" s="189"/>
      <c r="CV375" s="189"/>
      <c r="CW375" s="189"/>
      <c r="CX375" s="189"/>
      <c r="CY375" s="189"/>
      <c r="CZ375" s="189"/>
      <c r="DA375" s="189"/>
      <c r="DB375" s="189"/>
      <c r="DC375" s="189"/>
      <c r="DD375" s="189"/>
      <c r="DE375" s="189"/>
      <c r="DF375" s="189"/>
    </row>
    <row r="376" spans="1:110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/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  <c r="BI376" s="189"/>
      <c r="BJ376" s="189"/>
      <c r="BK376" s="189"/>
      <c r="BL376" s="189"/>
      <c r="BM376" s="189"/>
      <c r="BN376" s="189"/>
      <c r="BO376" s="189"/>
      <c r="BP376" s="189"/>
      <c r="BQ376" s="189"/>
      <c r="BR376" s="189"/>
      <c r="BS376" s="189"/>
      <c r="BT376" s="189"/>
      <c r="BU376" s="189"/>
      <c r="BV376" s="189"/>
      <c r="BW376" s="189"/>
      <c r="BX376" s="189"/>
      <c r="BY376" s="189"/>
      <c r="BZ376" s="189"/>
      <c r="CA376" s="189"/>
      <c r="CB376" s="189"/>
      <c r="CC376" s="189"/>
      <c r="CD376" s="189"/>
      <c r="CE376" s="189"/>
      <c r="CF376" s="189"/>
      <c r="CG376" s="189"/>
      <c r="CH376" s="189"/>
      <c r="CI376" s="189"/>
      <c r="CJ376" s="189"/>
      <c r="CK376" s="189"/>
      <c r="CL376" s="189"/>
      <c r="CM376" s="189"/>
      <c r="CN376" s="189"/>
      <c r="CO376" s="189"/>
      <c r="CP376" s="189"/>
      <c r="CQ376" s="189"/>
      <c r="CR376" s="189"/>
      <c r="CS376" s="189"/>
      <c r="CT376" s="189"/>
      <c r="CU376" s="189"/>
      <c r="CV376" s="189"/>
      <c r="CW376" s="189"/>
      <c r="CX376" s="189"/>
      <c r="CY376" s="189"/>
      <c r="CZ376" s="189"/>
      <c r="DA376" s="189"/>
      <c r="DB376" s="189"/>
      <c r="DC376" s="189"/>
      <c r="DD376" s="189"/>
      <c r="DE376" s="189"/>
      <c r="DF376" s="189"/>
    </row>
    <row r="377" spans="1:110">
      <c r="A377" s="189"/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89"/>
      <c r="V377" s="189"/>
      <c r="W377" s="189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/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  <c r="BI377" s="189"/>
      <c r="BJ377" s="189"/>
      <c r="BK377" s="189"/>
      <c r="BL377" s="189"/>
      <c r="BM377" s="189"/>
      <c r="BN377" s="189"/>
      <c r="BO377" s="189"/>
      <c r="BP377" s="189"/>
      <c r="BQ377" s="189"/>
      <c r="BR377" s="189"/>
      <c r="BS377" s="189"/>
      <c r="BT377" s="189"/>
      <c r="BU377" s="189"/>
      <c r="BV377" s="189"/>
      <c r="BW377" s="189"/>
      <c r="BX377" s="189"/>
      <c r="BY377" s="189"/>
      <c r="BZ377" s="189"/>
      <c r="CA377" s="189"/>
      <c r="CB377" s="189"/>
      <c r="CC377" s="189"/>
      <c r="CD377" s="189"/>
      <c r="CE377" s="189"/>
      <c r="CF377" s="189"/>
      <c r="CG377" s="189"/>
      <c r="CH377" s="189"/>
      <c r="CI377" s="189"/>
      <c r="CJ377" s="189"/>
      <c r="CK377" s="189"/>
      <c r="CL377" s="189"/>
      <c r="CM377" s="189"/>
      <c r="CN377" s="189"/>
      <c r="CO377" s="189"/>
      <c r="CP377" s="189"/>
      <c r="CQ377" s="189"/>
      <c r="CR377" s="189"/>
      <c r="CS377" s="189"/>
      <c r="CT377" s="189"/>
      <c r="CU377" s="189"/>
      <c r="CV377" s="189"/>
      <c r="CW377" s="189"/>
      <c r="CX377" s="189"/>
      <c r="CY377" s="189"/>
      <c r="CZ377" s="189"/>
      <c r="DA377" s="189"/>
      <c r="DB377" s="189"/>
      <c r="DC377" s="189"/>
      <c r="DD377" s="189"/>
      <c r="DE377" s="189"/>
      <c r="DF377" s="189"/>
    </row>
    <row r="378" spans="1:110">
      <c r="A378" s="189"/>
      <c r="B378" s="189"/>
      <c r="C378" s="189"/>
      <c r="D378" s="189"/>
      <c r="E378" s="189"/>
      <c r="F378" s="189"/>
      <c r="G378" s="189"/>
      <c r="H378" s="189"/>
      <c r="I378" s="189"/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89"/>
      <c r="U378" s="189"/>
      <c r="V378" s="189"/>
      <c r="W378" s="189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/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  <c r="BI378" s="189"/>
      <c r="BJ378" s="189"/>
      <c r="BK378" s="189"/>
      <c r="BL378" s="189"/>
      <c r="BM378" s="189"/>
      <c r="BN378" s="189"/>
      <c r="BO378" s="189"/>
      <c r="BP378" s="189"/>
      <c r="BQ378" s="189"/>
      <c r="BR378" s="189"/>
      <c r="BS378" s="189"/>
      <c r="BT378" s="189"/>
      <c r="BU378" s="189"/>
      <c r="BV378" s="189"/>
      <c r="BW378" s="189"/>
      <c r="BX378" s="189"/>
      <c r="BY378" s="189"/>
      <c r="BZ378" s="189"/>
      <c r="CA378" s="189"/>
      <c r="CB378" s="189"/>
      <c r="CC378" s="189"/>
      <c r="CD378" s="189"/>
      <c r="CE378" s="189"/>
      <c r="CF378" s="189"/>
      <c r="CG378" s="189"/>
      <c r="CH378" s="189"/>
      <c r="CI378" s="189"/>
      <c r="CJ378" s="189"/>
      <c r="CK378" s="189"/>
      <c r="CL378" s="189"/>
      <c r="CM378" s="189"/>
      <c r="CN378" s="189"/>
      <c r="CO378" s="189"/>
      <c r="CP378" s="189"/>
      <c r="CQ378" s="189"/>
      <c r="CR378" s="189"/>
      <c r="CS378" s="189"/>
      <c r="CT378" s="189"/>
      <c r="CU378" s="189"/>
      <c r="CV378" s="189"/>
      <c r="CW378" s="189"/>
      <c r="CX378" s="189"/>
      <c r="CY378" s="189"/>
      <c r="CZ378" s="189"/>
      <c r="DA378" s="189"/>
      <c r="DB378" s="189"/>
      <c r="DC378" s="189"/>
      <c r="DD378" s="189"/>
      <c r="DE378" s="189"/>
      <c r="DF378" s="189"/>
    </row>
    <row r="379" spans="1:110">
      <c r="A379" s="189"/>
      <c r="B379" s="189"/>
      <c r="C379" s="189"/>
      <c r="D379" s="189"/>
      <c r="E379" s="189"/>
      <c r="F379" s="189"/>
      <c r="G379" s="189"/>
      <c r="H379" s="189"/>
      <c r="I379" s="189"/>
      <c r="J379" s="189"/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9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/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  <c r="BI379" s="189"/>
      <c r="BJ379" s="189"/>
      <c r="BK379" s="189"/>
      <c r="BL379" s="189"/>
      <c r="BM379" s="189"/>
      <c r="BN379" s="189"/>
      <c r="BO379" s="189"/>
      <c r="BP379" s="189"/>
      <c r="BQ379" s="189"/>
      <c r="BR379" s="189"/>
      <c r="BS379" s="189"/>
      <c r="BT379" s="189"/>
      <c r="BU379" s="189"/>
      <c r="BV379" s="189"/>
      <c r="BW379" s="189"/>
      <c r="BX379" s="189"/>
      <c r="BY379" s="189"/>
      <c r="BZ379" s="189"/>
      <c r="CA379" s="189"/>
      <c r="CB379" s="189"/>
      <c r="CC379" s="189"/>
      <c r="CD379" s="189"/>
      <c r="CE379" s="189"/>
      <c r="CF379" s="189"/>
      <c r="CG379" s="189"/>
      <c r="CH379" s="189"/>
      <c r="CI379" s="189"/>
      <c r="CJ379" s="189"/>
      <c r="CK379" s="189"/>
      <c r="CL379" s="189"/>
      <c r="CM379" s="189"/>
      <c r="CN379" s="189"/>
      <c r="CO379" s="189"/>
      <c r="CP379" s="189"/>
      <c r="CQ379" s="189"/>
      <c r="CR379" s="189"/>
      <c r="CS379" s="189"/>
      <c r="CT379" s="189"/>
      <c r="CU379" s="189"/>
      <c r="CV379" s="189"/>
      <c r="CW379" s="189"/>
      <c r="CX379" s="189"/>
      <c r="CY379" s="189"/>
      <c r="CZ379" s="189"/>
      <c r="DA379" s="189"/>
      <c r="DB379" s="189"/>
      <c r="DC379" s="189"/>
      <c r="DD379" s="189"/>
      <c r="DE379" s="189"/>
      <c r="DF379" s="189"/>
    </row>
    <row r="380" spans="1:110">
      <c r="A380" s="189"/>
      <c r="B380" s="189"/>
      <c r="C380" s="189"/>
      <c r="D380" s="189"/>
      <c r="E380" s="189"/>
      <c r="F380" s="189"/>
      <c r="G380" s="189"/>
      <c r="H380" s="189"/>
      <c r="I380" s="189"/>
      <c r="J380" s="189"/>
      <c r="K380" s="189"/>
      <c r="L380" s="189"/>
      <c r="M380" s="189"/>
      <c r="N380" s="189"/>
      <c r="O380" s="189"/>
      <c r="P380" s="189"/>
      <c r="Q380" s="189"/>
      <c r="R380" s="189"/>
      <c r="S380" s="189"/>
      <c r="T380" s="189"/>
      <c r="U380" s="189"/>
      <c r="V380" s="189"/>
      <c r="W380" s="189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/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  <c r="BI380" s="189"/>
      <c r="BJ380" s="189"/>
      <c r="BK380" s="189"/>
      <c r="BL380" s="189"/>
      <c r="BM380" s="189"/>
      <c r="BN380" s="189"/>
      <c r="BO380" s="189"/>
      <c r="BP380" s="189"/>
      <c r="BQ380" s="189"/>
      <c r="BR380" s="189"/>
      <c r="BS380" s="189"/>
      <c r="BT380" s="189"/>
      <c r="BU380" s="189"/>
      <c r="BV380" s="189"/>
      <c r="BW380" s="189"/>
      <c r="BX380" s="189"/>
      <c r="BY380" s="189"/>
      <c r="BZ380" s="189"/>
      <c r="CA380" s="189"/>
      <c r="CB380" s="189"/>
      <c r="CC380" s="189"/>
      <c r="CD380" s="189"/>
      <c r="CE380" s="189"/>
      <c r="CF380" s="189"/>
      <c r="CG380" s="189"/>
      <c r="CH380" s="189"/>
      <c r="CI380" s="189"/>
      <c r="CJ380" s="189"/>
      <c r="CK380" s="189"/>
      <c r="CL380" s="189"/>
      <c r="CM380" s="189"/>
      <c r="CN380" s="189"/>
      <c r="CO380" s="189"/>
      <c r="CP380" s="189"/>
      <c r="CQ380" s="189"/>
      <c r="CR380" s="189"/>
      <c r="CS380" s="189"/>
      <c r="CT380" s="189"/>
      <c r="CU380" s="189"/>
      <c r="CV380" s="189"/>
      <c r="CW380" s="189"/>
      <c r="CX380" s="189"/>
      <c r="CY380" s="189"/>
      <c r="CZ380" s="189"/>
      <c r="DA380" s="189"/>
      <c r="DB380" s="189"/>
      <c r="DC380" s="189"/>
      <c r="DD380" s="189"/>
      <c r="DE380" s="189"/>
      <c r="DF380" s="189"/>
    </row>
    <row r="381" spans="1:110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89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/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  <c r="BI381" s="189"/>
      <c r="BJ381" s="189"/>
      <c r="BK381" s="189"/>
      <c r="BL381" s="189"/>
      <c r="BM381" s="189"/>
      <c r="BN381" s="189"/>
      <c r="BO381" s="189"/>
      <c r="BP381" s="189"/>
      <c r="BQ381" s="189"/>
      <c r="BR381" s="189"/>
      <c r="BS381" s="189"/>
      <c r="BT381" s="189"/>
      <c r="BU381" s="189"/>
      <c r="BV381" s="189"/>
      <c r="BW381" s="189"/>
      <c r="BX381" s="189"/>
      <c r="BY381" s="189"/>
      <c r="BZ381" s="189"/>
      <c r="CA381" s="189"/>
      <c r="CB381" s="189"/>
      <c r="CC381" s="189"/>
      <c r="CD381" s="189"/>
      <c r="CE381" s="189"/>
      <c r="CF381" s="189"/>
      <c r="CG381" s="189"/>
      <c r="CH381" s="189"/>
      <c r="CI381" s="189"/>
      <c r="CJ381" s="189"/>
      <c r="CK381" s="189"/>
      <c r="CL381" s="189"/>
      <c r="CM381" s="189"/>
      <c r="CN381" s="189"/>
      <c r="CO381" s="189"/>
      <c r="CP381" s="189"/>
      <c r="CQ381" s="189"/>
      <c r="CR381" s="189"/>
      <c r="CS381" s="189"/>
      <c r="CT381" s="189"/>
      <c r="CU381" s="189"/>
      <c r="CV381" s="189"/>
      <c r="CW381" s="189"/>
      <c r="CX381" s="189"/>
      <c r="CY381" s="189"/>
      <c r="CZ381" s="189"/>
      <c r="DA381" s="189"/>
      <c r="DB381" s="189"/>
      <c r="DC381" s="189"/>
      <c r="DD381" s="189"/>
      <c r="DE381" s="189"/>
      <c r="DF381" s="189"/>
    </row>
    <row r="382" spans="1:110">
      <c r="A382" s="18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189"/>
      <c r="T382" s="189"/>
      <c r="U382" s="189"/>
      <c r="V382" s="189"/>
      <c r="W382" s="189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/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  <c r="BI382" s="189"/>
      <c r="BJ382" s="189"/>
      <c r="BK382" s="189"/>
      <c r="BL382" s="189"/>
      <c r="BM382" s="189"/>
      <c r="BN382" s="189"/>
      <c r="BO382" s="189"/>
      <c r="BP382" s="189"/>
      <c r="BQ382" s="189"/>
      <c r="BR382" s="189"/>
      <c r="BS382" s="189"/>
      <c r="BT382" s="189"/>
      <c r="BU382" s="189"/>
      <c r="BV382" s="189"/>
      <c r="BW382" s="189"/>
      <c r="BX382" s="189"/>
      <c r="BY382" s="189"/>
      <c r="BZ382" s="189"/>
      <c r="CA382" s="189"/>
      <c r="CB382" s="189"/>
      <c r="CC382" s="189"/>
      <c r="CD382" s="189"/>
      <c r="CE382" s="189"/>
      <c r="CF382" s="189"/>
      <c r="CG382" s="189"/>
      <c r="CH382" s="189"/>
      <c r="CI382" s="189"/>
      <c r="CJ382" s="189"/>
      <c r="CK382" s="189"/>
      <c r="CL382" s="189"/>
      <c r="CM382" s="189"/>
      <c r="CN382" s="189"/>
      <c r="CO382" s="189"/>
      <c r="CP382" s="189"/>
      <c r="CQ382" s="189"/>
      <c r="CR382" s="189"/>
      <c r="CS382" s="189"/>
      <c r="CT382" s="189"/>
      <c r="CU382" s="189"/>
      <c r="CV382" s="189"/>
      <c r="CW382" s="189"/>
      <c r="CX382" s="189"/>
      <c r="CY382" s="189"/>
      <c r="CZ382" s="189"/>
      <c r="DA382" s="189"/>
      <c r="DB382" s="189"/>
      <c r="DC382" s="189"/>
      <c r="DD382" s="189"/>
      <c r="DE382" s="189"/>
      <c r="DF382" s="189"/>
    </row>
    <row r="383" spans="1:110">
      <c r="A383" s="189"/>
      <c r="B383" s="189"/>
      <c r="C383" s="189"/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89"/>
      <c r="Q383" s="189"/>
      <c r="R383" s="189"/>
      <c r="S383" s="189"/>
      <c r="T383" s="189"/>
      <c r="U383" s="189"/>
      <c r="V383" s="189"/>
      <c r="W383" s="189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/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  <c r="BI383" s="189"/>
      <c r="BJ383" s="189"/>
      <c r="BK383" s="189"/>
      <c r="BL383" s="189"/>
      <c r="BM383" s="189"/>
      <c r="BN383" s="189"/>
      <c r="BO383" s="189"/>
      <c r="BP383" s="189"/>
      <c r="BQ383" s="189"/>
      <c r="BR383" s="189"/>
      <c r="BS383" s="189"/>
      <c r="BT383" s="189"/>
      <c r="BU383" s="189"/>
      <c r="BV383" s="189"/>
      <c r="BW383" s="189"/>
      <c r="BX383" s="189"/>
      <c r="BY383" s="189"/>
      <c r="BZ383" s="189"/>
      <c r="CA383" s="189"/>
      <c r="CB383" s="189"/>
      <c r="CC383" s="189"/>
      <c r="CD383" s="189"/>
      <c r="CE383" s="189"/>
      <c r="CF383" s="189"/>
      <c r="CG383" s="189"/>
      <c r="CH383" s="189"/>
      <c r="CI383" s="189"/>
      <c r="CJ383" s="189"/>
      <c r="CK383" s="189"/>
      <c r="CL383" s="189"/>
      <c r="CM383" s="189"/>
      <c r="CN383" s="189"/>
      <c r="CO383" s="189"/>
      <c r="CP383" s="189"/>
      <c r="CQ383" s="189"/>
      <c r="CR383" s="189"/>
      <c r="CS383" s="189"/>
      <c r="CT383" s="189"/>
      <c r="CU383" s="189"/>
      <c r="CV383" s="189"/>
      <c r="CW383" s="189"/>
      <c r="CX383" s="189"/>
      <c r="CY383" s="189"/>
      <c r="CZ383" s="189"/>
      <c r="DA383" s="189"/>
      <c r="DB383" s="189"/>
      <c r="DC383" s="189"/>
      <c r="DD383" s="189"/>
      <c r="DE383" s="189"/>
      <c r="DF383" s="189"/>
    </row>
    <row r="384" spans="1:110">
      <c r="A384" s="189"/>
      <c r="B384" s="189"/>
      <c r="C384" s="189"/>
      <c r="D384" s="189"/>
      <c r="E384" s="189"/>
      <c r="F384" s="189"/>
      <c r="G384" s="189"/>
      <c r="H384" s="189"/>
      <c r="I384" s="189"/>
      <c r="J384" s="189"/>
      <c r="K384" s="189"/>
      <c r="L384" s="189"/>
      <c r="M384" s="189"/>
      <c r="N384" s="189"/>
      <c r="O384" s="189"/>
      <c r="P384" s="189"/>
      <c r="Q384" s="189"/>
      <c r="R384" s="189"/>
      <c r="S384" s="189"/>
      <c r="T384" s="189"/>
      <c r="U384" s="189"/>
      <c r="V384" s="189"/>
      <c r="W384" s="189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/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  <c r="BI384" s="189"/>
      <c r="BJ384" s="189"/>
      <c r="BK384" s="189"/>
      <c r="BL384" s="189"/>
      <c r="BM384" s="189"/>
      <c r="BN384" s="189"/>
      <c r="BO384" s="189"/>
      <c r="BP384" s="189"/>
      <c r="BQ384" s="189"/>
      <c r="BR384" s="189"/>
      <c r="BS384" s="189"/>
      <c r="BT384" s="189"/>
      <c r="BU384" s="189"/>
      <c r="BV384" s="189"/>
      <c r="BW384" s="189"/>
      <c r="BX384" s="189"/>
      <c r="BY384" s="189"/>
      <c r="BZ384" s="189"/>
      <c r="CA384" s="189"/>
      <c r="CB384" s="189"/>
      <c r="CC384" s="189"/>
      <c r="CD384" s="189"/>
      <c r="CE384" s="189"/>
      <c r="CF384" s="189"/>
      <c r="CG384" s="189"/>
      <c r="CH384" s="189"/>
      <c r="CI384" s="189"/>
      <c r="CJ384" s="189"/>
      <c r="CK384" s="189"/>
      <c r="CL384" s="189"/>
      <c r="CM384" s="189"/>
      <c r="CN384" s="189"/>
      <c r="CO384" s="189"/>
      <c r="CP384" s="189"/>
      <c r="CQ384" s="189"/>
      <c r="CR384" s="189"/>
      <c r="CS384" s="189"/>
      <c r="CT384" s="189"/>
      <c r="CU384" s="189"/>
      <c r="CV384" s="189"/>
      <c r="CW384" s="189"/>
      <c r="CX384" s="189"/>
      <c r="CY384" s="189"/>
      <c r="CZ384" s="189"/>
      <c r="DA384" s="189"/>
      <c r="DB384" s="189"/>
      <c r="DC384" s="189"/>
      <c r="DD384" s="189"/>
      <c r="DE384" s="189"/>
      <c r="DF384" s="189"/>
    </row>
    <row r="385" spans="1:110">
      <c r="A385" s="189"/>
      <c r="B385" s="189"/>
      <c r="C385" s="189"/>
      <c r="D385" s="189"/>
      <c r="E385" s="189"/>
      <c r="F385" s="189"/>
      <c r="G385" s="189"/>
      <c r="H385" s="189"/>
      <c r="I385" s="189"/>
      <c r="J385" s="189"/>
      <c r="K385" s="189"/>
      <c r="L385" s="189"/>
      <c r="M385" s="189"/>
      <c r="N385" s="189"/>
      <c r="O385" s="189"/>
      <c r="P385" s="189"/>
      <c r="Q385" s="189"/>
      <c r="R385" s="189"/>
      <c r="S385" s="189"/>
      <c r="T385" s="189"/>
      <c r="U385" s="189"/>
      <c r="V385" s="189"/>
      <c r="W385" s="189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/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  <c r="BI385" s="189"/>
      <c r="BJ385" s="189"/>
      <c r="BK385" s="189"/>
      <c r="BL385" s="189"/>
      <c r="BM385" s="189"/>
      <c r="BN385" s="189"/>
      <c r="BO385" s="189"/>
      <c r="BP385" s="189"/>
      <c r="BQ385" s="189"/>
      <c r="BR385" s="189"/>
      <c r="BS385" s="189"/>
      <c r="BT385" s="189"/>
      <c r="BU385" s="189"/>
      <c r="BV385" s="189"/>
      <c r="BW385" s="189"/>
      <c r="BX385" s="189"/>
      <c r="BY385" s="189"/>
      <c r="BZ385" s="189"/>
      <c r="CA385" s="189"/>
      <c r="CB385" s="189"/>
      <c r="CC385" s="189"/>
      <c r="CD385" s="189"/>
      <c r="CE385" s="189"/>
      <c r="CF385" s="189"/>
      <c r="CG385" s="189"/>
      <c r="CH385" s="189"/>
      <c r="CI385" s="189"/>
      <c r="CJ385" s="189"/>
      <c r="CK385" s="189"/>
      <c r="CL385" s="189"/>
      <c r="CM385" s="189"/>
      <c r="CN385" s="189"/>
      <c r="CO385" s="189"/>
      <c r="CP385" s="189"/>
      <c r="CQ385" s="189"/>
      <c r="CR385" s="189"/>
      <c r="CS385" s="189"/>
      <c r="CT385" s="189"/>
      <c r="CU385" s="189"/>
      <c r="CV385" s="189"/>
      <c r="CW385" s="189"/>
      <c r="CX385" s="189"/>
      <c r="CY385" s="189"/>
      <c r="CZ385" s="189"/>
      <c r="DA385" s="189"/>
      <c r="DB385" s="189"/>
      <c r="DC385" s="189"/>
      <c r="DD385" s="189"/>
      <c r="DE385" s="189"/>
      <c r="DF385" s="189"/>
    </row>
    <row r="386" spans="1:110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S386" s="189"/>
      <c r="T386" s="189"/>
      <c r="U386" s="189"/>
      <c r="V386" s="189"/>
      <c r="W386" s="189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/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  <c r="BI386" s="189"/>
      <c r="BJ386" s="189"/>
      <c r="BK386" s="189"/>
      <c r="BL386" s="189"/>
      <c r="BM386" s="189"/>
      <c r="BN386" s="189"/>
      <c r="BO386" s="189"/>
      <c r="BP386" s="189"/>
      <c r="BQ386" s="189"/>
      <c r="BR386" s="189"/>
      <c r="BS386" s="189"/>
      <c r="BT386" s="189"/>
      <c r="BU386" s="189"/>
      <c r="BV386" s="189"/>
      <c r="BW386" s="189"/>
      <c r="BX386" s="189"/>
      <c r="BY386" s="189"/>
      <c r="BZ386" s="189"/>
      <c r="CA386" s="189"/>
      <c r="CB386" s="189"/>
      <c r="CC386" s="189"/>
      <c r="CD386" s="189"/>
      <c r="CE386" s="189"/>
      <c r="CF386" s="189"/>
      <c r="CG386" s="189"/>
      <c r="CH386" s="189"/>
      <c r="CI386" s="189"/>
      <c r="CJ386" s="189"/>
      <c r="CK386" s="189"/>
      <c r="CL386" s="189"/>
      <c r="CM386" s="189"/>
      <c r="CN386" s="189"/>
      <c r="CO386" s="189"/>
      <c r="CP386" s="189"/>
      <c r="CQ386" s="189"/>
      <c r="CR386" s="189"/>
      <c r="CS386" s="189"/>
      <c r="CT386" s="189"/>
      <c r="CU386" s="189"/>
      <c r="CV386" s="189"/>
      <c r="CW386" s="189"/>
      <c r="CX386" s="189"/>
      <c r="CY386" s="189"/>
      <c r="CZ386" s="189"/>
      <c r="DA386" s="189"/>
      <c r="DB386" s="189"/>
      <c r="DC386" s="189"/>
      <c r="DD386" s="189"/>
      <c r="DE386" s="189"/>
      <c r="DF386" s="189"/>
    </row>
    <row r="387" spans="1:110">
      <c r="A387" s="189"/>
      <c r="B387" s="189"/>
      <c r="C387" s="189"/>
      <c r="D387" s="189"/>
      <c r="E387" s="189"/>
      <c r="F387" s="189"/>
      <c r="G387" s="189"/>
      <c r="H387" s="189"/>
      <c r="I387" s="189"/>
      <c r="J387" s="189"/>
      <c r="K387" s="189"/>
      <c r="L387" s="189"/>
      <c r="M387" s="189"/>
      <c r="N387" s="189"/>
      <c r="O387" s="189"/>
      <c r="P387" s="189"/>
      <c r="Q387" s="189"/>
      <c r="R387" s="189"/>
      <c r="S387" s="189"/>
      <c r="T387" s="189"/>
      <c r="U387" s="189"/>
      <c r="V387" s="189"/>
      <c r="W387" s="189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/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  <c r="BI387" s="189"/>
      <c r="BJ387" s="189"/>
      <c r="BK387" s="189"/>
      <c r="BL387" s="189"/>
      <c r="BM387" s="189"/>
      <c r="BN387" s="189"/>
      <c r="BO387" s="189"/>
      <c r="BP387" s="189"/>
      <c r="BQ387" s="189"/>
      <c r="BR387" s="189"/>
      <c r="BS387" s="189"/>
      <c r="BT387" s="189"/>
      <c r="BU387" s="189"/>
      <c r="BV387" s="189"/>
      <c r="BW387" s="189"/>
      <c r="BX387" s="189"/>
      <c r="BY387" s="189"/>
      <c r="BZ387" s="189"/>
      <c r="CA387" s="189"/>
      <c r="CB387" s="189"/>
      <c r="CC387" s="189"/>
      <c r="CD387" s="189"/>
      <c r="CE387" s="189"/>
      <c r="CF387" s="189"/>
      <c r="CG387" s="189"/>
      <c r="CH387" s="189"/>
      <c r="CI387" s="189"/>
      <c r="CJ387" s="189"/>
      <c r="CK387" s="189"/>
      <c r="CL387" s="189"/>
      <c r="CM387" s="189"/>
      <c r="CN387" s="189"/>
      <c r="CO387" s="189"/>
      <c r="CP387" s="189"/>
      <c r="CQ387" s="189"/>
      <c r="CR387" s="189"/>
      <c r="CS387" s="189"/>
      <c r="CT387" s="189"/>
      <c r="CU387" s="189"/>
      <c r="CV387" s="189"/>
      <c r="CW387" s="189"/>
      <c r="CX387" s="189"/>
      <c r="CY387" s="189"/>
      <c r="CZ387" s="189"/>
      <c r="DA387" s="189"/>
      <c r="DB387" s="189"/>
      <c r="DC387" s="189"/>
      <c r="DD387" s="189"/>
      <c r="DE387" s="189"/>
      <c r="DF387" s="189"/>
    </row>
    <row r="388" spans="1:110">
      <c r="A388" s="189"/>
      <c r="B388" s="189"/>
      <c r="C388" s="189"/>
      <c r="D388" s="189"/>
      <c r="E388" s="189"/>
      <c r="F388" s="189"/>
      <c r="G388" s="189"/>
      <c r="H388" s="189"/>
      <c r="I388" s="189"/>
      <c r="J388" s="189"/>
      <c r="K388" s="189"/>
      <c r="L388" s="189"/>
      <c r="M388" s="189"/>
      <c r="N388" s="189"/>
      <c r="O388" s="189"/>
      <c r="P388" s="189"/>
      <c r="Q388" s="189"/>
      <c r="R388" s="189"/>
      <c r="S388" s="189"/>
      <c r="T388" s="189"/>
      <c r="U388" s="189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/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  <c r="BI388" s="189"/>
      <c r="BJ388" s="189"/>
      <c r="BK388" s="189"/>
      <c r="BL388" s="189"/>
      <c r="BM388" s="189"/>
      <c r="BN388" s="189"/>
      <c r="BO388" s="189"/>
      <c r="BP388" s="189"/>
      <c r="BQ388" s="189"/>
      <c r="BR388" s="189"/>
      <c r="BS388" s="189"/>
      <c r="BT388" s="189"/>
      <c r="BU388" s="189"/>
      <c r="BV388" s="189"/>
      <c r="BW388" s="189"/>
      <c r="BX388" s="189"/>
      <c r="BY388" s="189"/>
      <c r="BZ388" s="189"/>
      <c r="CA388" s="189"/>
      <c r="CB388" s="189"/>
      <c r="CC388" s="189"/>
      <c r="CD388" s="189"/>
      <c r="CE388" s="189"/>
      <c r="CF388" s="189"/>
      <c r="CG388" s="189"/>
      <c r="CH388" s="189"/>
      <c r="CI388" s="189"/>
      <c r="CJ388" s="189"/>
      <c r="CK388" s="189"/>
      <c r="CL388" s="189"/>
      <c r="CM388" s="189"/>
      <c r="CN388" s="189"/>
      <c r="CO388" s="189"/>
      <c r="CP388" s="189"/>
      <c r="CQ388" s="189"/>
      <c r="CR388" s="189"/>
      <c r="CS388" s="189"/>
      <c r="CT388" s="189"/>
      <c r="CU388" s="189"/>
      <c r="CV388" s="189"/>
      <c r="CW388" s="189"/>
      <c r="CX388" s="189"/>
      <c r="CY388" s="189"/>
      <c r="CZ388" s="189"/>
      <c r="DA388" s="189"/>
      <c r="DB388" s="189"/>
      <c r="DC388" s="189"/>
      <c r="DD388" s="189"/>
      <c r="DE388" s="189"/>
      <c r="DF388" s="189"/>
    </row>
    <row r="389" spans="1:110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  <c r="P389" s="189"/>
      <c r="Q389" s="189"/>
      <c r="R389" s="189"/>
      <c r="S389" s="189"/>
      <c r="T389" s="189"/>
      <c r="U389" s="189"/>
      <c r="V389" s="189"/>
      <c r="W389" s="189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/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  <c r="BI389" s="189"/>
      <c r="BJ389" s="189"/>
      <c r="BK389" s="189"/>
      <c r="BL389" s="189"/>
      <c r="BM389" s="189"/>
      <c r="BN389" s="189"/>
      <c r="BO389" s="189"/>
      <c r="BP389" s="189"/>
      <c r="BQ389" s="189"/>
      <c r="BR389" s="189"/>
      <c r="BS389" s="189"/>
      <c r="BT389" s="189"/>
      <c r="BU389" s="189"/>
      <c r="BV389" s="189"/>
      <c r="BW389" s="189"/>
      <c r="BX389" s="189"/>
      <c r="BY389" s="189"/>
      <c r="BZ389" s="189"/>
      <c r="CA389" s="189"/>
      <c r="CB389" s="189"/>
      <c r="CC389" s="189"/>
      <c r="CD389" s="189"/>
      <c r="CE389" s="189"/>
      <c r="CF389" s="189"/>
      <c r="CG389" s="189"/>
      <c r="CH389" s="189"/>
      <c r="CI389" s="189"/>
      <c r="CJ389" s="189"/>
      <c r="CK389" s="189"/>
      <c r="CL389" s="189"/>
      <c r="CM389" s="189"/>
      <c r="CN389" s="189"/>
      <c r="CO389" s="189"/>
      <c r="CP389" s="189"/>
      <c r="CQ389" s="189"/>
      <c r="CR389" s="189"/>
      <c r="CS389" s="189"/>
      <c r="CT389" s="189"/>
      <c r="CU389" s="189"/>
      <c r="CV389" s="189"/>
      <c r="CW389" s="189"/>
      <c r="CX389" s="189"/>
      <c r="CY389" s="189"/>
      <c r="CZ389" s="189"/>
      <c r="DA389" s="189"/>
      <c r="DB389" s="189"/>
      <c r="DC389" s="189"/>
      <c r="DD389" s="189"/>
      <c r="DE389" s="189"/>
      <c r="DF389" s="189"/>
    </row>
    <row r="390" spans="1:110">
      <c r="A390" s="189"/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  <c r="P390" s="189"/>
      <c r="Q390" s="189"/>
      <c r="R390" s="189"/>
      <c r="S390" s="189"/>
      <c r="T390" s="189"/>
      <c r="U390" s="189"/>
      <c r="V390" s="189"/>
      <c r="W390" s="189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/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  <c r="BI390" s="189"/>
      <c r="BJ390" s="189"/>
      <c r="BK390" s="189"/>
      <c r="BL390" s="189"/>
      <c r="BM390" s="189"/>
      <c r="BN390" s="189"/>
      <c r="BO390" s="189"/>
      <c r="BP390" s="189"/>
      <c r="BQ390" s="189"/>
      <c r="BR390" s="189"/>
      <c r="BS390" s="189"/>
      <c r="BT390" s="189"/>
      <c r="BU390" s="189"/>
      <c r="BV390" s="189"/>
      <c r="BW390" s="189"/>
      <c r="BX390" s="189"/>
      <c r="BY390" s="189"/>
      <c r="BZ390" s="189"/>
      <c r="CA390" s="189"/>
      <c r="CB390" s="189"/>
      <c r="CC390" s="189"/>
      <c r="CD390" s="189"/>
      <c r="CE390" s="189"/>
      <c r="CF390" s="189"/>
      <c r="CG390" s="189"/>
      <c r="CH390" s="189"/>
      <c r="CI390" s="189"/>
      <c r="CJ390" s="189"/>
      <c r="CK390" s="189"/>
      <c r="CL390" s="189"/>
      <c r="CM390" s="189"/>
      <c r="CN390" s="189"/>
      <c r="CO390" s="189"/>
      <c r="CP390" s="189"/>
      <c r="CQ390" s="189"/>
      <c r="CR390" s="189"/>
      <c r="CS390" s="189"/>
      <c r="CT390" s="189"/>
      <c r="CU390" s="189"/>
      <c r="CV390" s="189"/>
      <c r="CW390" s="189"/>
      <c r="CX390" s="189"/>
      <c r="CY390" s="189"/>
      <c r="CZ390" s="189"/>
      <c r="DA390" s="189"/>
      <c r="DB390" s="189"/>
      <c r="DC390" s="189"/>
      <c r="DD390" s="189"/>
      <c r="DE390" s="189"/>
      <c r="DF390" s="189"/>
    </row>
    <row r="391" spans="1:110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  <c r="P391" s="189"/>
      <c r="Q391" s="189"/>
      <c r="R391" s="189"/>
      <c r="S391" s="189"/>
      <c r="T391" s="189"/>
      <c r="U391" s="189"/>
      <c r="V391" s="189"/>
      <c r="W391" s="189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/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  <c r="BI391" s="189"/>
      <c r="BJ391" s="189"/>
      <c r="BK391" s="189"/>
      <c r="BL391" s="189"/>
      <c r="BM391" s="189"/>
      <c r="BN391" s="189"/>
      <c r="BO391" s="189"/>
      <c r="BP391" s="189"/>
      <c r="BQ391" s="189"/>
      <c r="BR391" s="189"/>
      <c r="BS391" s="189"/>
      <c r="BT391" s="189"/>
      <c r="BU391" s="189"/>
      <c r="BV391" s="189"/>
      <c r="BW391" s="189"/>
      <c r="BX391" s="189"/>
      <c r="BY391" s="189"/>
      <c r="BZ391" s="189"/>
      <c r="CA391" s="189"/>
      <c r="CB391" s="189"/>
      <c r="CC391" s="189"/>
      <c r="CD391" s="189"/>
      <c r="CE391" s="189"/>
      <c r="CF391" s="189"/>
      <c r="CG391" s="189"/>
      <c r="CH391" s="189"/>
      <c r="CI391" s="189"/>
      <c r="CJ391" s="189"/>
      <c r="CK391" s="189"/>
      <c r="CL391" s="189"/>
      <c r="CM391" s="189"/>
      <c r="CN391" s="189"/>
      <c r="CO391" s="189"/>
      <c r="CP391" s="189"/>
      <c r="CQ391" s="189"/>
      <c r="CR391" s="189"/>
      <c r="CS391" s="189"/>
      <c r="CT391" s="189"/>
      <c r="CU391" s="189"/>
      <c r="CV391" s="189"/>
      <c r="CW391" s="189"/>
      <c r="CX391" s="189"/>
      <c r="CY391" s="189"/>
      <c r="CZ391" s="189"/>
      <c r="DA391" s="189"/>
      <c r="DB391" s="189"/>
      <c r="DC391" s="189"/>
      <c r="DD391" s="189"/>
      <c r="DE391" s="189"/>
      <c r="DF391" s="189"/>
    </row>
    <row r="392" spans="1:110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  <c r="P392" s="189"/>
      <c r="Q392" s="189"/>
      <c r="R392" s="189"/>
      <c r="S392" s="189"/>
      <c r="T392" s="189"/>
      <c r="U392" s="189"/>
      <c r="V392" s="189"/>
      <c r="W392" s="189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/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  <c r="BI392" s="189"/>
      <c r="BJ392" s="189"/>
      <c r="BK392" s="189"/>
      <c r="BL392" s="189"/>
      <c r="BM392" s="189"/>
      <c r="BN392" s="189"/>
      <c r="BO392" s="189"/>
      <c r="BP392" s="189"/>
      <c r="BQ392" s="189"/>
      <c r="BR392" s="189"/>
      <c r="BS392" s="189"/>
      <c r="BT392" s="189"/>
      <c r="BU392" s="189"/>
      <c r="BV392" s="189"/>
      <c r="BW392" s="189"/>
      <c r="BX392" s="189"/>
      <c r="BY392" s="189"/>
      <c r="BZ392" s="189"/>
      <c r="CA392" s="189"/>
      <c r="CB392" s="189"/>
      <c r="CC392" s="189"/>
      <c r="CD392" s="189"/>
      <c r="CE392" s="189"/>
      <c r="CF392" s="189"/>
      <c r="CG392" s="189"/>
      <c r="CH392" s="189"/>
      <c r="CI392" s="189"/>
      <c r="CJ392" s="189"/>
      <c r="CK392" s="189"/>
      <c r="CL392" s="189"/>
      <c r="CM392" s="189"/>
      <c r="CN392" s="189"/>
      <c r="CO392" s="189"/>
      <c r="CP392" s="189"/>
      <c r="CQ392" s="189"/>
      <c r="CR392" s="189"/>
      <c r="CS392" s="189"/>
      <c r="CT392" s="189"/>
      <c r="CU392" s="189"/>
      <c r="CV392" s="189"/>
      <c r="CW392" s="189"/>
      <c r="CX392" s="189"/>
      <c r="CY392" s="189"/>
      <c r="CZ392" s="189"/>
      <c r="DA392" s="189"/>
      <c r="DB392" s="189"/>
      <c r="DC392" s="189"/>
      <c r="DD392" s="189"/>
      <c r="DE392" s="189"/>
      <c r="DF392" s="189"/>
    </row>
    <row r="393" spans="1:110">
      <c r="A393" s="189"/>
      <c r="B393" s="189"/>
      <c r="C393" s="189"/>
      <c r="D393" s="189"/>
      <c r="E393" s="189"/>
      <c r="F393" s="189"/>
      <c r="G393" s="189"/>
      <c r="H393" s="189"/>
      <c r="I393" s="189"/>
      <c r="J393" s="189"/>
      <c r="K393" s="189"/>
      <c r="L393" s="189"/>
      <c r="M393" s="189"/>
      <c r="N393" s="189"/>
      <c r="O393" s="189"/>
      <c r="P393" s="189"/>
      <c r="Q393" s="189"/>
      <c r="R393" s="189"/>
      <c r="S393" s="189"/>
      <c r="T393" s="189"/>
      <c r="U393" s="189"/>
      <c r="V393" s="189"/>
      <c r="W393" s="189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/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  <c r="BI393" s="189"/>
      <c r="BJ393" s="189"/>
      <c r="BK393" s="189"/>
      <c r="BL393" s="189"/>
      <c r="BM393" s="189"/>
      <c r="BN393" s="189"/>
      <c r="BO393" s="189"/>
      <c r="BP393" s="189"/>
      <c r="BQ393" s="189"/>
      <c r="BR393" s="189"/>
      <c r="BS393" s="189"/>
      <c r="BT393" s="189"/>
      <c r="BU393" s="189"/>
      <c r="BV393" s="189"/>
      <c r="BW393" s="189"/>
      <c r="BX393" s="189"/>
      <c r="BY393" s="189"/>
      <c r="BZ393" s="189"/>
      <c r="CA393" s="189"/>
      <c r="CB393" s="189"/>
      <c r="CC393" s="189"/>
      <c r="CD393" s="189"/>
      <c r="CE393" s="189"/>
      <c r="CF393" s="189"/>
      <c r="CG393" s="189"/>
      <c r="CH393" s="189"/>
      <c r="CI393" s="189"/>
      <c r="CJ393" s="189"/>
      <c r="CK393" s="189"/>
      <c r="CL393" s="189"/>
      <c r="CM393" s="189"/>
      <c r="CN393" s="189"/>
      <c r="CO393" s="189"/>
      <c r="CP393" s="189"/>
      <c r="CQ393" s="189"/>
      <c r="CR393" s="189"/>
      <c r="CS393" s="189"/>
      <c r="CT393" s="189"/>
      <c r="CU393" s="189"/>
      <c r="CV393" s="189"/>
      <c r="CW393" s="189"/>
      <c r="CX393" s="189"/>
      <c r="CY393" s="189"/>
      <c r="CZ393" s="189"/>
      <c r="DA393" s="189"/>
      <c r="DB393" s="189"/>
      <c r="DC393" s="189"/>
      <c r="DD393" s="189"/>
      <c r="DE393" s="189"/>
      <c r="DF393" s="189"/>
    </row>
    <row r="394" spans="1:110">
      <c r="A394" s="189"/>
      <c r="B394" s="189"/>
      <c r="C394" s="189"/>
      <c r="D394" s="189"/>
      <c r="E394" s="189"/>
      <c r="F394" s="189"/>
      <c r="G394" s="189"/>
      <c r="H394" s="189"/>
      <c r="I394" s="189"/>
      <c r="J394" s="189"/>
      <c r="K394" s="189"/>
      <c r="L394" s="189"/>
      <c r="M394" s="189"/>
      <c r="N394" s="189"/>
      <c r="O394" s="189"/>
      <c r="P394" s="189"/>
      <c r="Q394" s="189"/>
      <c r="R394" s="189"/>
      <c r="S394" s="189"/>
      <c r="T394" s="189"/>
      <c r="U394" s="189"/>
      <c r="V394" s="189"/>
      <c r="W394" s="189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/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  <c r="BI394" s="189"/>
      <c r="BJ394" s="189"/>
      <c r="BK394" s="189"/>
      <c r="BL394" s="189"/>
      <c r="BM394" s="189"/>
      <c r="BN394" s="189"/>
      <c r="BO394" s="189"/>
      <c r="BP394" s="189"/>
      <c r="BQ394" s="189"/>
      <c r="BR394" s="189"/>
      <c r="BS394" s="189"/>
      <c r="BT394" s="189"/>
      <c r="BU394" s="189"/>
      <c r="BV394" s="189"/>
      <c r="BW394" s="189"/>
      <c r="BX394" s="189"/>
      <c r="BY394" s="189"/>
      <c r="BZ394" s="189"/>
      <c r="CA394" s="189"/>
      <c r="CB394" s="189"/>
      <c r="CC394" s="189"/>
      <c r="CD394" s="189"/>
      <c r="CE394" s="189"/>
      <c r="CF394" s="189"/>
      <c r="CG394" s="189"/>
      <c r="CH394" s="189"/>
      <c r="CI394" s="189"/>
      <c r="CJ394" s="189"/>
      <c r="CK394" s="189"/>
      <c r="CL394" s="189"/>
      <c r="CM394" s="189"/>
      <c r="CN394" s="189"/>
      <c r="CO394" s="189"/>
      <c r="CP394" s="189"/>
      <c r="CQ394" s="189"/>
      <c r="CR394" s="189"/>
      <c r="CS394" s="189"/>
      <c r="CT394" s="189"/>
      <c r="CU394" s="189"/>
      <c r="CV394" s="189"/>
      <c r="CW394" s="189"/>
      <c r="CX394" s="189"/>
      <c r="CY394" s="189"/>
      <c r="CZ394" s="189"/>
      <c r="DA394" s="189"/>
      <c r="DB394" s="189"/>
      <c r="DC394" s="189"/>
      <c r="DD394" s="189"/>
      <c r="DE394" s="189"/>
      <c r="DF394" s="189"/>
    </row>
    <row r="395" spans="1:110">
      <c r="A395" s="189"/>
      <c r="B395" s="189"/>
      <c r="C395" s="189"/>
      <c r="D395" s="189"/>
      <c r="E395" s="189"/>
      <c r="F395" s="189"/>
      <c r="G395" s="189"/>
      <c r="H395" s="189"/>
      <c r="I395" s="189"/>
      <c r="J395" s="189"/>
      <c r="K395" s="189"/>
      <c r="L395" s="189"/>
      <c r="M395" s="189"/>
      <c r="N395" s="189"/>
      <c r="O395" s="189"/>
      <c r="P395" s="189"/>
      <c r="Q395" s="189"/>
      <c r="R395" s="189"/>
      <c r="S395" s="189"/>
      <c r="T395" s="189"/>
      <c r="U395" s="189"/>
      <c r="V395" s="189"/>
      <c r="W395" s="189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/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  <c r="BI395" s="189"/>
      <c r="BJ395" s="189"/>
      <c r="BK395" s="189"/>
      <c r="BL395" s="189"/>
      <c r="BM395" s="189"/>
      <c r="BN395" s="189"/>
      <c r="BO395" s="189"/>
      <c r="BP395" s="189"/>
      <c r="BQ395" s="189"/>
      <c r="BR395" s="189"/>
      <c r="BS395" s="189"/>
      <c r="BT395" s="189"/>
      <c r="BU395" s="189"/>
      <c r="BV395" s="189"/>
      <c r="BW395" s="189"/>
      <c r="BX395" s="189"/>
      <c r="BY395" s="189"/>
      <c r="BZ395" s="189"/>
      <c r="CA395" s="189"/>
      <c r="CB395" s="189"/>
      <c r="CC395" s="189"/>
      <c r="CD395" s="189"/>
      <c r="CE395" s="189"/>
      <c r="CF395" s="189"/>
      <c r="CG395" s="189"/>
      <c r="CH395" s="189"/>
      <c r="CI395" s="189"/>
      <c r="CJ395" s="189"/>
      <c r="CK395" s="189"/>
      <c r="CL395" s="189"/>
      <c r="CM395" s="189"/>
      <c r="CN395" s="189"/>
      <c r="CO395" s="189"/>
      <c r="CP395" s="189"/>
      <c r="CQ395" s="189"/>
      <c r="CR395" s="189"/>
      <c r="CS395" s="189"/>
      <c r="CT395" s="189"/>
      <c r="CU395" s="189"/>
      <c r="CV395" s="189"/>
      <c r="CW395" s="189"/>
      <c r="CX395" s="189"/>
      <c r="CY395" s="189"/>
      <c r="CZ395" s="189"/>
      <c r="DA395" s="189"/>
      <c r="DB395" s="189"/>
      <c r="DC395" s="189"/>
      <c r="DD395" s="189"/>
      <c r="DE395" s="189"/>
      <c r="DF395" s="189"/>
    </row>
    <row r="396" spans="1:110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S396" s="189"/>
      <c r="T396" s="189"/>
      <c r="U396" s="189"/>
      <c r="V396" s="189"/>
      <c r="W396" s="189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/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  <c r="BI396" s="189"/>
      <c r="BJ396" s="189"/>
      <c r="BK396" s="189"/>
      <c r="BL396" s="189"/>
      <c r="BM396" s="189"/>
      <c r="BN396" s="189"/>
      <c r="BO396" s="189"/>
      <c r="BP396" s="189"/>
      <c r="BQ396" s="189"/>
      <c r="BR396" s="189"/>
      <c r="BS396" s="189"/>
      <c r="BT396" s="189"/>
      <c r="BU396" s="189"/>
      <c r="BV396" s="189"/>
      <c r="BW396" s="189"/>
      <c r="BX396" s="189"/>
      <c r="BY396" s="189"/>
      <c r="BZ396" s="189"/>
      <c r="CA396" s="189"/>
      <c r="CB396" s="189"/>
      <c r="CC396" s="189"/>
      <c r="CD396" s="189"/>
      <c r="CE396" s="189"/>
      <c r="CF396" s="189"/>
      <c r="CG396" s="189"/>
      <c r="CH396" s="189"/>
      <c r="CI396" s="189"/>
      <c r="CJ396" s="189"/>
      <c r="CK396" s="189"/>
      <c r="CL396" s="189"/>
      <c r="CM396" s="189"/>
      <c r="CN396" s="189"/>
      <c r="CO396" s="189"/>
      <c r="CP396" s="189"/>
      <c r="CQ396" s="189"/>
      <c r="CR396" s="189"/>
      <c r="CS396" s="189"/>
      <c r="CT396" s="189"/>
      <c r="CU396" s="189"/>
      <c r="CV396" s="189"/>
      <c r="CW396" s="189"/>
      <c r="CX396" s="189"/>
      <c r="CY396" s="189"/>
      <c r="CZ396" s="189"/>
      <c r="DA396" s="189"/>
      <c r="DB396" s="189"/>
      <c r="DC396" s="189"/>
      <c r="DD396" s="189"/>
      <c r="DE396" s="189"/>
      <c r="DF396" s="189"/>
    </row>
    <row r="397" spans="1:110">
      <c r="A397" s="189"/>
      <c r="B397" s="189"/>
      <c r="C397" s="189"/>
      <c r="D397" s="189"/>
      <c r="E397" s="189"/>
      <c r="F397" s="189"/>
      <c r="G397" s="189"/>
      <c r="H397" s="189"/>
      <c r="I397" s="189"/>
      <c r="J397" s="189"/>
      <c r="K397" s="189"/>
      <c r="L397" s="189"/>
      <c r="M397" s="189"/>
      <c r="N397" s="189"/>
      <c r="O397" s="189"/>
      <c r="P397" s="189"/>
      <c r="Q397" s="189"/>
      <c r="R397" s="189"/>
      <c r="S397" s="189"/>
      <c r="T397" s="189"/>
      <c r="U397" s="189"/>
      <c r="V397" s="189"/>
      <c r="W397" s="189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/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  <c r="BI397" s="189"/>
      <c r="BJ397" s="189"/>
      <c r="BK397" s="189"/>
      <c r="BL397" s="189"/>
      <c r="BM397" s="189"/>
      <c r="BN397" s="189"/>
      <c r="BO397" s="189"/>
      <c r="BP397" s="189"/>
      <c r="BQ397" s="189"/>
      <c r="BR397" s="189"/>
      <c r="BS397" s="189"/>
      <c r="BT397" s="189"/>
      <c r="BU397" s="189"/>
      <c r="BV397" s="189"/>
      <c r="BW397" s="189"/>
      <c r="BX397" s="189"/>
      <c r="BY397" s="189"/>
      <c r="BZ397" s="189"/>
      <c r="CA397" s="189"/>
      <c r="CB397" s="189"/>
      <c r="CC397" s="189"/>
      <c r="CD397" s="189"/>
      <c r="CE397" s="189"/>
      <c r="CF397" s="189"/>
      <c r="CG397" s="189"/>
      <c r="CH397" s="189"/>
      <c r="CI397" s="189"/>
      <c r="CJ397" s="189"/>
      <c r="CK397" s="189"/>
      <c r="CL397" s="189"/>
      <c r="CM397" s="189"/>
      <c r="CN397" s="189"/>
      <c r="CO397" s="189"/>
      <c r="CP397" s="189"/>
      <c r="CQ397" s="189"/>
      <c r="CR397" s="189"/>
      <c r="CS397" s="189"/>
      <c r="CT397" s="189"/>
      <c r="CU397" s="189"/>
      <c r="CV397" s="189"/>
      <c r="CW397" s="189"/>
      <c r="CX397" s="189"/>
      <c r="CY397" s="189"/>
      <c r="CZ397" s="189"/>
      <c r="DA397" s="189"/>
      <c r="DB397" s="189"/>
      <c r="DC397" s="189"/>
      <c r="DD397" s="189"/>
      <c r="DE397" s="189"/>
      <c r="DF397" s="189"/>
    </row>
    <row r="398" spans="1:110">
      <c r="A398" s="189"/>
      <c r="B398" s="189"/>
      <c r="C398" s="189"/>
      <c r="D398" s="189"/>
      <c r="E398" s="189"/>
      <c r="F398" s="189"/>
      <c r="G398" s="189"/>
      <c r="H398" s="189"/>
      <c r="I398" s="189"/>
      <c r="J398" s="189"/>
      <c r="K398" s="189"/>
      <c r="L398" s="189"/>
      <c r="M398" s="189"/>
      <c r="N398" s="189"/>
      <c r="O398" s="189"/>
      <c r="P398" s="189"/>
      <c r="Q398" s="189"/>
      <c r="R398" s="189"/>
      <c r="S398" s="189"/>
      <c r="T398" s="189"/>
      <c r="U398" s="189"/>
      <c r="V398" s="189"/>
      <c r="W398" s="189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/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  <c r="BI398" s="189"/>
      <c r="BJ398" s="189"/>
      <c r="BK398" s="189"/>
      <c r="BL398" s="189"/>
      <c r="BM398" s="189"/>
      <c r="BN398" s="189"/>
      <c r="BO398" s="189"/>
      <c r="BP398" s="189"/>
      <c r="BQ398" s="189"/>
      <c r="BR398" s="189"/>
      <c r="BS398" s="189"/>
      <c r="BT398" s="189"/>
      <c r="BU398" s="189"/>
      <c r="BV398" s="189"/>
      <c r="BW398" s="189"/>
      <c r="BX398" s="189"/>
      <c r="BY398" s="189"/>
      <c r="BZ398" s="189"/>
      <c r="CA398" s="189"/>
      <c r="CB398" s="189"/>
      <c r="CC398" s="189"/>
      <c r="CD398" s="189"/>
      <c r="CE398" s="189"/>
      <c r="CF398" s="189"/>
      <c r="CG398" s="189"/>
      <c r="CH398" s="189"/>
      <c r="CI398" s="189"/>
      <c r="CJ398" s="189"/>
      <c r="CK398" s="189"/>
      <c r="CL398" s="189"/>
      <c r="CM398" s="189"/>
      <c r="CN398" s="189"/>
      <c r="CO398" s="189"/>
      <c r="CP398" s="189"/>
      <c r="CQ398" s="189"/>
      <c r="CR398" s="189"/>
      <c r="CS398" s="189"/>
      <c r="CT398" s="189"/>
      <c r="CU398" s="189"/>
      <c r="CV398" s="189"/>
      <c r="CW398" s="189"/>
      <c r="CX398" s="189"/>
      <c r="CY398" s="189"/>
      <c r="CZ398" s="189"/>
      <c r="DA398" s="189"/>
      <c r="DB398" s="189"/>
      <c r="DC398" s="189"/>
      <c r="DD398" s="189"/>
      <c r="DE398" s="189"/>
      <c r="DF398" s="189"/>
    </row>
    <row r="399" spans="1:110">
      <c r="A399" s="189"/>
      <c r="B399" s="189"/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/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  <c r="BI399" s="189"/>
      <c r="BJ399" s="189"/>
      <c r="BK399" s="189"/>
      <c r="BL399" s="189"/>
      <c r="BM399" s="189"/>
      <c r="BN399" s="189"/>
      <c r="BO399" s="189"/>
      <c r="BP399" s="189"/>
      <c r="BQ399" s="189"/>
      <c r="BR399" s="189"/>
      <c r="BS399" s="189"/>
      <c r="BT399" s="189"/>
      <c r="BU399" s="189"/>
      <c r="BV399" s="189"/>
      <c r="BW399" s="189"/>
      <c r="BX399" s="189"/>
      <c r="BY399" s="189"/>
      <c r="BZ399" s="189"/>
      <c r="CA399" s="189"/>
      <c r="CB399" s="189"/>
      <c r="CC399" s="189"/>
      <c r="CD399" s="189"/>
      <c r="CE399" s="189"/>
      <c r="CF399" s="189"/>
      <c r="CG399" s="189"/>
      <c r="CH399" s="189"/>
      <c r="CI399" s="189"/>
      <c r="CJ399" s="189"/>
      <c r="CK399" s="189"/>
      <c r="CL399" s="189"/>
      <c r="CM399" s="189"/>
      <c r="CN399" s="189"/>
      <c r="CO399" s="189"/>
      <c r="CP399" s="189"/>
      <c r="CQ399" s="189"/>
      <c r="CR399" s="189"/>
      <c r="CS399" s="189"/>
      <c r="CT399" s="189"/>
      <c r="CU399" s="189"/>
      <c r="CV399" s="189"/>
      <c r="CW399" s="189"/>
      <c r="CX399" s="189"/>
      <c r="CY399" s="189"/>
      <c r="CZ399" s="189"/>
      <c r="DA399" s="189"/>
      <c r="DB399" s="189"/>
      <c r="DC399" s="189"/>
      <c r="DD399" s="189"/>
      <c r="DE399" s="189"/>
      <c r="DF399" s="189"/>
    </row>
    <row r="400" spans="1:110">
      <c r="A400" s="189"/>
      <c r="B400" s="189"/>
      <c r="C400" s="189"/>
      <c r="D400" s="189"/>
      <c r="E400" s="189"/>
      <c r="F400" s="189"/>
      <c r="G400" s="189"/>
      <c r="H400" s="189"/>
      <c r="I400" s="189"/>
      <c r="J400" s="189"/>
      <c r="K400" s="189"/>
      <c r="L400" s="189"/>
      <c r="M400" s="189"/>
      <c r="N400" s="189"/>
      <c r="O400" s="189"/>
      <c r="P400" s="189"/>
      <c r="Q400" s="189"/>
      <c r="R400" s="189"/>
      <c r="S400" s="189"/>
      <c r="T400" s="189"/>
      <c r="U400" s="189"/>
      <c r="V400" s="189"/>
      <c r="W400" s="189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/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  <c r="BI400" s="189"/>
      <c r="BJ400" s="189"/>
      <c r="BK400" s="189"/>
      <c r="BL400" s="189"/>
      <c r="BM400" s="189"/>
      <c r="BN400" s="189"/>
      <c r="BO400" s="189"/>
      <c r="BP400" s="189"/>
      <c r="BQ400" s="189"/>
      <c r="BR400" s="189"/>
      <c r="BS400" s="189"/>
      <c r="BT400" s="189"/>
      <c r="BU400" s="189"/>
      <c r="BV400" s="189"/>
      <c r="BW400" s="189"/>
      <c r="BX400" s="189"/>
      <c r="BY400" s="189"/>
      <c r="BZ400" s="189"/>
      <c r="CA400" s="189"/>
      <c r="CB400" s="189"/>
      <c r="CC400" s="189"/>
      <c r="CD400" s="189"/>
      <c r="CE400" s="189"/>
      <c r="CF400" s="189"/>
      <c r="CG400" s="189"/>
      <c r="CH400" s="189"/>
      <c r="CI400" s="189"/>
      <c r="CJ400" s="189"/>
      <c r="CK400" s="189"/>
      <c r="CL400" s="189"/>
      <c r="CM400" s="189"/>
      <c r="CN400" s="189"/>
      <c r="CO400" s="189"/>
      <c r="CP400" s="189"/>
      <c r="CQ400" s="189"/>
      <c r="CR400" s="189"/>
      <c r="CS400" s="189"/>
      <c r="CT400" s="189"/>
      <c r="CU400" s="189"/>
      <c r="CV400" s="189"/>
      <c r="CW400" s="189"/>
      <c r="CX400" s="189"/>
      <c r="CY400" s="189"/>
      <c r="CZ400" s="189"/>
      <c r="DA400" s="189"/>
      <c r="DB400" s="189"/>
      <c r="DC400" s="189"/>
      <c r="DD400" s="189"/>
      <c r="DE400" s="189"/>
      <c r="DF400" s="189"/>
    </row>
    <row r="401" spans="1:110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S401" s="189"/>
      <c r="T401" s="189"/>
      <c r="U401" s="189"/>
      <c r="V401" s="189"/>
      <c r="W401" s="189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/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  <c r="BI401" s="189"/>
      <c r="BJ401" s="189"/>
      <c r="BK401" s="189"/>
      <c r="BL401" s="189"/>
      <c r="BM401" s="189"/>
      <c r="BN401" s="189"/>
      <c r="BO401" s="189"/>
      <c r="BP401" s="189"/>
      <c r="BQ401" s="189"/>
      <c r="BR401" s="189"/>
      <c r="BS401" s="189"/>
      <c r="BT401" s="189"/>
      <c r="BU401" s="189"/>
      <c r="BV401" s="189"/>
      <c r="BW401" s="189"/>
      <c r="BX401" s="189"/>
      <c r="BY401" s="189"/>
      <c r="BZ401" s="189"/>
      <c r="CA401" s="189"/>
      <c r="CB401" s="189"/>
      <c r="CC401" s="189"/>
      <c r="CD401" s="189"/>
      <c r="CE401" s="189"/>
      <c r="CF401" s="189"/>
      <c r="CG401" s="189"/>
      <c r="CH401" s="189"/>
      <c r="CI401" s="189"/>
      <c r="CJ401" s="189"/>
      <c r="CK401" s="189"/>
      <c r="CL401" s="189"/>
      <c r="CM401" s="189"/>
      <c r="CN401" s="189"/>
      <c r="CO401" s="189"/>
      <c r="CP401" s="189"/>
      <c r="CQ401" s="189"/>
      <c r="CR401" s="189"/>
      <c r="CS401" s="189"/>
      <c r="CT401" s="189"/>
      <c r="CU401" s="189"/>
      <c r="CV401" s="189"/>
      <c r="CW401" s="189"/>
      <c r="CX401" s="189"/>
      <c r="CY401" s="189"/>
      <c r="CZ401" s="189"/>
      <c r="DA401" s="189"/>
      <c r="DB401" s="189"/>
      <c r="DC401" s="189"/>
      <c r="DD401" s="189"/>
      <c r="DE401" s="189"/>
      <c r="DF401" s="189"/>
    </row>
    <row r="402" spans="1:110">
      <c r="A402" s="189"/>
      <c r="B402" s="189"/>
      <c r="C402" s="189"/>
      <c r="D402" s="189"/>
      <c r="E402" s="189"/>
      <c r="F402" s="189"/>
      <c r="G402" s="189"/>
      <c r="H402" s="189"/>
      <c r="I402" s="189"/>
      <c r="J402" s="189"/>
      <c r="K402" s="189"/>
      <c r="L402" s="189"/>
      <c r="M402" s="189"/>
      <c r="N402" s="189"/>
      <c r="O402" s="189"/>
      <c r="P402" s="189"/>
      <c r="Q402" s="189"/>
      <c r="R402" s="189"/>
      <c r="S402" s="189"/>
      <c r="T402" s="189"/>
      <c r="U402" s="189"/>
      <c r="V402" s="189"/>
      <c r="W402" s="189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/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  <c r="BI402" s="189"/>
      <c r="BJ402" s="189"/>
      <c r="BK402" s="189"/>
      <c r="BL402" s="189"/>
      <c r="BM402" s="189"/>
      <c r="BN402" s="189"/>
      <c r="BO402" s="189"/>
      <c r="BP402" s="189"/>
      <c r="BQ402" s="189"/>
      <c r="BR402" s="189"/>
      <c r="BS402" s="189"/>
      <c r="BT402" s="189"/>
      <c r="BU402" s="189"/>
      <c r="BV402" s="189"/>
      <c r="BW402" s="189"/>
      <c r="BX402" s="189"/>
      <c r="BY402" s="189"/>
      <c r="BZ402" s="189"/>
      <c r="CA402" s="189"/>
      <c r="CB402" s="189"/>
      <c r="CC402" s="189"/>
      <c r="CD402" s="189"/>
      <c r="CE402" s="189"/>
      <c r="CF402" s="189"/>
      <c r="CG402" s="189"/>
      <c r="CH402" s="189"/>
      <c r="CI402" s="189"/>
      <c r="CJ402" s="189"/>
      <c r="CK402" s="189"/>
      <c r="CL402" s="189"/>
      <c r="CM402" s="189"/>
      <c r="CN402" s="189"/>
      <c r="CO402" s="189"/>
      <c r="CP402" s="189"/>
      <c r="CQ402" s="189"/>
      <c r="CR402" s="189"/>
      <c r="CS402" s="189"/>
      <c r="CT402" s="189"/>
      <c r="CU402" s="189"/>
      <c r="CV402" s="189"/>
      <c r="CW402" s="189"/>
      <c r="CX402" s="189"/>
      <c r="CY402" s="189"/>
      <c r="CZ402" s="189"/>
      <c r="DA402" s="189"/>
      <c r="DB402" s="189"/>
      <c r="DC402" s="189"/>
      <c r="DD402" s="189"/>
      <c r="DE402" s="189"/>
      <c r="DF402" s="189"/>
    </row>
    <row r="403" spans="1:110">
      <c r="A403" s="189"/>
      <c r="B403" s="189"/>
      <c r="C403" s="189"/>
      <c r="D403" s="189"/>
      <c r="E403" s="189"/>
      <c r="F403" s="189"/>
      <c r="G403" s="189"/>
      <c r="H403" s="189"/>
      <c r="I403" s="189"/>
      <c r="J403" s="189"/>
      <c r="K403" s="189"/>
      <c r="L403" s="189"/>
      <c r="M403" s="189"/>
      <c r="N403" s="189"/>
      <c r="O403" s="189"/>
      <c r="P403" s="189"/>
      <c r="Q403" s="189"/>
      <c r="R403" s="189"/>
      <c r="S403" s="189"/>
      <c r="T403" s="189"/>
      <c r="U403" s="189"/>
      <c r="V403" s="189"/>
      <c r="W403" s="189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/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  <c r="BI403" s="189"/>
      <c r="BJ403" s="189"/>
      <c r="BK403" s="189"/>
      <c r="BL403" s="189"/>
      <c r="BM403" s="189"/>
      <c r="BN403" s="189"/>
      <c r="BO403" s="189"/>
      <c r="BP403" s="189"/>
      <c r="BQ403" s="189"/>
      <c r="BR403" s="189"/>
      <c r="BS403" s="189"/>
      <c r="BT403" s="189"/>
      <c r="BU403" s="189"/>
      <c r="BV403" s="189"/>
      <c r="BW403" s="189"/>
      <c r="BX403" s="189"/>
      <c r="BY403" s="189"/>
      <c r="BZ403" s="189"/>
      <c r="CA403" s="189"/>
      <c r="CB403" s="189"/>
      <c r="CC403" s="189"/>
      <c r="CD403" s="189"/>
      <c r="CE403" s="189"/>
      <c r="CF403" s="189"/>
      <c r="CG403" s="189"/>
      <c r="CH403" s="189"/>
      <c r="CI403" s="189"/>
      <c r="CJ403" s="189"/>
      <c r="CK403" s="189"/>
      <c r="CL403" s="189"/>
      <c r="CM403" s="189"/>
      <c r="CN403" s="189"/>
      <c r="CO403" s="189"/>
      <c r="CP403" s="189"/>
      <c r="CQ403" s="189"/>
      <c r="CR403" s="189"/>
      <c r="CS403" s="189"/>
      <c r="CT403" s="189"/>
      <c r="CU403" s="189"/>
      <c r="CV403" s="189"/>
      <c r="CW403" s="189"/>
      <c r="CX403" s="189"/>
      <c r="CY403" s="189"/>
      <c r="CZ403" s="189"/>
      <c r="DA403" s="189"/>
      <c r="DB403" s="189"/>
      <c r="DC403" s="189"/>
      <c r="DD403" s="189"/>
      <c r="DE403" s="189"/>
      <c r="DF403" s="189"/>
    </row>
    <row r="404" spans="1:110">
      <c r="A404" s="189"/>
      <c r="B404" s="189"/>
      <c r="C404" s="189"/>
      <c r="D404" s="189"/>
      <c r="E404" s="189"/>
      <c r="F404" s="189"/>
      <c r="G404" s="189"/>
      <c r="H404" s="189"/>
      <c r="I404" s="189"/>
      <c r="J404" s="189"/>
      <c r="K404" s="189"/>
      <c r="L404" s="189"/>
      <c r="M404" s="189"/>
      <c r="N404" s="189"/>
      <c r="O404" s="189"/>
      <c r="P404" s="189"/>
      <c r="Q404" s="189"/>
      <c r="R404" s="189"/>
      <c r="S404" s="189"/>
      <c r="T404" s="189"/>
      <c r="U404" s="189"/>
      <c r="V404" s="189"/>
      <c r="W404" s="189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/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  <c r="BI404" s="189"/>
      <c r="BJ404" s="189"/>
      <c r="BK404" s="189"/>
      <c r="BL404" s="189"/>
      <c r="BM404" s="189"/>
      <c r="BN404" s="189"/>
      <c r="BO404" s="189"/>
      <c r="BP404" s="189"/>
      <c r="BQ404" s="189"/>
      <c r="BR404" s="189"/>
      <c r="BS404" s="189"/>
      <c r="BT404" s="189"/>
      <c r="BU404" s="189"/>
      <c r="BV404" s="189"/>
      <c r="BW404" s="189"/>
      <c r="BX404" s="189"/>
      <c r="BY404" s="189"/>
      <c r="BZ404" s="189"/>
      <c r="CA404" s="189"/>
      <c r="CB404" s="189"/>
      <c r="CC404" s="189"/>
      <c r="CD404" s="189"/>
      <c r="CE404" s="189"/>
      <c r="CF404" s="189"/>
      <c r="CG404" s="189"/>
      <c r="CH404" s="189"/>
      <c r="CI404" s="189"/>
      <c r="CJ404" s="189"/>
      <c r="CK404" s="189"/>
      <c r="CL404" s="189"/>
      <c r="CM404" s="189"/>
      <c r="CN404" s="189"/>
      <c r="CO404" s="189"/>
      <c r="CP404" s="189"/>
      <c r="CQ404" s="189"/>
      <c r="CR404" s="189"/>
      <c r="CS404" s="189"/>
      <c r="CT404" s="189"/>
      <c r="CU404" s="189"/>
      <c r="CV404" s="189"/>
      <c r="CW404" s="189"/>
      <c r="CX404" s="189"/>
      <c r="CY404" s="189"/>
      <c r="CZ404" s="189"/>
      <c r="DA404" s="189"/>
      <c r="DB404" s="189"/>
      <c r="DC404" s="189"/>
      <c r="DD404" s="189"/>
      <c r="DE404" s="189"/>
      <c r="DF404" s="189"/>
    </row>
    <row r="405" spans="1:110">
      <c r="A405" s="189"/>
      <c r="B405" s="189"/>
      <c r="C405" s="189"/>
      <c r="D405" s="189"/>
      <c r="E405" s="189"/>
      <c r="F405" s="189"/>
      <c r="G405" s="189"/>
      <c r="H405" s="189"/>
      <c r="I405" s="189"/>
      <c r="J405" s="189"/>
      <c r="K405" s="189"/>
      <c r="L405" s="189"/>
      <c r="M405" s="189"/>
      <c r="N405" s="189"/>
      <c r="O405" s="189"/>
      <c r="P405" s="189"/>
      <c r="Q405" s="189"/>
      <c r="R405" s="189"/>
      <c r="S405" s="189"/>
      <c r="T405" s="189"/>
      <c r="U405" s="189"/>
      <c r="V405" s="189"/>
      <c r="W405" s="189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/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  <c r="BI405" s="189"/>
      <c r="BJ405" s="189"/>
      <c r="BK405" s="189"/>
      <c r="BL405" s="189"/>
      <c r="BM405" s="189"/>
      <c r="BN405" s="189"/>
      <c r="BO405" s="189"/>
      <c r="BP405" s="189"/>
      <c r="BQ405" s="189"/>
      <c r="BR405" s="189"/>
      <c r="BS405" s="189"/>
      <c r="BT405" s="189"/>
      <c r="BU405" s="189"/>
      <c r="BV405" s="189"/>
      <c r="BW405" s="189"/>
      <c r="BX405" s="189"/>
      <c r="BY405" s="189"/>
      <c r="BZ405" s="189"/>
      <c r="CA405" s="189"/>
      <c r="CB405" s="189"/>
      <c r="CC405" s="189"/>
      <c r="CD405" s="189"/>
      <c r="CE405" s="189"/>
      <c r="CF405" s="189"/>
      <c r="CG405" s="189"/>
      <c r="CH405" s="189"/>
      <c r="CI405" s="189"/>
      <c r="CJ405" s="189"/>
      <c r="CK405" s="189"/>
      <c r="CL405" s="189"/>
      <c r="CM405" s="189"/>
      <c r="CN405" s="189"/>
      <c r="CO405" s="189"/>
      <c r="CP405" s="189"/>
      <c r="CQ405" s="189"/>
      <c r="CR405" s="189"/>
      <c r="CS405" s="189"/>
      <c r="CT405" s="189"/>
      <c r="CU405" s="189"/>
      <c r="CV405" s="189"/>
      <c r="CW405" s="189"/>
      <c r="CX405" s="189"/>
      <c r="CY405" s="189"/>
      <c r="CZ405" s="189"/>
      <c r="DA405" s="189"/>
      <c r="DB405" s="189"/>
      <c r="DC405" s="189"/>
      <c r="DD405" s="189"/>
      <c r="DE405" s="189"/>
      <c r="DF405" s="189"/>
    </row>
    <row r="406" spans="1:110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189"/>
      <c r="M406" s="189"/>
      <c r="N406" s="189"/>
      <c r="O406" s="189"/>
      <c r="P406" s="189"/>
      <c r="Q406" s="189"/>
      <c r="R406" s="189"/>
      <c r="S406" s="189"/>
      <c r="T406" s="189"/>
      <c r="U406" s="189"/>
      <c r="V406" s="189"/>
      <c r="W406" s="189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/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  <c r="BI406" s="189"/>
      <c r="BJ406" s="189"/>
      <c r="BK406" s="189"/>
      <c r="BL406" s="189"/>
      <c r="BM406" s="189"/>
      <c r="BN406" s="189"/>
      <c r="BO406" s="189"/>
      <c r="BP406" s="189"/>
      <c r="BQ406" s="189"/>
      <c r="BR406" s="189"/>
      <c r="BS406" s="189"/>
      <c r="BT406" s="189"/>
      <c r="BU406" s="189"/>
      <c r="BV406" s="189"/>
      <c r="BW406" s="189"/>
      <c r="BX406" s="189"/>
      <c r="BY406" s="189"/>
      <c r="BZ406" s="189"/>
      <c r="CA406" s="189"/>
      <c r="CB406" s="189"/>
      <c r="CC406" s="189"/>
      <c r="CD406" s="189"/>
      <c r="CE406" s="189"/>
      <c r="CF406" s="189"/>
      <c r="CG406" s="189"/>
      <c r="CH406" s="189"/>
      <c r="CI406" s="189"/>
      <c r="CJ406" s="189"/>
      <c r="CK406" s="189"/>
      <c r="CL406" s="189"/>
      <c r="CM406" s="189"/>
      <c r="CN406" s="189"/>
      <c r="CO406" s="189"/>
      <c r="CP406" s="189"/>
      <c r="CQ406" s="189"/>
      <c r="CR406" s="189"/>
      <c r="CS406" s="189"/>
      <c r="CT406" s="189"/>
      <c r="CU406" s="189"/>
      <c r="CV406" s="189"/>
      <c r="CW406" s="189"/>
      <c r="CX406" s="189"/>
      <c r="CY406" s="189"/>
      <c r="CZ406" s="189"/>
      <c r="DA406" s="189"/>
      <c r="DB406" s="189"/>
      <c r="DC406" s="189"/>
      <c r="DD406" s="189"/>
      <c r="DE406" s="189"/>
      <c r="DF406" s="189"/>
    </row>
    <row r="407" spans="1:110">
      <c r="A407" s="189"/>
      <c r="B407" s="189"/>
      <c r="C407" s="189"/>
      <c r="D407" s="189"/>
      <c r="E407" s="189"/>
      <c r="F407" s="189"/>
      <c r="G407" s="189"/>
      <c r="H407" s="189"/>
      <c r="I407" s="189"/>
      <c r="J407" s="189"/>
      <c r="K407" s="189"/>
      <c r="L407" s="189"/>
      <c r="M407" s="189"/>
      <c r="N407" s="189"/>
      <c r="O407" s="189"/>
      <c r="P407" s="189"/>
      <c r="Q407" s="189"/>
      <c r="R407" s="189"/>
      <c r="S407" s="189"/>
      <c r="T407" s="189"/>
      <c r="U407" s="189"/>
      <c r="V407" s="189"/>
      <c r="W407" s="189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/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  <c r="BI407" s="189"/>
      <c r="BJ407" s="189"/>
      <c r="BK407" s="189"/>
      <c r="BL407" s="189"/>
      <c r="BM407" s="189"/>
      <c r="BN407" s="189"/>
      <c r="BO407" s="189"/>
      <c r="BP407" s="189"/>
      <c r="BQ407" s="189"/>
      <c r="BR407" s="189"/>
      <c r="BS407" s="189"/>
      <c r="BT407" s="189"/>
      <c r="BU407" s="189"/>
      <c r="BV407" s="189"/>
      <c r="BW407" s="189"/>
      <c r="BX407" s="189"/>
      <c r="BY407" s="189"/>
      <c r="BZ407" s="189"/>
      <c r="CA407" s="189"/>
      <c r="CB407" s="189"/>
      <c r="CC407" s="189"/>
      <c r="CD407" s="189"/>
      <c r="CE407" s="189"/>
      <c r="CF407" s="189"/>
      <c r="CG407" s="189"/>
      <c r="CH407" s="189"/>
      <c r="CI407" s="189"/>
      <c r="CJ407" s="189"/>
      <c r="CK407" s="189"/>
      <c r="CL407" s="189"/>
      <c r="CM407" s="189"/>
      <c r="CN407" s="189"/>
      <c r="CO407" s="189"/>
      <c r="CP407" s="189"/>
      <c r="CQ407" s="189"/>
      <c r="CR407" s="189"/>
      <c r="CS407" s="189"/>
      <c r="CT407" s="189"/>
      <c r="CU407" s="189"/>
      <c r="CV407" s="189"/>
      <c r="CW407" s="189"/>
      <c r="CX407" s="189"/>
      <c r="CY407" s="189"/>
      <c r="CZ407" s="189"/>
      <c r="DA407" s="189"/>
      <c r="DB407" s="189"/>
      <c r="DC407" s="189"/>
      <c r="DD407" s="189"/>
      <c r="DE407" s="189"/>
      <c r="DF407" s="189"/>
    </row>
    <row r="408" spans="1:110">
      <c r="A408" s="189"/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/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  <c r="BI408" s="189"/>
      <c r="BJ408" s="189"/>
      <c r="BK408" s="189"/>
      <c r="BL408" s="189"/>
      <c r="BM408" s="189"/>
      <c r="BN408" s="189"/>
      <c r="BO408" s="189"/>
      <c r="BP408" s="189"/>
      <c r="BQ408" s="189"/>
      <c r="BR408" s="189"/>
      <c r="BS408" s="189"/>
      <c r="BT408" s="189"/>
      <c r="BU408" s="189"/>
      <c r="BV408" s="189"/>
      <c r="BW408" s="189"/>
      <c r="BX408" s="189"/>
      <c r="BY408" s="189"/>
      <c r="BZ408" s="189"/>
      <c r="CA408" s="189"/>
      <c r="CB408" s="189"/>
      <c r="CC408" s="189"/>
      <c r="CD408" s="189"/>
      <c r="CE408" s="189"/>
      <c r="CF408" s="189"/>
      <c r="CG408" s="189"/>
      <c r="CH408" s="189"/>
      <c r="CI408" s="189"/>
      <c r="CJ408" s="189"/>
      <c r="CK408" s="189"/>
      <c r="CL408" s="189"/>
      <c r="CM408" s="189"/>
      <c r="CN408" s="189"/>
      <c r="CO408" s="189"/>
      <c r="CP408" s="189"/>
      <c r="CQ408" s="189"/>
      <c r="CR408" s="189"/>
      <c r="CS408" s="189"/>
      <c r="CT408" s="189"/>
      <c r="CU408" s="189"/>
      <c r="CV408" s="189"/>
      <c r="CW408" s="189"/>
      <c r="CX408" s="189"/>
      <c r="CY408" s="189"/>
      <c r="CZ408" s="189"/>
      <c r="DA408" s="189"/>
      <c r="DB408" s="189"/>
      <c r="DC408" s="189"/>
      <c r="DD408" s="189"/>
      <c r="DE408" s="189"/>
      <c r="DF408" s="189"/>
    </row>
    <row r="409" spans="1:110">
      <c r="A409" s="189"/>
      <c r="B409" s="189"/>
      <c r="C409" s="189"/>
      <c r="D409" s="189"/>
      <c r="E409" s="189"/>
      <c r="F409" s="189"/>
      <c r="G409" s="189"/>
      <c r="H409" s="189"/>
      <c r="I409" s="189"/>
      <c r="J409" s="189"/>
      <c r="K409" s="189"/>
      <c r="L409" s="189"/>
      <c r="M409" s="189"/>
      <c r="N409" s="189"/>
      <c r="O409" s="189"/>
      <c r="P409" s="189"/>
      <c r="Q409" s="189"/>
      <c r="R409" s="189"/>
      <c r="S409" s="189"/>
      <c r="T409" s="189"/>
      <c r="U409" s="189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/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  <c r="BI409" s="189"/>
      <c r="BJ409" s="189"/>
      <c r="BK409" s="189"/>
      <c r="BL409" s="189"/>
      <c r="BM409" s="189"/>
      <c r="BN409" s="189"/>
      <c r="BO409" s="189"/>
      <c r="BP409" s="189"/>
      <c r="BQ409" s="189"/>
      <c r="BR409" s="189"/>
      <c r="BS409" s="189"/>
      <c r="BT409" s="189"/>
      <c r="BU409" s="189"/>
      <c r="BV409" s="189"/>
      <c r="BW409" s="189"/>
      <c r="BX409" s="189"/>
      <c r="BY409" s="189"/>
      <c r="BZ409" s="189"/>
      <c r="CA409" s="189"/>
      <c r="CB409" s="189"/>
      <c r="CC409" s="189"/>
      <c r="CD409" s="189"/>
      <c r="CE409" s="189"/>
      <c r="CF409" s="189"/>
      <c r="CG409" s="189"/>
      <c r="CH409" s="189"/>
      <c r="CI409" s="189"/>
      <c r="CJ409" s="189"/>
      <c r="CK409" s="189"/>
      <c r="CL409" s="189"/>
      <c r="CM409" s="189"/>
      <c r="CN409" s="189"/>
      <c r="CO409" s="189"/>
      <c r="CP409" s="189"/>
      <c r="CQ409" s="189"/>
      <c r="CR409" s="189"/>
      <c r="CS409" s="189"/>
      <c r="CT409" s="189"/>
      <c r="CU409" s="189"/>
      <c r="CV409" s="189"/>
      <c r="CW409" s="189"/>
      <c r="CX409" s="189"/>
      <c r="CY409" s="189"/>
      <c r="CZ409" s="189"/>
      <c r="DA409" s="189"/>
      <c r="DB409" s="189"/>
      <c r="DC409" s="189"/>
      <c r="DD409" s="189"/>
      <c r="DE409" s="189"/>
      <c r="DF409" s="189"/>
    </row>
    <row r="410" spans="1:110">
      <c r="A410" s="189"/>
      <c r="B410" s="189"/>
      <c r="C410" s="189"/>
      <c r="D410" s="189"/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89"/>
      <c r="Q410" s="189"/>
      <c r="R410" s="189"/>
      <c r="S410" s="189"/>
      <c r="T410" s="189"/>
      <c r="U410" s="189"/>
      <c r="V410" s="189"/>
      <c r="W410" s="189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/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  <c r="BI410" s="189"/>
      <c r="BJ410" s="189"/>
      <c r="BK410" s="189"/>
      <c r="BL410" s="189"/>
      <c r="BM410" s="189"/>
      <c r="BN410" s="189"/>
      <c r="BO410" s="189"/>
      <c r="BP410" s="189"/>
      <c r="BQ410" s="189"/>
      <c r="BR410" s="189"/>
      <c r="BS410" s="189"/>
      <c r="BT410" s="189"/>
      <c r="BU410" s="189"/>
      <c r="BV410" s="189"/>
      <c r="BW410" s="189"/>
      <c r="BX410" s="189"/>
      <c r="BY410" s="189"/>
      <c r="BZ410" s="189"/>
      <c r="CA410" s="189"/>
      <c r="CB410" s="189"/>
      <c r="CC410" s="189"/>
      <c r="CD410" s="189"/>
      <c r="CE410" s="189"/>
      <c r="CF410" s="189"/>
      <c r="CG410" s="189"/>
      <c r="CH410" s="189"/>
      <c r="CI410" s="189"/>
      <c r="CJ410" s="189"/>
      <c r="CK410" s="189"/>
      <c r="CL410" s="189"/>
      <c r="CM410" s="189"/>
      <c r="CN410" s="189"/>
      <c r="CO410" s="189"/>
      <c r="CP410" s="189"/>
      <c r="CQ410" s="189"/>
      <c r="CR410" s="189"/>
      <c r="CS410" s="189"/>
      <c r="CT410" s="189"/>
      <c r="CU410" s="189"/>
      <c r="CV410" s="189"/>
      <c r="CW410" s="189"/>
      <c r="CX410" s="189"/>
      <c r="CY410" s="189"/>
      <c r="CZ410" s="189"/>
      <c r="DA410" s="189"/>
      <c r="DB410" s="189"/>
      <c r="DC410" s="189"/>
      <c r="DD410" s="189"/>
      <c r="DE410" s="189"/>
      <c r="DF410" s="189"/>
    </row>
    <row r="411" spans="1:110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S411" s="189"/>
      <c r="T411" s="189"/>
      <c r="U411" s="189"/>
      <c r="V411" s="189"/>
      <c r="W411" s="189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/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  <c r="BI411" s="189"/>
      <c r="BJ411" s="189"/>
      <c r="BK411" s="189"/>
      <c r="BL411" s="189"/>
      <c r="BM411" s="189"/>
      <c r="BN411" s="189"/>
      <c r="BO411" s="189"/>
      <c r="BP411" s="189"/>
      <c r="BQ411" s="189"/>
      <c r="BR411" s="189"/>
      <c r="BS411" s="189"/>
      <c r="BT411" s="189"/>
      <c r="BU411" s="189"/>
      <c r="BV411" s="189"/>
      <c r="BW411" s="189"/>
      <c r="BX411" s="189"/>
      <c r="BY411" s="189"/>
      <c r="BZ411" s="189"/>
      <c r="CA411" s="189"/>
      <c r="CB411" s="189"/>
      <c r="CC411" s="189"/>
      <c r="CD411" s="189"/>
      <c r="CE411" s="189"/>
      <c r="CF411" s="189"/>
      <c r="CG411" s="189"/>
      <c r="CH411" s="189"/>
      <c r="CI411" s="189"/>
      <c r="CJ411" s="189"/>
      <c r="CK411" s="189"/>
      <c r="CL411" s="189"/>
      <c r="CM411" s="189"/>
      <c r="CN411" s="189"/>
      <c r="CO411" s="189"/>
      <c r="CP411" s="189"/>
      <c r="CQ411" s="189"/>
      <c r="CR411" s="189"/>
      <c r="CS411" s="189"/>
      <c r="CT411" s="189"/>
      <c r="CU411" s="189"/>
      <c r="CV411" s="189"/>
      <c r="CW411" s="189"/>
      <c r="CX411" s="189"/>
      <c r="CY411" s="189"/>
      <c r="CZ411" s="189"/>
      <c r="DA411" s="189"/>
      <c r="DB411" s="189"/>
      <c r="DC411" s="189"/>
      <c r="DD411" s="189"/>
      <c r="DE411" s="189"/>
      <c r="DF411" s="189"/>
    </row>
    <row r="412" spans="1:110">
      <c r="A412" s="189"/>
      <c r="B412" s="189"/>
      <c r="C412" s="189"/>
      <c r="D412" s="189"/>
      <c r="E412" s="189"/>
      <c r="F412" s="189"/>
      <c r="G412" s="189"/>
      <c r="H412" s="189"/>
      <c r="I412" s="189"/>
      <c r="J412" s="189"/>
      <c r="K412" s="189"/>
      <c r="L412" s="189"/>
      <c r="M412" s="189"/>
      <c r="N412" s="189"/>
      <c r="O412" s="189"/>
      <c r="P412" s="189"/>
      <c r="Q412" s="189"/>
      <c r="R412" s="189"/>
      <c r="S412" s="189"/>
      <c r="T412" s="189"/>
      <c r="U412" s="189"/>
      <c r="V412" s="189"/>
      <c r="W412" s="189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/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  <c r="BI412" s="189"/>
      <c r="BJ412" s="189"/>
      <c r="BK412" s="189"/>
      <c r="BL412" s="189"/>
      <c r="BM412" s="189"/>
      <c r="BN412" s="189"/>
      <c r="BO412" s="189"/>
      <c r="BP412" s="189"/>
      <c r="BQ412" s="189"/>
      <c r="BR412" s="189"/>
      <c r="BS412" s="189"/>
      <c r="BT412" s="189"/>
      <c r="BU412" s="189"/>
      <c r="BV412" s="189"/>
      <c r="BW412" s="189"/>
      <c r="BX412" s="189"/>
      <c r="BY412" s="189"/>
      <c r="BZ412" s="189"/>
      <c r="CA412" s="189"/>
      <c r="CB412" s="189"/>
      <c r="CC412" s="189"/>
      <c r="CD412" s="189"/>
      <c r="CE412" s="189"/>
      <c r="CF412" s="189"/>
      <c r="CG412" s="189"/>
      <c r="CH412" s="189"/>
      <c r="CI412" s="189"/>
      <c r="CJ412" s="189"/>
      <c r="CK412" s="189"/>
      <c r="CL412" s="189"/>
      <c r="CM412" s="189"/>
      <c r="CN412" s="189"/>
      <c r="CO412" s="189"/>
      <c r="CP412" s="189"/>
      <c r="CQ412" s="189"/>
      <c r="CR412" s="189"/>
      <c r="CS412" s="189"/>
      <c r="CT412" s="189"/>
      <c r="CU412" s="189"/>
      <c r="CV412" s="189"/>
      <c r="CW412" s="189"/>
      <c r="CX412" s="189"/>
      <c r="CY412" s="189"/>
      <c r="CZ412" s="189"/>
      <c r="DA412" s="189"/>
      <c r="DB412" s="189"/>
      <c r="DC412" s="189"/>
      <c r="DD412" s="189"/>
      <c r="DE412" s="189"/>
      <c r="DF412" s="189"/>
    </row>
    <row r="413" spans="1:110">
      <c r="A413" s="189"/>
      <c r="B413" s="189"/>
      <c r="C413" s="189"/>
      <c r="D413" s="189"/>
      <c r="E413" s="189"/>
      <c r="F413" s="189"/>
      <c r="G413" s="189"/>
      <c r="H413" s="189"/>
      <c r="I413" s="189"/>
      <c r="J413" s="189"/>
      <c r="K413" s="189"/>
      <c r="L413" s="189"/>
      <c r="M413" s="189"/>
      <c r="N413" s="189"/>
      <c r="O413" s="189"/>
      <c r="P413" s="189"/>
      <c r="Q413" s="189"/>
      <c r="R413" s="189"/>
      <c r="S413" s="189"/>
      <c r="T413" s="189"/>
      <c r="U413" s="189"/>
      <c r="V413" s="189"/>
      <c r="W413" s="189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/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  <c r="BI413" s="189"/>
      <c r="BJ413" s="189"/>
      <c r="BK413" s="189"/>
      <c r="BL413" s="189"/>
      <c r="BM413" s="189"/>
      <c r="BN413" s="189"/>
      <c r="BO413" s="189"/>
      <c r="BP413" s="189"/>
      <c r="BQ413" s="189"/>
      <c r="BR413" s="189"/>
      <c r="BS413" s="189"/>
      <c r="BT413" s="189"/>
      <c r="BU413" s="189"/>
      <c r="BV413" s="189"/>
      <c r="BW413" s="189"/>
      <c r="BX413" s="189"/>
      <c r="BY413" s="189"/>
      <c r="BZ413" s="189"/>
      <c r="CA413" s="189"/>
      <c r="CB413" s="189"/>
      <c r="CC413" s="189"/>
      <c r="CD413" s="189"/>
      <c r="CE413" s="189"/>
      <c r="CF413" s="189"/>
      <c r="CG413" s="189"/>
      <c r="CH413" s="189"/>
      <c r="CI413" s="189"/>
      <c r="CJ413" s="189"/>
      <c r="CK413" s="189"/>
      <c r="CL413" s="189"/>
      <c r="CM413" s="189"/>
      <c r="CN413" s="189"/>
      <c r="CO413" s="189"/>
      <c r="CP413" s="189"/>
      <c r="CQ413" s="189"/>
      <c r="CR413" s="189"/>
      <c r="CS413" s="189"/>
      <c r="CT413" s="189"/>
      <c r="CU413" s="189"/>
      <c r="CV413" s="189"/>
      <c r="CW413" s="189"/>
      <c r="CX413" s="189"/>
      <c r="CY413" s="189"/>
      <c r="CZ413" s="189"/>
      <c r="DA413" s="189"/>
      <c r="DB413" s="189"/>
      <c r="DC413" s="189"/>
      <c r="DD413" s="189"/>
      <c r="DE413" s="189"/>
      <c r="DF413" s="189"/>
    </row>
    <row r="414" spans="1:110">
      <c r="A414" s="189"/>
      <c r="B414" s="189"/>
      <c r="C414" s="189"/>
      <c r="D414" s="189"/>
      <c r="E414" s="189"/>
      <c r="F414" s="189"/>
      <c r="G414" s="189"/>
      <c r="H414" s="189"/>
      <c r="I414" s="189"/>
      <c r="J414" s="189"/>
      <c r="K414" s="189"/>
      <c r="L414" s="189"/>
      <c r="M414" s="189"/>
      <c r="N414" s="189"/>
      <c r="O414" s="189"/>
      <c r="P414" s="189"/>
      <c r="Q414" s="189"/>
      <c r="R414" s="189"/>
      <c r="S414" s="189"/>
      <c r="T414" s="189"/>
      <c r="U414" s="189"/>
      <c r="V414" s="189"/>
      <c r="W414" s="189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/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  <c r="BI414" s="189"/>
      <c r="BJ414" s="189"/>
      <c r="BK414" s="189"/>
      <c r="BL414" s="189"/>
      <c r="BM414" s="189"/>
      <c r="BN414" s="189"/>
      <c r="BO414" s="189"/>
      <c r="BP414" s="189"/>
      <c r="BQ414" s="189"/>
      <c r="BR414" s="189"/>
      <c r="BS414" s="189"/>
      <c r="BT414" s="189"/>
      <c r="BU414" s="189"/>
      <c r="BV414" s="189"/>
      <c r="BW414" s="189"/>
      <c r="BX414" s="189"/>
      <c r="BY414" s="189"/>
      <c r="BZ414" s="189"/>
      <c r="CA414" s="189"/>
      <c r="CB414" s="189"/>
      <c r="CC414" s="189"/>
      <c r="CD414" s="189"/>
      <c r="CE414" s="189"/>
      <c r="CF414" s="189"/>
      <c r="CG414" s="189"/>
      <c r="CH414" s="189"/>
      <c r="CI414" s="189"/>
      <c r="CJ414" s="189"/>
      <c r="CK414" s="189"/>
      <c r="CL414" s="189"/>
      <c r="CM414" s="189"/>
      <c r="CN414" s="189"/>
      <c r="CO414" s="189"/>
      <c r="CP414" s="189"/>
      <c r="CQ414" s="189"/>
      <c r="CR414" s="189"/>
      <c r="CS414" s="189"/>
      <c r="CT414" s="189"/>
      <c r="CU414" s="189"/>
      <c r="CV414" s="189"/>
      <c r="CW414" s="189"/>
      <c r="CX414" s="189"/>
      <c r="CY414" s="189"/>
      <c r="CZ414" s="189"/>
      <c r="DA414" s="189"/>
      <c r="DB414" s="189"/>
      <c r="DC414" s="189"/>
      <c r="DD414" s="189"/>
      <c r="DE414" s="189"/>
      <c r="DF414" s="189"/>
    </row>
    <row r="415" spans="1:110">
      <c r="A415" s="189"/>
      <c r="B415" s="189"/>
      <c r="C415" s="189"/>
      <c r="D415" s="189"/>
      <c r="E415" s="189"/>
      <c r="F415" s="189"/>
      <c r="G415" s="189"/>
      <c r="H415" s="189"/>
      <c r="I415" s="189"/>
      <c r="J415" s="189"/>
      <c r="K415" s="189"/>
      <c r="L415" s="189"/>
      <c r="M415" s="189"/>
      <c r="N415" s="189"/>
      <c r="O415" s="189"/>
      <c r="P415" s="189"/>
      <c r="Q415" s="189"/>
      <c r="R415" s="189"/>
      <c r="S415" s="189"/>
      <c r="T415" s="189"/>
      <c r="U415" s="189"/>
      <c r="V415" s="189"/>
      <c r="W415" s="189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/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  <c r="BI415" s="189"/>
      <c r="BJ415" s="189"/>
      <c r="BK415" s="189"/>
      <c r="BL415" s="189"/>
      <c r="BM415" s="189"/>
      <c r="BN415" s="189"/>
      <c r="BO415" s="189"/>
      <c r="BP415" s="189"/>
      <c r="BQ415" s="189"/>
      <c r="BR415" s="189"/>
      <c r="BS415" s="189"/>
      <c r="BT415" s="189"/>
      <c r="BU415" s="189"/>
      <c r="BV415" s="189"/>
      <c r="BW415" s="189"/>
      <c r="BX415" s="189"/>
      <c r="BY415" s="189"/>
      <c r="BZ415" s="189"/>
      <c r="CA415" s="189"/>
      <c r="CB415" s="189"/>
      <c r="CC415" s="189"/>
      <c r="CD415" s="189"/>
      <c r="CE415" s="189"/>
      <c r="CF415" s="189"/>
      <c r="CG415" s="189"/>
      <c r="CH415" s="189"/>
      <c r="CI415" s="189"/>
      <c r="CJ415" s="189"/>
      <c r="CK415" s="189"/>
      <c r="CL415" s="189"/>
      <c r="CM415" s="189"/>
      <c r="CN415" s="189"/>
      <c r="CO415" s="189"/>
      <c r="CP415" s="189"/>
      <c r="CQ415" s="189"/>
      <c r="CR415" s="189"/>
      <c r="CS415" s="189"/>
      <c r="CT415" s="189"/>
      <c r="CU415" s="189"/>
      <c r="CV415" s="189"/>
      <c r="CW415" s="189"/>
      <c r="CX415" s="189"/>
      <c r="CY415" s="189"/>
      <c r="CZ415" s="189"/>
      <c r="DA415" s="189"/>
      <c r="DB415" s="189"/>
      <c r="DC415" s="189"/>
      <c r="DD415" s="189"/>
      <c r="DE415" s="189"/>
      <c r="DF415" s="189"/>
    </row>
    <row r="416" spans="1:110">
      <c r="A416" s="189"/>
      <c r="B416" s="189"/>
      <c r="C416" s="189"/>
      <c r="D416" s="189"/>
      <c r="E416" s="189"/>
      <c r="F416" s="189"/>
      <c r="G416" s="189"/>
      <c r="H416" s="189"/>
      <c r="I416" s="189"/>
      <c r="J416" s="189"/>
      <c r="K416" s="189"/>
      <c r="L416" s="189"/>
      <c r="M416" s="189"/>
      <c r="N416" s="189"/>
      <c r="O416" s="189"/>
      <c r="P416" s="189"/>
      <c r="Q416" s="189"/>
      <c r="R416" s="189"/>
      <c r="S416" s="189"/>
      <c r="T416" s="189"/>
      <c r="U416" s="189"/>
      <c r="V416" s="189"/>
      <c r="W416" s="189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/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  <c r="BI416" s="189"/>
      <c r="BJ416" s="189"/>
      <c r="BK416" s="189"/>
      <c r="BL416" s="189"/>
      <c r="BM416" s="189"/>
      <c r="BN416" s="189"/>
      <c r="BO416" s="189"/>
      <c r="BP416" s="189"/>
      <c r="BQ416" s="189"/>
      <c r="BR416" s="189"/>
      <c r="BS416" s="189"/>
      <c r="BT416" s="189"/>
      <c r="BU416" s="189"/>
      <c r="BV416" s="189"/>
      <c r="BW416" s="189"/>
      <c r="BX416" s="189"/>
      <c r="BY416" s="189"/>
      <c r="BZ416" s="189"/>
      <c r="CA416" s="189"/>
      <c r="CB416" s="189"/>
      <c r="CC416" s="189"/>
      <c r="CD416" s="189"/>
      <c r="CE416" s="189"/>
      <c r="CF416" s="189"/>
      <c r="CG416" s="189"/>
      <c r="CH416" s="189"/>
      <c r="CI416" s="189"/>
      <c r="CJ416" s="189"/>
      <c r="CK416" s="189"/>
      <c r="CL416" s="189"/>
      <c r="CM416" s="189"/>
      <c r="CN416" s="189"/>
      <c r="CO416" s="189"/>
      <c r="CP416" s="189"/>
      <c r="CQ416" s="189"/>
      <c r="CR416" s="189"/>
      <c r="CS416" s="189"/>
      <c r="CT416" s="189"/>
      <c r="CU416" s="189"/>
      <c r="CV416" s="189"/>
      <c r="CW416" s="189"/>
      <c r="CX416" s="189"/>
      <c r="CY416" s="189"/>
      <c r="CZ416" s="189"/>
      <c r="DA416" s="189"/>
      <c r="DB416" s="189"/>
      <c r="DC416" s="189"/>
      <c r="DD416" s="189"/>
      <c r="DE416" s="189"/>
      <c r="DF416" s="189"/>
    </row>
    <row r="417" spans="1:110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S417" s="189"/>
      <c r="T417" s="189"/>
      <c r="U417" s="189"/>
      <c r="V417" s="189"/>
      <c r="W417" s="189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/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  <c r="BI417" s="189"/>
      <c r="BJ417" s="189"/>
      <c r="BK417" s="189"/>
      <c r="BL417" s="189"/>
      <c r="BM417" s="189"/>
      <c r="BN417" s="189"/>
      <c r="BO417" s="189"/>
      <c r="BP417" s="189"/>
      <c r="BQ417" s="189"/>
      <c r="BR417" s="189"/>
      <c r="BS417" s="189"/>
      <c r="BT417" s="189"/>
      <c r="BU417" s="189"/>
      <c r="BV417" s="189"/>
      <c r="BW417" s="189"/>
      <c r="BX417" s="189"/>
      <c r="BY417" s="189"/>
      <c r="BZ417" s="189"/>
      <c r="CA417" s="189"/>
      <c r="CB417" s="189"/>
      <c r="CC417" s="189"/>
      <c r="CD417" s="189"/>
      <c r="CE417" s="189"/>
      <c r="CF417" s="189"/>
      <c r="CG417" s="189"/>
      <c r="CH417" s="189"/>
      <c r="CI417" s="189"/>
      <c r="CJ417" s="189"/>
      <c r="CK417" s="189"/>
      <c r="CL417" s="189"/>
      <c r="CM417" s="189"/>
      <c r="CN417" s="189"/>
      <c r="CO417" s="189"/>
      <c r="CP417" s="189"/>
      <c r="CQ417" s="189"/>
      <c r="CR417" s="189"/>
      <c r="CS417" s="189"/>
      <c r="CT417" s="189"/>
      <c r="CU417" s="189"/>
      <c r="CV417" s="189"/>
      <c r="CW417" s="189"/>
      <c r="CX417" s="189"/>
      <c r="CY417" s="189"/>
      <c r="CZ417" s="189"/>
      <c r="DA417" s="189"/>
      <c r="DB417" s="189"/>
      <c r="DC417" s="189"/>
      <c r="DD417" s="189"/>
      <c r="DE417" s="189"/>
      <c r="DF417" s="189"/>
    </row>
    <row r="418" spans="1:110">
      <c r="A418" s="189"/>
      <c r="B418" s="189"/>
      <c r="C418" s="189"/>
      <c r="D418" s="189"/>
      <c r="E418" s="189"/>
      <c r="F418" s="189"/>
      <c r="G418" s="189"/>
      <c r="H418" s="189"/>
      <c r="I418" s="189"/>
      <c r="J418" s="189"/>
      <c r="K418" s="189"/>
      <c r="L418" s="189"/>
      <c r="M418" s="189"/>
      <c r="N418" s="189"/>
      <c r="O418" s="189"/>
      <c r="P418" s="189"/>
      <c r="Q418" s="189"/>
      <c r="R418" s="189"/>
      <c r="S418" s="189"/>
      <c r="T418" s="189"/>
      <c r="U418" s="189"/>
      <c r="V418" s="189"/>
      <c r="W418" s="189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/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  <c r="BI418" s="189"/>
      <c r="BJ418" s="189"/>
      <c r="BK418" s="189"/>
      <c r="BL418" s="189"/>
      <c r="BM418" s="189"/>
      <c r="BN418" s="189"/>
      <c r="BO418" s="189"/>
      <c r="BP418" s="189"/>
      <c r="BQ418" s="189"/>
      <c r="BR418" s="189"/>
      <c r="BS418" s="189"/>
      <c r="BT418" s="189"/>
      <c r="BU418" s="189"/>
      <c r="BV418" s="189"/>
      <c r="BW418" s="189"/>
      <c r="BX418" s="189"/>
      <c r="BY418" s="189"/>
      <c r="BZ418" s="189"/>
      <c r="CA418" s="189"/>
      <c r="CB418" s="189"/>
      <c r="CC418" s="189"/>
      <c r="CD418" s="189"/>
      <c r="CE418" s="189"/>
      <c r="CF418" s="189"/>
      <c r="CG418" s="189"/>
      <c r="CH418" s="189"/>
      <c r="CI418" s="189"/>
      <c r="CJ418" s="189"/>
      <c r="CK418" s="189"/>
      <c r="CL418" s="189"/>
      <c r="CM418" s="189"/>
      <c r="CN418" s="189"/>
      <c r="CO418" s="189"/>
      <c r="CP418" s="189"/>
      <c r="CQ418" s="189"/>
      <c r="CR418" s="189"/>
      <c r="CS418" s="189"/>
      <c r="CT418" s="189"/>
      <c r="CU418" s="189"/>
      <c r="CV418" s="189"/>
      <c r="CW418" s="189"/>
      <c r="CX418" s="189"/>
      <c r="CY418" s="189"/>
      <c r="CZ418" s="189"/>
      <c r="DA418" s="189"/>
      <c r="DB418" s="189"/>
      <c r="DC418" s="189"/>
      <c r="DD418" s="189"/>
      <c r="DE418" s="189"/>
      <c r="DF418" s="189"/>
    </row>
    <row r="419" spans="1:110">
      <c r="A419" s="189"/>
      <c r="B419" s="189"/>
      <c r="C419" s="189"/>
      <c r="D419" s="189"/>
      <c r="E419" s="189"/>
      <c r="F419" s="189"/>
      <c r="G419" s="189"/>
      <c r="H419" s="189"/>
      <c r="I419" s="189"/>
      <c r="J419" s="189"/>
      <c r="K419" s="189"/>
      <c r="L419" s="189"/>
      <c r="M419" s="189"/>
      <c r="N419" s="189"/>
      <c r="O419" s="189"/>
      <c r="P419" s="189"/>
      <c r="Q419" s="189"/>
      <c r="R419" s="189"/>
      <c r="S419" s="189"/>
      <c r="T419" s="189"/>
      <c r="U419" s="189"/>
      <c r="V419" s="189"/>
      <c r="W419" s="189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/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  <c r="BI419" s="189"/>
      <c r="BJ419" s="189"/>
      <c r="BK419" s="189"/>
      <c r="BL419" s="189"/>
      <c r="BM419" s="189"/>
      <c r="BN419" s="189"/>
      <c r="BO419" s="189"/>
      <c r="BP419" s="189"/>
      <c r="BQ419" s="189"/>
      <c r="BR419" s="189"/>
      <c r="BS419" s="189"/>
      <c r="BT419" s="189"/>
      <c r="BU419" s="189"/>
      <c r="BV419" s="189"/>
      <c r="BW419" s="189"/>
      <c r="BX419" s="189"/>
      <c r="BY419" s="189"/>
      <c r="BZ419" s="189"/>
      <c r="CA419" s="189"/>
      <c r="CB419" s="189"/>
      <c r="CC419" s="189"/>
      <c r="CD419" s="189"/>
      <c r="CE419" s="189"/>
      <c r="CF419" s="189"/>
      <c r="CG419" s="189"/>
      <c r="CH419" s="189"/>
      <c r="CI419" s="189"/>
      <c r="CJ419" s="189"/>
      <c r="CK419" s="189"/>
      <c r="CL419" s="189"/>
      <c r="CM419" s="189"/>
      <c r="CN419" s="189"/>
      <c r="CO419" s="189"/>
      <c r="CP419" s="189"/>
      <c r="CQ419" s="189"/>
      <c r="CR419" s="189"/>
      <c r="CS419" s="189"/>
      <c r="CT419" s="189"/>
      <c r="CU419" s="189"/>
      <c r="CV419" s="189"/>
      <c r="CW419" s="189"/>
      <c r="CX419" s="189"/>
      <c r="CY419" s="189"/>
      <c r="CZ419" s="189"/>
      <c r="DA419" s="189"/>
      <c r="DB419" s="189"/>
      <c r="DC419" s="189"/>
      <c r="DD419" s="189"/>
      <c r="DE419" s="189"/>
      <c r="DF419" s="189"/>
    </row>
    <row r="420" spans="1:110">
      <c r="A420" s="189"/>
      <c r="B420" s="189"/>
      <c r="C420" s="189"/>
      <c r="D420" s="189"/>
      <c r="E420" s="189"/>
      <c r="F420" s="189"/>
      <c r="G420" s="189"/>
      <c r="H420" s="189"/>
      <c r="I420" s="189"/>
      <c r="J420" s="189"/>
      <c r="K420" s="189"/>
      <c r="L420" s="189"/>
      <c r="M420" s="189"/>
      <c r="N420" s="189"/>
      <c r="O420" s="189"/>
      <c r="P420" s="189"/>
      <c r="Q420" s="189"/>
      <c r="R420" s="189"/>
      <c r="S420" s="189"/>
      <c r="T420" s="189"/>
      <c r="U420" s="189"/>
      <c r="V420" s="189"/>
      <c r="W420" s="189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/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  <c r="BI420" s="189"/>
      <c r="BJ420" s="189"/>
      <c r="BK420" s="189"/>
      <c r="BL420" s="189"/>
      <c r="BM420" s="189"/>
      <c r="BN420" s="189"/>
      <c r="BO420" s="189"/>
      <c r="BP420" s="189"/>
      <c r="BQ420" s="189"/>
      <c r="BR420" s="189"/>
      <c r="BS420" s="189"/>
      <c r="BT420" s="189"/>
      <c r="BU420" s="189"/>
      <c r="BV420" s="189"/>
      <c r="BW420" s="189"/>
      <c r="BX420" s="189"/>
      <c r="BY420" s="189"/>
      <c r="BZ420" s="189"/>
      <c r="CA420" s="189"/>
      <c r="CB420" s="189"/>
      <c r="CC420" s="189"/>
      <c r="CD420" s="189"/>
      <c r="CE420" s="189"/>
      <c r="CF420" s="189"/>
      <c r="CG420" s="189"/>
      <c r="CH420" s="189"/>
      <c r="CI420" s="189"/>
      <c r="CJ420" s="189"/>
      <c r="CK420" s="189"/>
      <c r="CL420" s="189"/>
      <c r="CM420" s="189"/>
      <c r="CN420" s="189"/>
      <c r="CO420" s="189"/>
      <c r="CP420" s="189"/>
      <c r="CQ420" s="189"/>
      <c r="CR420" s="189"/>
      <c r="CS420" s="189"/>
      <c r="CT420" s="189"/>
      <c r="CU420" s="189"/>
      <c r="CV420" s="189"/>
      <c r="CW420" s="189"/>
      <c r="CX420" s="189"/>
      <c r="CY420" s="189"/>
      <c r="CZ420" s="189"/>
      <c r="DA420" s="189"/>
      <c r="DB420" s="189"/>
      <c r="DC420" s="189"/>
      <c r="DD420" s="189"/>
      <c r="DE420" s="189"/>
      <c r="DF420" s="189"/>
    </row>
    <row r="421" spans="1:110">
      <c r="A421" s="189"/>
      <c r="B421" s="189"/>
      <c r="C421" s="189"/>
      <c r="D421" s="189"/>
      <c r="E421" s="189"/>
      <c r="F421" s="189"/>
      <c r="G421" s="189"/>
      <c r="H421" s="189"/>
      <c r="I421" s="189"/>
      <c r="J421" s="189"/>
      <c r="K421" s="189"/>
      <c r="L421" s="189"/>
      <c r="M421" s="189"/>
      <c r="N421" s="189"/>
      <c r="O421" s="189"/>
      <c r="P421" s="189"/>
      <c r="Q421" s="189"/>
      <c r="R421" s="189"/>
      <c r="S421" s="189"/>
      <c r="T421" s="189"/>
      <c r="U421" s="189"/>
      <c r="V421" s="189"/>
      <c r="W421" s="189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/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  <c r="BI421" s="189"/>
      <c r="BJ421" s="189"/>
      <c r="BK421" s="189"/>
      <c r="BL421" s="189"/>
      <c r="BM421" s="189"/>
      <c r="BN421" s="189"/>
      <c r="BO421" s="189"/>
      <c r="BP421" s="189"/>
      <c r="BQ421" s="189"/>
      <c r="BR421" s="189"/>
      <c r="BS421" s="189"/>
      <c r="BT421" s="189"/>
      <c r="BU421" s="189"/>
      <c r="BV421" s="189"/>
      <c r="BW421" s="189"/>
      <c r="BX421" s="189"/>
      <c r="BY421" s="189"/>
      <c r="BZ421" s="189"/>
      <c r="CA421" s="189"/>
      <c r="CB421" s="189"/>
      <c r="CC421" s="189"/>
      <c r="CD421" s="189"/>
      <c r="CE421" s="189"/>
      <c r="CF421" s="189"/>
      <c r="CG421" s="189"/>
      <c r="CH421" s="189"/>
      <c r="CI421" s="189"/>
      <c r="CJ421" s="189"/>
      <c r="CK421" s="189"/>
      <c r="CL421" s="189"/>
      <c r="CM421" s="189"/>
      <c r="CN421" s="189"/>
      <c r="CO421" s="189"/>
      <c r="CP421" s="189"/>
      <c r="CQ421" s="189"/>
      <c r="CR421" s="189"/>
      <c r="CS421" s="189"/>
      <c r="CT421" s="189"/>
      <c r="CU421" s="189"/>
      <c r="CV421" s="189"/>
      <c r="CW421" s="189"/>
      <c r="CX421" s="189"/>
      <c r="CY421" s="189"/>
      <c r="CZ421" s="189"/>
      <c r="DA421" s="189"/>
      <c r="DB421" s="189"/>
      <c r="DC421" s="189"/>
      <c r="DD421" s="189"/>
      <c r="DE421" s="189"/>
      <c r="DF421" s="189"/>
    </row>
    <row r="422" spans="1:110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  <c r="BI422" s="189"/>
      <c r="BJ422" s="189"/>
      <c r="BK422" s="189"/>
      <c r="BL422" s="189"/>
      <c r="BM422" s="189"/>
      <c r="BN422" s="189"/>
      <c r="BO422" s="189"/>
      <c r="BP422" s="189"/>
      <c r="BQ422" s="189"/>
      <c r="BR422" s="189"/>
      <c r="BS422" s="189"/>
      <c r="BT422" s="189"/>
      <c r="BU422" s="189"/>
      <c r="BV422" s="189"/>
      <c r="BW422" s="189"/>
      <c r="BX422" s="189"/>
      <c r="BY422" s="189"/>
      <c r="BZ422" s="189"/>
      <c r="CA422" s="189"/>
      <c r="CB422" s="189"/>
      <c r="CC422" s="189"/>
      <c r="CD422" s="189"/>
      <c r="CE422" s="189"/>
      <c r="CF422" s="189"/>
      <c r="CG422" s="189"/>
      <c r="CH422" s="189"/>
      <c r="CI422" s="189"/>
      <c r="CJ422" s="189"/>
      <c r="CK422" s="189"/>
      <c r="CL422" s="189"/>
      <c r="CM422" s="189"/>
      <c r="CN422" s="189"/>
      <c r="CO422" s="189"/>
      <c r="CP422" s="189"/>
      <c r="CQ422" s="189"/>
      <c r="CR422" s="189"/>
      <c r="CS422" s="189"/>
      <c r="CT422" s="189"/>
      <c r="CU422" s="189"/>
      <c r="CV422" s="189"/>
      <c r="CW422" s="189"/>
      <c r="CX422" s="189"/>
      <c r="CY422" s="189"/>
      <c r="CZ422" s="189"/>
      <c r="DA422" s="189"/>
      <c r="DB422" s="189"/>
      <c r="DC422" s="189"/>
      <c r="DD422" s="189"/>
      <c r="DE422" s="189"/>
      <c r="DF422" s="189"/>
    </row>
    <row r="423" spans="1:110">
      <c r="A423" s="189"/>
      <c r="B423" s="189"/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/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  <c r="BI423" s="189"/>
      <c r="BJ423" s="189"/>
      <c r="BK423" s="189"/>
      <c r="BL423" s="189"/>
      <c r="BM423" s="189"/>
      <c r="BN423" s="189"/>
      <c r="BO423" s="189"/>
      <c r="BP423" s="189"/>
      <c r="BQ423" s="189"/>
      <c r="BR423" s="189"/>
      <c r="BS423" s="189"/>
      <c r="BT423" s="189"/>
      <c r="BU423" s="189"/>
      <c r="BV423" s="189"/>
      <c r="BW423" s="189"/>
      <c r="BX423" s="189"/>
      <c r="BY423" s="189"/>
      <c r="BZ423" s="189"/>
      <c r="CA423" s="189"/>
      <c r="CB423" s="189"/>
      <c r="CC423" s="189"/>
      <c r="CD423" s="189"/>
      <c r="CE423" s="189"/>
      <c r="CF423" s="189"/>
      <c r="CG423" s="189"/>
      <c r="CH423" s="189"/>
      <c r="CI423" s="189"/>
      <c r="CJ423" s="189"/>
      <c r="CK423" s="189"/>
      <c r="CL423" s="189"/>
      <c r="CM423" s="189"/>
      <c r="CN423" s="189"/>
      <c r="CO423" s="189"/>
      <c r="CP423" s="189"/>
      <c r="CQ423" s="189"/>
      <c r="CR423" s="189"/>
      <c r="CS423" s="189"/>
      <c r="CT423" s="189"/>
      <c r="CU423" s="189"/>
      <c r="CV423" s="189"/>
      <c r="CW423" s="189"/>
      <c r="CX423" s="189"/>
      <c r="CY423" s="189"/>
      <c r="CZ423" s="189"/>
      <c r="DA423" s="189"/>
      <c r="DB423" s="189"/>
      <c r="DC423" s="189"/>
      <c r="DD423" s="189"/>
      <c r="DE423" s="189"/>
      <c r="DF423" s="189"/>
    </row>
    <row r="424" spans="1:110">
      <c r="A424" s="189"/>
      <c r="B424" s="189"/>
      <c r="C424" s="189"/>
      <c r="D424" s="189"/>
      <c r="E424" s="189"/>
      <c r="F424" s="189"/>
      <c r="G424" s="189"/>
      <c r="H424" s="189"/>
      <c r="I424" s="189"/>
      <c r="J424" s="189"/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9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/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  <c r="BI424" s="189"/>
      <c r="BJ424" s="189"/>
      <c r="BK424" s="189"/>
      <c r="BL424" s="189"/>
      <c r="BM424" s="189"/>
      <c r="BN424" s="189"/>
      <c r="BO424" s="189"/>
      <c r="BP424" s="189"/>
      <c r="BQ424" s="189"/>
      <c r="BR424" s="189"/>
      <c r="BS424" s="189"/>
      <c r="BT424" s="189"/>
      <c r="BU424" s="189"/>
      <c r="BV424" s="189"/>
      <c r="BW424" s="189"/>
      <c r="BX424" s="189"/>
      <c r="BY424" s="189"/>
      <c r="BZ424" s="189"/>
      <c r="CA424" s="189"/>
      <c r="CB424" s="189"/>
      <c r="CC424" s="189"/>
      <c r="CD424" s="189"/>
      <c r="CE424" s="189"/>
      <c r="CF424" s="189"/>
      <c r="CG424" s="189"/>
      <c r="CH424" s="189"/>
      <c r="CI424" s="189"/>
      <c r="CJ424" s="189"/>
      <c r="CK424" s="189"/>
      <c r="CL424" s="189"/>
      <c r="CM424" s="189"/>
      <c r="CN424" s="189"/>
      <c r="CO424" s="189"/>
      <c r="CP424" s="189"/>
      <c r="CQ424" s="189"/>
      <c r="CR424" s="189"/>
      <c r="CS424" s="189"/>
      <c r="CT424" s="189"/>
      <c r="CU424" s="189"/>
      <c r="CV424" s="189"/>
      <c r="CW424" s="189"/>
      <c r="CX424" s="189"/>
      <c r="CY424" s="189"/>
      <c r="CZ424" s="189"/>
      <c r="DA424" s="189"/>
      <c r="DB424" s="189"/>
      <c r="DC424" s="189"/>
      <c r="DD424" s="189"/>
      <c r="DE424" s="189"/>
      <c r="DF424" s="189"/>
    </row>
    <row r="425" spans="1:110">
      <c r="A425" s="189"/>
      <c r="B425" s="189"/>
      <c r="C425" s="189"/>
      <c r="D425" s="189"/>
      <c r="E425" s="189"/>
      <c r="F425" s="189"/>
      <c r="G425" s="189"/>
      <c r="H425" s="189"/>
      <c r="I425" s="189"/>
      <c r="J425" s="189"/>
      <c r="K425" s="189"/>
      <c r="L425" s="189"/>
      <c r="M425" s="189"/>
      <c r="N425" s="189"/>
      <c r="O425" s="189"/>
      <c r="P425" s="189"/>
      <c r="Q425" s="189"/>
      <c r="R425" s="189"/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/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  <c r="BI425" s="189"/>
      <c r="BJ425" s="189"/>
      <c r="BK425" s="189"/>
      <c r="BL425" s="189"/>
      <c r="BM425" s="189"/>
      <c r="BN425" s="189"/>
      <c r="BO425" s="189"/>
      <c r="BP425" s="189"/>
      <c r="BQ425" s="189"/>
      <c r="BR425" s="189"/>
      <c r="BS425" s="189"/>
      <c r="BT425" s="189"/>
      <c r="BU425" s="189"/>
      <c r="BV425" s="189"/>
      <c r="BW425" s="189"/>
      <c r="BX425" s="189"/>
      <c r="BY425" s="189"/>
      <c r="BZ425" s="189"/>
      <c r="CA425" s="189"/>
      <c r="CB425" s="189"/>
      <c r="CC425" s="189"/>
      <c r="CD425" s="189"/>
      <c r="CE425" s="189"/>
      <c r="CF425" s="189"/>
      <c r="CG425" s="189"/>
      <c r="CH425" s="189"/>
      <c r="CI425" s="189"/>
      <c r="CJ425" s="189"/>
      <c r="CK425" s="189"/>
      <c r="CL425" s="189"/>
      <c r="CM425" s="189"/>
      <c r="CN425" s="189"/>
      <c r="CO425" s="189"/>
      <c r="CP425" s="189"/>
      <c r="CQ425" s="189"/>
      <c r="CR425" s="189"/>
      <c r="CS425" s="189"/>
      <c r="CT425" s="189"/>
      <c r="CU425" s="189"/>
      <c r="CV425" s="189"/>
      <c r="CW425" s="189"/>
      <c r="CX425" s="189"/>
      <c r="CY425" s="189"/>
      <c r="CZ425" s="189"/>
      <c r="DA425" s="189"/>
      <c r="DB425" s="189"/>
      <c r="DC425" s="189"/>
      <c r="DD425" s="189"/>
      <c r="DE425" s="189"/>
      <c r="DF425" s="189"/>
    </row>
    <row r="426" spans="1:110">
      <c r="A426" s="189"/>
      <c r="B426" s="189"/>
      <c r="C426" s="189"/>
      <c r="D426" s="189"/>
      <c r="E426" s="189"/>
      <c r="F426" s="189"/>
      <c r="G426" s="189"/>
      <c r="H426" s="189"/>
      <c r="I426" s="189"/>
      <c r="J426" s="189"/>
      <c r="K426" s="189"/>
      <c r="L426" s="189"/>
      <c r="M426" s="189"/>
      <c r="N426" s="189"/>
      <c r="O426" s="189"/>
      <c r="P426" s="189"/>
      <c r="Q426" s="189"/>
      <c r="R426" s="189"/>
      <c r="S426" s="189"/>
      <c r="T426" s="189"/>
      <c r="U426" s="189"/>
      <c r="V426" s="189"/>
      <c r="W426" s="189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/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  <c r="BI426" s="189"/>
      <c r="BJ426" s="189"/>
      <c r="BK426" s="189"/>
      <c r="BL426" s="189"/>
      <c r="BM426" s="189"/>
      <c r="BN426" s="189"/>
      <c r="BO426" s="189"/>
      <c r="BP426" s="189"/>
      <c r="BQ426" s="189"/>
      <c r="BR426" s="189"/>
      <c r="BS426" s="189"/>
      <c r="BT426" s="189"/>
      <c r="BU426" s="189"/>
      <c r="BV426" s="189"/>
      <c r="BW426" s="189"/>
      <c r="BX426" s="189"/>
      <c r="BY426" s="189"/>
      <c r="BZ426" s="189"/>
      <c r="CA426" s="189"/>
      <c r="CB426" s="189"/>
      <c r="CC426" s="189"/>
      <c r="CD426" s="189"/>
      <c r="CE426" s="189"/>
      <c r="CF426" s="189"/>
      <c r="CG426" s="189"/>
      <c r="CH426" s="189"/>
      <c r="CI426" s="189"/>
      <c r="CJ426" s="189"/>
      <c r="CK426" s="189"/>
      <c r="CL426" s="189"/>
      <c r="CM426" s="189"/>
      <c r="CN426" s="189"/>
      <c r="CO426" s="189"/>
      <c r="CP426" s="189"/>
      <c r="CQ426" s="189"/>
      <c r="CR426" s="189"/>
      <c r="CS426" s="189"/>
      <c r="CT426" s="189"/>
      <c r="CU426" s="189"/>
      <c r="CV426" s="189"/>
      <c r="CW426" s="189"/>
      <c r="CX426" s="189"/>
      <c r="CY426" s="189"/>
      <c r="CZ426" s="189"/>
      <c r="DA426" s="189"/>
      <c r="DB426" s="189"/>
      <c r="DC426" s="189"/>
      <c r="DD426" s="189"/>
      <c r="DE426" s="189"/>
      <c r="DF426" s="189"/>
    </row>
    <row r="427" spans="1:110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89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/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  <c r="BI427" s="189"/>
      <c r="BJ427" s="189"/>
      <c r="BK427" s="189"/>
      <c r="BL427" s="189"/>
      <c r="BM427" s="189"/>
      <c r="BN427" s="189"/>
      <c r="BO427" s="189"/>
      <c r="BP427" s="189"/>
      <c r="BQ427" s="189"/>
      <c r="BR427" s="189"/>
      <c r="BS427" s="189"/>
      <c r="BT427" s="189"/>
      <c r="BU427" s="189"/>
      <c r="BV427" s="189"/>
      <c r="BW427" s="189"/>
      <c r="BX427" s="189"/>
      <c r="BY427" s="189"/>
      <c r="BZ427" s="189"/>
      <c r="CA427" s="189"/>
      <c r="CB427" s="189"/>
      <c r="CC427" s="189"/>
      <c r="CD427" s="189"/>
      <c r="CE427" s="189"/>
      <c r="CF427" s="189"/>
      <c r="CG427" s="189"/>
      <c r="CH427" s="189"/>
      <c r="CI427" s="189"/>
      <c r="CJ427" s="189"/>
      <c r="CK427" s="189"/>
      <c r="CL427" s="189"/>
      <c r="CM427" s="189"/>
      <c r="CN427" s="189"/>
      <c r="CO427" s="189"/>
      <c r="CP427" s="189"/>
      <c r="CQ427" s="189"/>
      <c r="CR427" s="189"/>
      <c r="CS427" s="189"/>
      <c r="CT427" s="189"/>
      <c r="CU427" s="189"/>
      <c r="CV427" s="189"/>
      <c r="CW427" s="189"/>
      <c r="CX427" s="189"/>
      <c r="CY427" s="189"/>
      <c r="CZ427" s="189"/>
      <c r="DA427" s="189"/>
      <c r="DB427" s="189"/>
      <c r="DC427" s="189"/>
      <c r="DD427" s="189"/>
      <c r="DE427" s="189"/>
      <c r="DF427" s="189"/>
    </row>
    <row r="428" spans="1:110">
      <c r="A428" s="189"/>
      <c r="B428" s="189"/>
      <c r="C428" s="189"/>
      <c r="D428" s="189"/>
      <c r="E428" s="189"/>
      <c r="F428" s="189"/>
      <c r="G428" s="189"/>
      <c r="H428" s="189"/>
      <c r="I428" s="189"/>
      <c r="J428" s="189"/>
      <c r="K428" s="189"/>
      <c r="L428" s="189"/>
      <c r="M428" s="189"/>
      <c r="N428" s="189"/>
      <c r="O428" s="189"/>
      <c r="P428" s="189"/>
      <c r="Q428" s="189"/>
      <c r="R428" s="189"/>
      <c r="S428" s="189"/>
      <c r="T428" s="189"/>
      <c r="U428" s="189"/>
      <c r="V428" s="189"/>
      <c r="W428" s="189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/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  <c r="BI428" s="189"/>
      <c r="BJ428" s="189"/>
      <c r="BK428" s="189"/>
      <c r="BL428" s="189"/>
      <c r="BM428" s="189"/>
      <c r="BN428" s="189"/>
      <c r="BO428" s="189"/>
      <c r="BP428" s="189"/>
      <c r="BQ428" s="189"/>
      <c r="BR428" s="189"/>
      <c r="BS428" s="189"/>
      <c r="BT428" s="189"/>
      <c r="BU428" s="189"/>
      <c r="BV428" s="189"/>
      <c r="BW428" s="189"/>
      <c r="BX428" s="189"/>
      <c r="BY428" s="189"/>
      <c r="BZ428" s="189"/>
      <c r="CA428" s="189"/>
      <c r="CB428" s="189"/>
      <c r="CC428" s="189"/>
      <c r="CD428" s="189"/>
      <c r="CE428" s="189"/>
      <c r="CF428" s="189"/>
      <c r="CG428" s="189"/>
      <c r="CH428" s="189"/>
      <c r="CI428" s="189"/>
      <c r="CJ428" s="189"/>
      <c r="CK428" s="189"/>
      <c r="CL428" s="189"/>
      <c r="CM428" s="189"/>
      <c r="CN428" s="189"/>
      <c r="CO428" s="189"/>
      <c r="CP428" s="189"/>
      <c r="CQ428" s="189"/>
      <c r="CR428" s="189"/>
      <c r="CS428" s="189"/>
      <c r="CT428" s="189"/>
      <c r="CU428" s="189"/>
      <c r="CV428" s="189"/>
      <c r="CW428" s="189"/>
      <c r="CX428" s="189"/>
      <c r="CY428" s="189"/>
      <c r="CZ428" s="189"/>
      <c r="DA428" s="189"/>
      <c r="DB428" s="189"/>
      <c r="DC428" s="189"/>
      <c r="DD428" s="189"/>
      <c r="DE428" s="189"/>
      <c r="DF428" s="189"/>
    </row>
    <row r="429" spans="1:110">
      <c r="A429" s="18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189"/>
      <c r="T429" s="189"/>
      <c r="U429" s="189"/>
      <c r="V429" s="189"/>
      <c r="W429" s="189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/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  <c r="BI429" s="189"/>
      <c r="BJ429" s="189"/>
      <c r="BK429" s="189"/>
      <c r="BL429" s="189"/>
      <c r="BM429" s="189"/>
      <c r="BN429" s="189"/>
      <c r="BO429" s="189"/>
      <c r="BP429" s="189"/>
      <c r="BQ429" s="189"/>
      <c r="BR429" s="189"/>
      <c r="BS429" s="189"/>
      <c r="BT429" s="189"/>
      <c r="BU429" s="189"/>
      <c r="BV429" s="189"/>
      <c r="BW429" s="189"/>
      <c r="BX429" s="189"/>
      <c r="BY429" s="189"/>
      <c r="BZ429" s="189"/>
      <c r="CA429" s="189"/>
      <c r="CB429" s="189"/>
      <c r="CC429" s="189"/>
      <c r="CD429" s="189"/>
      <c r="CE429" s="189"/>
      <c r="CF429" s="189"/>
      <c r="CG429" s="189"/>
      <c r="CH429" s="189"/>
      <c r="CI429" s="189"/>
      <c r="CJ429" s="189"/>
      <c r="CK429" s="189"/>
      <c r="CL429" s="189"/>
      <c r="CM429" s="189"/>
      <c r="CN429" s="189"/>
      <c r="CO429" s="189"/>
      <c r="CP429" s="189"/>
      <c r="CQ429" s="189"/>
      <c r="CR429" s="189"/>
      <c r="CS429" s="189"/>
      <c r="CT429" s="189"/>
      <c r="CU429" s="189"/>
      <c r="CV429" s="189"/>
      <c r="CW429" s="189"/>
      <c r="CX429" s="189"/>
      <c r="CY429" s="189"/>
      <c r="CZ429" s="189"/>
      <c r="DA429" s="189"/>
      <c r="DB429" s="189"/>
      <c r="DC429" s="189"/>
      <c r="DD429" s="189"/>
      <c r="DE429" s="189"/>
      <c r="DF429" s="189"/>
    </row>
    <row r="430" spans="1:110">
      <c r="A430" s="189"/>
      <c r="B430" s="189"/>
      <c r="C430" s="189"/>
      <c r="D430" s="189"/>
      <c r="E430" s="189"/>
      <c r="F430" s="189"/>
      <c r="G430" s="189"/>
      <c r="H430" s="189"/>
      <c r="I430" s="189"/>
      <c r="J430" s="189"/>
      <c r="K430" s="189"/>
      <c r="L430" s="189"/>
      <c r="M430" s="189"/>
      <c r="N430" s="189"/>
      <c r="O430" s="189"/>
      <c r="P430" s="189"/>
      <c r="Q430" s="189"/>
      <c r="R430" s="189"/>
      <c r="S430" s="189"/>
      <c r="T430" s="189"/>
      <c r="U430" s="189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/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  <c r="BI430" s="189"/>
      <c r="BJ430" s="189"/>
      <c r="BK430" s="189"/>
      <c r="BL430" s="189"/>
      <c r="BM430" s="189"/>
      <c r="BN430" s="189"/>
      <c r="BO430" s="189"/>
      <c r="BP430" s="189"/>
      <c r="BQ430" s="189"/>
      <c r="BR430" s="189"/>
      <c r="BS430" s="189"/>
      <c r="BT430" s="189"/>
      <c r="BU430" s="189"/>
      <c r="BV430" s="189"/>
      <c r="BW430" s="189"/>
      <c r="BX430" s="189"/>
      <c r="BY430" s="189"/>
      <c r="BZ430" s="189"/>
      <c r="CA430" s="189"/>
      <c r="CB430" s="189"/>
      <c r="CC430" s="189"/>
      <c r="CD430" s="189"/>
      <c r="CE430" s="189"/>
      <c r="CF430" s="189"/>
      <c r="CG430" s="189"/>
      <c r="CH430" s="189"/>
      <c r="CI430" s="189"/>
      <c r="CJ430" s="189"/>
      <c r="CK430" s="189"/>
      <c r="CL430" s="189"/>
      <c r="CM430" s="189"/>
      <c r="CN430" s="189"/>
      <c r="CO430" s="189"/>
      <c r="CP430" s="189"/>
      <c r="CQ430" s="189"/>
      <c r="CR430" s="189"/>
      <c r="CS430" s="189"/>
      <c r="CT430" s="189"/>
      <c r="CU430" s="189"/>
      <c r="CV430" s="189"/>
      <c r="CW430" s="189"/>
      <c r="CX430" s="189"/>
      <c r="CY430" s="189"/>
      <c r="CZ430" s="189"/>
      <c r="DA430" s="189"/>
      <c r="DB430" s="189"/>
      <c r="DC430" s="189"/>
      <c r="DD430" s="189"/>
      <c r="DE430" s="189"/>
      <c r="DF430" s="189"/>
    </row>
    <row r="431" spans="1:110">
      <c r="A431" s="189"/>
      <c r="B431" s="189"/>
      <c r="C431" s="189"/>
      <c r="D431" s="189"/>
      <c r="E431" s="189"/>
      <c r="F431" s="189"/>
      <c r="G431" s="189"/>
      <c r="H431" s="189"/>
      <c r="I431" s="189"/>
      <c r="J431" s="189"/>
      <c r="K431" s="189"/>
      <c r="L431" s="189"/>
      <c r="M431" s="189"/>
      <c r="N431" s="189"/>
      <c r="O431" s="189"/>
      <c r="P431" s="189"/>
      <c r="Q431" s="189"/>
      <c r="R431" s="189"/>
      <c r="S431" s="189"/>
      <c r="T431" s="189"/>
      <c r="U431" s="189"/>
      <c r="V431" s="189"/>
      <c r="W431" s="189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/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  <c r="BI431" s="189"/>
      <c r="BJ431" s="189"/>
      <c r="BK431" s="189"/>
      <c r="BL431" s="189"/>
      <c r="BM431" s="189"/>
      <c r="BN431" s="189"/>
      <c r="BO431" s="189"/>
      <c r="BP431" s="189"/>
      <c r="BQ431" s="189"/>
      <c r="BR431" s="189"/>
      <c r="BS431" s="189"/>
      <c r="BT431" s="189"/>
      <c r="BU431" s="189"/>
      <c r="BV431" s="189"/>
      <c r="BW431" s="189"/>
      <c r="BX431" s="189"/>
      <c r="BY431" s="189"/>
      <c r="BZ431" s="189"/>
      <c r="CA431" s="189"/>
      <c r="CB431" s="189"/>
      <c r="CC431" s="189"/>
      <c r="CD431" s="189"/>
      <c r="CE431" s="189"/>
      <c r="CF431" s="189"/>
      <c r="CG431" s="189"/>
      <c r="CH431" s="189"/>
      <c r="CI431" s="189"/>
      <c r="CJ431" s="189"/>
      <c r="CK431" s="189"/>
      <c r="CL431" s="189"/>
      <c r="CM431" s="189"/>
      <c r="CN431" s="189"/>
      <c r="CO431" s="189"/>
      <c r="CP431" s="189"/>
      <c r="CQ431" s="189"/>
      <c r="CR431" s="189"/>
      <c r="CS431" s="189"/>
      <c r="CT431" s="189"/>
      <c r="CU431" s="189"/>
      <c r="CV431" s="189"/>
      <c r="CW431" s="189"/>
      <c r="CX431" s="189"/>
      <c r="CY431" s="189"/>
      <c r="CZ431" s="189"/>
      <c r="DA431" s="189"/>
      <c r="DB431" s="189"/>
      <c r="DC431" s="189"/>
      <c r="DD431" s="189"/>
      <c r="DE431" s="189"/>
      <c r="DF431" s="189"/>
    </row>
    <row r="432" spans="1:110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S432" s="189"/>
      <c r="T432" s="189"/>
      <c r="U432" s="189"/>
      <c r="V432" s="189"/>
      <c r="W432" s="189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/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  <c r="BI432" s="189"/>
      <c r="BJ432" s="189"/>
      <c r="BK432" s="189"/>
      <c r="BL432" s="189"/>
      <c r="BM432" s="189"/>
      <c r="BN432" s="189"/>
      <c r="BO432" s="189"/>
      <c r="BP432" s="189"/>
      <c r="BQ432" s="189"/>
      <c r="BR432" s="189"/>
      <c r="BS432" s="189"/>
      <c r="BT432" s="189"/>
      <c r="BU432" s="189"/>
      <c r="BV432" s="189"/>
      <c r="BW432" s="189"/>
      <c r="BX432" s="189"/>
      <c r="BY432" s="189"/>
      <c r="BZ432" s="189"/>
      <c r="CA432" s="189"/>
      <c r="CB432" s="189"/>
      <c r="CC432" s="189"/>
      <c r="CD432" s="189"/>
      <c r="CE432" s="189"/>
      <c r="CF432" s="189"/>
      <c r="CG432" s="189"/>
      <c r="CH432" s="189"/>
      <c r="CI432" s="189"/>
      <c r="CJ432" s="189"/>
      <c r="CK432" s="189"/>
      <c r="CL432" s="189"/>
      <c r="CM432" s="189"/>
      <c r="CN432" s="189"/>
      <c r="CO432" s="189"/>
      <c r="CP432" s="189"/>
      <c r="CQ432" s="189"/>
      <c r="CR432" s="189"/>
      <c r="CS432" s="189"/>
      <c r="CT432" s="189"/>
      <c r="CU432" s="189"/>
      <c r="CV432" s="189"/>
      <c r="CW432" s="189"/>
      <c r="CX432" s="189"/>
      <c r="CY432" s="189"/>
      <c r="CZ432" s="189"/>
      <c r="DA432" s="189"/>
      <c r="DB432" s="189"/>
      <c r="DC432" s="189"/>
      <c r="DD432" s="189"/>
      <c r="DE432" s="189"/>
      <c r="DF432" s="189"/>
    </row>
    <row r="433" spans="1:110">
      <c r="A433" s="189"/>
      <c r="B433" s="189"/>
      <c r="C433" s="189"/>
      <c r="D433" s="189"/>
      <c r="E433" s="189"/>
      <c r="F433" s="189"/>
      <c r="G433" s="189"/>
      <c r="H433" s="189"/>
      <c r="I433" s="189"/>
      <c r="J433" s="189"/>
      <c r="K433" s="189"/>
      <c r="L433" s="189"/>
      <c r="M433" s="189"/>
      <c r="N433" s="189"/>
      <c r="O433" s="189"/>
      <c r="P433" s="189"/>
      <c r="Q433" s="189"/>
      <c r="R433" s="189"/>
      <c r="S433" s="189"/>
      <c r="T433" s="189"/>
      <c r="U433" s="189"/>
      <c r="V433" s="189"/>
      <c r="W433" s="189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/>
      <c r="AH433" s="189"/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  <c r="BI433" s="189"/>
      <c r="BJ433" s="189"/>
      <c r="BK433" s="189"/>
      <c r="BL433" s="189"/>
      <c r="BM433" s="189"/>
      <c r="BN433" s="189"/>
      <c r="BO433" s="189"/>
      <c r="BP433" s="189"/>
      <c r="BQ433" s="189"/>
      <c r="BR433" s="189"/>
      <c r="BS433" s="189"/>
      <c r="BT433" s="189"/>
      <c r="BU433" s="189"/>
      <c r="BV433" s="189"/>
      <c r="BW433" s="189"/>
      <c r="BX433" s="189"/>
      <c r="BY433" s="189"/>
      <c r="BZ433" s="189"/>
      <c r="CA433" s="189"/>
      <c r="CB433" s="189"/>
      <c r="CC433" s="189"/>
      <c r="CD433" s="189"/>
      <c r="CE433" s="189"/>
      <c r="CF433" s="189"/>
      <c r="CG433" s="189"/>
      <c r="CH433" s="189"/>
      <c r="CI433" s="189"/>
      <c r="CJ433" s="189"/>
      <c r="CK433" s="189"/>
      <c r="CL433" s="189"/>
      <c r="CM433" s="189"/>
      <c r="CN433" s="189"/>
      <c r="CO433" s="189"/>
      <c r="CP433" s="189"/>
      <c r="CQ433" s="189"/>
      <c r="CR433" s="189"/>
      <c r="CS433" s="189"/>
      <c r="CT433" s="189"/>
      <c r="CU433" s="189"/>
      <c r="CV433" s="189"/>
      <c r="CW433" s="189"/>
      <c r="CX433" s="189"/>
      <c r="CY433" s="189"/>
      <c r="CZ433" s="189"/>
      <c r="DA433" s="189"/>
      <c r="DB433" s="189"/>
      <c r="DC433" s="189"/>
      <c r="DD433" s="189"/>
      <c r="DE433" s="189"/>
      <c r="DF433" s="189"/>
    </row>
    <row r="434" spans="1:110">
      <c r="A434" s="189"/>
      <c r="B434" s="189"/>
      <c r="C434" s="189"/>
      <c r="D434" s="189"/>
      <c r="E434" s="189"/>
      <c r="F434" s="189"/>
      <c r="G434" s="189"/>
      <c r="H434" s="189"/>
      <c r="I434" s="189"/>
      <c r="J434" s="189"/>
      <c r="K434" s="189"/>
      <c r="L434" s="189"/>
      <c r="M434" s="189"/>
      <c r="N434" s="189"/>
      <c r="O434" s="189"/>
      <c r="P434" s="189"/>
      <c r="Q434" s="189"/>
      <c r="R434" s="189"/>
      <c r="S434" s="189"/>
      <c r="T434" s="189"/>
      <c r="U434" s="189"/>
      <c r="V434" s="189"/>
      <c r="W434" s="189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/>
      <c r="AH434" s="189"/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  <c r="BI434" s="189"/>
      <c r="BJ434" s="189"/>
      <c r="BK434" s="189"/>
      <c r="BL434" s="189"/>
      <c r="BM434" s="189"/>
      <c r="BN434" s="189"/>
      <c r="BO434" s="189"/>
      <c r="BP434" s="189"/>
      <c r="BQ434" s="189"/>
      <c r="BR434" s="189"/>
      <c r="BS434" s="189"/>
      <c r="BT434" s="189"/>
      <c r="BU434" s="189"/>
      <c r="BV434" s="189"/>
      <c r="BW434" s="189"/>
      <c r="BX434" s="189"/>
      <c r="BY434" s="189"/>
      <c r="BZ434" s="189"/>
      <c r="CA434" s="189"/>
      <c r="CB434" s="189"/>
      <c r="CC434" s="189"/>
      <c r="CD434" s="189"/>
      <c r="CE434" s="189"/>
      <c r="CF434" s="189"/>
      <c r="CG434" s="189"/>
      <c r="CH434" s="189"/>
      <c r="CI434" s="189"/>
      <c r="CJ434" s="189"/>
      <c r="CK434" s="189"/>
      <c r="CL434" s="189"/>
      <c r="CM434" s="189"/>
      <c r="CN434" s="189"/>
      <c r="CO434" s="189"/>
      <c r="CP434" s="189"/>
      <c r="CQ434" s="189"/>
      <c r="CR434" s="189"/>
      <c r="CS434" s="189"/>
      <c r="CT434" s="189"/>
      <c r="CU434" s="189"/>
      <c r="CV434" s="189"/>
      <c r="CW434" s="189"/>
      <c r="CX434" s="189"/>
      <c r="CY434" s="189"/>
      <c r="CZ434" s="189"/>
      <c r="DA434" s="189"/>
      <c r="DB434" s="189"/>
      <c r="DC434" s="189"/>
      <c r="DD434" s="189"/>
      <c r="DE434" s="189"/>
      <c r="DF434" s="189"/>
    </row>
    <row r="435" spans="1:110">
      <c r="A435" s="189"/>
      <c r="B435" s="189"/>
      <c r="C435" s="189"/>
      <c r="D435" s="189"/>
      <c r="E435" s="189"/>
      <c r="F435" s="189"/>
      <c r="G435" s="189"/>
      <c r="H435" s="189"/>
      <c r="I435" s="189"/>
      <c r="J435" s="189"/>
      <c r="K435" s="189"/>
      <c r="L435" s="189"/>
      <c r="M435" s="189"/>
      <c r="N435" s="189"/>
      <c r="O435" s="189"/>
      <c r="P435" s="189"/>
      <c r="Q435" s="189"/>
      <c r="R435" s="189"/>
      <c r="S435" s="189"/>
      <c r="T435" s="189"/>
      <c r="U435" s="189"/>
      <c r="V435" s="189"/>
      <c r="W435" s="189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/>
      <c r="AH435" s="189"/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  <c r="BI435" s="189"/>
      <c r="BJ435" s="189"/>
      <c r="BK435" s="189"/>
      <c r="BL435" s="189"/>
      <c r="BM435" s="189"/>
      <c r="BN435" s="189"/>
      <c r="BO435" s="189"/>
      <c r="BP435" s="189"/>
      <c r="BQ435" s="189"/>
      <c r="BR435" s="189"/>
      <c r="BS435" s="189"/>
      <c r="BT435" s="189"/>
      <c r="BU435" s="189"/>
      <c r="BV435" s="189"/>
      <c r="BW435" s="189"/>
      <c r="BX435" s="189"/>
      <c r="BY435" s="189"/>
      <c r="BZ435" s="189"/>
      <c r="CA435" s="189"/>
      <c r="CB435" s="189"/>
      <c r="CC435" s="189"/>
      <c r="CD435" s="189"/>
      <c r="CE435" s="189"/>
      <c r="CF435" s="189"/>
      <c r="CG435" s="189"/>
      <c r="CH435" s="189"/>
      <c r="CI435" s="189"/>
      <c r="CJ435" s="189"/>
      <c r="CK435" s="189"/>
      <c r="CL435" s="189"/>
      <c r="CM435" s="189"/>
      <c r="CN435" s="189"/>
      <c r="CO435" s="189"/>
      <c r="CP435" s="189"/>
      <c r="CQ435" s="189"/>
      <c r="CR435" s="189"/>
      <c r="CS435" s="189"/>
      <c r="CT435" s="189"/>
      <c r="CU435" s="189"/>
      <c r="CV435" s="189"/>
      <c r="CW435" s="189"/>
      <c r="CX435" s="189"/>
      <c r="CY435" s="189"/>
      <c r="CZ435" s="189"/>
      <c r="DA435" s="189"/>
      <c r="DB435" s="189"/>
      <c r="DC435" s="189"/>
      <c r="DD435" s="189"/>
      <c r="DE435" s="189"/>
      <c r="DF435" s="189"/>
    </row>
    <row r="436" spans="1:110">
      <c r="A436" s="189"/>
      <c r="B436" s="189"/>
      <c r="C436" s="189"/>
      <c r="D436" s="189"/>
      <c r="E436" s="189"/>
      <c r="F436" s="189"/>
      <c r="G436" s="189"/>
      <c r="H436" s="189"/>
      <c r="I436" s="189"/>
      <c r="J436" s="189"/>
      <c r="K436" s="189"/>
      <c r="L436" s="189"/>
      <c r="M436" s="189"/>
      <c r="N436" s="189"/>
      <c r="O436" s="189"/>
      <c r="P436" s="189"/>
      <c r="Q436" s="189"/>
      <c r="R436" s="189"/>
      <c r="S436" s="189"/>
      <c r="T436" s="189"/>
      <c r="U436" s="189"/>
      <c r="V436" s="189"/>
      <c r="W436" s="189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/>
      <c r="AH436" s="189"/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  <c r="BI436" s="189"/>
      <c r="BJ436" s="189"/>
      <c r="BK436" s="189"/>
      <c r="BL436" s="189"/>
      <c r="BM436" s="189"/>
      <c r="BN436" s="189"/>
      <c r="BO436" s="189"/>
      <c r="BP436" s="189"/>
      <c r="BQ436" s="189"/>
      <c r="BR436" s="189"/>
      <c r="BS436" s="189"/>
      <c r="BT436" s="189"/>
      <c r="BU436" s="189"/>
      <c r="BV436" s="189"/>
      <c r="BW436" s="189"/>
      <c r="BX436" s="189"/>
      <c r="BY436" s="189"/>
      <c r="BZ436" s="189"/>
      <c r="CA436" s="189"/>
      <c r="CB436" s="189"/>
      <c r="CC436" s="189"/>
      <c r="CD436" s="189"/>
      <c r="CE436" s="189"/>
      <c r="CF436" s="189"/>
      <c r="CG436" s="189"/>
      <c r="CH436" s="189"/>
      <c r="CI436" s="189"/>
      <c r="CJ436" s="189"/>
      <c r="CK436" s="189"/>
      <c r="CL436" s="189"/>
      <c r="CM436" s="189"/>
      <c r="CN436" s="189"/>
      <c r="CO436" s="189"/>
      <c r="CP436" s="189"/>
      <c r="CQ436" s="189"/>
      <c r="CR436" s="189"/>
      <c r="CS436" s="189"/>
      <c r="CT436" s="189"/>
      <c r="CU436" s="189"/>
      <c r="CV436" s="189"/>
      <c r="CW436" s="189"/>
      <c r="CX436" s="189"/>
      <c r="CY436" s="189"/>
      <c r="CZ436" s="189"/>
      <c r="DA436" s="189"/>
      <c r="DB436" s="189"/>
      <c r="DC436" s="189"/>
      <c r="DD436" s="189"/>
      <c r="DE436" s="189"/>
      <c r="DF436" s="189"/>
    </row>
    <row r="437" spans="1:110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89"/>
      <c r="Q437" s="189"/>
      <c r="R437" s="189"/>
      <c r="S437" s="189"/>
      <c r="T437" s="189"/>
      <c r="U437" s="189"/>
      <c r="V437" s="189"/>
      <c r="W437" s="189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/>
      <c r="AH437" s="189"/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  <c r="BI437" s="189"/>
      <c r="BJ437" s="189"/>
      <c r="BK437" s="189"/>
      <c r="BL437" s="189"/>
      <c r="BM437" s="189"/>
      <c r="BN437" s="189"/>
      <c r="BO437" s="189"/>
      <c r="BP437" s="189"/>
      <c r="BQ437" s="189"/>
      <c r="BR437" s="189"/>
      <c r="BS437" s="189"/>
      <c r="BT437" s="189"/>
      <c r="BU437" s="189"/>
      <c r="BV437" s="189"/>
      <c r="BW437" s="189"/>
      <c r="BX437" s="189"/>
      <c r="BY437" s="189"/>
      <c r="BZ437" s="189"/>
      <c r="CA437" s="189"/>
      <c r="CB437" s="189"/>
      <c r="CC437" s="189"/>
      <c r="CD437" s="189"/>
      <c r="CE437" s="189"/>
      <c r="CF437" s="189"/>
      <c r="CG437" s="189"/>
      <c r="CH437" s="189"/>
      <c r="CI437" s="189"/>
      <c r="CJ437" s="189"/>
      <c r="CK437" s="189"/>
      <c r="CL437" s="189"/>
      <c r="CM437" s="189"/>
      <c r="CN437" s="189"/>
      <c r="CO437" s="189"/>
      <c r="CP437" s="189"/>
      <c r="CQ437" s="189"/>
      <c r="CR437" s="189"/>
      <c r="CS437" s="189"/>
      <c r="CT437" s="189"/>
      <c r="CU437" s="189"/>
      <c r="CV437" s="189"/>
      <c r="CW437" s="189"/>
      <c r="CX437" s="189"/>
      <c r="CY437" s="189"/>
      <c r="CZ437" s="189"/>
      <c r="DA437" s="189"/>
      <c r="DB437" s="189"/>
      <c r="DC437" s="189"/>
      <c r="DD437" s="189"/>
      <c r="DE437" s="189"/>
      <c r="DF437" s="189"/>
    </row>
    <row r="438" spans="1:110">
      <c r="A438" s="189"/>
      <c r="B438" s="189"/>
      <c r="C438" s="189"/>
      <c r="D438" s="189"/>
      <c r="E438" s="189"/>
      <c r="F438" s="189"/>
      <c r="G438" s="189"/>
      <c r="H438" s="189"/>
      <c r="I438" s="189"/>
      <c r="J438" s="189"/>
      <c r="K438" s="189"/>
      <c r="L438" s="189"/>
      <c r="M438" s="189"/>
      <c r="N438" s="189"/>
      <c r="O438" s="189"/>
      <c r="P438" s="189"/>
      <c r="Q438" s="189"/>
      <c r="R438" s="189"/>
      <c r="S438" s="189"/>
      <c r="T438" s="189"/>
      <c r="U438" s="189"/>
      <c r="V438" s="189"/>
      <c r="W438" s="189"/>
      <c r="X438" s="189"/>
      <c r="Y438" s="189"/>
      <c r="Z438" s="189"/>
      <c r="AA438" s="189"/>
      <c r="AB438" s="189"/>
      <c r="AC438" s="189"/>
      <c r="AD438" s="189"/>
      <c r="AE438" s="189"/>
      <c r="AF438" s="189"/>
      <c r="AG438" s="189"/>
      <c r="AH438" s="189"/>
      <c r="AI438" s="189"/>
      <c r="AJ438" s="189"/>
      <c r="AK438" s="189"/>
      <c r="AL438" s="189"/>
      <c r="AM438" s="189"/>
      <c r="AN438" s="189"/>
      <c r="AO438" s="189"/>
      <c r="AP438" s="189"/>
      <c r="AQ438" s="189"/>
      <c r="AR438" s="189"/>
      <c r="AS438" s="189"/>
      <c r="AT438" s="189"/>
      <c r="AU438" s="189"/>
      <c r="AV438" s="189"/>
      <c r="AW438" s="189"/>
      <c r="AX438" s="189"/>
      <c r="AY438" s="189"/>
      <c r="AZ438" s="189"/>
      <c r="BA438" s="189"/>
      <c r="BB438" s="189"/>
      <c r="BC438" s="189"/>
      <c r="BD438" s="189"/>
      <c r="BE438" s="189"/>
      <c r="BF438" s="189"/>
      <c r="BG438" s="189"/>
      <c r="BH438" s="189"/>
      <c r="BI438" s="189"/>
      <c r="BJ438" s="189"/>
      <c r="BK438" s="189"/>
      <c r="BL438" s="189"/>
      <c r="BM438" s="189"/>
      <c r="BN438" s="189"/>
      <c r="BO438" s="189"/>
      <c r="BP438" s="189"/>
      <c r="BQ438" s="189"/>
      <c r="BR438" s="189"/>
      <c r="BS438" s="189"/>
      <c r="BT438" s="189"/>
      <c r="BU438" s="189"/>
      <c r="BV438" s="189"/>
      <c r="BW438" s="189"/>
      <c r="BX438" s="189"/>
      <c r="BY438" s="189"/>
      <c r="BZ438" s="189"/>
      <c r="CA438" s="189"/>
      <c r="CB438" s="189"/>
      <c r="CC438" s="189"/>
      <c r="CD438" s="189"/>
      <c r="CE438" s="189"/>
      <c r="CF438" s="189"/>
      <c r="CG438" s="189"/>
      <c r="CH438" s="189"/>
      <c r="CI438" s="189"/>
      <c r="CJ438" s="189"/>
      <c r="CK438" s="189"/>
      <c r="CL438" s="189"/>
      <c r="CM438" s="189"/>
      <c r="CN438" s="189"/>
      <c r="CO438" s="189"/>
      <c r="CP438" s="189"/>
      <c r="CQ438" s="189"/>
      <c r="CR438" s="189"/>
      <c r="CS438" s="189"/>
      <c r="CT438" s="189"/>
      <c r="CU438" s="189"/>
      <c r="CV438" s="189"/>
      <c r="CW438" s="189"/>
      <c r="CX438" s="189"/>
      <c r="CY438" s="189"/>
      <c r="CZ438" s="189"/>
      <c r="DA438" s="189"/>
      <c r="DB438" s="189"/>
      <c r="DC438" s="189"/>
      <c r="DD438" s="189"/>
      <c r="DE438" s="189"/>
      <c r="DF438" s="189"/>
    </row>
    <row r="439" spans="1:110">
      <c r="A439" s="189"/>
      <c r="B439" s="189"/>
      <c r="C439" s="189"/>
      <c r="D439" s="189"/>
      <c r="E439" s="189"/>
      <c r="F439" s="189"/>
      <c r="G439" s="189"/>
      <c r="H439" s="189"/>
      <c r="I439" s="189"/>
      <c r="J439" s="189"/>
      <c r="K439" s="189"/>
      <c r="L439" s="189"/>
      <c r="M439" s="189"/>
      <c r="N439" s="189"/>
      <c r="O439" s="189"/>
      <c r="P439" s="189"/>
      <c r="Q439" s="189"/>
      <c r="R439" s="189"/>
      <c r="S439" s="189"/>
      <c r="T439" s="189"/>
      <c r="U439" s="189"/>
      <c r="V439" s="189"/>
      <c r="W439" s="189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/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  <c r="BI439" s="189"/>
      <c r="BJ439" s="189"/>
      <c r="BK439" s="189"/>
      <c r="BL439" s="189"/>
      <c r="BM439" s="189"/>
      <c r="BN439" s="189"/>
      <c r="BO439" s="189"/>
      <c r="BP439" s="189"/>
      <c r="BQ439" s="189"/>
      <c r="BR439" s="189"/>
      <c r="BS439" s="189"/>
      <c r="BT439" s="189"/>
      <c r="BU439" s="189"/>
      <c r="BV439" s="189"/>
      <c r="BW439" s="189"/>
      <c r="BX439" s="189"/>
      <c r="BY439" s="189"/>
      <c r="BZ439" s="189"/>
      <c r="CA439" s="189"/>
      <c r="CB439" s="189"/>
      <c r="CC439" s="189"/>
      <c r="CD439" s="189"/>
      <c r="CE439" s="189"/>
      <c r="CF439" s="189"/>
      <c r="CG439" s="189"/>
      <c r="CH439" s="189"/>
      <c r="CI439" s="189"/>
      <c r="CJ439" s="189"/>
      <c r="CK439" s="189"/>
      <c r="CL439" s="189"/>
      <c r="CM439" s="189"/>
      <c r="CN439" s="189"/>
      <c r="CO439" s="189"/>
      <c r="CP439" s="189"/>
      <c r="CQ439" s="189"/>
      <c r="CR439" s="189"/>
      <c r="CS439" s="189"/>
      <c r="CT439" s="189"/>
      <c r="CU439" s="189"/>
      <c r="CV439" s="189"/>
      <c r="CW439" s="189"/>
      <c r="CX439" s="189"/>
      <c r="CY439" s="189"/>
      <c r="CZ439" s="189"/>
      <c r="DA439" s="189"/>
      <c r="DB439" s="189"/>
      <c r="DC439" s="189"/>
      <c r="DD439" s="189"/>
      <c r="DE439" s="189"/>
      <c r="DF439" s="189"/>
    </row>
    <row r="440" spans="1:110">
      <c r="A440" s="189"/>
      <c r="B440" s="189"/>
      <c r="C440" s="189"/>
      <c r="D440" s="189"/>
      <c r="E440" s="189"/>
      <c r="F440" s="189"/>
      <c r="G440" s="189"/>
      <c r="H440" s="189"/>
      <c r="I440" s="189"/>
      <c r="J440" s="189"/>
      <c r="K440" s="189"/>
      <c r="L440" s="189"/>
      <c r="M440" s="189"/>
      <c r="N440" s="189"/>
      <c r="O440" s="189"/>
      <c r="P440" s="189"/>
      <c r="Q440" s="189"/>
      <c r="R440" s="189"/>
      <c r="S440" s="189"/>
      <c r="T440" s="189"/>
      <c r="U440" s="189"/>
      <c r="V440" s="189"/>
      <c r="W440" s="189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/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  <c r="BI440" s="189"/>
      <c r="BJ440" s="189"/>
      <c r="BK440" s="189"/>
      <c r="BL440" s="189"/>
      <c r="BM440" s="189"/>
      <c r="BN440" s="189"/>
      <c r="BO440" s="189"/>
      <c r="BP440" s="189"/>
      <c r="BQ440" s="189"/>
      <c r="BR440" s="189"/>
      <c r="BS440" s="189"/>
      <c r="BT440" s="189"/>
      <c r="BU440" s="189"/>
      <c r="BV440" s="189"/>
      <c r="BW440" s="189"/>
      <c r="BX440" s="189"/>
      <c r="BY440" s="189"/>
      <c r="BZ440" s="189"/>
      <c r="CA440" s="189"/>
      <c r="CB440" s="189"/>
      <c r="CC440" s="189"/>
      <c r="CD440" s="189"/>
      <c r="CE440" s="189"/>
      <c r="CF440" s="189"/>
      <c r="CG440" s="189"/>
      <c r="CH440" s="189"/>
      <c r="CI440" s="189"/>
      <c r="CJ440" s="189"/>
      <c r="CK440" s="189"/>
      <c r="CL440" s="189"/>
      <c r="CM440" s="189"/>
      <c r="CN440" s="189"/>
      <c r="CO440" s="189"/>
      <c r="CP440" s="189"/>
      <c r="CQ440" s="189"/>
      <c r="CR440" s="189"/>
      <c r="CS440" s="189"/>
      <c r="CT440" s="189"/>
      <c r="CU440" s="189"/>
      <c r="CV440" s="189"/>
      <c r="CW440" s="189"/>
      <c r="CX440" s="189"/>
      <c r="CY440" s="189"/>
      <c r="CZ440" s="189"/>
      <c r="DA440" s="189"/>
      <c r="DB440" s="189"/>
      <c r="DC440" s="189"/>
      <c r="DD440" s="189"/>
      <c r="DE440" s="189"/>
      <c r="DF440" s="189"/>
    </row>
    <row r="441" spans="1:110">
      <c r="A441" s="189"/>
      <c r="B441" s="189"/>
      <c r="C441" s="189"/>
      <c r="D441" s="189"/>
      <c r="E441" s="189"/>
      <c r="F441" s="189"/>
      <c r="G441" s="189"/>
      <c r="H441" s="189"/>
      <c r="I441" s="189"/>
      <c r="J441" s="189"/>
      <c r="K441" s="189"/>
      <c r="L441" s="189"/>
      <c r="M441" s="189"/>
      <c r="N441" s="189"/>
      <c r="O441" s="189"/>
      <c r="P441" s="189"/>
      <c r="Q441" s="189"/>
      <c r="R441" s="189"/>
      <c r="S441" s="189"/>
      <c r="T441" s="189"/>
      <c r="U441" s="189"/>
      <c r="V441" s="189"/>
      <c r="W441" s="189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/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  <c r="BI441" s="189"/>
      <c r="BJ441" s="189"/>
      <c r="BK441" s="189"/>
      <c r="BL441" s="189"/>
      <c r="BM441" s="189"/>
      <c r="BN441" s="189"/>
      <c r="BO441" s="189"/>
      <c r="BP441" s="189"/>
      <c r="BQ441" s="189"/>
      <c r="BR441" s="189"/>
      <c r="BS441" s="189"/>
      <c r="BT441" s="189"/>
      <c r="BU441" s="189"/>
      <c r="BV441" s="189"/>
      <c r="BW441" s="189"/>
      <c r="BX441" s="189"/>
      <c r="BY441" s="189"/>
      <c r="BZ441" s="189"/>
      <c r="CA441" s="189"/>
      <c r="CB441" s="189"/>
      <c r="CC441" s="189"/>
      <c r="CD441" s="189"/>
      <c r="CE441" s="189"/>
      <c r="CF441" s="189"/>
      <c r="CG441" s="189"/>
      <c r="CH441" s="189"/>
      <c r="CI441" s="189"/>
      <c r="CJ441" s="189"/>
      <c r="CK441" s="189"/>
      <c r="CL441" s="189"/>
      <c r="CM441" s="189"/>
      <c r="CN441" s="189"/>
      <c r="CO441" s="189"/>
      <c r="CP441" s="189"/>
      <c r="CQ441" s="189"/>
      <c r="CR441" s="189"/>
      <c r="CS441" s="189"/>
      <c r="CT441" s="189"/>
      <c r="CU441" s="189"/>
      <c r="CV441" s="189"/>
      <c r="CW441" s="189"/>
      <c r="CX441" s="189"/>
      <c r="CY441" s="189"/>
      <c r="CZ441" s="189"/>
      <c r="DA441" s="189"/>
      <c r="DB441" s="189"/>
      <c r="DC441" s="189"/>
      <c r="DD441" s="189"/>
      <c r="DE441" s="189"/>
      <c r="DF441" s="189"/>
    </row>
    <row r="442" spans="1:110">
      <c r="A442" s="189"/>
      <c r="B442" s="189"/>
      <c r="C442" s="189"/>
      <c r="D442" s="189"/>
      <c r="E442" s="189"/>
      <c r="F442" s="189"/>
      <c r="G442" s="189"/>
      <c r="H442" s="189"/>
      <c r="I442" s="189"/>
      <c r="J442" s="189"/>
      <c r="K442" s="189"/>
      <c r="L442" s="189"/>
      <c r="M442" s="189"/>
      <c r="N442" s="189"/>
      <c r="O442" s="189"/>
      <c r="P442" s="189"/>
      <c r="Q442" s="189"/>
      <c r="R442" s="189"/>
      <c r="S442" s="189"/>
      <c r="T442" s="189"/>
      <c r="U442" s="189"/>
      <c r="V442" s="189"/>
      <c r="W442" s="189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/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  <c r="BI442" s="189"/>
      <c r="BJ442" s="189"/>
      <c r="BK442" s="189"/>
      <c r="BL442" s="189"/>
      <c r="BM442" s="189"/>
      <c r="BN442" s="189"/>
      <c r="BO442" s="189"/>
      <c r="BP442" s="189"/>
      <c r="BQ442" s="189"/>
      <c r="BR442" s="189"/>
      <c r="BS442" s="189"/>
      <c r="BT442" s="189"/>
      <c r="BU442" s="189"/>
      <c r="BV442" s="189"/>
      <c r="BW442" s="189"/>
      <c r="BX442" s="189"/>
      <c r="BY442" s="189"/>
      <c r="BZ442" s="189"/>
      <c r="CA442" s="189"/>
      <c r="CB442" s="189"/>
      <c r="CC442" s="189"/>
      <c r="CD442" s="189"/>
      <c r="CE442" s="189"/>
      <c r="CF442" s="189"/>
      <c r="CG442" s="189"/>
      <c r="CH442" s="189"/>
      <c r="CI442" s="189"/>
      <c r="CJ442" s="189"/>
      <c r="CK442" s="189"/>
      <c r="CL442" s="189"/>
      <c r="CM442" s="189"/>
      <c r="CN442" s="189"/>
      <c r="CO442" s="189"/>
      <c r="CP442" s="189"/>
      <c r="CQ442" s="189"/>
      <c r="CR442" s="189"/>
      <c r="CS442" s="189"/>
      <c r="CT442" s="189"/>
      <c r="CU442" s="189"/>
      <c r="CV442" s="189"/>
      <c r="CW442" s="189"/>
      <c r="CX442" s="189"/>
      <c r="CY442" s="189"/>
      <c r="CZ442" s="189"/>
      <c r="DA442" s="189"/>
      <c r="DB442" s="189"/>
      <c r="DC442" s="189"/>
      <c r="DD442" s="189"/>
      <c r="DE442" s="189"/>
      <c r="DF442" s="189"/>
    </row>
    <row r="443" spans="1:110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189"/>
      <c r="M443" s="189"/>
      <c r="N443" s="189"/>
      <c r="O443" s="189"/>
      <c r="P443" s="189"/>
      <c r="Q443" s="189"/>
      <c r="R443" s="189"/>
      <c r="S443" s="189"/>
      <c r="T443" s="189"/>
      <c r="U443" s="189"/>
      <c r="V443" s="189"/>
      <c r="W443" s="189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/>
      <c r="AH443" s="189"/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  <c r="BI443" s="189"/>
      <c r="BJ443" s="189"/>
      <c r="BK443" s="189"/>
      <c r="BL443" s="189"/>
      <c r="BM443" s="189"/>
      <c r="BN443" s="189"/>
      <c r="BO443" s="189"/>
      <c r="BP443" s="189"/>
      <c r="BQ443" s="189"/>
      <c r="BR443" s="189"/>
      <c r="BS443" s="189"/>
      <c r="BT443" s="189"/>
      <c r="BU443" s="189"/>
      <c r="BV443" s="189"/>
      <c r="BW443" s="189"/>
      <c r="BX443" s="189"/>
      <c r="BY443" s="189"/>
      <c r="BZ443" s="189"/>
      <c r="CA443" s="189"/>
      <c r="CB443" s="189"/>
      <c r="CC443" s="189"/>
      <c r="CD443" s="189"/>
      <c r="CE443" s="189"/>
      <c r="CF443" s="189"/>
      <c r="CG443" s="189"/>
      <c r="CH443" s="189"/>
      <c r="CI443" s="189"/>
      <c r="CJ443" s="189"/>
      <c r="CK443" s="189"/>
      <c r="CL443" s="189"/>
      <c r="CM443" s="189"/>
      <c r="CN443" s="189"/>
      <c r="CO443" s="189"/>
      <c r="CP443" s="189"/>
      <c r="CQ443" s="189"/>
      <c r="CR443" s="189"/>
      <c r="CS443" s="189"/>
      <c r="CT443" s="189"/>
      <c r="CU443" s="189"/>
      <c r="CV443" s="189"/>
      <c r="CW443" s="189"/>
      <c r="CX443" s="189"/>
      <c r="CY443" s="189"/>
      <c r="CZ443" s="189"/>
      <c r="DA443" s="189"/>
      <c r="DB443" s="189"/>
      <c r="DC443" s="189"/>
      <c r="DD443" s="189"/>
      <c r="DE443" s="189"/>
      <c r="DF443" s="189"/>
    </row>
    <row r="444" spans="1:110">
      <c r="A444" s="189"/>
      <c r="B444" s="189"/>
      <c r="C444" s="189"/>
      <c r="D444" s="189"/>
      <c r="E444" s="189"/>
      <c r="F444" s="189"/>
      <c r="G444" s="189"/>
      <c r="H444" s="189"/>
      <c r="I444" s="189"/>
      <c r="J444" s="189"/>
      <c r="K444" s="189"/>
      <c r="L444" s="189"/>
      <c r="M444" s="189"/>
      <c r="N444" s="189"/>
      <c r="O444" s="189"/>
      <c r="P444" s="189"/>
      <c r="Q444" s="189"/>
      <c r="R444" s="189"/>
      <c r="S444" s="189"/>
      <c r="T444" s="189"/>
      <c r="U444" s="189"/>
      <c r="V444" s="189"/>
      <c r="W444" s="189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/>
      <c r="AH444" s="189"/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  <c r="BI444" s="189"/>
      <c r="BJ444" s="189"/>
      <c r="BK444" s="189"/>
      <c r="BL444" s="189"/>
      <c r="BM444" s="189"/>
      <c r="BN444" s="189"/>
      <c r="BO444" s="189"/>
      <c r="BP444" s="189"/>
      <c r="BQ444" s="189"/>
      <c r="BR444" s="189"/>
      <c r="BS444" s="189"/>
      <c r="BT444" s="189"/>
      <c r="BU444" s="189"/>
      <c r="BV444" s="189"/>
      <c r="BW444" s="189"/>
      <c r="BX444" s="189"/>
      <c r="BY444" s="189"/>
      <c r="BZ444" s="189"/>
      <c r="CA444" s="189"/>
      <c r="CB444" s="189"/>
      <c r="CC444" s="189"/>
      <c r="CD444" s="189"/>
      <c r="CE444" s="189"/>
      <c r="CF444" s="189"/>
      <c r="CG444" s="189"/>
      <c r="CH444" s="189"/>
      <c r="CI444" s="189"/>
      <c r="CJ444" s="189"/>
      <c r="CK444" s="189"/>
      <c r="CL444" s="189"/>
      <c r="CM444" s="189"/>
      <c r="CN444" s="189"/>
      <c r="CO444" s="189"/>
      <c r="CP444" s="189"/>
      <c r="CQ444" s="189"/>
      <c r="CR444" s="189"/>
      <c r="CS444" s="189"/>
      <c r="CT444" s="189"/>
      <c r="CU444" s="189"/>
      <c r="CV444" s="189"/>
      <c r="CW444" s="189"/>
      <c r="CX444" s="189"/>
      <c r="CY444" s="189"/>
      <c r="CZ444" s="189"/>
      <c r="DA444" s="189"/>
      <c r="DB444" s="189"/>
      <c r="DC444" s="189"/>
      <c r="DD444" s="189"/>
      <c r="DE444" s="189"/>
      <c r="DF444" s="189"/>
    </row>
    <row r="445" spans="1:110">
      <c r="A445" s="189"/>
      <c r="B445" s="189"/>
      <c r="C445" s="189"/>
      <c r="D445" s="189"/>
      <c r="E445" s="189"/>
      <c r="F445" s="189"/>
      <c r="G445" s="189"/>
      <c r="H445" s="189"/>
      <c r="I445" s="189"/>
      <c r="J445" s="189"/>
      <c r="K445" s="189"/>
      <c r="L445" s="189"/>
      <c r="M445" s="189"/>
      <c r="N445" s="189"/>
      <c r="O445" s="189"/>
      <c r="P445" s="189"/>
      <c r="Q445" s="189"/>
      <c r="R445" s="189"/>
      <c r="S445" s="189"/>
      <c r="T445" s="189"/>
      <c r="U445" s="189"/>
      <c r="V445" s="189"/>
      <c r="W445" s="189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/>
      <c r="AH445" s="189"/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  <c r="BI445" s="189"/>
      <c r="BJ445" s="189"/>
      <c r="BK445" s="189"/>
      <c r="BL445" s="189"/>
      <c r="BM445" s="189"/>
      <c r="BN445" s="189"/>
      <c r="BO445" s="189"/>
      <c r="BP445" s="189"/>
      <c r="BQ445" s="189"/>
      <c r="BR445" s="189"/>
      <c r="BS445" s="189"/>
      <c r="BT445" s="189"/>
      <c r="BU445" s="189"/>
      <c r="BV445" s="189"/>
      <c r="BW445" s="189"/>
      <c r="BX445" s="189"/>
      <c r="BY445" s="189"/>
      <c r="BZ445" s="189"/>
      <c r="CA445" s="189"/>
      <c r="CB445" s="189"/>
      <c r="CC445" s="189"/>
      <c r="CD445" s="189"/>
      <c r="CE445" s="189"/>
      <c r="CF445" s="189"/>
      <c r="CG445" s="189"/>
      <c r="CH445" s="189"/>
      <c r="CI445" s="189"/>
      <c r="CJ445" s="189"/>
      <c r="CK445" s="189"/>
      <c r="CL445" s="189"/>
      <c r="CM445" s="189"/>
      <c r="CN445" s="189"/>
      <c r="CO445" s="189"/>
      <c r="CP445" s="189"/>
      <c r="CQ445" s="189"/>
      <c r="CR445" s="189"/>
      <c r="CS445" s="189"/>
      <c r="CT445" s="189"/>
      <c r="CU445" s="189"/>
      <c r="CV445" s="189"/>
      <c r="CW445" s="189"/>
      <c r="CX445" s="189"/>
      <c r="CY445" s="189"/>
      <c r="CZ445" s="189"/>
      <c r="DA445" s="189"/>
      <c r="DB445" s="189"/>
      <c r="DC445" s="189"/>
      <c r="DD445" s="189"/>
      <c r="DE445" s="189"/>
      <c r="DF445" s="189"/>
    </row>
    <row r="446" spans="1:110">
      <c r="A446" s="189"/>
      <c r="B446" s="189"/>
      <c r="C446" s="189"/>
      <c r="D446" s="189"/>
      <c r="E446" s="189"/>
      <c r="F446" s="189"/>
      <c r="G446" s="189"/>
      <c r="H446" s="189"/>
      <c r="I446" s="189"/>
      <c r="J446" s="189"/>
      <c r="K446" s="189"/>
      <c r="L446" s="189"/>
      <c r="M446" s="189"/>
      <c r="N446" s="189"/>
      <c r="O446" s="189"/>
      <c r="P446" s="189"/>
      <c r="Q446" s="189"/>
      <c r="R446" s="189"/>
      <c r="S446" s="189"/>
      <c r="T446" s="189"/>
      <c r="U446" s="189"/>
      <c r="V446" s="189"/>
      <c r="W446" s="189"/>
      <c r="X446" s="189"/>
      <c r="Y446" s="189"/>
      <c r="Z446" s="189"/>
      <c r="AA446" s="189"/>
      <c r="AB446" s="189"/>
      <c r="AC446" s="189"/>
      <c r="AD446" s="189"/>
      <c r="AE446" s="189"/>
      <c r="AF446" s="189"/>
      <c r="AG446" s="189"/>
      <c r="AH446" s="189"/>
      <c r="AI446" s="189"/>
      <c r="AJ446" s="189"/>
      <c r="AK446" s="189"/>
      <c r="AL446" s="189"/>
      <c r="AM446" s="189"/>
      <c r="AN446" s="189"/>
      <c r="AO446" s="189"/>
      <c r="AP446" s="189"/>
      <c r="AQ446" s="189"/>
      <c r="AR446" s="189"/>
      <c r="AS446" s="189"/>
      <c r="AT446" s="189"/>
      <c r="AU446" s="189"/>
      <c r="AV446" s="189"/>
      <c r="AW446" s="189"/>
      <c r="AX446" s="189"/>
      <c r="AY446" s="189"/>
      <c r="AZ446" s="189"/>
      <c r="BA446" s="189"/>
      <c r="BB446" s="189"/>
      <c r="BC446" s="189"/>
      <c r="BD446" s="189"/>
      <c r="BE446" s="189"/>
      <c r="BF446" s="189"/>
      <c r="BG446" s="189"/>
      <c r="BH446" s="189"/>
      <c r="BI446" s="189"/>
      <c r="BJ446" s="189"/>
      <c r="BK446" s="189"/>
      <c r="BL446" s="189"/>
      <c r="BM446" s="189"/>
      <c r="BN446" s="189"/>
      <c r="BO446" s="189"/>
      <c r="BP446" s="189"/>
      <c r="BQ446" s="189"/>
      <c r="BR446" s="189"/>
      <c r="BS446" s="189"/>
      <c r="BT446" s="189"/>
      <c r="BU446" s="189"/>
      <c r="BV446" s="189"/>
      <c r="BW446" s="189"/>
      <c r="BX446" s="189"/>
      <c r="BY446" s="189"/>
      <c r="BZ446" s="189"/>
      <c r="CA446" s="189"/>
      <c r="CB446" s="189"/>
      <c r="CC446" s="189"/>
      <c r="CD446" s="189"/>
      <c r="CE446" s="189"/>
      <c r="CF446" s="189"/>
      <c r="CG446" s="189"/>
      <c r="CH446" s="189"/>
      <c r="CI446" s="189"/>
      <c r="CJ446" s="189"/>
      <c r="CK446" s="189"/>
      <c r="CL446" s="189"/>
      <c r="CM446" s="189"/>
      <c r="CN446" s="189"/>
      <c r="CO446" s="189"/>
      <c r="CP446" s="189"/>
      <c r="CQ446" s="189"/>
      <c r="CR446" s="189"/>
      <c r="CS446" s="189"/>
      <c r="CT446" s="189"/>
      <c r="CU446" s="189"/>
      <c r="CV446" s="189"/>
      <c r="CW446" s="189"/>
      <c r="CX446" s="189"/>
      <c r="CY446" s="189"/>
      <c r="CZ446" s="189"/>
      <c r="DA446" s="189"/>
      <c r="DB446" s="189"/>
      <c r="DC446" s="189"/>
      <c r="DD446" s="189"/>
      <c r="DE446" s="189"/>
      <c r="DF446" s="189"/>
    </row>
    <row r="447" spans="1:110">
      <c r="A447" s="189"/>
      <c r="B447" s="189"/>
      <c r="C447" s="189"/>
      <c r="D447" s="189"/>
      <c r="E447" s="189"/>
      <c r="F447" s="189"/>
      <c r="G447" s="189"/>
      <c r="H447" s="189"/>
      <c r="I447" s="189"/>
      <c r="J447" s="189"/>
      <c r="K447" s="189"/>
      <c r="L447" s="189"/>
      <c r="M447" s="189"/>
      <c r="N447" s="189"/>
      <c r="O447" s="189"/>
      <c r="P447" s="189"/>
      <c r="Q447" s="189"/>
      <c r="R447" s="189"/>
      <c r="S447" s="189"/>
      <c r="T447" s="189"/>
      <c r="U447" s="189"/>
      <c r="V447" s="189"/>
      <c r="W447" s="189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/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  <c r="BI447" s="189"/>
      <c r="BJ447" s="189"/>
      <c r="BK447" s="189"/>
      <c r="BL447" s="189"/>
      <c r="BM447" s="189"/>
      <c r="BN447" s="189"/>
      <c r="BO447" s="189"/>
      <c r="BP447" s="189"/>
      <c r="BQ447" s="189"/>
      <c r="BR447" s="189"/>
      <c r="BS447" s="189"/>
      <c r="BT447" s="189"/>
      <c r="BU447" s="189"/>
      <c r="BV447" s="189"/>
      <c r="BW447" s="189"/>
      <c r="BX447" s="189"/>
      <c r="BY447" s="189"/>
      <c r="BZ447" s="189"/>
      <c r="CA447" s="189"/>
      <c r="CB447" s="189"/>
      <c r="CC447" s="189"/>
      <c r="CD447" s="189"/>
      <c r="CE447" s="189"/>
      <c r="CF447" s="189"/>
      <c r="CG447" s="189"/>
      <c r="CH447" s="189"/>
      <c r="CI447" s="189"/>
      <c r="CJ447" s="189"/>
      <c r="CK447" s="189"/>
      <c r="CL447" s="189"/>
      <c r="CM447" s="189"/>
      <c r="CN447" s="189"/>
      <c r="CO447" s="189"/>
      <c r="CP447" s="189"/>
      <c r="CQ447" s="189"/>
      <c r="CR447" s="189"/>
      <c r="CS447" s="189"/>
      <c r="CT447" s="189"/>
      <c r="CU447" s="189"/>
      <c r="CV447" s="189"/>
      <c r="CW447" s="189"/>
      <c r="CX447" s="189"/>
      <c r="CY447" s="189"/>
      <c r="CZ447" s="189"/>
      <c r="DA447" s="189"/>
      <c r="DB447" s="189"/>
      <c r="DC447" s="189"/>
      <c r="DD447" s="189"/>
      <c r="DE447" s="189"/>
      <c r="DF447" s="189"/>
    </row>
    <row r="448" spans="1:110">
      <c r="A448" s="189"/>
      <c r="B448" s="189"/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/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  <c r="BI448" s="189"/>
      <c r="BJ448" s="189"/>
      <c r="BK448" s="189"/>
      <c r="BL448" s="189"/>
      <c r="BM448" s="189"/>
      <c r="BN448" s="189"/>
      <c r="BO448" s="189"/>
      <c r="BP448" s="189"/>
      <c r="BQ448" s="189"/>
      <c r="BR448" s="189"/>
      <c r="BS448" s="189"/>
      <c r="BT448" s="189"/>
      <c r="BU448" s="189"/>
      <c r="BV448" s="189"/>
      <c r="BW448" s="189"/>
      <c r="BX448" s="189"/>
      <c r="BY448" s="189"/>
      <c r="BZ448" s="189"/>
      <c r="CA448" s="189"/>
      <c r="CB448" s="189"/>
      <c r="CC448" s="189"/>
      <c r="CD448" s="189"/>
      <c r="CE448" s="189"/>
      <c r="CF448" s="189"/>
      <c r="CG448" s="189"/>
      <c r="CH448" s="189"/>
      <c r="CI448" s="189"/>
      <c r="CJ448" s="189"/>
      <c r="CK448" s="189"/>
      <c r="CL448" s="189"/>
      <c r="CM448" s="189"/>
      <c r="CN448" s="189"/>
      <c r="CO448" s="189"/>
      <c r="CP448" s="189"/>
      <c r="CQ448" s="189"/>
      <c r="CR448" s="189"/>
      <c r="CS448" s="189"/>
      <c r="CT448" s="189"/>
      <c r="CU448" s="189"/>
      <c r="CV448" s="189"/>
      <c r="CW448" s="189"/>
      <c r="CX448" s="189"/>
      <c r="CY448" s="189"/>
      <c r="CZ448" s="189"/>
      <c r="DA448" s="189"/>
      <c r="DB448" s="189"/>
      <c r="DC448" s="189"/>
      <c r="DD448" s="189"/>
      <c r="DE448" s="189"/>
      <c r="DF448" s="189"/>
    </row>
    <row r="449" spans="1:110">
      <c r="A449" s="189"/>
      <c r="B449" s="189"/>
      <c r="C449" s="189"/>
      <c r="D449" s="189"/>
      <c r="E449" s="189"/>
      <c r="F449" s="189"/>
      <c r="G449" s="189"/>
      <c r="H449" s="189"/>
      <c r="I449" s="189"/>
      <c r="J449" s="189"/>
      <c r="K449" s="189"/>
      <c r="L449" s="189"/>
      <c r="M449" s="189"/>
      <c r="N449" s="189"/>
      <c r="O449" s="189"/>
      <c r="P449" s="189"/>
      <c r="Q449" s="189"/>
      <c r="R449" s="189"/>
      <c r="S449" s="189"/>
      <c r="T449" s="189"/>
      <c r="U449" s="189"/>
      <c r="V449" s="189"/>
      <c r="W449" s="189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/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  <c r="BI449" s="189"/>
      <c r="BJ449" s="189"/>
      <c r="BK449" s="189"/>
      <c r="BL449" s="189"/>
      <c r="BM449" s="189"/>
      <c r="BN449" s="189"/>
      <c r="BO449" s="189"/>
      <c r="BP449" s="189"/>
      <c r="BQ449" s="189"/>
      <c r="BR449" s="189"/>
      <c r="BS449" s="189"/>
      <c r="BT449" s="189"/>
      <c r="BU449" s="189"/>
      <c r="BV449" s="189"/>
      <c r="BW449" s="189"/>
      <c r="BX449" s="189"/>
      <c r="BY449" s="189"/>
      <c r="BZ449" s="189"/>
      <c r="CA449" s="189"/>
      <c r="CB449" s="189"/>
      <c r="CC449" s="189"/>
      <c r="CD449" s="189"/>
      <c r="CE449" s="189"/>
      <c r="CF449" s="189"/>
      <c r="CG449" s="189"/>
      <c r="CH449" s="189"/>
      <c r="CI449" s="189"/>
      <c r="CJ449" s="189"/>
      <c r="CK449" s="189"/>
      <c r="CL449" s="189"/>
      <c r="CM449" s="189"/>
      <c r="CN449" s="189"/>
      <c r="CO449" s="189"/>
      <c r="CP449" s="189"/>
      <c r="CQ449" s="189"/>
      <c r="CR449" s="189"/>
      <c r="CS449" s="189"/>
      <c r="CT449" s="189"/>
      <c r="CU449" s="189"/>
      <c r="CV449" s="189"/>
      <c r="CW449" s="189"/>
      <c r="CX449" s="189"/>
      <c r="CY449" s="189"/>
      <c r="CZ449" s="189"/>
      <c r="DA449" s="189"/>
      <c r="DB449" s="189"/>
      <c r="DC449" s="189"/>
      <c r="DD449" s="189"/>
      <c r="DE449" s="189"/>
      <c r="DF449" s="189"/>
    </row>
    <row r="450" spans="1:110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/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  <c r="BI450" s="189"/>
      <c r="BJ450" s="189"/>
      <c r="BK450" s="189"/>
      <c r="BL450" s="189"/>
      <c r="BM450" s="189"/>
      <c r="BN450" s="189"/>
      <c r="BO450" s="189"/>
      <c r="BP450" s="189"/>
      <c r="BQ450" s="189"/>
      <c r="BR450" s="189"/>
      <c r="BS450" s="189"/>
      <c r="BT450" s="189"/>
      <c r="BU450" s="189"/>
      <c r="BV450" s="189"/>
      <c r="BW450" s="189"/>
      <c r="BX450" s="189"/>
      <c r="BY450" s="189"/>
      <c r="BZ450" s="189"/>
      <c r="CA450" s="189"/>
      <c r="CB450" s="189"/>
      <c r="CC450" s="189"/>
      <c r="CD450" s="189"/>
      <c r="CE450" s="189"/>
      <c r="CF450" s="189"/>
      <c r="CG450" s="189"/>
      <c r="CH450" s="189"/>
      <c r="CI450" s="189"/>
      <c r="CJ450" s="189"/>
      <c r="CK450" s="189"/>
      <c r="CL450" s="189"/>
      <c r="CM450" s="189"/>
      <c r="CN450" s="189"/>
      <c r="CO450" s="189"/>
      <c r="CP450" s="189"/>
      <c r="CQ450" s="189"/>
      <c r="CR450" s="189"/>
      <c r="CS450" s="189"/>
      <c r="CT450" s="189"/>
      <c r="CU450" s="189"/>
      <c r="CV450" s="189"/>
      <c r="CW450" s="189"/>
      <c r="CX450" s="189"/>
      <c r="CY450" s="189"/>
      <c r="CZ450" s="189"/>
      <c r="DA450" s="189"/>
      <c r="DB450" s="189"/>
      <c r="DC450" s="189"/>
      <c r="DD450" s="189"/>
      <c r="DE450" s="189"/>
      <c r="DF450" s="189"/>
    </row>
    <row r="451" spans="1:110">
      <c r="A451" s="189"/>
      <c r="B451" s="189"/>
      <c r="C451" s="189"/>
      <c r="D451" s="189"/>
      <c r="E451" s="189"/>
      <c r="F451" s="189"/>
      <c r="G451" s="189"/>
      <c r="H451" s="189"/>
      <c r="I451" s="189"/>
      <c r="J451" s="189"/>
      <c r="K451" s="189"/>
      <c r="L451" s="189"/>
      <c r="M451" s="189"/>
      <c r="N451" s="189"/>
      <c r="O451" s="189"/>
      <c r="P451" s="189"/>
      <c r="Q451" s="189"/>
      <c r="R451" s="189"/>
      <c r="S451" s="189"/>
      <c r="T451" s="189"/>
      <c r="U451" s="189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/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  <c r="BI451" s="189"/>
      <c r="BJ451" s="189"/>
      <c r="BK451" s="189"/>
      <c r="BL451" s="189"/>
      <c r="BM451" s="189"/>
      <c r="BN451" s="189"/>
      <c r="BO451" s="189"/>
      <c r="BP451" s="189"/>
      <c r="BQ451" s="189"/>
      <c r="BR451" s="189"/>
      <c r="BS451" s="189"/>
      <c r="BT451" s="189"/>
      <c r="BU451" s="189"/>
      <c r="BV451" s="189"/>
      <c r="BW451" s="189"/>
      <c r="BX451" s="189"/>
      <c r="BY451" s="189"/>
      <c r="BZ451" s="189"/>
      <c r="CA451" s="189"/>
      <c r="CB451" s="189"/>
      <c r="CC451" s="189"/>
      <c r="CD451" s="189"/>
      <c r="CE451" s="189"/>
      <c r="CF451" s="189"/>
      <c r="CG451" s="189"/>
      <c r="CH451" s="189"/>
      <c r="CI451" s="189"/>
      <c r="CJ451" s="189"/>
      <c r="CK451" s="189"/>
      <c r="CL451" s="189"/>
      <c r="CM451" s="189"/>
      <c r="CN451" s="189"/>
      <c r="CO451" s="189"/>
      <c r="CP451" s="189"/>
      <c r="CQ451" s="189"/>
      <c r="CR451" s="189"/>
      <c r="CS451" s="189"/>
      <c r="CT451" s="189"/>
      <c r="CU451" s="189"/>
      <c r="CV451" s="189"/>
      <c r="CW451" s="189"/>
      <c r="CX451" s="189"/>
      <c r="CY451" s="189"/>
      <c r="CZ451" s="189"/>
      <c r="DA451" s="189"/>
      <c r="DB451" s="189"/>
      <c r="DC451" s="189"/>
      <c r="DD451" s="189"/>
      <c r="DE451" s="189"/>
      <c r="DF451" s="189"/>
    </row>
    <row r="452" spans="1:110">
      <c r="A452" s="189"/>
      <c r="B452" s="189"/>
      <c r="C452" s="189"/>
      <c r="D452" s="189"/>
      <c r="E452" s="189"/>
      <c r="F452" s="189"/>
      <c r="G452" s="189"/>
      <c r="H452" s="189"/>
      <c r="I452" s="189"/>
      <c r="J452" s="189"/>
      <c r="K452" s="189"/>
      <c r="L452" s="189"/>
      <c r="M452" s="189"/>
      <c r="N452" s="189"/>
      <c r="O452" s="189"/>
      <c r="P452" s="189"/>
      <c r="Q452" s="189"/>
      <c r="R452" s="189"/>
      <c r="S452" s="189"/>
      <c r="T452" s="189"/>
      <c r="U452" s="189"/>
      <c r="V452" s="189"/>
      <c r="W452" s="189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/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  <c r="BI452" s="189"/>
      <c r="BJ452" s="189"/>
      <c r="BK452" s="189"/>
      <c r="BL452" s="189"/>
      <c r="BM452" s="189"/>
      <c r="BN452" s="189"/>
      <c r="BO452" s="189"/>
      <c r="BP452" s="189"/>
      <c r="BQ452" s="189"/>
      <c r="BR452" s="189"/>
      <c r="BS452" s="189"/>
      <c r="BT452" s="189"/>
      <c r="BU452" s="189"/>
      <c r="BV452" s="189"/>
      <c r="BW452" s="189"/>
      <c r="BX452" s="189"/>
      <c r="BY452" s="189"/>
      <c r="BZ452" s="189"/>
      <c r="CA452" s="189"/>
      <c r="CB452" s="189"/>
      <c r="CC452" s="189"/>
      <c r="CD452" s="189"/>
      <c r="CE452" s="189"/>
      <c r="CF452" s="189"/>
      <c r="CG452" s="189"/>
      <c r="CH452" s="189"/>
      <c r="CI452" s="189"/>
      <c r="CJ452" s="189"/>
      <c r="CK452" s="189"/>
      <c r="CL452" s="189"/>
      <c r="CM452" s="189"/>
      <c r="CN452" s="189"/>
      <c r="CO452" s="189"/>
      <c r="CP452" s="189"/>
      <c r="CQ452" s="189"/>
      <c r="CR452" s="189"/>
      <c r="CS452" s="189"/>
      <c r="CT452" s="189"/>
      <c r="CU452" s="189"/>
      <c r="CV452" s="189"/>
      <c r="CW452" s="189"/>
      <c r="CX452" s="189"/>
      <c r="CY452" s="189"/>
      <c r="CZ452" s="189"/>
      <c r="DA452" s="189"/>
      <c r="DB452" s="189"/>
      <c r="DC452" s="189"/>
      <c r="DD452" s="189"/>
      <c r="DE452" s="189"/>
      <c r="DF452" s="189"/>
    </row>
    <row r="453" spans="1:110">
      <c r="A453" s="189"/>
      <c r="B453" s="189"/>
      <c r="C453" s="189"/>
      <c r="D453" s="189"/>
      <c r="E453" s="189"/>
      <c r="F453" s="189"/>
      <c r="G453" s="189"/>
      <c r="H453" s="189"/>
      <c r="I453" s="189"/>
      <c r="J453" s="189"/>
      <c r="K453" s="189"/>
      <c r="L453" s="189"/>
      <c r="M453" s="189"/>
      <c r="N453" s="189"/>
      <c r="O453" s="189"/>
      <c r="P453" s="189"/>
      <c r="Q453" s="189"/>
      <c r="R453" s="189"/>
      <c r="S453" s="189"/>
      <c r="T453" s="189"/>
      <c r="U453" s="189"/>
      <c r="V453" s="189"/>
      <c r="W453" s="189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/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  <c r="BI453" s="189"/>
      <c r="BJ453" s="189"/>
      <c r="BK453" s="189"/>
      <c r="BL453" s="189"/>
      <c r="BM453" s="189"/>
      <c r="BN453" s="189"/>
      <c r="BO453" s="189"/>
      <c r="BP453" s="189"/>
      <c r="BQ453" s="189"/>
      <c r="BR453" s="189"/>
      <c r="BS453" s="189"/>
      <c r="BT453" s="189"/>
      <c r="BU453" s="189"/>
      <c r="BV453" s="189"/>
      <c r="BW453" s="189"/>
      <c r="BX453" s="189"/>
      <c r="BY453" s="189"/>
      <c r="BZ453" s="189"/>
      <c r="CA453" s="189"/>
      <c r="CB453" s="189"/>
      <c r="CC453" s="189"/>
      <c r="CD453" s="189"/>
      <c r="CE453" s="189"/>
      <c r="CF453" s="189"/>
      <c r="CG453" s="189"/>
      <c r="CH453" s="189"/>
      <c r="CI453" s="189"/>
      <c r="CJ453" s="189"/>
      <c r="CK453" s="189"/>
      <c r="CL453" s="189"/>
      <c r="CM453" s="189"/>
      <c r="CN453" s="189"/>
      <c r="CO453" s="189"/>
      <c r="CP453" s="189"/>
      <c r="CQ453" s="189"/>
      <c r="CR453" s="189"/>
      <c r="CS453" s="189"/>
      <c r="CT453" s="189"/>
      <c r="CU453" s="189"/>
      <c r="CV453" s="189"/>
      <c r="CW453" s="189"/>
      <c r="CX453" s="189"/>
      <c r="CY453" s="189"/>
      <c r="CZ453" s="189"/>
      <c r="DA453" s="189"/>
      <c r="DB453" s="189"/>
      <c r="DC453" s="189"/>
      <c r="DD453" s="189"/>
      <c r="DE453" s="189"/>
      <c r="DF453" s="189"/>
    </row>
    <row r="454" spans="1:110">
      <c r="A454" s="189"/>
      <c r="B454" s="189"/>
      <c r="C454" s="189"/>
      <c r="D454" s="189"/>
      <c r="E454" s="189"/>
      <c r="F454" s="189"/>
      <c r="G454" s="189"/>
      <c r="H454" s="189"/>
      <c r="I454" s="189"/>
      <c r="J454" s="189"/>
      <c r="K454" s="189"/>
      <c r="L454" s="189"/>
      <c r="M454" s="189"/>
      <c r="N454" s="189"/>
      <c r="O454" s="189"/>
      <c r="P454" s="189"/>
      <c r="Q454" s="189"/>
      <c r="R454" s="189"/>
      <c r="S454" s="189"/>
      <c r="T454" s="189"/>
      <c r="U454" s="189"/>
      <c r="V454" s="189"/>
      <c r="W454" s="189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/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  <c r="BI454" s="189"/>
      <c r="BJ454" s="189"/>
      <c r="BK454" s="189"/>
      <c r="BL454" s="189"/>
      <c r="BM454" s="189"/>
      <c r="BN454" s="189"/>
      <c r="BO454" s="189"/>
      <c r="BP454" s="189"/>
      <c r="BQ454" s="189"/>
      <c r="BR454" s="189"/>
      <c r="BS454" s="189"/>
      <c r="BT454" s="189"/>
      <c r="BU454" s="189"/>
      <c r="BV454" s="189"/>
      <c r="BW454" s="189"/>
      <c r="BX454" s="189"/>
      <c r="BY454" s="189"/>
      <c r="BZ454" s="189"/>
      <c r="CA454" s="189"/>
      <c r="CB454" s="189"/>
      <c r="CC454" s="189"/>
      <c r="CD454" s="189"/>
      <c r="CE454" s="189"/>
      <c r="CF454" s="189"/>
      <c r="CG454" s="189"/>
      <c r="CH454" s="189"/>
      <c r="CI454" s="189"/>
      <c r="CJ454" s="189"/>
      <c r="CK454" s="189"/>
      <c r="CL454" s="189"/>
      <c r="CM454" s="189"/>
      <c r="CN454" s="189"/>
      <c r="CO454" s="189"/>
      <c r="CP454" s="189"/>
      <c r="CQ454" s="189"/>
      <c r="CR454" s="189"/>
      <c r="CS454" s="189"/>
      <c r="CT454" s="189"/>
      <c r="CU454" s="189"/>
      <c r="CV454" s="189"/>
      <c r="CW454" s="189"/>
      <c r="CX454" s="189"/>
      <c r="CY454" s="189"/>
      <c r="CZ454" s="189"/>
      <c r="DA454" s="189"/>
      <c r="DB454" s="189"/>
      <c r="DC454" s="189"/>
      <c r="DD454" s="189"/>
      <c r="DE454" s="189"/>
      <c r="DF454" s="189"/>
    </row>
    <row r="455" spans="1:110">
      <c r="A455" s="189"/>
      <c r="B455" s="189"/>
      <c r="C455" s="189"/>
      <c r="D455" s="189"/>
      <c r="E455" s="189"/>
      <c r="F455" s="189"/>
      <c r="G455" s="189"/>
      <c r="H455" s="189"/>
      <c r="I455" s="189"/>
      <c r="J455" s="189"/>
      <c r="K455" s="189"/>
      <c r="L455" s="189"/>
      <c r="M455" s="189"/>
      <c r="N455" s="189"/>
      <c r="O455" s="189"/>
      <c r="P455" s="189"/>
      <c r="Q455" s="189"/>
      <c r="R455" s="189"/>
      <c r="S455" s="189"/>
      <c r="T455" s="189"/>
      <c r="U455" s="189"/>
      <c r="V455" s="189"/>
      <c r="W455" s="189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/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  <c r="BI455" s="189"/>
      <c r="BJ455" s="189"/>
      <c r="BK455" s="189"/>
      <c r="BL455" s="189"/>
      <c r="BM455" s="189"/>
      <c r="BN455" s="189"/>
      <c r="BO455" s="189"/>
      <c r="BP455" s="189"/>
      <c r="BQ455" s="189"/>
      <c r="BR455" s="189"/>
      <c r="BS455" s="189"/>
      <c r="BT455" s="189"/>
      <c r="BU455" s="189"/>
      <c r="BV455" s="189"/>
      <c r="BW455" s="189"/>
      <c r="BX455" s="189"/>
      <c r="BY455" s="189"/>
      <c r="BZ455" s="189"/>
      <c r="CA455" s="189"/>
      <c r="CB455" s="189"/>
      <c r="CC455" s="189"/>
      <c r="CD455" s="189"/>
      <c r="CE455" s="189"/>
      <c r="CF455" s="189"/>
      <c r="CG455" s="189"/>
      <c r="CH455" s="189"/>
      <c r="CI455" s="189"/>
      <c r="CJ455" s="189"/>
      <c r="CK455" s="189"/>
      <c r="CL455" s="189"/>
      <c r="CM455" s="189"/>
      <c r="CN455" s="189"/>
      <c r="CO455" s="189"/>
      <c r="CP455" s="189"/>
      <c r="CQ455" s="189"/>
      <c r="CR455" s="189"/>
      <c r="CS455" s="189"/>
      <c r="CT455" s="189"/>
      <c r="CU455" s="189"/>
      <c r="CV455" s="189"/>
      <c r="CW455" s="189"/>
      <c r="CX455" s="189"/>
      <c r="CY455" s="189"/>
      <c r="CZ455" s="189"/>
      <c r="DA455" s="189"/>
      <c r="DB455" s="189"/>
      <c r="DC455" s="189"/>
      <c r="DD455" s="189"/>
      <c r="DE455" s="189"/>
      <c r="DF455" s="189"/>
    </row>
    <row r="456" spans="1:110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S456" s="189"/>
      <c r="T456" s="189"/>
      <c r="U456" s="189"/>
      <c r="V456" s="189"/>
      <c r="W456" s="189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/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  <c r="BI456" s="189"/>
      <c r="BJ456" s="189"/>
      <c r="BK456" s="189"/>
      <c r="BL456" s="189"/>
      <c r="BM456" s="189"/>
      <c r="BN456" s="189"/>
      <c r="BO456" s="189"/>
      <c r="BP456" s="189"/>
      <c r="BQ456" s="189"/>
      <c r="BR456" s="189"/>
      <c r="BS456" s="189"/>
      <c r="BT456" s="189"/>
      <c r="BU456" s="189"/>
      <c r="BV456" s="189"/>
      <c r="BW456" s="189"/>
      <c r="BX456" s="189"/>
      <c r="BY456" s="189"/>
      <c r="BZ456" s="189"/>
      <c r="CA456" s="189"/>
      <c r="CB456" s="189"/>
      <c r="CC456" s="189"/>
      <c r="CD456" s="189"/>
      <c r="CE456" s="189"/>
      <c r="CF456" s="189"/>
      <c r="CG456" s="189"/>
      <c r="CH456" s="189"/>
      <c r="CI456" s="189"/>
      <c r="CJ456" s="189"/>
      <c r="CK456" s="189"/>
      <c r="CL456" s="189"/>
      <c r="CM456" s="189"/>
      <c r="CN456" s="189"/>
      <c r="CO456" s="189"/>
      <c r="CP456" s="189"/>
      <c r="CQ456" s="189"/>
      <c r="CR456" s="189"/>
      <c r="CS456" s="189"/>
      <c r="CT456" s="189"/>
      <c r="CU456" s="189"/>
      <c r="CV456" s="189"/>
      <c r="CW456" s="189"/>
      <c r="CX456" s="189"/>
      <c r="CY456" s="189"/>
      <c r="CZ456" s="189"/>
      <c r="DA456" s="189"/>
      <c r="DB456" s="189"/>
      <c r="DC456" s="189"/>
      <c r="DD456" s="189"/>
      <c r="DE456" s="189"/>
      <c r="DF456" s="189"/>
    </row>
    <row r="457" spans="1:110">
      <c r="A457" s="189"/>
      <c r="B457" s="189"/>
      <c r="C457" s="189"/>
      <c r="D457" s="189"/>
      <c r="E457" s="189"/>
      <c r="F457" s="189"/>
      <c r="G457" s="189"/>
      <c r="H457" s="189"/>
      <c r="I457" s="189"/>
      <c r="J457" s="189"/>
      <c r="K457" s="189"/>
      <c r="L457" s="189"/>
      <c r="M457" s="189"/>
      <c r="N457" s="189"/>
      <c r="O457" s="189"/>
      <c r="P457" s="189"/>
      <c r="Q457" s="189"/>
      <c r="R457" s="189"/>
      <c r="S457" s="189"/>
      <c r="T457" s="189"/>
      <c r="U457" s="189"/>
      <c r="V457" s="189"/>
      <c r="W457" s="189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/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  <c r="BI457" s="189"/>
      <c r="BJ457" s="189"/>
      <c r="BK457" s="189"/>
      <c r="BL457" s="189"/>
      <c r="BM457" s="189"/>
      <c r="BN457" s="189"/>
      <c r="BO457" s="189"/>
      <c r="BP457" s="189"/>
      <c r="BQ457" s="189"/>
      <c r="BR457" s="189"/>
      <c r="BS457" s="189"/>
      <c r="BT457" s="189"/>
      <c r="BU457" s="189"/>
      <c r="BV457" s="189"/>
      <c r="BW457" s="189"/>
      <c r="BX457" s="189"/>
      <c r="BY457" s="189"/>
      <c r="BZ457" s="189"/>
      <c r="CA457" s="189"/>
      <c r="CB457" s="189"/>
      <c r="CC457" s="189"/>
      <c r="CD457" s="189"/>
      <c r="CE457" s="189"/>
      <c r="CF457" s="189"/>
      <c r="CG457" s="189"/>
      <c r="CH457" s="189"/>
      <c r="CI457" s="189"/>
      <c r="CJ457" s="189"/>
      <c r="CK457" s="189"/>
      <c r="CL457" s="189"/>
      <c r="CM457" s="189"/>
      <c r="CN457" s="189"/>
      <c r="CO457" s="189"/>
      <c r="CP457" s="189"/>
      <c r="CQ457" s="189"/>
      <c r="CR457" s="189"/>
      <c r="CS457" s="189"/>
      <c r="CT457" s="189"/>
      <c r="CU457" s="189"/>
      <c r="CV457" s="189"/>
      <c r="CW457" s="189"/>
      <c r="CX457" s="189"/>
      <c r="CY457" s="189"/>
      <c r="CZ457" s="189"/>
      <c r="DA457" s="189"/>
      <c r="DB457" s="189"/>
      <c r="DC457" s="189"/>
      <c r="DD457" s="189"/>
      <c r="DE457" s="189"/>
      <c r="DF457" s="189"/>
    </row>
    <row r="458" spans="1:110">
      <c r="A458" s="189"/>
      <c r="B458" s="189"/>
      <c r="C458" s="189"/>
      <c r="D458" s="189"/>
      <c r="E458" s="189"/>
      <c r="F458" s="189"/>
      <c r="G458" s="189"/>
      <c r="H458" s="189"/>
      <c r="I458" s="189"/>
      <c r="J458" s="189"/>
      <c r="K458" s="189"/>
      <c r="L458" s="189"/>
      <c r="M458" s="189"/>
      <c r="N458" s="189"/>
      <c r="O458" s="189"/>
      <c r="P458" s="189"/>
      <c r="Q458" s="189"/>
      <c r="R458" s="189"/>
      <c r="S458" s="189"/>
      <c r="T458" s="189"/>
      <c r="U458" s="189"/>
      <c r="V458" s="189"/>
      <c r="W458" s="189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/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  <c r="BI458" s="189"/>
      <c r="BJ458" s="189"/>
      <c r="BK458" s="189"/>
      <c r="BL458" s="189"/>
      <c r="BM458" s="189"/>
      <c r="BN458" s="189"/>
      <c r="BO458" s="189"/>
      <c r="BP458" s="189"/>
      <c r="BQ458" s="189"/>
      <c r="BR458" s="189"/>
      <c r="BS458" s="189"/>
      <c r="BT458" s="189"/>
      <c r="BU458" s="189"/>
      <c r="BV458" s="189"/>
      <c r="BW458" s="189"/>
      <c r="BX458" s="189"/>
      <c r="BY458" s="189"/>
      <c r="BZ458" s="189"/>
      <c r="CA458" s="189"/>
      <c r="CB458" s="189"/>
      <c r="CC458" s="189"/>
      <c r="CD458" s="189"/>
      <c r="CE458" s="189"/>
      <c r="CF458" s="189"/>
      <c r="CG458" s="189"/>
      <c r="CH458" s="189"/>
      <c r="CI458" s="189"/>
      <c r="CJ458" s="189"/>
      <c r="CK458" s="189"/>
      <c r="CL458" s="189"/>
      <c r="CM458" s="189"/>
      <c r="CN458" s="189"/>
      <c r="CO458" s="189"/>
      <c r="CP458" s="189"/>
      <c r="CQ458" s="189"/>
      <c r="CR458" s="189"/>
      <c r="CS458" s="189"/>
      <c r="CT458" s="189"/>
      <c r="CU458" s="189"/>
      <c r="CV458" s="189"/>
      <c r="CW458" s="189"/>
      <c r="CX458" s="189"/>
      <c r="CY458" s="189"/>
      <c r="CZ458" s="189"/>
      <c r="DA458" s="189"/>
      <c r="DB458" s="189"/>
      <c r="DC458" s="189"/>
      <c r="DD458" s="189"/>
      <c r="DE458" s="189"/>
      <c r="DF458" s="189"/>
    </row>
    <row r="459" spans="1:110">
      <c r="A459" s="189"/>
      <c r="B459" s="189"/>
      <c r="C459" s="189"/>
      <c r="D459" s="189"/>
      <c r="E459" s="189"/>
      <c r="F459" s="189"/>
      <c r="G459" s="189"/>
      <c r="H459" s="189"/>
      <c r="I459" s="189"/>
      <c r="J459" s="189"/>
      <c r="K459" s="189"/>
      <c r="L459" s="189"/>
      <c r="M459" s="189"/>
      <c r="N459" s="189"/>
      <c r="O459" s="189"/>
      <c r="P459" s="189"/>
      <c r="Q459" s="189"/>
      <c r="R459" s="189"/>
      <c r="S459" s="189"/>
      <c r="T459" s="189"/>
      <c r="U459" s="189"/>
      <c r="V459" s="189"/>
      <c r="W459" s="189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/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  <c r="BI459" s="189"/>
      <c r="BJ459" s="189"/>
      <c r="BK459" s="189"/>
      <c r="BL459" s="189"/>
      <c r="BM459" s="189"/>
      <c r="BN459" s="189"/>
      <c r="BO459" s="189"/>
      <c r="BP459" s="189"/>
      <c r="BQ459" s="189"/>
      <c r="BR459" s="189"/>
      <c r="BS459" s="189"/>
      <c r="BT459" s="189"/>
      <c r="BU459" s="189"/>
      <c r="BV459" s="189"/>
      <c r="BW459" s="189"/>
      <c r="BX459" s="189"/>
      <c r="BY459" s="189"/>
      <c r="BZ459" s="189"/>
      <c r="CA459" s="189"/>
      <c r="CB459" s="189"/>
      <c r="CC459" s="189"/>
      <c r="CD459" s="189"/>
      <c r="CE459" s="189"/>
      <c r="CF459" s="189"/>
      <c r="CG459" s="189"/>
      <c r="CH459" s="189"/>
      <c r="CI459" s="189"/>
      <c r="CJ459" s="189"/>
      <c r="CK459" s="189"/>
      <c r="CL459" s="189"/>
      <c r="CM459" s="189"/>
      <c r="CN459" s="189"/>
      <c r="CO459" s="189"/>
      <c r="CP459" s="189"/>
      <c r="CQ459" s="189"/>
      <c r="CR459" s="189"/>
      <c r="CS459" s="189"/>
      <c r="CT459" s="189"/>
      <c r="CU459" s="189"/>
      <c r="CV459" s="189"/>
      <c r="CW459" s="189"/>
      <c r="CX459" s="189"/>
      <c r="CY459" s="189"/>
      <c r="CZ459" s="189"/>
      <c r="DA459" s="189"/>
      <c r="DB459" s="189"/>
      <c r="DC459" s="189"/>
      <c r="DD459" s="189"/>
      <c r="DE459" s="189"/>
      <c r="DF459" s="189"/>
    </row>
    <row r="460" spans="1:110">
      <c r="A460" s="189"/>
      <c r="B460" s="189"/>
      <c r="C460" s="189"/>
      <c r="D460" s="189"/>
      <c r="E460" s="189"/>
      <c r="F460" s="189"/>
      <c r="G460" s="189"/>
      <c r="H460" s="189"/>
      <c r="I460" s="189"/>
      <c r="J460" s="189"/>
      <c r="K460" s="189"/>
      <c r="L460" s="189"/>
      <c r="M460" s="189"/>
      <c r="N460" s="189"/>
      <c r="O460" s="189"/>
      <c r="P460" s="189"/>
      <c r="Q460" s="189"/>
      <c r="R460" s="189"/>
      <c r="S460" s="189"/>
      <c r="T460" s="189"/>
      <c r="U460" s="189"/>
      <c r="V460" s="189"/>
      <c r="W460" s="189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/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  <c r="BI460" s="189"/>
      <c r="BJ460" s="189"/>
      <c r="BK460" s="189"/>
      <c r="BL460" s="189"/>
      <c r="BM460" s="189"/>
      <c r="BN460" s="189"/>
      <c r="BO460" s="189"/>
      <c r="BP460" s="189"/>
      <c r="BQ460" s="189"/>
      <c r="BR460" s="189"/>
      <c r="BS460" s="189"/>
      <c r="BT460" s="189"/>
      <c r="BU460" s="189"/>
      <c r="BV460" s="189"/>
      <c r="BW460" s="189"/>
      <c r="BX460" s="189"/>
      <c r="BY460" s="189"/>
      <c r="BZ460" s="189"/>
      <c r="CA460" s="189"/>
      <c r="CB460" s="189"/>
      <c r="CC460" s="189"/>
      <c r="CD460" s="189"/>
      <c r="CE460" s="189"/>
      <c r="CF460" s="189"/>
      <c r="CG460" s="189"/>
      <c r="CH460" s="189"/>
      <c r="CI460" s="189"/>
      <c r="CJ460" s="189"/>
      <c r="CK460" s="189"/>
      <c r="CL460" s="189"/>
      <c r="CM460" s="189"/>
      <c r="CN460" s="189"/>
      <c r="CO460" s="189"/>
      <c r="CP460" s="189"/>
      <c r="CQ460" s="189"/>
      <c r="CR460" s="189"/>
      <c r="CS460" s="189"/>
      <c r="CT460" s="189"/>
      <c r="CU460" s="189"/>
      <c r="CV460" s="189"/>
      <c r="CW460" s="189"/>
      <c r="CX460" s="189"/>
      <c r="CY460" s="189"/>
      <c r="CZ460" s="189"/>
      <c r="DA460" s="189"/>
      <c r="DB460" s="189"/>
      <c r="DC460" s="189"/>
      <c r="DD460" s="189"/>
      <c r="DE460" s="189"/>
      <c r="DF460" s="189"/>
    </row>
    <row r="461" spans="1:110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S461" s="189"/>
      <c r="T461" s="189"/>
      <c r="U461" s="189"/>
      <c r="V461" s="189"/>
      <c r="W461" s="189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/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  <c r="BI461" s="189"/>
      <c r="BJ461" s="189"/>
      <c r="BK461" s="189"/>
      <c r="BL461" s="189"/>
      <c r="BM461" s="189"/>
      <c r="BN461" s="189"/>
      <c r="BO461" s="189"/>
      <c r="BP461" s="189"/>
      <c r="BQ461" s="189"/>
      <c r="BR461" s="189"/>
      <c r="BS461" s="189"/>
      <c r="BT461" s="189"/>
      <c r="BU461" s="189"/>
      <c r="BV461" s="189"/>
      <c r="BW461" s="189"/>
      <c r="BX461" s="189"/>
      <c r="BY461" s="189"/>
      <c r="BZ461" s="189"/>
      <c r="CA461" s="189"/>
      <c r="CB461" s="189"/>
      <c r="CC461" s="189"/>
      <c r="CD461" s="189"/>
      <c r="CE461" s="189"/>
      <c r="CF461" s="189"/>
      <c r="CG461" s="189"/>
      <c r="CH461" s="189"/>
      <c r="CI461" s="189"/>
      <c r="CJ461" s="189"/>
      <c r="CK461" s="189"/>
      <c r="CL461" s="189"/>
      <c r="CM461" s="189"/>
      <c r="CN461" s="189"/>
      <c r="CO461" s="189"/>
      <c r="CP461" s="189"/>
      <c r="CQ461" s="189"/>
      <c r="CR461" s="189"/>
      <c r="CS461" s="189"/>
      <c r="CT461" s="189"/>
      <c r="CU461" s="189"/>
      <c r="CV461" s="189"/>
      <c r="CW461" s="189"/>
      <c r="CX461" s="189"/>
      <c r="CY461" s="189"/>
      <c r="CZ461" s="189"/>
      <c r="DA461" s="189"/>
      <c r="DB461" s="189"/>
      <c r="DC461" s="189"/>
      <c r="DD461" s="189"/>
      <c r="DE461" s="189"/>
      <c r="DF461" s="189"/>
    </row>
    <row r="462" spans="1:110">
      <c r="A462" s="189"/>
      <c r="B462" s="189"/>
      <c r="C462" s="189"/>
      <c r="D462" s="189"/>
      <c r="E462" s="189"/>
      <c r="F462" s="189"/>
      <c r="G462" s="189"/>
      <c r="H462" s="189"/>
      <c r="I462" s="189"/>
      <c r="J462" s="189"/>
      <c r="K462" s="189"/>
      <c r="L462" s="189"/>
      <c r="M462" s="189"/>
      <c r="N462" s="189"/>
      <c r="O462" s="189"/>
      <c r="P462" s="189"/>
      <c r="Q462" s="189"/>
      <c r="R462" s="189"/>
      <c r="S462" s="189"/>
      <c r="T462" s="189"/>
      <c r="U462" s="189"/>
      <c r="V462" s="189"/>
      <c r="W462" s="189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/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  <c r="BI462" s="189"/>
      <c r="BJ462" s="189"/>
      <c r="BK462" s="189"/>
      <c r="BL462" s="189"/>
      <c r="BM462" s="189"/>
      <c r="BN462" s="189"/>
      <c r="BO462" s="189"/>
      <c r="BP462" s="189"/>
      <c r="BQ462" s="189"/>
      <c r="BR462" s="189"/>
      <c r="BS462" s="189"/>
      <c r="BT462" s="189"/>
      <c r="BU462" s="189"/>
      <c r="BV462" s="189"/>
      <c r="BW462" s="189"/>
      <c r="BX462" s="189"/>
      <c r="BY462" s="189"/>
      <c r="BZ462" s="189"/>
      <c r="CA462" s="189"/>
      <c r="CB462" s="189"/>
      <c r="CC462" s="189"/>
      <c r="CD462" s="189"/>
      <c r="CE462" s="189"/>
      <c r="CF462" s="189"/>
      <c r="CG462" s="189"/>
      <c r="CH462" s="189"/>
      <c r="CI462" s="189"/>
      <c r="CJ462" s="189"/>
      <c r="CK462" s="189"/>
      <c r="CL462" s="189"/>
      <c r="CM462" s="189"/>
      <c r="CN462" s="189"/>
      <c r="CO462" s="189"/>
      <c r="CP462" s="189"/>
      <c r="CQ462" s="189"/>
      <c r="CR462" s="189"/>
      <c r="CS462" s="189"/>
      <c r="CT462" s="189"/>
      <c r="CU462" s="189"/>
      <c r="CV462" s="189"/>
      <c r="CW462" s="189"/>
      <c r="CX462" s="189"/>
      <c r="CY462" s="189"/>
      <c r="CZ462" s="189"/>
      <c r="DA462" s="189"/>
      <c r="DB462" s="189"/>
      <c r="DC462" s="189"/>
      <c r="DD462" s="189"/>
      <c r="DE462" s="189"/>
      <c r="DF462" s="189"/>
    </row>
    <row r="463" spans="1:110">
      <c r="A463" s="189"/>
      <c r="B463" s="189"/>
      <c r="C463" s="189"/>
      <c r="D463" s="189"/>
      <c r="E463" s="189"/>
      <c r="F463" s="189"/>
      <c r="G463" s="189"/>
      <c r="H463" s="189"/>
      <c r="I463" s="189"/>
      <c r="J463" s="189"/>
      <c r="K463" s="189"/>
      <c r="L463" s="189"/>
      <c r="M463" s="189"/>
      <c r="N463" s="189"/>
      <c r="O463" s="189"/>
      <c r="P463" s="189"/>
      <c r="Q463" s="189"/>
      <c r="R463" s="189"/>
      <c r="S463" s="189"/>
      <c r="T463" s="189"/>
      <c r="U463" s="189"/>
      <c r="V463" s="189"/>
      <c r="W463" s="189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/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  <c r="BI463" s="189"/>
      <c r="BJ463" s="189"/>
      <c r="BK463" s="189"/>
      <c r="BL463" s="189"/>
      <c r="BM463" s="189"/>
      <c r="BN463" s="189"/>
      <c r="BO463" s="189"/>
      <c r="BP463" s="189"/>
      <c r="BQ463" s="189"/>
      <c r="BR463" s="189"/>
      <c r="BS463" s="189"/>
      <c r="BT463" s="189"/>
      <c r="BU463" s="189"/>
      <c r="BV463" s="189"/>
      <c r="BW463" s="189"/>
      <c r="BX463" s="189"/>
      <c r="BY463" s="189"/>
      <c r="BZ463" s="189"/>
      <c r="CA463" s="189"/>
      <c r="CB463" s="189"/>
      <c r="CC463" s="189"/>
      <c r="CD463" s="189"/>
      <c r="CE463" s="189"/>
      <c r="CF463" s="189"/>
      <c r="CG463" s="189"/>
      <c r="CH463" s="189"/>
      <c r="CI463" s="189"/>
      <c r="CJ463" s="189"/>
      <c r="CK463" s="189"/>
      <c r="CL463" s="189"/>
      <c r="CM463" s="189"/>
      <c r="CN463" s="189"/>
      <c r="CO463" s="189"/>
      <c r="CP463" s="189"/>
      <c r="CQ463" s="189"/>
      <c r="CR463" s="189"/>
      <c r="CS463" s="189"/>
      <c r="CT463" s="189"/>
      <c r="CU463" s="189"/>
      <c r="CV463" s="189"/>
      <c r="CW463" s="189"/>
      <c r="CX463" s="189"/>
      <c r="CY463" s="189"/>
      <c r="CZ463" s="189"/>
      <c r="DA463" s="189"/>
      <c r="DB463" s="189"/>
      <c r="DC463" s="189"/>
      <c r="DD463" s="189"/>
      <c r="DE463" s="189"/>
      <c r="DF463" s="189"/>
    </row>
    <row r="464" spans="1:110">
      <c r="A464" s="189"/>
      <c r="B464" s="189"/>
      <c r="C464" s="189"/>
      <c r="D464" s="189"/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89"/>
      <c r="Q464" s="189"/>
      <c r="R464" s="189"/>
      <c r="S464" s="189"/>
      <c r="T464" s="189"/>
      <c r="U464" s="189"/>
      <c r="V464" s="189"/>
      <c r="W464" s="189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/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  <c r="BI464" s="189"/>
      <c r="BJ464" s="189"/>
      <c r="BK464" s="189"/>
      <c r="BL464" s="189"/>
      <c r="BM464" s="189"/>
      <c r="BN464" s="189"/>
      <c r="BO464" s="189"/>
      <c r="BP464" s="189"/>
      <c r="BQ464" s="189"/>
      <c r="BR464" s="189"/>
      <c r="BS464" s="189"/>
      <c r="BT464" s="189"/>
      <c r="BU464" s="189"/>
      <c r="BV464" s="189"/>
      <c r="BW464" s="189"/>
      <c r="BX464" s="189"/>
      <c r="BY464" s="189"/>
      <c r="BZ464" s="189"/>
      <c r="CA464" s="189"/>
      <c r="CB464" s="189"/>
      <c r="CC464" s="189"/>
      <c r="CD464" s="189"/>
      <c r="CE464" s="189"/>
      <c r="CF464" s="189"/>
      <c r="CG464" s="189"/>
      <c r="CH464" s="189"/>
      <c r="CI464" s="189"/>
      <c r="CJ464" s="189"/>
      <c r="CK464" s="189"/>
      <c r="CL464" s="189"/>
      <c r="CM464" s="189"/>
      <c r="CN464" s="189"/>
      <c r="CO464" s="189"/>
      <c r="CP464" s="189"/>
      <c r="CQ464" s="189"/>
      <c r="CR464" s="189"/>
      <c r="CS464" s="189"/>
      <c r="CT464" s="189"/>
      <c r="CU464" s="189"/>
      <c r="CV464" s="189"/>
      <c r="CW464" s="189"/>
      <c r="CX464" s="189"/>
      <c r="CY464" s="189"/>
      <c r="CZ464" s="189"/>
      <c r="DA464" s="189"/>
      <c r="DB464" s="189"/>
      <c r="DC464" s="189"/>
      <c r="DD464" s="189"/>
      <c r="DE464" s="189"/>
      <c r="DF464" s="189"/>
    </row>
    <row r="465" spans="1:110">
      <c r="A465" s="189"/>
      <c r="B465" s="189"/>
      <c r="C465" s="189"/>
      <c r="D465" s="189"/>
      <c r="E465" s="189"/>
      <c r="F465" s="189"/>
      <c r="G465" s="189"/>
      <c r="H465" s="189"/>
      <c r="I465" s="189"/>
      <c r="J465" s="189"/>
      <c r="K465" s="189"/>
      <c r="L465" s="189"/>
      <c r="M465" s="189"/>
      <c r="N465" s="189"/>
      <c r="O465" s="189"/>
      <c r="P465" s="189"/>
      <c r="Q465" s="189"/>
      <c r="R465" s="189"/>
      <c r="S465" s="189"/>
      <c r="T465" s="189"/>
      <c r="U465" s="189"/>
      <c r="V465" s="189"/>
      <c r="W465" s="189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/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  <c r="BI465" s="189"/>
      <c r="BJ465" s="189"/>
      <c r="BK465" s="189"/>
      <c r="BL465" s="189"/>
      <c r="BM465" s="189"/>
      <c r="BN465" s="189"/>
      <c r="BO465" s="189"/>
      <c r="BP465" s="189"/>
      <c r="BQ465" s="189"/>
      <c r="BR465" s="189"/>
      <c r="BS465" s="189"/>
      <c r="BT465" s="189"/>
      <c r="BU465" s="189"/>
      <c r="BV465" s="189"/>
      <c r="BW465" s="189"/>
      <c r="BX465" s="189"/>
      <c r="BY465" s="189"/>
      <c r="BZ465" s="189"/>
      <c r="CA465" s="189"/>
      <c r="CB465" s="189"/>
      <c r="CC465" s="189"/>
      <c r="CD465" s="189"/>
      <c r="CE465" s="189"/>
      <c r="CF465" s="189"/>
      <c r="CG465" s="189"/>
      <c r="CH465" s="189"/>
      <c r="CI465" s="189"/>
      <c r="CJ465" s="189"/>
      <c r="CK465" s="189"/>
      <c r="CL465" s="189"/>
      <c r="CM465" s="189"/>
      <c r="CN465" s="189"/>
      <c r="CO465" s="189"/>
      <c r="CP465" s="189"/>
      <c r="CQ465" s="189"/>
      <c r="CR465" s="189"/>
      <c r="CS465" s="189"/>
      <c r="CT465" s="189"/>
      <c r="CU465" s="189"/>
      <c r="CV465" s="189"/>
      <c r="CW465" s="189"/>
      <c r="CX465" s="189"/>
      <c r="CY465" s="189"/>
      <c r="CZ465" s="189"/>
      <c r="DA465" s="189"/>
      <c r="DB465" s="189"/>
      <c r="DC465" s="189"/>
      <c r="DD465" s="189"/>
      <c r="DE465" s="189"/>
      <c r="DF465" s="189"/>
    </row>
    <row r="466" spans="1:110">
      <c r="A466" s="189"/>
      <c r="B466" s="189"/>
      <c r="C466" s="189"/>
      <c r="D466" s="189"/>
      <c r="E466" s="189"/>
      <c r="F466" s="189"/>
      <c r="G466" s="189"/>
      <c r="H466" s="189"/>
      <c r="I466" s="189"/>
      <c r="J466" s="189"/>
      <c r="K466" s="189"/>
      <c r="L466" s="189"/>
      <c r="M466" s="189"/>
      <c r="N466" s="189"/>
      <c r="O466" s="189"/>
      <c r="P466" s="189"/>
      <c r="Q466" s="189"/>
      <c r="R466" s="189"/>
      <c r="S466" s="189"/>
      <c r="T466" s="189"/>
      <c r="U466" s="189"/>
      <c r="V466" s="189"/>
      <c r="W466" s="189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/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  <c r="BI466" s="189"/>
      <c r="BJ466" s="189"/>
      <c r="BK466" s="189"/>
      <c r="BL466" s="189"/>
      <c r="BM466" s="189"/>
      <c r="BN466" s="189"/>
      <c r="BO466" s="189"/>
      <c r="BP466" s="189"/>
      <c r="BQ466" s="189"/>
      <c r="BR466" s="189"/>
      <c r="BS466" s="189"/>
      <c r="BT466" s="189"/>
      <c r="BU466" s="189"/>
      <c r="BV466" s="189"/>
      <c r="BW466" s="189"/>
      <c r="BX466" s="189"/>
      <c r="BY466" s="189"/>
      <c r="BZ466" s="189"/>
      <c r="CA466" s="189"/>
      <c r="CB466" s="189"/>
      <c r="CC466" s="189"/>
      <c r="CD466" s="189"/>
      <c r="CE466" s="189"/>
      <c r="CF466" s="189"/>
      <c r="CG466" s="189"/>
      <c r="CH466" s="189"/>
      <c r="CI466" s="189"/>
      <c r="CJ466" s="189"/>
      <c r="CK466" s="189"/>
      <c r="CL466" s="189"/>
      <c r="CM466" s="189"/>
      <c r="CN466" s="189"/>
      <c r="CO466" s="189"/>
      <c r="CP466" s="189"/>
      <c r="CQ466" s="189"/>
      <c r="CR466" s="189"/>
      <c r="CS466" s="189"/>
      <c r="CT466" s="189"/>
      <c r="CU466" s="189"/>
      <c r="CV466" s="189"/>
      <c r="CW466" s="189"/>
      <c r="CX466" s="189"/>
      <c r="CY466" s="189"/>
      <c r="CZ466" s="189"/>
      <c r="DA466" s="189"/>
      <c r="DB466" s="189"/>
      <c r="DC466" s="189"/>
      <c r="DD466" s="189"/>
      <c r="DE466" s="189"/>
      <c r="DF466" s="189"/>
    </row>
    <row r="467" spans="1:110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189"/>
      <c r="M467" s="189"/>
      <c r="N467" s="189"/>
      <c r="O467" s="189"/>
      <c r="P467" s="189"/>
      <c r="Q467" s="189"/>
      <c r="R467" s="189"/>
      <c r="S467" s="189"/>
      <c r="T467" s="189"/>
      <c r="U467" s="189"/>
      <c r="V467" s="189"/>
      <c r="W467" s="189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/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  <c r="BI467" s="189"/>
      <c r="BJ467" s="189"/>
      <c r="BK467" s="189"/>
      <c r="BL467" s="189"/>
      <c r="BM467" s="189"/>
      <c r="BN467" s="189"/>
      <c r="BO467" s="189"/>
      <c r="BP467" s="189"/>
      <c r="BQ467" s="189"/>
      <c r="BR467" s="189"/>
      <c r="BS467" s="189"/>
      <c r="BT467" s="189"/>
      <c r="BU467" s="189"/>
      <c r="BV467" s="189"/>
      <c r="BW467" s="189"/>
      <c r="BX467" s="189"/>
      <c r="BY467" s="189"/>
      <c r="BZ467" s="189"/>
      <c r="CA467" s="189"/>
      <c r="CB467" s="189"/>
      <c r="CC467" s="189"/>
      <c r="CD467" s="189"/>
      <c r="CE467" s="189"/>
      <c r="CF467" s="189"/>
      <c r="CG467" s="189"/>
      <c r="CH467" s="189"/>
      <c r="CI467" s="189"/>
      <c r="CJ467" s="189"/>
      <c r="CK467" s="189"/>
      <c r="CL467" s="189"/>
      <c r="CM467" s="189"/>
      <c r="CN467" s="189"/>
      <c r="CO467" s="189"/>
      <c r="CP467" s="189"/>
      <c r="CQ467" s="189"/>
      <c r="CR467" s="189"/>
      <c r="CS467" s="189"/>
      <c r="CT467" s="189"/>
      <c r="CU467" s="189"/>
      <c r="CV467" s="189"/>
      <c r="CW467" s="189"/>
      <c r="CX467" s="189"/>
      <c r="CY467" s="189"/>
      <c r="CZ467" s="189"/>
      <c r="DA467" s="189"/>
      <c r="DB467" s="189"/>
      <c r="DC467" s="189"/>
      <c r="DD467" s="189"/>
      <c r="DE467" s="189"/>
      <c r="DF467" s="189"/>
    </row>
    <row r="468" spans="1:110">
      <c r="A468" s="189"/>
      <c r="B468" s="189"/>
      <c r="C468" s="189"/>
      <c r="D468" s="189"/>
      <c r="E468" s="189"/>
      <c r="F468" s="189"/>
      <c r="G468" s="189"/>
      <c r="H468" s="189"/>
      <c r="I468" s="189"/>
      <c r="J468" s="189"/>
      <c r="K468" s="189"/>
      <c r="L468" s="189"/>
      <c r="M468" s="189"/>
      <c r="N468" s="189"/>
      <c r="O468" s="189"/>
      <c r="P468" s="189"/>
      <c r="Q468" s="189"/>
      <c r="R468" s="189"/>
      <c r="S468" s="189"/>
      <c r="T468" s="189"/>
      <c r="U468" s="189"/>
      <c r="V468" s="189"/>
      <c r="W468" s="189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/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  <c r="BI468" s="189"/>
      <c r="BJ468" s="189"/>
      <c r="BK468" s="189"/>
      <c r="BL468" s="189"/>
      <c r="BM468" s="189"/>
      <c r="BN468" s="189"/>
      <c r="BO468" s="189"/>
      <c r="BP468" s="189"/>
      <c r="BQ468" s="189"/>
      <c r="BR468" s="189"/>
      <c r="BS468" s="189"/>
      <c r="BT468" s="189"/>
      <c r="BU468" s="189"/>
      <c r="BV468" s="189"/>
      <c r="BW468" s="189"/>
      <c r="BX468" s="189"/>
      <c r="BY468" s="189"/>
      <c r="BZ468" s="189"/>
      <c r="CA468" s="189"/>
      <c r="CB468" s="189"/>
      <c r="CC468" s="189"/>
      <c r="CD468" s="189"/>
      <c r="CE468" s="189"/>
      <c r="CF468" s="189"/>
      <c r="CG468" s="189"/>
      <c r="CH468" s="189"/>
      <c r="CI468" s="189"/>
      <c r="CJ468" s="189"/>
      <c r="CK468" s="189"/>
      <c r="CL468" s="189"/>
      <c r="CM468" s="189"/>
      <c r="CN468" s="189"/>
      <c r="CO468" s="189"/>
      <c r="CP468" s="189"/>
      <c r="CQ468" s="189"/>
      <c r="CR468" s="189"/>
      <c r="CS468" s="189"/>
      <c r="CT468" s="189"/>
      <c r="CU468" s="189"/>
      <c r="CV468" s="189"/>
      <c r="CW468" s="189"/>
      <c r="CX468" s="189"/>
      <c r="CY468" s="189"/>
      <c r="CZ468" s="189"/>
      <c r="DA468" s="189"/>
      <c r="DB468" s="189"/>
      <c r="DC468" s="189"/>
      <c r="DD468" s="189"/>
      <c r="DE468" s="189"/>
      <c r="DF468" s="189"/>
    </row>
    <row r="469" spans="1:110">
      <c r="A469" s="189"/>
      <c r="B469" s="189"/>
      <c r="C469" s="189"/>
      <c r="D469" s="189"/>
      <c r="E469" s="189"/>
      <c r="F469" s="189"/>
      <c r="G469" s="189"/>
      <c r="H469" s="189"/>
      <c r="I469" s="189"/>
      <c r="J469" s="189"/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9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/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  <c r="BI469" s="189"/>
      <c r="BJ469" s="189"/>
      <c r="BK469" s="189"/>
      <c r="BL469" s="189"/>
      <c r="BM469" s="189"/>
      <c r="BN469" s="189"/>
      <c r="BO469" s="189"/>
      <c r="BP469" s="189"/>
      <c r="BQ469" s="189"/>
      <c r="BR469" s="189"/>
      <c r="BS469" s="189"/>
      <c r="BT469" s="189"/>
      <c r="BU469" s="189"/>
      <c r="BV469" s="189"/>
      <c r="BW469" s="189"/>
      <c r="BX469" s="189"/>
      <c r="BY469" s="189"/>
      <c r="BZ469" s="189"/>
      <c r="CA469" s="189"/>
      <c r="CB469" s="189"/>
      <c r="CC469" s="189"/>
      <c r="CD469" s="189"/>
      <c r="CE469" s="189"/>
      <c r="CF469" s="189"/>
      <c r="CG469" s="189"/>
      <c r="CH469" s="189"/>
      <c r="CI469" s="189"/>
      <c r="CJ469" s="189"/>
      <c r="CK469" s="189"/>
      <c r="CL469" s="189"/>
      <c r="CM469" s="189"/>
      <c r="CN469" s="189"/>
      <c r="CO469" s="189"/>
      <c r="CP469" s="189"/>
      <c r="CQ469" s="189"/>
      <c r="CR469" s="189"/>
      <c r="CS469" s="189"/>
      <c r="CT469" s="189"/>
      <c r="CU469" s="189"/>
      <c r="CV469" s="189"/>
      <c r="CW469" s="189"/>
      <c r="CX469" s="189"/>
      <c r="CY469" s="189"/>
      <c r="CZ469" s="189"/>
      <c r="DA469" s="189"/>
      <c r="DB469" s="189"/>
      <c r="DC469" s="189"/>
      <c r="DD469" s="189"/>
      <c r="DE469" s="189"/>
      <c r="DF469" s="189"/>
    </row>
    <row r="470" spans="1:110">
      <c r="A470" s="189"/>
      <c r="B470" s="189"/>
      <c r="C470" s="189"/>
      <c r="D470" s="189"/>
      <c r="E470" s="189"/>
      <c r="F470" s="189"/>
      <c r="G470" s="189"/>
      <c r="H470" s="189"/>
      <c r="I470" s="189"/>
      <c r="J470" s="189"/>
      <c r="K470" s="189"/>
      <c r="L470" s="189"/>
      <c r="M470" s="189"/>
      <c r="N470" s="189"/>
      <c r="O470" s="189"/>
      <c r="P470" s="189"/>
      <c r="Q470" s="189"/>
      <c r="R470" s="189"/>
      <c r="S470" s="189"/>
      <c r="T470" s="189"/>
      <c r="U470" s="189"/>
      <c r="V470" s="189"/>
      <c r="W470" s="189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/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  <c r="BI470" s="189"/>
      <c r="BJ470" s="189"/>
      <c r="BK470" s="189"/>
      <c r="BL470" s="189"/>
      <c r="BM470" s="189"/>
      <c r="BN470" s="189"/>
      <c r="BO470" s="189"/>
      <c r="BP470" s="189"/>
      <c r="BQ470" s="189"/>
      <c r="BR470" s="189"/>
      <c r="BS470" s="189"/>
      <c r="BT470" s="189"/>
      <c r="BU470" s="189"/>
      <c r="BV470" s="189"/>
      <c r="BW470" s="189"/>
      <c r="BX470" s="189"/>
      <c r="BY470" s="189"/>
      <c r="BZ470" s="189"/>
      <c r="CA470" s="189"/>
      <c r="CB470" s="189"/>
      <c r="CC470" s="189"/>
      <c r="CD470" s="189"/>
      <c r="CE470" s="189"/>
      <c r="CF470" s="189"/>
      <c r="CG470" s="189"/>
      <c r="CH470" s="189"/>
      <c r="CI470" s="189"/>
      <c r="CJ470" s="189"/>
      <c r="CK470" s="189"/>
      <c r="CL470" s="189"/>
      <c r="CM470" s="189"/>
      <c r="CN470" s="189"/>
      <c r="CO470" s="189"/>
      <c r="CP470" s="189"/>
      <c r="CQ470" s="189"/>
      <c r="CR470" s="189"/>
      <c r="CS470" s="189"/>
      <c r="CT470" s="189"/>
      <c r="CU470" s="189"/>
      <c r="CV470" s="189"/>
      <c r="CW470" s="189"/>
      <c r="CX470" s="189"/>
      <c r="CY470" s="189"/>
      <c r="CZ470" s="189"/>
      <c r="DA470" s="189"/>
      <c r="DB470" s="189"/>
      <c r="DC470" s="189"/>
      <c r="DD470" s="189"/>
      <c r="DE470" s="189"/>
      <c r="DF470" s="189"/>
    </row>
    <row r="471" spans="1:110">
      <c r="A471" s="189"/>
      <c r="B471" s="189"/>
      <c r="C471" s="189"/>
      <c r="D471" s="189"/>
      <c r="E471" s="189"/>
      <c r="F471" s="189"/>
      <c r="G471" s="189"/>
      <c r="H471" s="189"/>
      <c r="I471" s="189"/>
      <c r="J471" s="189"/>
      <c r="K471" s="189"/>
      <c r="L471" s="189"/>
      <c r="M471" s="189"/>
      <c r="N471" s="189"/>
      <c r="O471" s="189"/>
      <c r="P471" s="189"/>
      <c r="Q471" s="189"/>
      <c r="R471" s="189"/>
      <c r="S471" s="189"/>
      <c r="T471" s="189"/>
      <c r="U471" s="189"/>
      <c r="V471" s="189"/>
      <c r="W471" s="189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/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  <c r="BI471" s="189"/>
      <c r="BJ471" s="189"/>
      <c r="BK471" s="189"/>
      <c r="BL471" s="189"/>
      <c r="BM471" s="189"/>
      <c r="BN471" s="189"/>
      <c r="BO471" s="189"/>
      <c r="BP471" s="189"/>
      <c r="BQ471" s="189"/>
      <c r="BR471" s="189"/>
      <c r="BS471" s="189"/>
      <c r="BT471" s="189"/>
      <c r="BU471" s="189"/>
      <c r="BV471" s="189"/>
      <c r="BW471" s="189"/>
      <c r="BX471" s="189"/>
      <c r="BY471" s="189"/>
      <c r="BZ471" s="189"/>
      <c r="CA471" s="189"/>
      <c r="CB471" s="189"/>
      <c r="CC471" s="189"/>
      <c r="CD471" s="189"/>
      <c r="CE471" s="189"/>
      <c r="CF471" s="189"/>
      <c r="CG471" s="189"/>
      <c r="CH471" s="189"/>
      <c r="CI471" s="189"/>
      <c r="CJ471" s="189"/>
      <c r="CK471" s="189"/>
      <c r="CL471" s="189"/>
      <c r="CM471" s="189"/>
      <c r="CN471" s="189"/>
      <c r="CO471" s="189"/>
      <c r="CP471" s="189"/>
      <c r="CQ471" s="189"/>
      <c r="CR471" s="189"/>
      <c r="CS471" s="189"/>
      <c r="CT471" s="189"/>
      <c r="CU471" s="189"/>
      <c r="CV471" s="189"/>
      <c r="CW471" s="189"/>
      <c r="CX471" s="189"/>
      <c r="CY471" s="189"/>
      <c r="CZ471" s="189"/>
      <c r="DA471" s="189"/>
      <c r="DB471" s="189"/>
      <c r="DC471" s="189"/>
      <c r="DD471" s="189"/>
      <c r="DE471" s="189"/>
      <c r="DF471" s="189"/>
    </row>
    <row r="472" spans="1:110">
      <c r="A472" s="189"/>
      <c r="B472" s="189"/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/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  <c r="BI472" s="189"/>
      <c r="BJ472" s="189"/>
      <c r="BK472" s="189"/>
      <c r="BL472" s="189"/>
      <c r="BM472" s="189"/>
      <c r="BN472" s="189"/>
      <c r="BO472" s="189"/>
      <c r="BP472" s="189"/>
      <c r="BQ472" s="189"/>
      <c r="BR472" s="189"/>
      <c r="BS472" s="189"/>
      <c r="BT472" s="189"/>
      <c r="BU472" s="189"/>
      <c r="BV472" s="189"/>
      <c r="BW472" s="189"/>
      <c r="BX472" s="189"/>
      <c r="BY472" s="189"/>
      <c r="BZ472" s="189"/>
      <c r="CA472" s="189"/>
      <c r="CB472" s="189"/>
      <c r="CC472" s="189"/>
      <c r="CD472" s="189"/>
      <c r="CE472" s="189"/>
      <c r="CF472" s="189"/>
      <c r="CG472" s="189"/>
      <c r="CH472" s="189"/>
      <c r="CI472" s="189"/>
      <c r="CJ472" s="189"/>
      <c r="CK472" s="189"/>
      <c r="CL472" s="189"/>
      <c r="CM472" s="189"/>
      <c r="CN472" s="189"/>
      <c r="CO472" s="189"/>
      <c r="CP472" s="189"/>
      <c r="CQ472" s="189"/>
      <c r="CR472" s="189"/>
      <c r="CS472" s="189"/>
      <c r="CT472" s="189"/>
      <c r="CU472" s="189"/>
      <c r="CV472" s="189"/>
      <c r="CW472" s="189"/>
      <c r="CX472" s="189"/>
      <c r="CY472" s="189"/>
      <c r="CZ472" s="189"/>
      <c r="DA472" s="189"/>
      <c r="DB472" s="189"/>
      <c r="DC472" s="189"/>
      <c r="DD472" s="189"/>
      <c r="DE472" s="189"/>
      <c r="DF472" s="189"/>
    </row>
    <row r="473" spans="1:110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S473" s="189"/>
      <c r="T473" s="189"/>
      <c r="U473" s="189"/>
      <c r="V473" s="189"/>
      <c r="W473" s="189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/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  <c r="BI473" s="189"/>
      <c r="BJ473" s="189"/>
      <c r="BK473" s="189"/>
      <c r="BL473" s="189"/>
      <c r="BM473" s="189"/>
      <c r="BN473" s="189"/>
      <c r="BO473" s="189"/>
      <c r="BP473" s="189"/>
      <c r="BQ473" s="189"/>
      <c r="BR473" s="189"/>
      <c r="BS473" s="189"/>
      <c r="BT473" s="189"/>
      <c r="BU473" s="189"/>
      <c r="BV473" s="189"/>
      <c r="BW473" s="189"/>
      <c r="BX473" s="189"/>
      <c r="BY473" s="189"/>
      <c r="BZ473" s="189"/>
      <c r="CA473" s="189"/>
      <c r="CB473" s="189"/>
      <c r="CC473" s="189"/>
      <c r="CD473" s="189"/>
      <c r="CE473" s="189"/>
      <c r="CF473" s="189"/>
      <c r="CG473" s="189"/>
      <c r="CH473" s="189"/>
      <c r="CI473" s="189"/>
      <c r="CJ473" s="189"/>
      <c r="CK473" s="189"/>
      <c r="CL473" s="189"/>
      <c r="CM473" s="189"/>
      <c r="CN473" s="189"/>
      <c r="CO473" s="189"/>
      <c r="CP473" s="189"/>
      <c r="CQ473" s="189"/>
      <c r="CR473" s="189"/>
      <c r="CS473" s="189"/>
      <c r="CT473" s="189"/>
      <c r="CU473" s="189"/>
      <c r="CV473" s="189"/>
      <c r="CW473" s="189"/>
      <c r="CX473" s="189"/>
      <c r="CY473" s="189"/>
      <c r="CZ473" s="189"/>
      <c r="DA473" s="189"/>
      <c r="DB473" s="189"/>
      <c r="DC473" s="189"/>
      <c r="DD473" s="189"/>
      <c r="DE473" s="189"/>
      <c r="DF473" s="189"/>
    </row>
    <row r="474" spans="1:110">
      <c r="A474" s="189"/>
      <c r="B474" s="189"/>
      <c r="C474" s="189"/>
      <c r="D474" s="189"/>
      <c r="E474" s="189"/>
      <c r="F474" s="189"/>
      <c r="G474" s="189"/>
      <c r="H474" s="189"/>
      <c r="I474" s="189"/>
      <c r="J474" s="189"/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189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/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  <c r="BI474" s="189"/>
      <c r="BJ474" s="189"/>
      <c r="BK474" s="189"/>
      <c r="BL474" s="189"/>
      <c r="BM474" s="189"/>
      <c r="BN474" s="189"/>
      <c r="BO474" s="189"/>
      <c r="BP474" s="189"/>
      <c r="BQ474" s="189"/>
      <c r="BR474" s="189"/>
      <c r="BS474" s="189"/>
      <c r="BT474" s="189"/>
      <c r="BU474" s="189"/>
      <c r="BV474" s="189"/>
      <c r="BW474" s="189"/>
      <c r="BX474" s="189"/>
      <c r="BY474" s="189"/>
      <c r="BZ474" s="189"/>
      <c r="CA474" s="189"/>
      <c r="CB474" s="189"/>
      <c r="CC474" s="189"/>
      <c r="CD474" s="189"/>
      <c r="CE474" s="189"/>
      <c r="CF474" s="189"/>
      <c r="CG474" s="189"/>
      <c r="CH474" s="189"/>
      <c r="CI474" s="189"/>
      <c r="CJ474" s="189"/>
      <c r="CK474" s="189"/>
      <c r="CL474" s="189"/>
      <c r="CM474" s="189"/>
      <c r="CN474" s="189"/>
      <c r="CO474" s="189"/>
      <c r="CP474" s="189"/>
      <c r="CQ474" s="189"/>
      <c r="CR474" s="189"/>
      <c r="CS474" s="189"/>
      <c r="CT474" s="189"/>
      <c r="CU474" s="189"/>
      <c r="CV474" s="189"/>
      <c r="CW474" s="189"/>
      <c r="CX474" s="189"/>
      <c r="CY474" s="189"/>
      <c r="CZ474" s="189"/>
      <c r="DA474" s="189"/>
      <c r="DB474" s="189"/>
      <c r="DC474" s="189"/>
      <c r="DD474" s="189"/>
      <c r="DE474" s="189"/>
      <c r="DF474" s="189"/>
    </row>
    <row r="475" spans="1:110">
      <c r="A475" s="189"/>
      <c r="B475" s="189"/>
      <c r="C475" s="189"/>
      <c r="D475" s="189"/>
      <c r="E475" s="189"/>
      <c r="F475" s="189"/>
      <c r="G475" s="189"/>
      <c r="H475" s="189"/>
      <c r="I475" s="189"/>
      <c r="J475" s="189"/>
      <c r="K475" s="189"/>
      <c r="L475" s="189"/>
      <c r="M475" s="189"/>
      <c r="N475" s="189"/>
      <c r="O475" s="189"/>
      <c r="P475" s="189"/>
      <c r="Q475" s="189"/>
      <c r="R475" s="189"/>
      <c r="S475" s="189"/>
      <c r="T475" s="189"/>
      <c r="U475" s="189"/>
      <c r="V475" s="189"/>
      <c r="W475" s="189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/>
      <c r="AH475" s="189"/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  <c r="BI475" s="189"/>
      <c r="BJ475" s="189"/>
      <c r="BK475" s="189"/>
      <c r="BL475" s="189"/>
      <c r="BM475" s="189"/>
      <c r="BN475" s="189"/>
      <c r="BO475" s="189"/>
      <c r="BP475" s="189"/>
      <c r="BQ475" s="189"/>
      <c r="BR475" s="189"/>
      <c r="BS475" s="189"/>
      <c r="BT475" s="189"/>
      <c r="BU475" s="189"/>
      <c r="BV475" s="189"/>
      <c r="BW475" s="189"/>
      <c r="BX475" s="189"/>
      <c r="BY475" s="189"/>
      <c r="BZ475" s="189"/>
      <c r="CA475" s="189"/>
      <c r="CB475" s="189"/>
      <c r="CC475" s="189"/>
      <c r="CD475" s="189"/>
      <c r="CE475" s="189"/>
      <c r="CF475" s="189"/>
      <c r="CG475" s="189"/>
      <c r="CH475" s="189"/>
      <c r="CI475" s="189"/>
      <c r="CJ475" s="189"/>
      <c r="CK475" s="189"/>
      <c r="CL475" s="189"/>
      <c r="CM475" s="189"/>
      <c r="CN475" s="189"/>
      <c r="CO475" s="189"/>
      <c r="CP475" s="189"/>
      <c r="CQ475" s="189"/>
      <c r="CR475" s="189"/>
      <c r="CS475" s="189"/>
      <c r="CT475" s="189"/>
      <c r="CU475" s="189"/>
      <c r="CV475" s="189"/>
      <c r="CW475" s="189"/>
      <c r="CX475" s="189"/>
      <c r="CY475" s="189"/>
      <c r="CZ475" s="189"/>
      <c r="DA475" s="189"/>
      <c r="DB475" s="189"/>
      <c r="DC475" s="189"/>
      <c r="DD475" s="189"/>
      <c r="DE475" s="189"/>
      <c r="DF475" s="189"/>
    </row>
    <row r="476" spans="1:110">
      <c r="A476" s="18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189"/>
      <c r="T476" s="189"/>
      <c r="U476" s="189"/>
      <c r="V476" s="189"/>
      <c r="W476" s="189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/>
      <c r="AH476" s="189"/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  <c r="BI476" s="189"/>
      <c r="BJ476" s="189"/>
      <c r="BK476" s="189"/>
      <c r="BL476" s="189"/>
      <c r="BM476" s="189"/>
      <c r="BN476" s="189"/>
      <c r="BO476" s="189"/>
      <c r="BP476" s="189"/>
      <c r="BQ476" s="189"/>
      <c r="BR476" s="189"/>
      <c r="BS476" s="189"/>
      <c r="BT476" s="189"/>
      <c r="BU476" s="189"/>
      <c r="BV476" s="189"/>
      <c r="BW476" s="189"/>
      <c r="BX476" s="189"/>
      <c r="BY476" s="189"/>
      <c r="BZ476" s="189"/>
      <c r="CA476" s="189"/>
      <c r="CB476" s="189"/>
      <c r="CC476" s="189"/>
      <c r="CD476" s="189"/>
      <c r="CE476" s="189"/>
      <c r="CF476" s="189"/>
      <c r="CG476" s="189"/>
      <c r="CH476" s="189"/>
      <c r="CI476" s="189"/>
      <c r="CJ476" s="189"/>
      <c r="CK476" s="189"/>
      <c r="CL476" s="189"/>
      <c r="CM476" s="189"/>
      <c r="CN476" s="189"/>
      <c r="CO476" s="189"/>
      <c r="CP476" s="189"/>
      <c r="CQ476" s="189"/>
      <c r="CR476" s="189"/>
      <c r="CS476" s="189"/>
      <c r="CT476" s="189"/>
      <c r="CU476" s="189"/>
      <c r="CV476" s="189"/>
      <c r="CW476" s="189"/>
      <c r="CX476" s="189"/>
      <c r="CY476" s="189"/>
      <c r="CZ476" s="189"/>
      <c r="DA476" s="189"/>
      <c r="DB476" s="189"/>
      <c r="DC476" s="189"/>
      <c r="DD476" s="189"/>
      <c r="DE476" s="189"/>
      <c r="DF476" s="189"/>
    </row>
    <row r="477" spans="1:110">
      <c r="A477" s="189"/>
      <c r="B477" s="189"/>
      <c r="C477" s="189"/>
      <c r="D477" s="189"/>
      <c r="E477" s="189"/>
      <c r="F477" s="189"/>
      <c r="G477" s="189"/>
      <c r="H477" s="189"/>
      <c r="I477" s="189"/>
      <c r="J477" s="189"/>
      <c r="K477" s="189"/>
      <c r="L477" s="189"/>
      <c r="M477" s="189"/>
      <c r="N477" s="189"/>
      <c r="O477" s="189"/>
      <c r="P477" s="189"/>
      <c r="Q477" s="189"/>
      <c r="R477" s="189"/>
      <c r="S477" s="189"/>
      <c r="T477" s="189"/>
      <c r="U477" s="189"/>
      <c r="V477" s="189"/>
      <c r="W477" s="189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/>
      <c r="AH477" s="189"/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  <c r="BI477" s="189"/>
      <c r="BJ477" s="189"/>
      <c r="BK477" s="189"/>
      <c r="BL477" s="189"/>
      <c r="BM477" s="189"/>
      <c r="BN477" s="189"/>
      <c r="BO477" s="189"/>
      <c r="BP477" s="189"/>
      <c r="BQ477" s="189"/>
      <c r="BR477" s="189"/>
      <c r="BS477" s="189"/>
      <c r="BT477" s="189"/>
      <c r="BU477" s="189"/>
      <c r="BV477" s="189"/>
      <c r="BW477" s="189"/>
      <c r="BX477" s="189"/>
      <c r="BY477" s="189"/>
      <c r="BZ477" s="189"/>
      <c r="CA477" s="189"/>
      <c r="CB477" s="189"/>
      <c r="CC477" s="189"/>
      <c r="CD477" s="189"/>
      <c r="CE477" s="189"/>
      <c r="CF477" s="189"/>
      <c r="CG477" s="189"/>
      <c r="CH477" s="189"/>
      <c r="CI477" s="189"/>
      <c r="CJ477" s="189"/>
      <c r="CK477" s="189"/>
      <c r="CL477" s="189"/>
      <c r="CM477" s="189"/>
      <c r="CN477" s="189"/>
      <c r="CO477" s="189"/>
      <c r="CP477" s="189"/>
      <c r="CQ477" s="189"/>
      <c r="CR477" s="189"/>
      <c r="CS477" s="189"/>
      <c r="CT477" s="189"/>
      <c r="CU477" s="189"/>
      <c r="CV477" s="189"/>
      <c r="CW477" s="189"/>
      <c r="CX477" s="189"/>
      <c r="CY477" s="189"/>
      <c r="CZ477" s="189"/>
      <c r="DA477" s="189"/>
      <c r="DB477" s="189"/>
      <c r="DC477" s="189"/>
      <c r="DD477" s="189"/>
      <c r="DE477" s="189"/>
      <c r="DF477" s="189"/>
    </row>
    <row r="478" spans="1:110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S478" s="189"/>
      <c r="T478" s="189"/>
      <c r="U478" s="189"/>
      <c r="V478" s="189"/>
      <c r="W478" s="189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/>
      <c r="AH478" s="189"/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  <c r="BI478" s="189"/>
      <c r="BJ478" s="189"/>
      <c r="BK478" s="189"/>
      <c r="BL478" s="189"/>
      <c r="BM478" s="189"/>
      <c r="BN478" s="189"/>
      <c r="BO478" s="189"/>
      <c r="BP478" s="189"/>
      <c r="BQ478" s="189"/>
      <c r="BR478" s="189"/>
      <c r="BS478" s="189"/>
      <c r="BT478" s="189"/>
      <c r="BU478" s="189"/>
      <c r="BV478" s="189"/>
      <c r="BW478" s="189"/>
      <c r="BX478" s="189"/>
      <c r="BY478" s="189"/>
      <c r="BZ478" s="189"/>
      <c r="CA478" s="189"/>
      <c r="CB478" s="189"/>
      <c r="CC478" s="189"/>
      <c r="CD478" s="189"/>
      <c r="CE478" s="189"/>
      <c r="CF478" s="189"/>
      <c r="CG478" s="189"/>
      <c r="CH478" s="189"/>
      <c r="CI478" s="189"/>
      <c r="CJ478" s="189"/>
      <c r="CK478" s="189"/>
      <c r="CL478" s="189"/>
      <c r="CM478" s="189"/>
      <c r="CN478" s="189"/>
      <c r="CO478" s="189"/>
      <c r="CP478" s="189"/>
      <c r="CQ478" s="189"/>
      <c r="CR478" s="189"/>
      <c r="CS478" s="189"/>
      <c r="CT478" s="189"/>
      <c r="CU478" s="189"/>
      <c r="CV478" s="189"/>
      <c r="CW478" s="189"/>
      <c r="CX478" s="189"/>
      <c r="CY478" s="189"/>
      <c r="CZ478" s="189"/>
      <c r="DA478" s="189"/>
      <c r="DB478" s="189"/>
      <c r="DC478" s="189"/>
      <c r="DD478" s="189"/>
      <c r="DE478" s="189"/>
      <c r="DF478" s="189"/>
    </row>
    <row r="479" spans="1:110">
      <c r="A479" s="189"/>
      <c r="B479" s="189"/>
      <c r="C479" s="189"/>
      <c r="D479" s="189"/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89"/>
      <c r="Q479" s="189"/>
      <c r="R479" s="189"/>
      <c r="S479" s="189"/>
      <c r="T479" s="189"/>
      <c r="U479" s="189"/>
      <c r="V479" s="189"/>
      <c r="W479" s="189"/>
      <c r="X479" s="189"/>
      <c r="Y479" s="189"/>
      <c r="Z479" s="189"/>
      <c r="AA479" s="189"/>
      <c r="AB479" s="189"/>
      <c r="AC479" s="189"/>
      <c r="AD479" s="189"/>
      <c r="AE479" s="189"/>
      <c r="AF479" s="189"/>
      <c r="AG479" s="189"/>
      <c r="AH479" s="189"/>
      <c r="AI479" s="189"/>
      <c r="AJ479" s="189"/>
      <c r="AK479" s="189"/>
      <c r="AL479" s="189"/>
      <c r="AM479" s="189"/>
      <c r="AN479" s="189"/>
      <c r="AO479" s="189"/>
      <c r="AP479" s="189"/>
      <c r="AQ479" s="189"/>
      <c r="AR479" s="189"/>
      <c r="AS479" s="189"/>
      <c r="AT479" s="189"/>
      <c r="AU479" s="189"/>
      <c r="AV479" s="189"/>
      <c r="AW479" s="189"/>
      <c r="AX479" s="189"/>
      <c r="AY479" s="189"/>
      <c r="AZ479" s="189"/>
      <c r="BA479" s="189"/>
      <c r="BB479" s="189"/>
      <c r="BC479" s="189"/>
      <c r="BD479" s="189"/>
      <c r="BE479" s="189"/>
      <c r="BF479" s="189"/>
      <c r="BG479" s="189"/>
      <c r="BH479" s="189"/>
      <c r="BI479" s="189"/>
      <c r="BJ479" s="189"/>
      <c r="BK479" s="189"/>
      <c r="BL479" s="189"/>
      <c r="BM479" s="189"/>
      <c r="BN479" s="189"/>
      <c r="BO479" s="189"/>
      <c r="BP479" s="189"/>
      <c r="BQ479" s="189"/>
      <c r="BR479" s="189"/>
      <c r="BS479" s="189"/>
      <c r="BT479" s="189"/>
      <c r="BU479" s="189"/>
      <c r="BV479" s="189"/>
      <c r="BW479" s="189"/>
      <c r="BX479" s="189"/>
      <c r="BY479" s="189"/>
      <c r="BZ479" s="189"/>
      <c r="CA479" s="189"/>
      <c r="CB479" s="189"/>
      <c r="CC479" s="189"/>
      <c r="CD479" s="189"/>
      <c r="CE479" s="189"/>
      <c r="CF479" s="189"/>
      <c r="CG479" s="189"/>
      <c r="CH479" s="189"/>
      <c r="CI479" s="189"/>
      <c r="CJ479" s="189"/>
      <c r="CK479" s="189"/>
      <c r="CL479" s="189"/>
      <c r="CM479" s="189"/>
      <c r="CN479" s="189"/>
      <c r="CO479" s="189"/>
      <c r="CP479" s="189"/>
      <c r="CQ479" s="189"/>
      <c r="CR479" s="189"/>
      <c r="CS479" s="189"/>
      <c r="CT479" s="189"/>
      <c r="CU479" s="189"/>
      <c r="CV479" s="189"/>
      <c r="CW479" s="189"/>
      <c r="CX479" s="189"/>
      <c r="CY479" s="189"/>
      <c r="CZ479" s="189"/>
      <c r="DA479" s="189"/>
      <c r="DB479" s="189"/>
      <c r="DC479" s="189"/>
      <c r="DD479" s="189"/>
      <c r="DE479" s="189"/>
      <c r="DF479" s="189"/>
    </row>
    <row r="480" spans="1:110">
      <c r="A480" s="189"/>
      <c r="B480" s="189"/>
      <c r="C480" s="189"/>
      <c r="D480" s="189"/>
      <c r="E480" s="189"/>
      <c r="F480" s="189"/>
      <c r="G480" s="189"/>
      <c r="H480" s="189"/>
      <c r="I480" s="189"/>
      <c r="J480" s="189"/>
      <c r="K480" s="189"/>
      <c r="L480" s="189"/>
      <c r="M480" s="189"/>
      <c r="N480" s="189"/>
      <c r="O480" s="189"/>
      <c r="P480" s="189"/>
      <c r="Q480" s="189"/>
      <c r="R480" s="189"/>
      <c r="S480" s="189"/>
      <c r="T480" s="189"/>
      <c r="U480" s="189"/>
      <c r="V480" s="189"/>
      <c r="W480" s="189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/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  <c r="BI480" s="189"/>
      <c r="BJ480" s="189"/>
      <c r="BK480" s="189"/>
      <c r="BL480" s="189"/>
      <c r="BM480" s="189"/>
      <c r="BN480" s="189"/>
      <c r="BO480" s="189"/>
      <c r="BP480" s="189"/>
      <c r="BQ480" s="189"/>
      <c r="BR480" s="189"/>
      <c r="BS480" s="189"/>
      <c r="BT480" s="189"/>
      <c r="BU480" s="189"/>
      <c r="BV480" s="189"/>
      <c r="BW480" s="189"/>
      <c r="BX480" s="189"/>
      <c r="BY480" s="189"/>
      <c r="BZ480" s="189"/>
      <c r="CA480" s="189"/>
      <c r="CB480" s="189"/>
      <c r="CC480" s="189"/>
      <c r="CD480" s="189"/>
      <c r="CE480" s="189"/>
      <c r="CF480" s="189"/>
      <c r="CG480" s="189"/>
      <c r="CH480" s="189"/>
      <c r="CI480" s="189"/>
      <c r="CJ480" s="189"/>
      <c r="CK480" s="189"/>
      <c r="CL480" s="189"/>
      <c r="CM480" s="189"/>
      <c r="CN480" s="189"/>
      <c r="CO480" s="189"/>
      <c r="CP480" s="189"/>
      <c r="CQ480" s="189"/>
      <c r="CR480" s="189"/>
      <c r="CS480" s="189"/>
      <c r="CT480" s="189"/>
      <c r="CU480" s="189"/>
      <c r="CV480" s="189"/>
      <c r="CW480" s="189"/>
      <c r="CX480" s="189"/>
      <c r="CY480" s="189"/>
      <c r="CZ480" s="189"/>
      <c r="DA480" s="189"/>
      <c r="DB480" s="189"/>
      <c r="DC480" s="189"/>
      <c r="DD480" s="189"/>
      <c r="DE480" s="189"/>
      <c r="DF480" s="189"/>
    </row>
    <row r="481" spans="1:110">
      <c r="A481" s="189"/>
      <c r="B481" s="189"/>
      <c r="C481" s="189"/>
      <c r="D481" s="189"/>
      <c r="E481" s="189"/>
      <c r="F481" s="189"/>
      <c r="G481" s="189"/>
      <c r="H481" s="189"/>
      <c r="I481" s="189"/>
      <c r="J481" s="189"/>
      <c r="K481" s="189"/>
      <c r="L481" s="189"/>
      <c r="M481" s="189"/>
      <c r="N481" s="189"/>
      <c r="O481" s="189"/>
      <c r="P481" s="189"/>
      <c r="Q481" s="189"/>
      <c r="R481" s="189"/>
      <c r="S481" s="189"/>
      <c r="T481" s="189"/>
      <c r="U481" s="189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9"/>
      <c r="BJ481" s="189"/>
      <c r="BK481" s="189"/>
      <c r="BL481" s="189"/>
      <c r="BM481" s="189"/>
      <c r="BN481" s="189"/>
      <c r="BO481" s="189"/>
      <c r="BP481" s="189"/>
      <c r="BQ481" s="189"/>
      <c r="BR481" s="189"/>
      <c r="BS481" s="189"/>
      <c r="BT481" s="189"/>
      <c r="BU481" s="189"/>
      <c r="BV481" s="189"/>
      <c r="BW481" s="189"/>
      <c r="BX481" s="189"/>
      <c r="BY481" s="189"/>
      <c r="BZ481" s="189"/>
      <c r="CA481" s="189"/>
      <c r="CB481" s="189"/>
      <c r="CC481" s="189"/>
      <c r="CD481" s="189"/>
      <c r="CE481" s="189"/>
      <c r="CF481" s="189"/>
      <c r="CG481" s="189"/>
      <c r="CH481" s="189"/>
      <c r="CI481" s="189"/>
      <c r="CJ481" s="189"/>
      <c r="CK481" s="189"/>
      <c r="CL481" s="189"/>
      <c r="CM481" s="189"/>
      <c r="CN481" s="189"/>
      <c r="CO481" s="189"/>
      <c r="CP481" s="189"/>
      <c r="CQ481" s="189"/>
      <c r="CR481" s="189"/>
      <c r="CS481" s="189"/>
      <c r="CT481" s="189"/>
      <c r="CU481" s="189"/>
      <c r="CV481" s="189"/>
      <c r="CW481" s="189"/>
      <c r="CX481" s="189"/>
      <c r="CY481" s="189"/>
      <c r="CZ481" s="189"/>
      <c r="DA481" s="189"/>
      <c r="DB481" s="189"/>
      <c r="DC481" s="189"/>
      <c r="DD481" s="189"/>
      <c r="DE481" s="189"/>
      <c r="DF481" s="189"/>
    </row>
    <row r="482" spans="1:110">
      <c r="A482" s="189"/>
      <c r="B482" s="189"/>
      <c r="C482" s="189"/>
      <c r="D482" s="189"/>
      <c r="E482" s="189"/>
      <c r="F482" s="189"/>
      <c r="G482" s="189"/>
      <c r="H482" s="189"/>
      <c r="I482" s="189"/>
      <c r="J482" s="189"/>
      <c r="K482" s="189"/>
      <c r="L482" s="189"/>
      <c r="M482" s="189"/>
      <c r="N482" s="189"/>
      <c r="O482" s="189"/>
      <c r="P482" s="189"/>
      <c r="Q482" s="189"/>
      <c r="R482" s="189"/>
      <c r="S482" s="189"/>
      <c r="T482" s="189"/>
      <c r="U482" s="189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9"/>
      <c r="BJ482" s="189"/>
      <c r="BK482" s="189"/>
      <c r="BL482" s="189"/>
      <c r="BM482" s="189"/>
      <c r="BN482" s="189"/>
      <c r="BO482" s="189"/>
      <c r="BP482" s="189"/>
      <c r="BQ482" s="189"/>
      <c r="BR482" s="189"/>
      <c r="BS482" s="189"/>
      <c r="BT482" s="189"/>
      <c r="BU482" s="189"/>
      <c r="BV482" s="189"/>
      <c r="BW482" s="189"/>
      <c r="BX482" s="189"/>
      <c r="BY482" s="189"/>
      <c r="BZ482" s="189"/>
      <c r="CA482" s="189"/>
      <c r="CB482" s="189"/>
      <c r="CC482" s="189"/>
      <c r="CD482" s="189"/>
      <c r="CE482" s="189"/>
      <c r="CF482" s="189"/>
      <c r="CG482" s="189"/>
      <c r="CH482" s="189"/>
      <c r="CI482" s="189"/>
      <c r="CJ482" s="189"/>
      <c r="CK482" s="189"/>
      <c r="CL482" s="189"/>
      <c r="CM482" s="189"/>
      <c r="CN482" s="189"/>
      <c r="CO482" s="189"/>
      <c r="CP482" s="189"/>
      <c r="CQ482" s="189"/>
      <c r="CR482" s="189"/>
      <c r="CS482" s="189"/>
      <c r="CT482" s="189"/>
      <c r="CU482" s="189"/>
      <c r="CV482" s="189"/>
      <c r="CW482" s="189"/>
      <c r="CX482" s="189"/>
      <c r="CY482" s="189"/>
      <c r="CZ482" s="189"/>
      <c r="DA482" s="189"/>
      <c r="DB482" s="189"/>
      <c r="DC482" s="189"/>
      <c r="DD482" s="189"/>
      <c r="DE482" s="189"/>
      <c r="DF482" s="189"/>
    </row>
    <row r="483" spans="1:110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189"/>
      <c r="M483" s="189"/>
      <c r="N483" s="189"/>
      <c r="O483" s="189"/>
      <c r="P483" s="189"/>
      <c r="Q483" s="189"/>
      <c r="R483" s="189"/>
      <c r="S483" s="189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89"/>
      <c r="BO483" s="189"/>
      <c r="BP483" s="189"/>
      <c r="BQ483" s="189"/>
      <c r="BR483" s="189"/>
      <c r="BS483" s="189"/>
      <c r="BT483" s="189"/>
      <c r="BU483" s="189"/>
      <c r="BV483" s="189"/>
      <c r="BW483" s="189"/>
      <c r="BX483" s="189"/>
      <c r="BY483" s="189"/>
      <c r="BZ483" s="189"/>
      <c r="CA483" s="189"/>
      <c r="CB483" s="189"/>
      <c r="CC483" s="189"/>
      <c r="CD483" s="189"/>
      <c r="CE483" s="189"/>
      <c r="CF483" s="189"/>
      <c r="CG483" s="189"/>
      <c r="CH483" s="189"/>
      <c r="CI483" s="189"/>
      <c r="CJ483" s="189"/>
      <c r="CK483" s="189"/>
      <c r="CL483" s="189"/>
      <c r="CM483" s="189"/>
      <c r="CN483" s="189"/>
      <c r="CO483" s="189"/>
      <c r="CP483" s="189"/>
      <c r="CQ483" s="189"/>
      <c r="CR483" s="189"/>
      <c r="CS483" s="189"/>
      <c r="CT483" s="189"/>
      <c r="CU483" s="189"/>
      <c r="CV483" s="189"/>
      <c r="CW483" s="189"/>
      <c r="CX483" s="189"/>
      <c r="CY483" s="189"/>
      <c r="CZ483" s="189"/>
      <c r="DA483" s="189"/>
      <c r="DB483" s="189"/>
      <c r="DC483" s="189"/>
      <c r="DD483" s="189"/>
      <c r="DE483" s="189"/>
      <c r="DF483" s="189"/>
    </row>
    <row r="484" spans="1:110">
      <c r="A484" s="189"/>
      <c r="B484" s="189"/>
      <c r="C484" s="189"/>
      <c r="D484" s="189"/>
      <c r="E484" s="189"/>
      <c r="F484" s="189"/>
      <c r="G484" s="189"/>
      <c r="H484" s="189"/>
      <c r="I484" s="189"/>
      <c r="J484" s="189"/>
      <c r="K484" s="189"/>
      <c r="L484" s="189"/>
      <c r="M484" s="189"/>
      <c r="N484" s="189"/>
      <c r="O484" s="189"/>
      <c r="P484" s="189"/>
      <c r="Q484" s="189"/>
      <c r="R484" s="189"/>
      <c r="S484" s="189"/>
      <c r="T484" s="189"/>
      <c r="U484" s="189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9"/>
      <c r="BJ484" s="189"/>
      <c r="BK484" s="189"/>
      <c r="BL484" s="189"/>
      <c r="BM484" s="189"/>
      <c r="BN484" s="189"/>
      <c r="BO484" s="189"/>
      <c r="BP484" s="189"/>
      <c r="BQ484" s="189"/>
      <c r="BR484" s="189"/>
      <c r="BS484" s="189"/>
      <c r="BT484" s="189"/>
      <c r="BU484" s="189"/>
      <c r="BV484" s="189"/>
      <c r="BW484" s="189"/>
      <c r="BX484" s="189"/>
      <c r="BY484" s="189"/>
      <c r="BZ484" s="189"/>
      <c r="CA484" s="189"/>
      <c r="CB484" s="189"/>
      <c r="CC484" s="189"/>
      <c r="CD484" s="189"/>
      <c r="CE484" s="189"/>
      <c r="CF484" s="189"/>
      <c r="CG484" s="189"/>
      <c r="CH484" s="189"/>
      <c r="CI484" s="189"/>
      <c r="CJ484" s="189"/>
      <c r="CK484" s="189"/>
      <c r="CL484" s="189"/>
      <c r="CM484" s="189"/>
      <c r="CN484" s="189"/>
      <c r="CO484" s="189"/>
      <c r="CP484" s="189"/>
      <c r="CQ484" s="189"/>
      <c r="CR484" s="189"/>
      <c r="CS484" s="189"/>
      <c r="CT484" s="189"/>
      <c r="CU484" s="189"/>
      <c r="CV484" s="189"/>
      <c r="CW484" s="189"/>
      <c r="CX484" s="189"/>
      <c r="CY484" s="189"/>
      <c r="CZ484" s="189"/>
      <c r="DA484" s="189"/>
      <c r="DB484" s="189"/>
      <c r="DC484" s="189"/>
      <c r="DD484" s="189"/>
      <c r="DE484" s="189"/>
      <c r="DF484" s="189"/>
    </row>
    <row r="485" spans="1:110">
      <c r="A485" s="189"/>
      <c r="B485" s="189"/>
      <c r="C485" s="189"/>
      <c r="D485" s="189"/>
      <c r="E485" s="189"/>
      <c r="F485" s="189"/>
      <c r="G485" s="189"/>
      <c r="H485" s="189"/>
      <c r="I485" s="189"/>
      <c r="J485" s="189"/>
      <c r="K485" s="189"/>
      <c r="L485" s="189"/>
      <c r="M485" s="189"/>
      <c r="N485" s="189"/>
      <c r="O485" s="189"/>
      <c r="P485" s="189"/>
      <c r="Q485" s="189"/>
      <c r="R485" s="189"/>
      <c r="S485" s="189"/>
      <c r="T485" s="189"/>
      <c r="U485" s="189"/>
      <c r="V485" s="189"/>
      <c r="W485" s="189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/>
      <c r="AH485" s="189"/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  <c r="BI485" s="189"/>
      <c r="BJ485" s="189"/>
      <c r="BK485" s="189"/>
      <c r="BL485" s="189"/>
      <c r="BM485" s="189"/>
      <c r="BN485" s="189"/>
      <c r="BO485" s="189"/>
      <c r="BP485" s="189"/>
      <c r="BQ485" s="189"/>
      <c r="BR485" s="189"/>
      <c r="BS485" s="189"/>
      <c r="BT485" s="189"/>
      <c r="BU485" s="189"/>
      <c r="BV485" s="189"/>
      <c r="BW485" s="189"/>
      <c r="BX485" s="189"/>
      <c r="BY485" s="189"/>
      <c r="BZ485" s="189"/>
      <c r="CA485" s="189"/>
      <c r="CB485" s="189"/>
      <c r="CC485" s="189"/>
      <c r="CD485" s="189"/>
      <c r="CE485" s="189"/>
      <c r="CF485" s="189"/>
      <c r="CG485" s="189"/>
      <c r="CH485" s="189"/>
      <c r="CI485" s="189"/>
      <c r="CJ485" s="189"/>
      <c r="CK485" s="189"/>
      <c r="CL485" s="189"/>
      <c r="CM485" s="189"/>
      <c r="CN485" s="189"/>
      <c r="CO485" s="189"/>
      <c r="CP485" s="189"/>
      <c r="CQ485" s="189"/>
      <c r="CR485" s="189"/>
      <c r="CS485" s="189"/>
      <c r="CT485" s="189"/>
      <c r="CU485" s="189"/>
      <c r="CV485" s="189"/>
      <c r="CW485" s="189"/>
      <c r="CX485" s="189"/>
      <c r="CY485" s="189"/>
      <c r="CZ485" s="189"/>
      <c r="DA485" s="189"/>
      <c r="DB485" s="189"/>
      <c r="DC485" s="189"/>
      <c r="DD485" s="189"/>
      <c r="DE485" s="189"/>
      <c r="DF485" s="189"/>
    </row>
    <row r="486" spans="1:110">
      <c r="A486" s="189"/>
      <c r="B486" s="189"/>
      <c r="C486" s="189"/>
      <c r="D486" s="189"/>
      <c r="E486" s="189"/>
      <c r="F486" s="189"/>
      <c r="G486" s="189"/>
      <c r="H486" s="189"/>
      <c r="I486" s="189"/>
      <c r="J486" s="189"/>
      <c r="K486" s="189"/>
      <c r="L486" s="189"/>
      <c r="M486" s="189"/>
      <c r="N486" s="189"/>
      <c r="O486" s="189"/>
      <c r="P486" s="189"/>
      <c r="Q486" s="189"/>
      <c r="R486" s="189"/>
      <c r="S486" s="189"/>
      <c r="T486" s="189"/>
      <c r="U486" s="189"/>
      <c r="V486" s="189"/>
      <c r="W486" s="189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/>
      <c r="AH486" s="189"/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  <c r="BI486" s="189"/>
      <c r="BJ486" s="189"/>
      <c r="BK486" s="189"/>
      <c r="BL486" s="189"/>
      <c r="BM486" s="189"/>
      <c r="BN486" s="189"/>
      <c r="BO486" s="189"/>
      <c r="BP486" s="189"/>
      <c r="BQ486" s="189"/>
      <c r="BR486" s="189"/>
      <c r="BS486" s="189"/>
      <c r="BT486" s="189"/>
      <c r="BU486" s="189"/>
      <c r="BV486" s="189"/>
      <c r="BW486" s="189"/>
      <c r="BX486" s="189"/>
      <c r="BY486" s="189"/>
      <c r="BZ486" s="189"/>
      <c r="CA486" s="189"/>
      <c r="CB486" s="189"/>
      <c r="CC486" s="189"/>
      <c r="CD486" s="189"/>
      <c r="CE486" s="189"/>
      <c r="CF486" s="189"/>
      <c r="CG486" s="189"/>
      <c r="CH486" s="189"/>
      <c r="CI486" s="189"/>
      <c r="CJ486" s="189"/>
      <c r="CK486" s="189"/>
      <c r="CL486" s="189"/>
      <c r="CM486" s="189"/>
      <c r="CN486" s="189"/>
      <c r="CO486" s="189"/>
      <c r="CP486" s="189"/>
      <c r="CQ486" s="189"/>
      <c r="CR486" s="189"/>
      <c r="CS486" s="189"/>
      <c r="CT486" s="189"/>
      <c r="CU486" s="189"/>
      <c r="CV486" s="189"/>
      <c r="CW486" s="189"/>
      <c r="CX486" s="189"/>
      <c r="CY486" s="189"/>
      <c r="CZ486" s="189"/>
      <c r="DA486" s="189"/>
      <c r="DB486" s="189"/>
      <c r="DC486" s="189"/>
      <c r="DD486" s="189"/>
      <c r="DE486" s="189"/>
      <c r="DF486" s="189"/>
    </row>
    <row r="487" spans="1:110">
      <c r="A487" s="189"/>
      <c r="B487" s="189"/>
      <c r="C487" s="189"/>
      <c r="D487" s="189"/>
      <c r="E487" s="189"/>
      <c r="F487" s="189"/>
      <c r="G487" s="189"/>
      <c r="H487" s="189"/>
      <c r="I487" s="189"/>
      <c r="J487" s="189"/>
      <c r="K487" s="189"/>
      <c r="L487" s="189"/>
      <c r="M487" s="189"/>
      <c r="N487" s="189"/>
      <c r="O487" s="189"/>
      <c r="P487" s="189"/>
      <c r="Q487" s="189"/>
      <c r="R487" s="189"/>
      <c r="S487" s="189"/>
      <c r="T487" s="189"/>
      <c r="U487" s="189"/>
      <c r="V487" s="189"/>
      <c r="W487" s="189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/>
      <c r="AH487" s="189"/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  <c r="BI487" s="189"/>
      <c r="BJ487" s="189"/>
      <c r="BK487" s="189"/>
      <c r="BL487" s="189"/>
      <c r="BM487" s="189"/>
      <c r="BN487" s="189"/>
      <c r="BO487" s="189"/>
      <c r="BP487" s="189"/>
      <c r="BQ487" s="189"/>
      <c r="BR487" s="189"/>
      <c r="BS487" s="189"/>
      <c r="BT487" s="189"/>
      <c r="BU487" s="189"/>
      <c r="BV487" s="189"/>
      <c r="BW487" s="189"/>
      <c r="BX487" s="189"/>
      <c r="BY487" s="189"/>
      <c r="BZ487" s="189"/>
      <c r="CA487" s="189"/>
      <c r="CB487" s="189"/>
      <c r="CC487" s="189"/>
      <c r="CD487" s="189"/>
      <c r="CE487" s="189"/>
      <c r="CF487" s="189"/>
      <c r="CG487" s="189"/>
      <c r="CH487" s="189"/>
      <c r="CI487" s="189"/>
      <c r="CJ487" s="189"/>
      <c r="CK487" s="189"/>
      <c r="CL487" s="189"/>
      <c r="CM487" s="189"/>
      <c r="CN487" s="189"/>
      <c r="CO487" s="189"/>
      <c r="CP487" s="189"/>
      <c r="CQ487" s="189"/>
      <c r="CR487" s="189"/>
      <c r="CS487" s="189"/>
      <c r="CT487" s="189"/>
      <c r="CU487" s="189"/>
      <c r="CV487" s="189"/>
      <c r="CW487" s="189"/>
      <c r="CX487" s="189"/>
      <c r="CY487" s="189"/>
      <c r="CZ487" s="189"/>
      <c r="DA487" s="189"/>
      <c r="DB487" s="189"/>
      <c r="DC487" s="189"/>
      <c r="DD487" s="189"/>
      <c r="DE487" s="189"/>
      <c r="DF487" s="189"/>
    </row>
    <row r="488" spans="1:110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S488" s="189"/>
      <c r="T488" s="189"/>
      <c r="U488" s="189"/>
      <c r="V488" s="189"/>
      <c r="W488" s="189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/>
      <c r="AH488" s="189"/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  <c r="BI488" s="189"/>
      <c r="BJ488" s="189"/>
      <c r="BK488" s="189"/>
      <c r="BL488" s="189"/>
      <c r="BM488" s="189"/>
      <c r="BN488" s="189"/>
      <c r="BO488" s="189"/>
      <c r="BP488" s="189"/>
      <c r="BQ488" s="189"/>
      <c r="BR488" s="189"/>
      <c r="BS488" s="189"/>
      <c r="BT488" s="189"/>
      <c r="BU488" s="189"/>
      <c r="BV488" s="189"/>
      <c r="BW488" s="189"/>
      <c r="BX488" s="189"/>
      <c r="BY488" s="189"/>
      <c r="BZ488" s="189"/>
      <c r="CA488" s="189"/>
      <c r="CB488" s="189"/>
      <c r="CC488" s="189"/>
      <c r="CD488" s="189"/>
      <c r="CE488" s="189"/>
      <c r="CF488" s="189"/>
      <c r="CG488" s="189"/>
      <c r="CH488" s="189"/>
      <c r="CI488" s="189"/>
      <c r="CJ488" s="189"/>
      <c r="CK488" s="189"/>
      <c r="CL488" s="189"/>
      <c r="CM488" s="189"/>
      <c r="CN488" s="189"/>
      <c r="CO488" s="189"/>
      <c r="CP488" s="189"/>
      <c r="CQ488" s="189"/>
      <c r="CR488" s="189"/>
      <c r="CS488" s="189"/>
      <c r="CT488" s="189"/>
      <c r="CU488" s="189"/>
      <c r="CV488" s="189"/>
      <c r="CW488" s="189"/>
      <c r="CX488" s="189"/>
      <c r="CY488" s="189"/>
      <c r="CZ488" s="189"/>
      <c r="DA488" s="189"/>
      <c r="DB488" s="189"/>
      <c r="DC488" s="189"/>
      <c r="DD488" s="189"/>
      <c r="DE488" s="189"/>
      <c r="DF488" s="189"/>
    </row>
    <row r="489" spans="1:110">
      <c r="A489" s="189"/>
      <c r="B489" s="189"/>
      <c r="C489" s="189"/>
      <c r="D489" s="189"/>
      <c r="E489" s="189"/>
      <c r="F489" s="189"/>
      <c r="G489" s="189"/>
      <c r="H489" s="189"/>
      <c r="I489" s="189"/>
      <c r="J489" s="189"/>
      <c r="K489" s="189"/>
      <c r="L489" s="189"/>
      <c r="M489" s="189"/>
      <c r="N489" s="189"/>
      <c r="O489" s="189"/>
      <c r="P489" s="189"/>
      <c r="Q489" s="189"/>
      <c r="R489" s="189"/>
      <c r="S489" s="189"/>
      <c r="T489" s="189"/>
      <c r="U489" s="189"/>
      <c r="V489" s="189"/>
      <c r="W489" s="189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/>
      <c r="AH489" s="189"/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  <c r="BI489" s="189"/>
      <c r="BJ489" s="189"/>
      <c r="BK489" s="189"/>
      <c r="BL489" s="189"/>
      <c r="BM489" s="189"/>
      <c r="BN489" s="189"/>
      <c r="BO489" s="189"/>
      <c r="BP489" s="189"/>
      <c r="BQ489" s="189"/>
      <c r="BR489" s="189"/>
      <c r="BS489" s="189"/>
      <c r="BT489" s="189"/>
      <c r="BU489" s="189"/>
      <c r="BV489" s="189"/>
      <c r="BW489" s="189"/>
      <c r="BX489" s="189"/>
      <c r="BY489" s="189"/>
      <c r="BZ489" s="189"/>
      <c r="CA489" s="189"/>
      <c r="CB489" s="189"/>
      <c r="CC489" s="189"/>
      <c r="CD489" s="189"/>
      <c r="CE489" s="189"/>
      <c r="CF489" s="189"/>
      <c r="CG489" s="189"/>
      <c r="CH489" s="189"/>
      <c r="CI489" s="189"/>
      <c r="CJ489" s="189"/>
      <c r="CK489" s="189"/>
      <c r="CL489" s="189"/>
      <c r="CM489" s="189"/>
      <c r="CN489" s="189"/>
      <c r="CO489" s="189"/>
      <c r="CP489" s="189"/>
      <c r="CQ489" s="189"/>
      <c r="CR489" s="189"/>
      <c r="CS489" s="189"/>
      <c r="CT489" s="189"/>
      <c r="CU489" s="189"/>
      <c r="CV489" s="189"/>
      <c r="CW489" s="189"/>
      <c r="CX489" s="189"/>
      <c r="CY489" s="189"/>
      <c r="CZ489" s="189"/>
      <c r="DA489" s="189"/>
      <c r="DB489" s="189"/>
      <c r="DC489" s="189"/>
      <c r="DD489" s="189"/>
      <c r="DE489" s="189"/>
      <c r="DF489" s="189"/>
    </row>
    <row r="490" spans="1:110">
      <c r="A490" s="189"/>
      <c r="B490" s="189"/>
      <c r="C490" s="189"/>
      <c r="D490" s="189"/>
      <c r="E490" s="189"/>
      <c r="F490" s="189"/>
      <c r="G490" s="189"/>
      <c r="H490" s="189"/>
      <c r="I490" s="189"/>
      <c r="J490" s="189"/>
      <c r="K490" s="189"/>
      <c r="L490" s="189"/>
      <c r="M490" s="189"/>
      <c r="N490" s="189"/>
      <c r="O490" s="189"/>
      <c r="P490" s="189"/>
      <c r="Q490" s="189"/>
      <c r="R490" s="189"/>
      <c r="S490" s="189"/>
      <c r="T490" s="189"/>
      <c r="U490" s="189"/>
      <c r="V490" s="189"/>
      <c r="W490" s="189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/>
      <c r="AH490" s="189"/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  <c r="BI490" s="189"/>
      <c r="BJ490" s="189"/>
      <c r="BK490" s="189"/>
      <c r="BL490" s="189"/>
      <c r="BM490" s="189"/>
      <c r="BN490" s="189"/>
      <c r="BO490" s="189"/>
      <c r="BP490" s="189"/>
      <c r="BQ490" s="189"/>
      <c r="BR490" s="189"/>
      <c r="BS490" s="189"/>
      <c r="BT490" s="189"/>
      <c r="BU490" s="189"/>
      <c r="BV490" s="189"/>
      <c r="BW490" s="189"/>
      <c r="BX490" s="189"/>
      <c r="BY490" s="189"/>
      <c r="BZ490" s="189"/>
      <c r="CA490" s="189"/>
      <c r="CB490" s="189"/>
      <c r="CC490" s="189"/>
      <c r="CD490" s="189"/>
      <c r="CE490" s="189"/>
      <c r="CF490" s="189"/>
      <c r="CG490" s="189"/>
      <c r="CH490" s="189"/>
      <c r="CI490" s="189"/>
      <c r="CJ490" s="189"/>
      <c r="CK490" s="189"/>
      <c r="CL490" s="189"/>
      <c r="CM490" s="189"/>
      <c r="CN490" s="189"/>
      <c r="CO490" s="189"/>
      <c r="CP490" s="189"/>
      <c r="CQ490" s="189"/>
      <c r="CR490" s="189"/>
      <c r="CS490" s="189"/>
      <c r="CT490" s="189"/>
      <c r="CU490" s="189"/>
      <c r="CV490" s="189"/>
      <c r="CW490" s="189"/>
      <c r="CX490" s="189"/>
      <c r="CY490" s="189"/>
      <c r="CZ490" s="189"/>
      <c r="DA490" s="189"/>
      <c r="DB490" s="189"/>
      <c r="DC490" s="189"/>
      <c r="DD490" s="189"/>
      <c r="DE490" s="189"/>
      <c r="DF490" s="189"/>
    </row>
    <row r="491" spans="1:110">
      <c r="A491" s="189"/>
      <c r="B491" s="189"/>
      <c r="C491" s="189"/>
      <c r="D491" s="189"/>
      <c r="E491" s="189"/>
      <c r="F491" s="189"/>
      <c r="G491" s="189"/>
      <c r="H491" s="189"/>
      <c r="I491" s="189"/>
      <c r="J491" s="189"/>
      <c r="K491" s="189"/>
      <c r="L491" s="189"/>
      <c r="M491" s="189"/>
      <c r="N491" s="189"/>
      <c r="O491" s="189"/>
      <c r="P491" s="189"/>
      <c r="Q491" s="189"/>
      <c r="R491" s="189"/>
      <c r="S491" s="189"/>
      <c r="T491" s="189"/>
      <c r="U491" s="189"/>
      <c r="V491" s="189"/>
      <c r="W491" s="189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/>
      <c r="AH491" s="189"/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  <c r="BI491" s="189"/>
      <c r="BJ491" s="189"/>
      <c r="BK491" s="189"/>
      <c r="BL491" s="189"/>
      <c r="BM491" s="189"/>
      <c r="BN491" s="189"/>
      <c r="BO491" s="189"/>
      <c r="BP491" s="189"/>
      <c r="BQ491" s="189"/>
      <c r="BR491" s="189"/>
      <c r="BS491" s="189"/>
      <c r="BT491" s="189"/>
      <c r="BU491" s="189"/>
      <c r="BV491" s="189"/>
      <c r="BW491" s="189"/>
      <c r="BX491" s="189"/>
      <c r="BY491" s="189"/>
      <c r="BZ491" s="189"/>
      <c r="CA491" s="189"/>
      <c r="CB491" s="189"/>
      <c r="CC491" s="189"/>
      <c r="CD491" s="189"/>
      <c r="CE491" s="189"/>
      <c r="CF491" s="189"/>
      <c r="CG491" s="189"/>
      <c r="CH491" s="189"/>
      <c r="CI491" s="189"/>
      <c r="CJ491" s="189"/>
      <c r="CK491" s="189"/>
      <c r="CL491" s="189"/>
      <c r="CM491" s="189"/>
      <c r="CN491" s="189"/>
      <c r="CO491" s="189"/>
      <c r="CP491" s="189"/>
      <c r="CQ491" s="189"/>
      <c r="CR491" s="189"/>
      <c r="CS491" s="189"/>
      <c r="CT491" s="189"/>
      <c r="CU491" s="189"/>
      <c r="CV491" s="189"/>
      <c r="CW491" s="189"/>
      <c r="CX491" s="189"/>
      <c r="CY491" s="189"/>
      <c r="CZ491" s="189"/>
      <c r="DA491" s="189"/>
      <c r="DB491" s="189"/>
      <c r="DC491" s="189"/>
      <c r="DD491" s="189"/>
      <c r="DE491" s="189"/>
      <c r="DF491" s="189"/>
    </row>
    <row r="492" spans="1:110">
      <c r="A492" s="189"/>
      <c r="B492" s="189"/>
      <c r="C492" s="189"/>
      <c r="D492" s="189"/>
      <c r="E492" s="189"/>
      <c r="F492" s="189"/>
      <c r="G492" s="189"/>
      <c r="H492" s="189"/>
      <c r="I492" s="189"/>
      <c r="J492" s="189"/>
      <c r="K492" s="189"/>
      <c r="L492" s="189"/>
      <c r="M492" s="189"/>
      <c r="N492" s="189"/>
      <c r="O492" s="189"/>
      <c r="P492" s="189"/>
      <c r="Q492" s="189"/>
      <c r="R492" s="189"/>
      <c r="S492" s="189"/>
      <c r="T492" s="189"/>
      <c r="U492" s="189"/>
      <c r="V492" s="189"/>
      <c r="W492" s="189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/>
      <c r="AH492" s="189"/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  <c r="BI492" s="189"/>
      <c r="BJ492" s="189"/>
      <c r="BK492" s="189"/>
      <c r="BL492" s="189"/>
      <c r="BM492" s="189"/>
      <c r="BN492" s="189"/>
      <c r="BO492" s="189"/>
      <c r="BP492" s="189"/>
      <c r="BQ492" s="189"/>
      <c r="BR492" s="189"/>
      <c r="BS492" s="189"/>
      <c r="BT492" s="189"/>
      <c r="BU492" s="189"/>
      <c r="BV492" s="189"/>
      <c r="BW492" s="189"/>
      <c r="BX492" s="189"/>
      <c r="BY492" s="189"/>
      <c r="BZ492" s="189"/>
      <c r="CA492" s="189"/>
      <c r="CB492" s="189"/>
      <c r="CC492" s="189"/>
      <c r="CD492" s="189"/>
      <c r="CE492" s="189"/>
      <c r="CF492" s="189"/>
      <c r="CG492" s="189"/>
      <c r="CH492" s="189"/>
      <c r="CI492" s="189"/>
      <c r="CJ492" s="189"/>
      <c r="CK492" s="189"/>
      <c r="CL492" s="189"/>
      <c r="CM492" s="189"/>
      <c r="CN492" s="189"/>
      <c r="CO492" s="189"/>
      <c r="CP492" s="189"/>
      <c r="CQ492" s="189"/>
      <c r="CR492" s="189"/>
      <c r="CS492" s="189"/>
      <c r="CT492" s="189"/>
      <c r="CU492" s="189"/>
      <c r="CV492" s="189"/>
      <c r="CW492" s="189"/>
      <c r="CX492" s="189"/>
      <c r="CY492" s="189"/>
      <c r="CZ492" s="189"/>
      <c r="DA492" s="189"/>
      <c r="DB492" s="189"/>
      <c r="DC492" s="189"/>
      <c r="DD492" s="189"/>
      <c r="DE492" s="189"/>
      <c r="DF492" s="189"/>
    </row>
    <row r="493" spans="1:110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189"/>
      <c r="M493" s="189"/>
      <c r="N493" s="189"/>
      <c r="O493" s="189"/>
      <c r="P493" s="189"/>
      <c r="Q493" s="189"/>
      <c r="R493" s="189"/>
      <c r="S493" s="189"/>
      <c r="T493" s="189"/>
      <c r="U493" s="189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/>
      <c r="AH493" s="189"/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  <c r="BI493" s="189"/>
      <c r="BJ493" s="189"/>
      <c r="BK493" s="189"/>
      <c r="BL493" s="189"/>
      <c r="BM493" s="189"/>
      <c r="BN493" s="189"/>
      <c r="BO493" s="189"/>
      <c r="BP493" s="189"/>
      <c r="BQ493" s="189"/>
      <c r="BR493" s="189"/>
      <c r="BS493" s="189"/>
      <c r="BT493" s="189"/>
      <c r="BU493" s="189"/>
      <c r="BV493" s="189"/>
      <c r="BW493" s="189"/>
      <c r="BX493" s="189"/>
      <c r="BY493" s="189"/>
      <c r="BZ493" s="189"/>
      <c r="CA493" s="189"/>
      <c r="CB493" s="189"/>
      <c r="CC493" s="189"/>
      <c r="CD493" s="189"/>
      <c r="CE493" s="189"/>
      <c r="CF493" s="189"/>
      <c r="CG493" s="189"/>
      <c r="CH493" s="189"/>
      <c r="CI493" s="189"/>
      <c r="CJ493" s="189"/>
      <c r="CK493" s="189"/>
      <c r="CL493" s="189"/>
      <c r="CM493" s="189"/>
      <c r="CN493" s="189"/>
      <c r="CO493" s="189"/>
      <c r="CP493" s="189"/>
      <c r="CQ493" s="189"/>
      <c r="CR493" s="189"/>
      <c r="CS493" s="189"/>
      <c r="CT493" s="189"/>
      <c r="CU493" s="189"/>
      <c r="CV493" s="189"/>
      <c r="CW493" s="189"/>
      <c r="CX493" s="189"/>
      <c r="CY493" s="189"/>
      <c r="CZ493" s="189"/>
      <c r="DA493" s="189"/>
      <c r="DB493" s="189"/>
      <c r="DC493" s="189"/>
      <c r="DD493" s="189"/>
      <c r="DE493" s="189"/>
      <c r="DF493" s="189"/>
    </row>
    <row r="494" spans="1:110">
      <c r="A494" s="189"/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/>
      <c r="AH494" s="189"/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  <c r="BI494" s="189"/>
      <c r="BJ494" s="189"/>
      <c r="BK494" s="189"/>
      <c r="BL494" s="189"/>
      <c r="BM494" s="189"/>
      <c r="BN494" s="189"/>
      <c r="BO494" s="189"/>
      <c r="BP494" s="189"/>
      <c r="BQ494" s="189"/>
      <c r="BR494" s="189"/>
      <c r="BS494" s="189"/>
      <c r="BT494" s="189"/>
      <c r="BU494" s="189"/>
      <c r="BV494" s="189"/>
      <c r="BW494" s="189"/>
      <c r="BX494" s="189"/>
      <c r="BY494" s="189"/>
      <c r="BZ494" s="189"/>
      <c r="CA494" s="189"/>
      <c r="CB494" s="189"/>
      <c r="CC494" s="189"/>
      <c r="CD494" s="189"/>
      <c r="CE494" s="189"/>
      <c r="CF494" s="189"/>
      <c r="CG494" s="189"/>
      <c r="CH494" s="189"/>
      <c r="CI494" s="189"/>
      <c r="CJ494" s="189"/>
      <c r="CK494" s="189"/>
      <c r="CL494" s="189"/>
      <c r="CM494" s="189"/>
      <c r="CN494" s="189"/>
      <c r="CO494" s="189"/>
      <c r="CP494" s="189"/>
      <c r="CQ494" s="189"/>
      <c r="CR494" s="189"/>
      <c r="CS494" s="189"/>
      <c r="CT494" s="189"/>
      <c r="CU494" s="189"/>
      <c r="CV494" s="189"/>
      <c r="CW494" s="189"/>
      <c r="CX494" s="189"/>
      <c r="CY494" s="189"/>
      <c r="CZ494" s="189"/>
      <c r="DA494" s="189"/>
      <c r="DB494" s="189"/>
      <c r="DC494" s="189"/>
      <c r="DD494" s="189"/>
      <c r="DE494" s="189"/>
      <c r="DF494" s="189"/>
    </row>
    <row r="495" spans="1:110">
      <c r="A495" s="189"/>
      <c r="B495" s="189"/>
      <c r="C495" s="189"/>
      <c r="D495" s="189"/>
      <c r="E495" s="189"/>
      <c r="F495" s="189"/>
      <c r="G495" s="189"/>
      <c r="H495" s="189"/>
      <c r="I495" s="189"/>
      <c r="J495" s="189"/>
      <c r="K495" s="189"/>
      <c r="L495" s="189"/>
      <c r="M495" s="189"/>
      <c r="N495" s="189"/>
      <c r="O495" s="189"/>
      <c r="P495" s="189"/>
      <c r="Q495" s="189"/>
      <c r="R495" s="189"/>
      <c r="S495" s="189"/>
      <c r="T495" s="189"/>
      <c r="U495" s="189"/>
      <c r="V495" s="189"/>
      <c r="W495" s="189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/>
      <c r="AH495" s="189"/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  <c r="BI495" s="189"/>
      <c r="BJ495" s="189"/>
      <c r="BK495" s="189"/>
      <c r="BL495" s="189"/>
      <c r="BM495" s="189"/>
      <c r="BN495" s="189"/>
      <c r="BO495" s="189"/>
      <c r="BP495" s="189"/>
      <c r="BQ495" s="189"/>
      <c r="BR495" s="189"/>
      <c r="BS495" s="189"/>
      <c r="BT495" s="189"/>
      <c r="BU495" s="189"/>
      <c r="BV495" s="189"/>
      <c r="BW495" s="189"/>
      <c r="BX495" s="189"/>
      <c r="BY495" s="189"/>
      <c r="BZ495" s="189"/>
      <c r="CA495" s="189"/>
      <c r="CB495" s="189"/>
      <c r="CC495" s="189"/>
      <c r="CD495" s="189"/>
      <c r="CE495" s="189"/>
      <c r="CF495" s="189"/>
      <c r="CG495" s="189"/>
      <c r="CH495" s="189"/>
      <c r="CI495" s="189"/>
      <c r="CJ495" s="189"/>
      <c r="CK495" s="189"/>
      <c r="CL495" s="189"/>
      <c r="CM495" s="189"/>
      <c r="CN495" s="189"/>
      <c r="CO495" s="189"/>
      <c r="CP495" s="189"/>
      <c r="CQ495" s="189"/>
      <c r="CR495" s="189"/>
      <c r="CS495" s="189"/>
      <c r="CT495" s="189"/>
      <c r="CU495" s="189"/>
      <c r="CV495" s="189"/>
      <c r="CW495" s="189"/>
      <c r="CX495" s="189"/>
      <c r="CY495" s="189"/>
      <c r="CZ495" s="189"/>
      <c r="DA495" s="189"/>
      <c r="DB495" s="189"/>
      <c r="DC495" s="189"/>
      <c r="DD495" s="189"/>
      <c r="DE495" s="189"/>
      <c r="DF495" s="189"/>
    </row>
    <row r="496" spans="1:110">
      <c r="A496" s="189"/>
      <c r="B496" s="189"/>
      <c r="C496" s="189"/>
      <c r="D496" s="189"/>
      <c r="E496" s="189"/>
      <c r="F496" s="189"/>
      <c r="G496" s="189"/>
      <c r="H496" s="189"/>
      <c r="I496" s="189"/>
      <c r="J496" s="189"/>
      <c r="K496" s="189"/>
      <c r="L496" s="189"/>
      <c r="M496" s="189"/>
      <c r="N496" s="189"/>
      <c r="O496" s="189"/>
      <c r="P496" s="189"/>
      <c r="Q496" s="189"/>
      <c r="R496" s="189"/>
      <c r="S496" s="189"/>
      <c r="T496" s="189"/>
      <c r="U496" s="189"/>
      <c r="V496" s="189"/>
      <c r="W496" s="189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/>
      <c r="AH496" s="189"/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  <c r="BI496" s="189"/>
      <c r="BJ496" s="189"/>
      <c r="BK496" s="189"/>
      <c r="BL496" s="189"/>
      <c r="BM496" s="189"/>
      <c r="BN496" s="189"/>
      <c r="BO496" s="189"/>
      <c r="BP496" s="189"/>
      <c r="BQ496" s="189"/>
      <c r="BR496" s="189"/>
      <c r="BS496" s="189"/>
      <c r="BT496" s="189"/>
      <c r="BU496" s="189"/>
      <c r="BV496" s="189"/>
      <c r="BW496" s="189"/>
      <c r="BX496" s="189"/>
      <c r="BY496" s="189"/>
      <c r="BZ496" s="189"/>
      <c r="CA496" s="189"/>
      <c r="CB496" s="189"/>
      <c r="CC496" s="189"/>
      <c r="CD496" s="189"/>
      <c r="CE496" s="189"/>
      <c r="CF496" s="189"/>
      <c r="CG496" s="189"/>
      <c r="CH496" s="189"/>
      <c r="CI496" s="189"/>
      <c r="CJ496" s="189"/>
      <c r="CK496" s="189"/>
      <c r="CL496" s="189"/>
      <c r="CM496" s="189"/>
      <c r="CN496" s="189"/>
      <c r="CO496" s="189"/>
      <c r="CP496" s="189"/>
      <c r="CQ496" s="189"/>
      <c r="CR496" s="189"/>
      <c r="CS496" s="189"/>
      <c r="CT496" s="189"/>
      <c r="CU496" s="189"/>
      <c r="CV496" s="189"/>
      <c r="CW496" s="189"/>
      <c r="CX496" s="189"/>
      <c r="CY496" s="189"/>
      <c r="CZ496" s="189"/>
      <c r="DA496" s="189"/>
      <c r="DB496" s="189"/>
      <c r="DC496" s="189"/>
      <c r="DD496" s="189"/>
      <c r="DE496" s="189"/>
      <c r="DF496" s="189"/>
    </row>
    <row r="497" spans="1:110">
      <c r="A497" s="189"/>
      <c r="B497" s="189"/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89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/>
      <c r="AH497" s="189"/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  <c r="BI497" s="189"/>
      <c r="BJ497" s="189"/>
      <c r="BK497" s="189"/>
      <c r="BL497" s="189"/>
      <c r="BM497" s="189"/>
      <c r="BN497" s="189"/>
      <c r="BO497" s="189"/>
      <c r="BP497" s="189"/>
      <c r="BQ497" s="189"/>
      <c r="BR497" s="189"/>
      <c r="BS497" s="189"/>
      <c r="BT497" s="189"/>
      <c r="BU497" s="189"/>
      <c r="BV497" s="189"/>
      <c r="BW497" s="189"/>
      <c r="BX497" s="189"/>
      <c r="BY497" s="189"/>
      <c r="BZ497" s="189"/>
      <c r="CA497" s="189"/>
      <c r="CB497" s="189"/>
      <c r="CC497" s="189"/>
      <c r="CD497" s="189"/>
      <c r="CE497" s="189"/>
      <c r="CF497" s="189"/>
      <c r="CG497" s="189"/>
      <c r="CH497" s="189"/>
      <c r="CI497" s="189"/>
      <c r="CJ497" s="189"/>
      <c r="CK497" s="189"/>
      <c r="CL497" s="189"/>
      <c r="CM497" s="189"/>
      <c r="CN497" s="189"/>
      <c r="CO497" s="189"/>
      <c r="CP497" s="189"/>
      <c r="CQ497" s="189"/>
      <c r="CR497" s="189"/>
      <c r="CS497" s="189"/>
      <c r="CT497" s="189"/>
      <c r="CU497" s="189"/>
      <c r="CV497" s="189"/>
      <c r="CW497" s="189"/>
      <c r="CX497" s="189"/>
      <c r="CY497" s="189"/>
      <c r="CZ497" s="189"/>
      <c r="DA497" s="189"/>
      <c r="DB497" s="189"/>
      <c r="DC497" s="189"/>
      <c r="DD497" s="189"/>
      <c r="DE497" s="189"/>
      <c r="DF497" s="189"/>
    </row>
    <row r="498" spans="1:110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S498" s="189"/>
      <c r="T498" s="189"/>
      <c r="U498" s="189"/>
      <c r="V498" s="189"/>
      <c r="W498" s="189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/>
      <c r="AH498" s="189"/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  <c r="BI498" s="189"/>
      <c r="BJ498" s="189"/>
      <c r="BK498" s="189"/>
      <c r="BL498" s="189"/>
      <c r="BM498" s="189"/>
      <c r="BN498" s="189"/>
      <c r="BO498" s="189"/>
      <c r="BP498" s="189"/>
      <c r="BQ498" s="189"/>
      <c r="BR498" s="189"/>
      <c r="BS498" s="189"/>
      <c r="BT498" s="189"/>
      <c r="BU498" s="189"/>
      <c r="BV498" s="189"/>
      <c r="BW498" s="189"/>
      <c r="BX498" s="189"/>
      <c r="BY498" s="189"/>
      <c r="BZ498" s="189"/>
      <c r="CA498" s="189"/>
      <c r="CB498" s="189"/>
      <c r="CC498" s="189"/>
      <c r="CD498" s="189"/>
      <c r="CE498" s="189"/>
      <c r="CF498" s="189"/>
      <c r="CG498" s="189"/>
      <c r="CH498" s="189"/>
      <c r="CI498" s="189"/>
      <c r="CJ498" s="189"/>
      <c r="CK498" s="189"/>
      <c r="CL498" s="189"/>
      <c r="CM498" s="189"/>
      <c r="CN498" s="189"/>
      <c r="CO498" s="189"/>
      <c r="CP498" s="189"/>
      <c r="CQ498" s="189"/>
      <c r="CR498" s="189"/>
      <c r="CS498" s="189"/>
      <c r="CT498" s="189"/>
      <c r="CU498" s="189"/>
      <c r="CV498" s="189"/>
      <c r="CW498" s="189"/>
      <c r="CX498" s="189"/>
      <c r="CY498" s="189"/>
      <c r="CZ498" s="189"/>
      <c r="DA498" s="189"/>
      <c r="DB498" s="189"/>
      <c r="DC498" s="189"/>
      <c r="DD498" s="189"/>
      <c r="DE498" s="189"/>
      <c r="DF498" s="189"/>
    </row>
    <row r="499" spans="1:110">
      <c r="A499" s="189"/>
      <c r="B499" s="189"/>
      <c r="C499" s="189"/>
      <c r="D499" s="189"/>
      <c r="E499" s="189"/>
      <c r="F499" s="189"/>
      <c r="G499" s="189"/>
      <c r="H499" s="189"/>
      <c r="I499" s="189"/>
      <c r="J499" s="189"/>
      <c r="K499" s="189"/>
      <c r="L499" s="189"/>
      <c r="M499" s="189"/>
      <c r="N499" s="189"/>
      <c r="O499" s="189"/>
      <c r="P499" s="189"/>
      <c r="Q499" s="189"/>
      <c r="R499" s="189"/>
      <c r="S499" s="189"/>
      <c r="T499" s="189"/>
      <c r="U499" s="189"/>
      <c r="V499" s="189"/>
      <c r="W499" s="189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/>
      <c r="AH499" s="189"/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  <c r="BI499" s="189"/>
      <c r="BJ499" s="189"/>
      <c r="BK499" s="189"/>
      <c r="BL499" s="189"/>
      <c r="BM499" s="189"/>
      <c r="BN499" s="189"/>
      <c r="BO499" s="189"/>
      <c r="BP499" s="189"/>
      <c r="BQ499" s="189"/>
      <c r="BR499" s="189"/>
      <c r="BS499" s="189"/>
      <c r="BT499" s="189"/>
      <c r="BU499" s="189"/>
      <c r="BV499" s="189"/>
      <c r="BW499" s="189"/>
      <c r="BX499" s="189"/>
      <c r="BY499" s="189"/>
      <c r="BZ499" s="189"/>
      <c r="CA499" s="189"/>
      <c r="CB499" s="189"/>
      <c r="CC499" s="189"/>
      <c r="CD499" s="189"/>
      <c r="CE499" s="189"/>
      <c r="CF499" s="189"/>
      <c r="CG499" s="189"/>
      <c r="CH499" s="189"/>
      <c r="CI499" s="189"/>
      <c r="CJ499" s="189"/>
      <c r="CK499" s="189"/>
      <c r="CL499" s="189"/>
      <c r="CM499" s="189"/>
      <c r="CN499" s="189"/>
      <c r="CO499" s="189"/>
      <c r="CP499" s="189"/>
      <c r="CQ499" s="189"/>
      <c r="CR499" s="189"/>
      <c r="CS499" s="189"/>
      <c r="CT499" s="189"/>
      <c r="CU499" s="189"/>
      <c r="CV499" s="189"/>
      <c r="CW499" s="189"/>
      <c r="CX499" s="189"/>
      <c r="CY499" s="189"/>
      <c r="CZ499" s="189"/>
      <c r="DA499" s="189"/>
      <c r="DB499" s="189"/>
      <c r="DC499" s="189"/>
      <c r="DD499" s="189"/>
      <c r="DE499" s="189"/>
      <c r="DF499" s="189"/>
    </row>
    <row r="500" spans="1:110">
      <c r="A500" s="189"/>
      <c r="B500" s="189"/>
      <c r="C500" s="189"/>
      <c r="D500" s="189"/>
      <c r="E500" s="189"/>
      <c r="F500" s="189"/>
      <c r="G500" s="189"/>
      <c r="H500" s="189"/>
      <c r="I500" s="189"/>
      <c r="J500" s="189"/>
      <c r="K500" s="189"/>
      <c r="L500" s="189"/>
      <c r="M500" s="189"/>
      <c r="N500" s="189"/>
      <c r="O500" s="189"/>
      <c r="P500" s="189"/>
      <c r="Q500" s="189"/>
      <c r="R500" s="189"/>
      <c r="S500" s="189"/>
      <c r="T500" s="189"/>
      <c r="U500" s="189"/>
      <c r="V500" s="189"/>
      <c r="W500" s="189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/>
      <c r="AH500" s="189"/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  <c r="BI500" s="189"/>
      <c r="BJ500" s="189"/>
      <c r="BK500" s="189"/>
      <c r="BL500" s="189"/>
      <c r="BM500" s="189"/>
      <c r="BN500" s="189"/>
      <c r="BO500" s="189"/>
      <c r="BP500" s="189"/>
      <c r="BQ500" s="189"/>
      <c r="BR500" s="189"/>
      <c r="BS500" s="189"/>
      <c r="BT500" s="189"/>
      <c r="BU500" s="189"/>
      <c r="BV500" s="189"/>
      <c r="BW500" s="189"/>
      <c r="BX500" s="189"/>
      <c r="BY500" s="189"/>
      <c r="BZ500" s="189"/>
      <c r="CA500" s="189"/>
      <c r="CB500" s="189"/>
      <c r="CC500" s="189"/>
      <c r="CD500" s="189"/>
      <c r="CE500" s="189"/>
      <c r="CF500" s="189"/>
      <c r="CG500" s="189"/>
      <c r="CH500" s="189"/>
      <c r="CI500" s="189"/>
      <c r="CJ500" s="189"/>
      <c r="CK500" s="189"/>
      <c r="CL500" s="189"/>
      <c r="CM500" s="189"/>
      <c r="CN500" s="189"/>
      <c r="CO500" s="189"/>
      <c r="CP500" s="189"/>
      <c r="CQ500" s="189"/>
      <c r="CR500" s="189"/>
      <c r="CS500" s="189"/>
      <c r="CT500" s="189"/>
      <c r="CU500" s="189"/>
      <c r="CV500" s="189"/>
      <c r="CW500" s="189"/>
      <c r="CX500" s="189"/>
      <c r="CY500" s="189"/>
      <c r="CZ500" s="189"/>
      <c r="DA500" s="189"/>
      <c r="DB500" s="189"/>
      <c r="DC500" s="189"/>
      <c r="DD500" s="189"/>
      <c r="DE500" s="189"/>
      <c r="DF500" s="189"/>
    </row>
    <row r="501" spans="1:110">
      <c r="A501" s="189"/>
      <c r="B501" s="189"/>
      <c r="C501" s="189"/>
      <c r="D501" s="189"/>
      <c r="E501" s="189"/>
      <c r="F501" s="189"/>
      <c r="G501" s="189"/>
      <c r="H501" s="189"/>
      <c r="I501" s="189"/>
      <c r="J501" s="189"/>
      <c r="K501" s="189"/>
      <c r="L501" s="189"/>
      <c r="M501" s="189"/>
      <c r="N501" s="189"/>
      <c r="O501" s="189"/>
      <c r="P501" s="189"/>
      <c r="Q501" s="189"/>
      <c r="R501" s="189"/>
      <c r="S501" s="189"/>
      <c r="T501" s="189"/>
      <c r="U501" s="189"/>
      <c r="V501" s="189"/>
      <c r="W501" s="189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/>
      <c r="AH501" s="189"/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  <c r="BI501" s="189"/>
      <c r="BJ501" s="189"/>
      <c r="BK501" s="189"/>
      <c r="BL501" s="189"/>
      <c r="BM501" s="189"/>
      <c r="BN501" s="189"/>
      <c r="BO501" s="189"/>
      <c r="BP501" s="189"/>
      <c r="BQ501" s="189"/>
      <c r="BR501" s="189"/>
      <c r="BS501" s="189"/>
      <c r="BT501" s="189"/>
      <c r="BU501" s="189"/>
      <c r="BV501" s="189"/>
      <c r="BW501" s="189"/>
      <c r="BX501" s="189"/>
      <c r="BY501" s="189"/>
      <c r="BZ501" s="189"/>
      <c r="CA501" s="189"/>
      <c r="CB501" s="189"/>
      <c r="CC501" s="189"/>
      <c r="CD501" s="189"/>
      <c r="CE501" s="189"/>
      <c r="CF501" s="189"/>
      <c r="CG501" s="189"/>
      <c r="CH501" s="189"/>
      <c r="CI501" s="189"/>
      <c r="CJ501" s="189"/>
      <c r="CK501" s="189"/>
      <c r="CL501" s="189"/>
      <c r="CM501" s="189"/>
      <c r="CN501" s="189"/>
      <c r="CO501" s="189"/>
      <c r="CP501" s="189"/>
      <c r="CQ501" s="189"/>
      <c r="CR501" s="189"/>
      <c r="CS501" s="189"/>
      <c r="CT501" s="189"/>
      <c r="CU501" s="189"/>
      <c r="CV501" s="189"/>
      <c r="CW501" s="189"/>
      <c r="CX501" s="189"/>
      <c r="CY501" s="189"/>
      <c r="CZ501" s="189"/>
      <c r="DA501" s="189"/>
      <c r="DB501" s="189"/>
      <c r="DC501" s="189"/>
      <c r="DD501" s="189"/>
      <c r="DE501" s="189"/>
      <c r="DF501" s="189"/>
    </row>
    <row r="502" spans="1:110">
      <c r="A502" s="189"/>
      <c r="B502" s="189"/>
      <c r="C502" s="189"/>
      <c r="D502" s="189"/>
      <c r="E502" s="189"/>
      <c r="F502" s="189"/>
      <c r="G502" s="189"/>
      <c r="H502" s="189"/>
      <c r="I502" s="189"/>
      <c r="J502" s="189"/>
      <c r="K502" s="189"/>
      <c r="L502" s="189"/>
      <c r="M502" s="189"/>
      <c r="N502" s="189"/>
      <c r="O502" s="189"/>
      <c r="P502" s="189"/>
      <c r="Q502" s="189"/>
      <c r="R502" s="189"/>
      <c r="S502" s="189"/>
      <c r="T502" s="189"/>
      <c r="U502" s="189"/>
      <c r="V502" s="189"/>
      <c r="W502" s="189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/>
      <c r="AH502" s="189"/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  <c r="BI502" s="189"/>
      <c r="BJ502" s="189"/>
      <c r="BK502" s="189"/>
      <c r="BL502" s="189"/>
      <c r="BM502" s="189"/>
      <c r="BN502" s="189"/>
      <c r="BO502" s="189"/>
      <c r="BP502" s="189"/>
      <c r="BQ502" s="189"/>
      <c r="BR502" s="189"/>
      <c r="BS502" s="189"/>
      <c r="BT502" s="189"/>
      <c r="BU502" s="189"/>
      <c r="BV502" s="189"/>
      <c r="BW502" s="189"/>
      <c r="BX502" s="189"/>
      <c r="BY502" s="189"/>
      <c r="BZ502" s="189"/>
      <c r="CA502" s="189"/>
      <c r="CB502" s="189"/>
      <c r="CC502" s="189"/>
      <c r="CD502" s="189"/>
      <c r="CE502" s="189"/>
      <c r="CF502" s="189"/>
      <c r="CG502" s="189"/>
      <c r="CH502" s="189"/>
      <c r="CI502" s="189"/>
      <c r="CJ502" s="189"/>
      <c r="CK502" s="189"/>
      <c r="CL502" s="189"/>
      <c r="CM502" s="189"/>
      <c r="CN502" s="189"/>
      <c r="CO502" s="189"/>
      <c r="CP502" s="189"/>
      <c r="CQ502" s="189"/>
      <c r="CR502" s="189"/>
      <c r="CS502" s="189"/>
      <c r="CT502" s="189"/>
      <c r="CU502" s="189"/>
      <c r="CV502" s="189"/>
      <c r="CW502" s="189"/>
      <c r="CX502" s="189"/>
      <c r="CY502" s="189"/>
      <c r="CZ502" s="189"/>
      <c r="DA502" s="189"/>
      <c r="DB502" s="189"/>
      <c r="DC502" s="189"/>
      <c r="DD502" s="189"/>
      <c r="DE502" s="189"/>
      <c r="DF502" s="189"/>
    </row>
    <row r="503" spans="1:110">
      <c r="A503" s="189"/>
      <c r="B503" s="189"/>
      <c r="C503" s="189"/>
      <c r="D503" s="189"/>
      <c r="E503" s="189"/>
      <c r="F503" s="189"/>
      <c r="G503" s="189"/>
      <c r="H503" s="189"/>
      <c r="I503" s="189"/>
      <c r="J503" s="189"/>
      <c r="K503" s="189"/>
      <c r="L503" s="189"/>
      <c r="M503" s="189"/>
      <c r="N503" s="189"/>
      <c r="O503" s="189"/>
      <c r="P503" s="189"/>
      <c r="Q503" s="189"/>
      <c r="R503" s="189"/>
      <c r="S503" s="189"/>
      <c r="T503" s="189"/>
      <c r="U503" s="189"/>
      <c r="V503" s="189"/>
      <c r="W503" s="189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/>
      <c r="AH503" s="189"/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  <c r="BI503" s="189"/>
      <c r="BJ503" s="189"/>
      <c r="BK503" s="189"/>
      <c r="BL503" s="189"/>
      <c r="BM503" s="189"/>
      <c r="BN503" s="189"/>
      <c r="BO503" s="189"/>
      <c r="BP503" s="189"/>
      <c r="BQ503" s="189"/>
      <c r="BR503" s="189"/>
      <c r="BS503" s="189"/>
      <c r="BT503" s="189"/>
      <c r="BU503" s="189"/>
      <c r="BV503" s="189"/>
      <c r="BW503" s="189"/>
      <c r="BX503" s="189"/>
      <c r="BY503" s="189"/>
      <c r="BZ503" s="189"/>
      <c r="CA503" s="189"/>
      <c r="CB503" s="189"/>
      <c r="CC503" s="189"/>
      <c r="CD503" s="189"/>
      <c r="CE503" s="189"/>
      <c r="CF503" s="189"/>
      <c r="CG503" s="189"/>
      <c r="CH503" s="189"/>
      <c r="CI503" s="189"/>
      <c r="CJ503" s="189"/>
      <c r="CK503" s="189"/>
      <c r="CL503" s="189"/>
      <c r="CM503" s="189"/>
      <c r="CN503" s="189"/>
      <c r="CO503" s="189"/>
      <c r="CP503" s="189"/>
      <c r="CQ503" s="189"/>
      <c r="CR503" s="189"/>
      <c r="CS503" s="189"/>
      <c r="CT503" s="189"/>
      <c r="CU503" s="189"/>
      <c r="CV503" s="189"/>
      <c r="CW503" s="189"/>
      <c r="CX503" s="189"/>
      <c r="CY503" s="189"/>
      <c r="CZ503" s="189"/>
      <c r="DA503" s="189"/>
      <c r="DB503" s="189"/>
      <c r="DC503" s="189"/>
      <c r="DD503" s="189"/>
      <c r="DE503" s="189"/>
      <c r="DF503" s="189"/>
    </row>
    <row r="504" spans="1:110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189"/>
      <c r="M504" s="189"/>
      <c r="N504" s="189"/>
      <c r="O504" s="189"/>
      <c r="P504" s="189"/>
      <c r="Q504" s="189"/>
      <c r="R504" s="189"/>
      <c r="S504" s="189"/>
      <c r="T504" s="189"/>
      <c r="U504" s="189"/>
      <c r="V504" s="189"/>
      <c r="W504" s="189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/>
      <c r="AH504" s="189"/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  <c r="BI504" s="189"/>
      <c r="BJ504" s="189"/>
      <c r="BK504" s="189"/>
      <c r="BL504" s="189"/>
      <c r="BM504" s="189"/>
      <c r="BN504" s="189"/>
      <c r="BO504" s="189"/>
      <c r="BP504" s="189"/>
      <c r="BQ504" s="189"/>
      <c r="BR504" s="189"/>
      <c r="BS504" s="189"/>
      <c r="BT504" s="189"/>
      <c r="BU504" s="189"/>
      <c r="BV504" s="189"/>
      <c r="BW504" s="189"/>
      <c r="BX504" s="189"/>
      <c r="BY504" s="189"/>
      <c r="BZ504" s="189"/>
      <c r="CA504" s="189"/>
      <c r="CB504" s="189"/>
      <c r="CC504" s="189"/>
      <c r="CD504" s="189"/>
      <c r="CE504" s="189"/>
      <c r="CF504" s="189"/>
      <c r="CG504" s="189"/>
      <c r="CH504" s="189"/>
      <c r="CI504" s="189"/>
      <c r="CJ504" s="189"/>
      <c r="CK504" s="189"/>
      <c r="CL504" s="189"/>
      <c r="CM504" s="189"/>
      <c r="CN504" s="189"/>
      <c r="CO504" s="189"/>
      <c r="CP504" s="189"/>
      <c r="CQ504" s="189"/>
      <c r="CR504" s="189"/>
      <c r="CS504" s="189"/>
      <c r="CT504" s="189"/>
      <c r="CU504" s="189"/>
      <c r="CV504" s="189"/>
      <c r="CW504" s="189"/>
      <c r="CX504" s="189"/>
      <c r="CY504" s="189"/>
      <c r="CZ504" s="189"/>
      <c r="DA504" s="189"/>
      <c r="DB504" s="189"/>
      <c r="DC504" s="189"/>
      <c r="DD504" s="189"/>
      <c r="DE504" s="189"/>
      <c r="DF504" s="189"/>
    </row>
    <row r="505" spans="1:110">
      <c r="A505" s="189"/>
      <c r="B505" s="189"/>
      <c r="C505" s="189"/>
      <c r="D505" s="189"/>
      <c r="E505" s="189"/>
      <c r="F505" s="189"/>
      <c r="G505" s="189"/>
      <c r="H505" s="189"/>
      <c r="I505" s="189"/>
      <c r="J505" s="189"/>
      <c r="K505" s="189"/>
      <c r="L505" s="189"/>
      <c r="M505" s="189"/>
      <c r="N505" s="189"/>
      <c r="O505" s="189"/>
      <c r="P505" s="189"/>
      <c r="Q505" s="189"/>
      <c r="R505" s="189"/>
      <c r="S505" s="189"/>
      <c r="T505" s="189"/>
      <c r="U505" s="189"/>
      <c r="V505" s="189"/>
      <c r="W505" s="189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/>
      <c r="AH505" s="189"/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  <c r="BI505" s="189"/>
      <c r="BJ505" s="189"/>
      <c r="BK505" s="189"/>
      <c r="BL505" s="189"/>
      <c r="BM505" s="189"/>
      <c r="BN505" s="189"/>
      <c r="BO505" s="189"/>
      <c r="BP505" s="189"/>
      <c r="BQ505" s="189"/>
      <c r="BR505" s="189"/>
      <c r="BS505" s="189"/>
      <c r="BT505" s="189"/>
      <c r="BU505" s="189"/>
      <c r="BV505" s="189"/>
      <c r="BW505" s="189"/>
      <c r="BX505" s="189"/>
      <c r="BY505" s="189"/>
      <c r="BZ505" s="189"/>
      <c r="CA505" s="189"/>
      <c r="CB505" s="189"/>
      <c r="CC505" s="189"/>
      <c r="CD505" s="189"/>
      <c r="CE505" s="189"/>
      <c r="CF505" s="189"/>
      <c r="CG505" s="189"/>
      <c r="CH505" s="189"/>
      <c r="CI505" s="189"/>
      <c r="CJ505" s="189"/>
      <c r="CK505" s="189"/>
      <c r="CL505" s="189"/>
      <c r="CM505" s="189"/>
      <c r="CN505" s="189"/>
      <c r="CO505" s="189"/>
      <c r="CP505" s="189"/>
      <c r="CQ505" s="189"/>
      <c r="CR505" s="189"/>
      <c r="CS505" s="189"/>
      <c r="CT505" s="189"/>
      <c r="CU505" s="189"/>
      <c r="CV505" s="189"/>
      <c r="CW505" s="189"/>
      <c r="CX505" s="189"/>
      <c r="CY505" s="189"/>
      <c r="CZ505" s="189"/>
      <c r="DA505" s="189"/>
      <c r="DB505" s="189"/>
      <c r="DC505" s="189"/>
      <c r="DD505" s="189"/>
      <c r="DE505" s="189"/>
      <c r="DF505" s="189"/>
    </row>
    <row r="506" spans="1:110">
      <c r="A506" s="189"/>
      <c r="B506" s="189"/>
      <c r="C506" s="189"/>
      <c r="D506" s="189"/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89"/>
      <c r="Q506" s="189"/>
      <c r="R506" s="189"/>
      <c r="S506" s="189"/>
      <c r="T506" s="189"/>
      <c r="U506" s="189"/>
      <c r="V506" s="189"/>
      <c r="W506" s="189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/>
      <c r="AH506" s="189"/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  <c r="BI506" s="189"/>
      <c r="BJ506" s="189"/>
      <c r="BK506" s="189"/>
      <c r="BL506" s="189"/>
      <c r="BM506" s="189"/>
      <c r="BN506" s="189"/>
      <c r="BO506" s="189"/>
      <c r="BP506" s="189"/>
      <c r="BQ506" s="189"/>
      <c r="BR506" s="189"/>
      <c r="BS506" s="189"/>
      <c r="BT506" s="189"/>
      <c r="BU506" s="189"/>
      <c r="BV506" s="189"/>
      <c r="BW506" s="189"/>
      <c r="BX506" s="189"/>
      <c r="BY506" s="189"/>
      <c r="BZ506" s="189"/>
      <c r="CA506" s="189"/>
      <c r="CB506" s="189"/>
      <c r="CC506" s="189"/>
      <c r="CD506" s="189"/>
      <c r="CE506" s="189"/>
      <c r="CF506" s="189"/>
      <c r="CG506" s="189"/>
      <c r="CH506" s="189"/>
      <c r="CI506" s="189"/>
      <c r="CJ506" s="189"/>
      <c r="CK506" s="189"/>
      <c r="CL506" s="189"/>
      <c r="CM506" s="189"/>
      <c r="CN506" s="189"/>
      <c r="CO506" s="189"/>
      <c r="CP506" s="189"/>
      <c r="CQ506" s="189"/>
      <c r="CR506" s="189"/>
      <c r="CS506" s="189"/>
      <c r="CT506" s="189"/>
      <c r="CU506" s="189"/>
      <c r="CV506" s="189"/>
      <c r="CW506" s="189"/>
      <c r="CX506" s="189"/>
      <c r="CY506" s="189"/>
      <c r="CZ506" s="189"/>
      <c r="DA506" s="189"/>
      <c r="DB506" s="189"/>
      <c r="DC506" s="189"/>
      <c r="DD506" s="189"/>
      <c r="DE506" s="189"/>
      <c r="DF506" s="189"/>
    </row>
    <row r="507" spans="1:110">
      <c r="A507" s="189"/>
      <c r="B507" s="189"/>
      <c r="C507" s="189"/>
      <c r="D507" s="189"/>
      <c r="E507" s="189"/>
      <c r="F507" s="189"/>
      <c r="G507" s="189"/>
      <c r="H507" s="189"/>
      <c r="I507" s="189"/>
      <c r="J507" s="189"/>
      <c r="K507" s="189"/>
      <c r="L507" s="189"/>
      <c r="M507" s="189"/>
      <c r="N507" s="189"/>
      <c r="O507" s="189"/>
      <c r="P507" s="189"/>
      <c r="Q507" s="189"/>
      <c r="R507" s="189"/>
      <c r="S507" s="189"/>
      <c r="T507" s="189"/>
      <c r="U507" s="189"/>
      <c r="V507" s="189"/>
      <c r="W507" s="189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/>
      <c r="AH507" s="189"/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  <c r="BI507" s="189"/>
      <c r="BJ507" s="189"/>
      <c r="BK507" s="189"/>
      <c r="BL507" s="189"/>
      <c r="BM507" s="189"/>
      <c r="BN507" s="189"/>
      <c r="BO507" s="189"/>
      <c r="BP507" s="189"/>
      <c r="BQ507" s="189"/>
      <c r="BR507" s="189"/>
      <c r="BS507" s="189"/>
      <c r="BT507" s="189"/>
      <c r="BU507" s="189"/>
      <c r="BV507" s="189"/>
      <c r="BW507" s="189"/>
      <c r="BX507" s="189"/>
      <c r="BY507" s="189"/>
      <c r="BZ507" s="189"/>
      <c r="CA507" s="189"/>
      <c r="CB507" s="189"/>
      <c r="CC507" s="189"/>
      <c r="CD507" s="189"/>
      <c r="CE507" s="189"/>
      <c r="CF507" s="189"/>
      <c r="CG507" s="189"/>
      <c r="CH507" s="189"/>
      <c r="CI507" s="189"/>
      <c r="CJ507" s="189"/>
      <c r="CK507" s="189"/>
      <c r="CL507" s="189"/>
      <c r="CM507" s="189"/>
      <c r="CN507" s="189"/>
      <c r="CO507" s="189"/>
      <c r="CP507" s="189"/>
      <c r="CQ507" s="189"/>
      <c r="CR507" s="189"/>
      <c r="CS507" s="189"/>
      <c r="CT507" s="189"/>
      <c r="CU507" s="189"/>
      <c r="CV507" s="189"/>
      <c r="CW507" s="189"/>
      <c r="CX507" s="189"/>
      <c r="CY507" s="189"/>
      <c r="CZ507" s="189"/>
      <c r="DA507" s="189"/>
      <c r="DB507" s="189"/>
      <c r="DC507" s="189"/>
      <c r="DD507" s="189"/>
      <c r="DE507" s="189"/>
      <c r="DF507" s="189"/>
    </row>
    <row r="508" spans="1:110">
      <c r="A508" s="189"/>
      <c r="B508" s="189"/>
      <c r="C508" s="189"/>
      <c r="D508" s="189"/>
      <c r="E508" s="189"/>
      <c r="F508" s="189"/>
      <c r="G508" s="189"/>
      <c r="H508" s="189"/>
      <c r="I508" s="189"/>
      <c r="J508" s="189"/>
      <c r="K508" s="189"/>
      <c r="L508" s="189"/>
      <c r="M508" s="189"/>
      <c r="N508" s="189"/>
      <c r="O508" s="189"/>
      <c r="P508" s="189"/>
      <c r="Q508" s="189"/>
      <c r="R508" s="189"/>
      <c r="S508" s="189"/>
      <c r="T508" s="189"/>
      <c r="U508" s="189"/>
      <c r="V508" s="189"/>
      <c r="W508" s="189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/>
      <c r="AH508" s="189"/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  <c r="BI508" s="189"/>
      <c r="BJ508" s="189"/>
      <c r="BK508" s="189"/>
      <c r="BL508" s="189"/>
      <c r="BM508" s="189"/>
      <c r="BN508" s="189"/>
      <c r="BO508" s="189"/>
      <c r="BP508" s="189"/>
      <c r="BQ508" s="189"/>
      <c r="BR508" s="189"/>
      <c r="BS508" s="189"/>
      <c r="BT508" s="189"/>
      <c r="BU508" s="189"/>
      <c r="BV508" s="189"/>
      <c r="BW508" s="189"/>
      <c r="BX508" s="189"/>
      <c r="BY508" s="189"/>
      <c r="BZ508" s="189"/>
      <c r="CA508" s="189"/>
      <c r="CB508" s="189"/>
      <c r="CC508" s="189"/>
      <c r="CD508" s="189"/>
      <c r="CE508" s="189"/>
      <c r="CF508" s="189"/>
      <c r="CG508" s="189"/>
      <c r="CH508" s="189"/>
      <c r="CI508" s="189"/>
      <c r="CJ508" s="189"/>
      <c r="CK508" s="189"/>
      <c r="CL508" s="189"/>
      <c r="CM508" s="189"/>
      <c r="CN508" s="189"/>
      <c r="CO508" s="189"/>
      <c r="CP508" s="189"/>
      <c r="CQ508" s="189"/>
      <c r="CR508" s="189"/>
      <c r="CS508" s="189"/>
      <c r="CT508" s="189"/>
      <c r="CU508" s="189"/>
      <c r="CV508" s="189"/>
      <c r="CW508" s="189"/>
      <c r="CX508" s="189"/>
      <c r="CY508" s="189"/>
      <c r="CZ508" s="189"/>
      <c r="DA508" s="189"/>
      <c r="DB508" s="189"/>
      <c r="DC508" s="189"/>
      <c r="DD508" s="189"/>
      <c r="DE508" s="189"/>
      <c r="DF508" s="189"/>
    </row>
    <row r="509" spans="1:110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S509" s="189"/>
      <c r="T509" s="189"/>
      <c r="U509" s="189"/>
      <c r="V509" s="189"/>
      <c r="W509" s="189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/>
      <c r="AH509" s="189"/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  <c r="BI509" s="189"/>
      <c r="BJ509" s="189"/>
      <c r="BK509" s="189"/>
      <c r="BL509" s="189"/>
      <c r="BM509" s="189"/>
      <c r="BN509" s="189"/>
      <c r="BO509" s="189"/>
      <c r="BP509" s="189"/>
      <c r="BQ509" s="189"/>
      <c r="BR509" s="189"/>
      <c r="BS509" s="189"/>
      <c r="BT509" s="189"/>
      <c r="BU509" s="189"/>
      <c r="BV509" s="189"/>
      <c r="BW509" s="189"/>
      <c r="BX509" s="189"/>
      <c r="BY509" s="189"/>
      <c r="BZ509" s="189"/>
      <c r="CA509" s="189"/>
      <c r="CB509" s="189"/>
      <c r="CC509" s="189"/>
      <c r="CD509" s="189"/>
      <c r="CE509" s="189"/>
      <c r="CF509" s="189"/>
      <c r="CG509" s="189"/>
      <c r="CH509" s="189"/>
      <c r="CI509" s="189"/>
      <c r="CJ509" s="189"/>
      <c r="CK509" s="189"/>
      <c r="CL509" s="189"/>
      <c r="CM509" s="189"/>
      <c r="CN509" s="189"/>
      <c r="CO509" s="189"/>
      <c r="CP509" s="189"/>
      <c r="CQ509" s="189"/>
      <c r="CR509" s="189"/>
      <c r="CS509" s="189"/>
      <c r="CT509" s="189"/>
      <c r="CU509" s="189"/>
      <c r="CV509" s="189"/>
      <c r="CW509" s="189"/>
      <c r="CX509" s="189"/>
      <c r="CY509" s="189"/>
      <c r="CZ509" s="189"/>
      <c r="DA509" s="189"/>
      <c r="DB509" s="189"/>
      <c r="DC509" s="189"/>
      <c r="DD509" s="189"/>
      <c r="DE509" s="189"/>
      <c r="DF509" s="189"/>
    </row>
    <row r="510" spans="1:110">
      <c r="A510" s="189"/>
      <c r="B510" s="189"/>
      <c r="C510" s="189"/>
      <c r="D510" s="189"/>
      <c r="E510" s="189"/>
      <c r="F510" s="189"/>
      <c r="G510" s="189"/>
      <c r="H510" s="189"/>
      <c r="I510" s="189"/>
      <c r="J510" s="189"/>
      <c r="K510" s="189"/>
      <c r="L510" s="189"/>
      <c r="M510" s="189"/>
      <c r="N510" s="189"/>
      <c r="O510" s="189"/>
      <c r="P510" s="189"/>
      <c r="Q510" s="189"/>
      <c r="R510" s="189"/>
      <c r="S510" s="189"/>
      <c r="T510" s="189"/>
      <c r="U510" s="189"/>
      <c r="V510" s="189"/>
      <c r="W510" s="189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/>
      <c r="AH510" s="189"/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  <c r="BI510" s="189"/>
      <c r="BJ510" s="189"/>
      <c r="BK510" s="189"/>
      <c r="BL510" s="189"/>
      <c r="BM510" s="189"/>
      <c r="BN510" s="189"/>
      <c r="BO510" s="189"/>
      <c r="BP510" s="189"/>
      <c r="BQ510" s="189"/>
      <c r="BR510" s="189"/>
      <c r="BS510" s="189"/>
      <c r="BT510" s="189"/>
      <c r="BU510" s="189"/>
      <c r="BV510" s="189"/>
      <c r="BW510" s="189"/>
      <c r="BX510" s="189"/>
      <c r="BY510" s="189"/>
      <c r="BZ510" s="189"/>
      <c r="CA510" s="189"/>
      <c r="CB510" s="189"/>
      <c r="CC510" s="189"/>
      <c r="CD510" s="189"/>
      <c r="CE510" s="189"/>
      <c r="CF510" s="189"/>
      <c r="CG510" s="189"/>
      <c r="CH510" s="189"/>
      <c r="CI510" s="189"/>
      <c r="CJ510" s="189"/>
      <c r="CK510" s="189"/>
      <c r="CL510" s="189"/>
      <c r="CM510" s="189"/>
      <c r="CN510" s="189"/>
      <c r="CO510" s="189"/>
      <c r="CP510" s="189"/>
      <c r="CQ510" s="189"/>
      <c r="CR510" s="189"/>
      <c r="CS510" s="189"/>
      <c r="CT510" s="189"/>
      <c r="CU510" s="189"/>
      <c r="CV510" s="189"/>
      <c r="CW510" s="189"/>
      <c r="CX510" s="189"/>
      <c r="CY510" s="189"/>
      <c r="CZ510" s="189"/>
      <c r="DA510" s="189"/>
      <c r="DB510" s="189"/>
      <c r="DC510" s="189"/>
      <c r="DD510" s="189"/>
      <c r="DE510" s="189"/>
      <c r="DF510" s="189"/>
    </row>
    <row r="511" spans="1:110">
      <c r="A511" s="189"/>
      <c r="B511" s="189"/>
      <c r="C511" s="189"/>
      <c r="D511" s="189"/>
      <c r="E511" s="189"/>
      <c r="F511" s="189"/>
      <c r="G511" s="189"/>
      <c r="H511" s="189"/>
      <c r="I511" s="189"/>
      <c r="J511" s="189"/>
      <c r="K511" s="189"/>
      <c r="L511" s="189"/>
      <c r="M511" s="189"/>
      <c r="N511" s="189"/>
      <c r="O511" s="189"/>
      <c r="P511" s="189"/>
      <c r="Q511" s="189"/>
      <c r="R511" s="189"/>
      <c r="S511" s="189"/>
      <c r="T511" s="189"/>
      <c r="U511" s="189"/>
      <c r="V511" s="189"/>
      <c r="W511" s="189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/>
      <c r="AH511" s="189"/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  <c r="BI511" s="189"/>
      <c r="BJ511" s="189"/>
      <c r="BK511" s="189"/>
      <c r="BL511" s="189"/>
      <c r="BM511" s="189"/>
      <c r="BN511" s="189"/>
      <c r="BO511" s="189"/>
      <c r="BP511" s="189"/>
      <c r="BQ511" s="189"/>
      <c r="BR511" s="189"/>
      <c r="BS511" s="189"/>
      <c r="BT511" s="189"/>
      <c r="BU511" s="189"/>
      <c r="BV511" s="189"/>
      <c r="BW511" s="189"/>
      <c r="BX511" s="189"/>
      <c r="BY511" s="189"/>
      <c r="BZ511" s="189"/>
      <c r="CA511" s="189"/>
      <c r="CB511" s="189"/>
      <c r="CC511" s="189"/>
      <c r="CD511" s="189"/>
      <c r="CE511" s="189"/>
      <c r="CF511" s="189"/>
      <c r="CG511" s="189"/>
      <c r="CH511" s="189"/>
      <c r="CI511" s="189"/>
      <c r="CJ511" s="189"/>
      <c r="CK511" s="189"/>
      <c r="CL511" s="189"/>
      <c r="CM511" s="189"/>
      <c r="CN511" s="189"/>
      <c r="CO511" s="189"/>
      <c r="CP511" s="189"/>
      <c r="CQ511" s="189"/>
      <c r="CR511" s="189"/>
      <c r="CS511" s="189"/>
      <c r="CT511" s="189"/>
      <c r="CU511" s="189"/>
      <c r="CV511" s="189"/>
      <c r="CW511" s="189"/>
      <c r="CX511" s="189"/>
      <c r="CY511" s="189"/>
      <c r="CZ511" s="189"/>
      <c r="DA511" s="189"/>
      <c r="DB511" s="189"/>
      <c r="DC511" s="189"/>
      <c r="DD511" s="189"/>
      <c r="DE511" s="189"/>
      <c r="DF511" s="189"/>
    </row>
    <row r="512" spans="1:110">
      <c r="A512" s="189"/>
      <c r="B512" s="189"/>
      <c r="C512" s="189"/>
      <c r="D512" s="189"/>
      <c r="E512" s="189"/>
      <c r="F512" s="189"/>
      <c r="G512" s="189"/>
      <c r="H512" s="189"/>
      <c r="I512" s="189"/>
      <c r="J512" s="189"/>
      <c r="K512" s="189"/>
      <c r="L512" s="189"/>
      <c r="M512" s="189"/>
      <c r="N512" s="189"/>
      <c r="O512" s="189"/>
      <c r="P512" s="189"/>
      <c r="Q512" s="189"/>
      <c r="R512" s="189"/>
      <c r="S512" s="189"/>
      <c r="T512" s="189"/>
      <c r="U512" s="189"/>
      <c r="V512" s="189"/>
      <c r="W512" s="189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/>
      <c r="AH512" s="189"/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  <c r="BI512" s="189"/>
      <c r="BJ512" s="189"/>
      <c r="BK512" s="189"/>
      <c r="BL512" s="189"/>
      <c r="BM512" s="189"/>
      <c r="BN512" s="189"/>
      <c r="BO512" s="189"/>
      <c r="BP512" s="189"/>
      <c r="BQ512" s="189"/>
      <c r="BR512" s="189"/>
      <c r="BS512" s="189"/>
      <c r="BT512" s="189"/>
      <c r="BU512" s="189"/>
      <c r="BV512" s="189"/>
      <c r="BW512" s="189"/>
      <c r="BX512" s="189"/>
      <c r="BY512" s="189"/>
      <c r="BZ512" s="189"/>
      <c r="CA512" s="189"/>
      <c r="CB512" s="189"/>
      <c r="CC512" s="189"/>
      <c r="CD512" s="189"/>
      <c r="CE512" s="189"/>
      <c r="CF512" s="189"/>
      <c r="CG512" s="189"/>
      <c r="CH512" s="189"/>
      <c r="CI512" s="189"/>
      <c r="CJ512" s="189"/>
      <c r="CK512" s="189"/>
      <c r="CL512" s="189"/>
      <c r="CM512" s="189"/>
      <c r="CN512" s="189"/>
      <c r="CO512" s="189"/>
      <c r="CP512" s="189"/>
      <c r="CQ512" s="189"/>
      <c r="CR512" s="189"/>
      <c r="CS512" s="189"/>
      <c r="CT512" s="189"/>
      <c r="CU512" s="189"/>
      <c r="CV512" s="189"/>
      <c r="CW512" s="189"/>
      <c r="CX512" s="189"/>
      <c r="CY512" s="189"/>
      <c r="CZ512" s="189"/>
      <c r="DA512" s="189"/>
      <c r="DB512" s="189"/>
      <c r="DC512" s="189"/>
      <c r="DD512" s="189"/>
      <c r="DE512" s="189"/>
      <c r="DF512" s="189"/>
    </row>
    <row r="513" spans="1:110">
      <c r="A513" s="189"/>
      <c r="B513" s="189"/>
      <c r="C513" s="189"/>
      <c r="D513" s="189"/>
      <c r="E513" s="189"/>
      <c r="F513" s="189"/>
      <c r="G513" s="189"/>
      <c r="H513" s="189"/>
      <c r="I513" s="189"/>
      <c r="J513" s="189"/>
      <c r="K513" s="189"/>
      <c r="L513" s="189"/>
      <c r="M513" s="189"/>
      <c r="N513" s="189"/>
      <c r="O513" s="189"/>
      <c r="P513" s="189"/>
      <c r="Q513" s="189"/>
      <c r="R513" s="189"/>
      <c r="S513" s="189"/>
      <c r="T513" s="189"/>
      <c r="U513" s="189"/>
      <c r="V513" s="189"/>
      <c r="W513" s="189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/>
      <c r="AH513" s="189"/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  <c r="BI513" s="189"/>
      <c r="BJ513" s="189"/>
      <c r="BK513" s="189"/>
      <c r="BL513" s="189"/>
      <c r="BM513" s="189"/>
      <c r="BN513" s="189"/>
      <c r="BO513" s="189"/>
      <c r="BP513" s="189"/>
      <c r="BQ513" s="189"/>
      <c r="BR513" s="189"/>
      <c r="BS513" s="189"/>
      <c r="BT513" s="189"/>
      <c r="BU513" s="189"/>
      <c r="BV513" s="189"/>
      <c r="BW513" s="189"/>
      <c r="BX513" s="189"/>
      <c r="BY513" s="189"/>
      <c r="BZ513" s="189"/>
      <c r="CA513" s="189"/>
      <c r="CB513" s="189"/>
      <c r="CC513" s="189"/>
      <c r="CD513" s="189"/>
      <c r="CE513" s="189"/>
      <c r="CF513" s="189"/>
      <c r="CG513" s="189"/>
      <c r="CH513" s="189"/>
      <c r="CI513" s="189"/>
      <c r="CJ513" s="189"/>
      <c r="CK513" s="189"/>
      <c r="CL513" s="189"/>
      <c r="CM513" s="189"/>
      <c r="CN513" s="189"/>
      <c r="CO513" s="189"/>
      <c r="CP513" s="189"/>
      <c r="CQ513" s="189"/>
      <c r="CR513" s="189"/>
      <c r="CS513" s="189"/>
      <c r="CT513" s="189"/>
      <c r="CU513" s="189"/>
      <c r="CV513" s="189"/>
      <c r="CW513" s="189"/>
      <c r="CX513" s="189"/>
      <c r="CY513" s="189"/>
      <c r="CZ513" s="189"/>
      <c r="DA513" s="189"/>
      <c r="DB513" s="189"/>
      <c r="DC513" s="189"/>
      <c r="DD513" s="189"/>
      <c r="DE513" s="189"/>
      <c r="DF513" s="189"/>
    </row>
    <row r="514" spans="1:110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/>
      <c r="AH514" s="189"/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  <c r="BI514" s="189"/>
      <c r="BJ514" s="189"/>
      <c r="BK514" s="189"/>
      <c r="BL514" s="189"/>
      <c r="BM514" s="189"/>
      <c r="BN514" s="189"/>
      <c r="BO514" s="189"/>
      <c r="BP514" s="189"/>
      <c r="BQ514" s="189"/>
      <c r="BR514" s="189"/>
      <c r="BS514" s="189"/>
      <c r="BT514" s="189"/>
      <c r="BU514" s="189"/>
      <c r="BV514" s="189"/>
      <c r="BW514" s="189"/>
      <c r="BX514" s="189"/>
      <c r="BY514" s="189"/>
      <c r="BZ514" s="189"/>
      <c r="CA514" s="189"/>
      <c r="CB514" s="189"/>
      <c r="CC514" s="189"/>
      <c r="CD514" s="189"/>
      <c r="CE514" s="189"/>
      <c r="CF514" s="189"/>
      <c r="CG514" s="189"/>
      <c r="CH514" s="189"/>
      <c r="CI514" s="189"/>
      <c r="CJ514" s="189"/>
      <c r="CK514" s="189"/>
      <c r="CL514" s="189"/>
      <c r="CM514" s="189"/>
      <c r="CN514" s="189"/>
      <c r="CO514" s="189"/>
      <c r="CP514" s="189"/>
      <c r="CQ514" s="189"/>
      <c r="CR514" s="189"/>
      <c r="CS514" s="189"/>
      <c r="CT514" s="189"/>
      <c r="CU514" s="189"/>
      <c r="CV514" s="189"/>
      <c r="CW514" s="189"/>
      <c r="CX514" s="189"/>
      <c r="CY514" s="189"/>
      <c r="CZ514" s="189"/>
      <c r="DA514" s="189"/>
      <c r="DB514" s="189"/>
      <c r="DC514" s="189"/>
      <c r="DD514" s="189"/>
      <c r="DE514" s="189"/>
      <c r="DF514" s="189"/>
    </row>
    <row r="515" spans="1:110">
      <c r="A515" s="189"/>
      <c r="B515" s="189"/>
      <c r="C515" s="189"/>
      <c r="D515" s="189"/>
      <c r="E515" s="189"/>
      <c r="F515" s="189"/>
      <c r="G515" s="189"/>
      <c r="H515" s="189"/>
      <c r="I515" s="189"/>
      <c r="J515" s="189"/>
      <c r="K515" s="189"/>
      <c r="L515" s="189"/>
      <c r="M515" s="189"/>
      <c r="N515" s="189"/>
      <c r="O515" s="189"/>
      <c r="P515" s="189"/>
      <c r="Q515" s="189"/>
      <c r="R515" s="189"/>
      <c r="S515" s="189"/>
      <c r="T515" s="189"/>
      <c r="U515" s="189"/>
      <c r="V515" s="189"/>
      <c r="W515" s="189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/>
      <c r="AH515" s="189"/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  <c r="BI515" s="189"/>
      <c r="BJ515" s="189"/>
      <c r="BK515" s="189"/>
      <c r="BL515" s="189"/>
      <c r="BM515" s="189"/>
      <c r="BN515" s="189"/>
      <c r="BO515" s="189"/>
      <c r="BP515" s="189"/>
      <c r="BQ515" s="189"/>
      <c r="BR515" s="189"/>
      <c r="BS515" s="189"/>
      <c r="BT515" s="189"/>
      <c r="BU515" s="189"/>
      <c r="BV515" s="189"/>
      <c r="BW515" s="189"/>
      <c r="BX515" s="189"/>
      <c r="BY515" s="189"/>
      <c r="BZ515" s="189"/>
      <c r="CA515" s="189"/>
      <c r="CB515" s="189"/>
      <c r="CC515" s="189"/>
      <c r="CD515" s="189"/>
      <c r="CE515" s="189"/>
      <c r="CF515" s="189"/>
      <c r="CG515" s="189"/>
      <c r="CH515" s="189"/>
      <c r="CI515" s="189"/>
      <c r="CJ515" s="189"/>
      <c r="CK515" s="189"/>
      <c r="CL515" s="189"/>
      <c r="CM515" s="189"/>
      <c r="CN515" s="189"/>
      <c r="CO515" s="189"/>
      <c r="CP515" s="189"/>
      <c r="CQ515" s="189"/>
      <c r="CR515" s="189"/>
      <c r="CS515" s="189"/>
      <c r="CT515" s="189"/>
      <c r="CU515" s="189"/>
      <c r="CV515" s="189"/>
      <c r="CW515" s="189"/>
      <c r="CX515" s="189"/>
      <c r="CY515" s="189"/>
      <c r="CZ515" s="189"/>
      <c r="DA515" s="189"/>
      <c r="DB515" s="189"/>
      <c r="DC515" s="189"/>
      <c r="DD515" s="189"/>
      <c r="DE515" s="189"/>
      <c r="DF515" s="189"/>
    </row>
    <row r="516" spans="1:110">
      <c r="A516" s="189"/>
      <c r="B516" s="189"/>
      <c r="C516" s="189"/>
      <c r="D516" s="189"/>
      <c r="E516" s="189"/>
      <c r="F516" s="189"/>
      <c r="G516" s="18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189"/>
      <c r="U516" s="18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/>
      <c r="AH516" s="189"/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  <c r="BI516" s="189"/>
      <c r="BJ516" s="189"/>
      <c r="BK516" s="189"/>
      <c r="BL516" s="189"/>
      <c r="BM516" s="189"/>
      <c r="BN516" s="189"/>
      <c r="BO516" s="189"/>
      <c r="BP516" s="189"/>
      <c r="BQ516" s="189"/>
      <c r="BR516" s="189"/>
      <c r="BS516" s="189"/>
      <c r="BT516" s="189"/>
      <c r="BU516" s="189"/>
      <c r="BV516" s="189"/>
      <c r="BW516" s="189"/>
      <c r="BX516" s="189"/>
      <c r="BY516" s="189"/>
      <c r="BZ516" s="189"/>
      <c r="CA516" s="189"/>
      <c r="CB516" s="189"/>
      <c r="CC516" s="189"/>
      <c r="CD516" s="189"/>
      <c r="CE516" s="189"/>
      <c r="CF516" s="189"/>
      <c r="CG516" s="189"/>
      <c r="CH516" s="189"/>
      <c r="CI516" s="189"/>
      <c r="CJ516" s="189"/>
      <c r="CK516" s="189"/>
      <c r="CL516" s="189"/>
      <c r="CM516" s="189"/>
      <c r="CN516" s="189"/>
      <c r="CO516" s="189"/>
      <c r="CP516" s="189"/>
      <c r="CQ516" s="189"/>
      <c r="CR516" s="189"/>
      <c r="CS516" s="189"/>
      <c r="CT516" s="189"/>
      <c r="CU516" s="189"/>
      <c r="CV516" s="189"/>
      <c r="CW516" s="189"/>
      <c r="CX516" s="189"/>
      <c r="CY516" s="189"/>
      <c r="CZ516" s="189"/>
      <c r="DA516" s="189"/>
      <c r="DB516" s="189"/>
      <c r="DC516" s="189"/>
      <c r="DD516" s="189"/>
      <c r="DE516" s="189"/>
      <c r="DF516" s="189"/>
    </row>
    <row r="517" spans="1:110">
      <c r="A517" s="189"/>
      <c r="B517" s="189"/>
      <c r="C517" s="189"/>
      <c r="D517" s="189"/>
      <c r="E517" s="189"/>
      <c r="F517" s="189"/>
      <c r="G517" s="189"/>
      <c r="H517" s="189"/>
      <c r="I517" s="189"/>
      <c r="J517" s="189"/>
      <c r="K517" s="189"/>
      <c r="L517" s="189"/>
      <c r="M517" s="189"/>
      <c r="N517" s="189"/>
      <c r="O517" s="189"/>
      <c r="P517" s="189"/>
      <c r="Q517" s="189"/>
      <c r="R517" s="189"/>
      <c r="S517" s="189"/>
      <c r="T517" s="189"/>
      <c r="U517" s="189"/>
      <c r="V517" s="189"/>
      <c r="W517" s="189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/>
      <c r="AH517" s="189"/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  <c r="BI517" s="189"/>
      <c r="BJ517" s="189"/>
      <c r="BK517" s="189"/>
      <c r="BL517" s="189"/>
      <c r="BM517" s="189"/>
      <c r="BN517" s="189"/>
      <c r="BO517" s="189"/>
      <c r="BP517" s="189"/>
      <c r="BQ517" s="189"/>
      <c r="BR517" s="189"/>
      <c r="BS517" s="189"/>
      <c r="BT517" s="189"/>
      <c r="BU517" s="189"/>
      <c r="BV517" s="189"/>
      <c r="BW517" s="189"/>
      <c r="BX517" s="189"/>
      <c r="BY517" s="189"/>
      <c r="BZ517" s="189"/>
      <c r="CA517" s="189"/>
      <c r="CB517" s="189"/>
      <c r="CC517" s="189"/>
      <c r="CD517" s="189"/>
      <c r="CE517" s="189"/>
      <c r="CF517" s="189"/>
      <c r="CG517" s="189"/>
      <c r="CH517" s="189"/>
      <c r="CI517" s="189"/>
      <c r="CJ517" s="189"/>
      <c r="CK517" s="189"/>
      <c r="CL517" s="189"/>
      <c r="CM517" s="189"/>
      <c r="CN517" s="189"/>
      <c r="CO517" s="189"/>
      <c r="CP517" s="189"/>
      <c r="CQ517" s="189"/>
      <c r="CR517" s="189"/>
      <c r="CS517" s="189"/>
      <c r="CT517" s="189"/>
      <c r="CU517" s="189"/>
      <c r="CV517" s="189"/>
      <c r="CW517" s="189"/>
      <c r="CX517" s="189"/>
      <c r="CY517" s="189"/>
      <c r="CZ517" s="189"/>
      <c r="DA517" s="189"/>
      <c r="DB517" s="189"/>
      <c r="DC517" s="189"/>
      <c r="DD517" s="189"/>
      <c r="DE517" s="189"/>
      <c r="DF517" s="189"/>
    </row>
    <row r="518" spans="1:110">
      <c r="A518" s="189"/>
      <c r="B518" s="189"/>
      <c r="C518" s="189"/>
      <c r="D518" s="189"/>
      <c r="E518" s="189"/>
      <c r="F518" s="189"/>
      <c r="G518" s="189"/>
      <c r="H518" s="189"/>
      <c r="I518" s="189"/>
      <c r="J518" s="189"/>
      <c r="K518" s="189"/>
      <c r="L518" s="189"/>
      <c r="M518" s="189"/>
      <c r="N518" s="189"/>
      <c r="O518" s="189"/>
      <c r="P518" s="189"/>
      <c r="Q518" s="189"/>
      <c r="R518" s="189"/>
      <c r="S518" s="189"/>
      <c r="T518" s="189"/>
      <c r="U518" s="189"/>
      <c r="V518" s="189"/>
      <c r="W518" s="189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/>
      <c r="AH518" s="189"/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  <c r="BI518" s="189"/>
      <c r="BJ518" s="189"/>
      <c r="BK518" s="189"/>
      <c r="BL518" s="189"/>
      <c r="BM518" s="189"/>
      <c r="BN518" s="189"/>
      <c r="BO518" s="189"/>
      <c r="BP518" s="189"/>
      <c r="BQ518" s="189"/>
      <c r="BR518" s="189"/>
      <c r="BS518" s="189"/>
      <c r="BT518" s="189"/>
      <c r="BU518" s="189"/>
      <c r="BV518" s="189"/>
      <c r="BW518" s="189"/>
      <c r="BX518" s="189"/>
      <c r="BY518" s="189"/>
      <c r="BZ518" s="189"/>
      <c r="CA518" s="189"/>
      <c r="CB518" s="189"/>
      <c r="CC518" s="189"/>
      <c r="CD518" s="189"/>
      <c r="CE518" s="189"/>
      <c r="CF518" s="189"/>
      <c r="CG518" s="189"/>
      <c r="CH518" s="189"/>
      <c r="CI518" s="189"/>
      <c r="CJ518" s="189"/>
      <c r="CK518" s="189"/>
      <c r="CL518" s="189"/>
      <c r="CM518" s="189"/>
      <c r="CN518" s="189"/>
      <c r="CO518" s="189"/>
      <c r="CP518" s="189"/>
      <c r="CQ518" s="189"/>
      <c r="CR518" s="189"/>
      <c r="CS518" s="189"/>
      <c r="CT518" s="189"/>
      <c r="CU518" s="189"/>
      <c r="CV518" s="189"/>
      <c r="CW518" s="189"/>
      <c r="CX518" s="189"/>
      <c r="CY518" s="189"/>
      <c r="CZ518" s="189"/>
      <c r="DA518" s="189"/>
      <c r="DB518" s="189"/>
      <c r="DC518" s="189"/>
      <c r="DD518" s="189"/>
      <c r="DE518" s="189"/>
      <c r="DF518" s="189"/>
    </row>
    <row r="519" spans="1:110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/>
      <c r="AH519" s="189"/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  <c r="BI519" s="189"/>
      <c r="BJ519" s="189"/>
      <c r="BK519" s="189"/>
      <c r="BL519" s="189"/>
      <c r="BM519" s="189"/>
      <c r="BN519" s="189"/>
      <c r="BO519" s="189"/>
      <c r="BP519" s="189"/>
      <c r="BQ519" s="189"/>
      <c r="BR519" s="189"/>
      <c r="BS519" s="189"/>
      <c r="BT519" s="189"/>
      <c r="BU519" s="189"/>
      <c r="BV519" s="189"/>
      <c r="BW519" s="189"/>
      <c r="BX519" s="189"/>
      <c r="BY519" s="189"/>
      <c r="BZ519" s="189"/>
      <c r="CA519" s="189"/>
      <c r="CB519" s="189"/>
      <c r="CC519" s="189"/>
      <c r="CD519" s="189"/>
      <c r="CE519" s="189"/>
      <c r="CF519" s="189"/>
      <c r="CG519" s="189"/>
      <c r="CH519" s="189"/>
      <c r="CI519" s="189"/>
      <c r="CJ519" s="189"/>
      <c r="CK519" s="189"/>
      <c r="CL519" s="189"/>
      <c r="CM519" s="189"/>
      <c r="CN519" s="189"/>
      <c r="CO519" s="189"/>
      <c r="CP519" s="189"/>
      <c r="CQ519" s="189"/>
      <c r="CR519" s="189"/>
      <c r="CS519" s="189"/>
      <c r="CT519" s="189"/>
      <c r="CU519" s="189"/>
      <c r="CV519" s="189"/>
      <c r="CW519" s="189"/>
      <c r="CX519" s="189"/>
      <c r="CY519" s="189"/>
      <c r="CZ519" s="189"/>
      <c r="DA519" s="189"/>
      <c r="DB519" s="189"/>
      <c r="DC519" s="189"/>
      <c r="DD519" s="189"/>
      <c r="DE519" s="189"/>
      <c r="DF519" s="189"/>
    </row>
    <row r="520" spans="1:110">
      <c r="A520" s="189"/>
      <c r="B520" s="189"/>
      <c r="C520" s="189"/>
      <c r="D520" s="189"/>
      <c r="E520" s="189"/>
      <c r="F520" s="189"/>
      <c r="G520" s="189"/>
      <c r="H520" s="189"/>
      <c r="I520" s="189"/>
      <c r="J520" s="189"/>
      <c r="K520" s="189"/>
      <c r="L520" s="189"/>
      <c r="M520" s="189"/>
      <c r="N520" s="189"/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/>
      <c r="AH520" s="189"/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  <c r="BI520" s="189"/>
      <c r="BJ520" s="189"/>
      <c r="BK520" s="189"/>
      <c r="BL520" s="189"/>
      <c r="BM520" s="189"/>
      <c r="BN520" s="189"/>
      <c r="BO520" s="189"/>
      <c r="BP520" s="189"/>
      <c r="BQ520" s="189"/>
      <c r="BR520" s="189"/>
      <c r="BS520" s="189"/>
      <c r="BT520" s="189"/>
      <c r="BU520" s="189"/>
      <c r="BV520" s="189"/>
      <c r="BW520" s="189"/>
      <c r="BX520" s="189"/>
      <c r="BY520" s="189"/>
      <c r="BZ520" s="189"/>
      <c r="CA520" s="189"/>
      <c r="CB520" s="189"/>
      <c r="CC520" s="189"/>
      <c r="CD520" s="189"/>
      <c r="CE520" s="189"/>
      <c r="CF520" s="189"/>
      <c r="CG520" s="189"/>
      <c r="CH520" s="189"/>
      <c r="CI520" s="189"/>
      <c r="CJ520" s="189"/>
      <c r="CK520" s="189"/>
      <c r="CL520" s="189"/>
      <c r="CM520" s="189"/>
      <c r="CN520" s="189"/>
      <c r="CO520" s="189"/>
      <c r="CP520" s="189"/>
      <c r="CQ520" s="189"/>
      <c r="CR520" s="189"/>
      <c r="CS520" s="189"/>
      <c r="CT520" s="189"/>
      <c r="CU520" s="189"/>
      <c r="CV520" s="189"/>
      <c r="CW520" s="189"/>
      <c r="CX520" s="189"/>
      <c r="CY520" s="189"/>
      <c r="CZ520" s="189"/>
      <c r="DA520" s="189"/>
      <c r="DB520" s="189"/>
      <c r="DC520" s="189"/>
      <c r="DD520" s="189"/>
      <c r="DE520" s="189"/>
      <c r="DF520" s="189"/>
    </row>
    <row r="521" spans="1:110">
      <c r="A521" s="189"/>
      <c r="B521" s="189"/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89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/>
      <c r="AH521" s="189"/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  <c r="BI521" s="189"/>
      <c r="BJ521" s="189"/>
      <c r="BK521" s="189"/>
      <c r="BL521" s="189"/>
      <c r="BM521" s="189"/>
      <c r="BN521" s="189"/>
      <c r="BO521" s="189"/>
      <c r="BP521" s="189"/>
      <c r="BQ521" s="189"/>
      <c r="BR521" s="189"/>
      <c r="BS521" s="189"/>
      <c r="BT521" s="189"/>
      <c r="BU521" s="189"/>
      <c r="BV521" s="189"/>
      <c r="BW521" s="189"/>
      <c r="BX521" s="189"/>
      <c r="BY521" s="189"/>
      <c r="BZ521" s="189"/>
      <c r="CA521" s="189"/>
      <c r="CB521" s="189"/>
      <c r="CC521" s="189"/>
      <c r="CD521" s="189"/>
      <c r="CE521" s="189"/>
      <c r="CF521" s="189"/>
      <c r="CG521" s="189"/>
      <c r="CH521" s="189"/>
      <c r="CI521" s="189"/>
      <c r="CJ521" s="189"/>
      <c r="CK521" s="189"/>
      <c r="CL521" s="189"/>
      <c r="CM521" s="189"/>
      <c r="CN521" s="189"/>
      <c r="CO521" s="189"/>
      <c r="CP521" s="189"/>
      <c r="CQ521" s="189"/>
      <c r="CR521" s="189"/>
      <c r="CS521" s="189"/>
      <c r="CT521" s="189"/>
      <c r="CU521" s="189"/>
      <c r="CV521" s="189"/>
      <c r="CW521" s="189"/>
      <c r="CX521" s="189"/>
      <c r="CY521" s="189"/>
      <c r="CZ521" s="189"/>
      <c r="DA521" s="189"/>
      <c r="DB521" s="189"/>
      <c r="DC521" s="189"/>
      <c r="DD521" s="189"/>
      <c r="DE521" s="189"/>
      <c r="DF521" s="189"/>
    </row>
    <row r="522" spans="1:110">
      <c r="A522" s="189"/>
      <c r="B522" s="189"/>
      <c r="C522" s="189"/>
      <c r="D522" s="189"/>
      <c r="E522" s="189"/>
      <c r="F522" s="189"/>
      <c r="G522" s="189"/>
      <c r="H522" s="189"/>
      <c r="I522" s="189"/>
      <c r="J522" s="189"/>
      <c r="K522" s="189"/>
      <c r="L522" s="189"/>
      <c r="M522" s="189"/>
      <c r="N522" s="189"/>
      <c r="O522" s="189"/>
      <c r="P522" s="189"/>
      <c r="Q522" s="189"/>
      <c r="R522" s="189"/>
      <c r="S522" s="189"/>
      <c r="T522" s="189"/>
      <c r="U522" s="189"/>
      <c r="V522" s="189"/>
      <c r="W522" s="189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/>
      <c r="AH522" s="189"/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  <c r="BI522" s="189"/>
      <c r="BJ522" s="189"/>
      <c r="BK522" s="189"/>
      <c r="BL522" s="189"/>
      <c r="BM522" s="189"/>
      <c r="BN522" s="189"/>
      <c r="BO522" s="189"/>
      <c r="BP522" s="189"/>
      <c r="BQ522" s="189"/>
      <c r="BR522" s="189"/>
      <c r="BS522" s="189"/>
      <c r="BT522" s="189"/>
      <c r="BU522" s="189"/>
      <c r="BV522" s="189"/>
      <c r="BW522" s="189"/>
      <c r="BX522" s="189"/>
      <c r="BY522" s="189"/>
      <c r="BZ522" s="189"/>
      <c r="CA522" s="189"/>
      <c r="CB522" s="189"/>
      <c r="CC522" s="189"/>
      <c r="CD522" s="189"/>
      <c r="CE522" s="189"/>
      <c r="CF522" s="189"/>
      <c r="CG522" s="189"/>
      <c r="CH522" s="189"/>
      <c r="CI522" s="189"/>
      <c r="CJ522" s="189"/>
      <c r="CK522" s="189"/>
      <c r="CL522" s="189"/>
      <c r="CM522" s="189"/>
      <c r="CN522" s="189"/>
      <c r="CO522" s="189"/>
      <c r="CP522" s="189"/>
      <c r="CQ522" s="189"/>
      <c r="CR522" s="189"/>
      <c r="CS522" s="189"/>
      <c r="CT522" s="189"/>
      <c r="CU522" s="189"/>
      <c r="CV522" s="189"/>
      <c r="CW522" s="189"/>
      <c r="CX522" s="189"/>
      <c r="CY522" s="189"/>
      <c r="CZ522" s="189"/>
      <c r="DA522" s="189"/>
      <c r="DB522" s="189"/>
      <c r="DC522" s="189"/>
      <c r="DD522" s="189"/>
      <c r="DE522" s="189"/>
      <c r="DF522" s="189"/>
    </row>
    <row r="523" spans="1:110">
      <c r="A523" s="189"/>
      <c r="B523" s="189"/>
      <c r="C523" s="189"/>
      <c r="D523" s="189"/>
      <c r="E523" s="189"/>
      <c r="F523" s="189"/>
      <c r="G523" s="189"/>
      <c r="H523" s="189"/>
      <c r="I523" s="189"/>
    </row>
    <row r="524" spans="1:110">
      <c r="A524" s="189"/>
      <c r="B524" s="189"/>
      <c r="C524" s="189"/>
      <c r="D524" s="189"/>
      <c r="E524" s="189"/>
      <c r="F524" s="189"/>
      <c r="G524" s="189"/>
      <c r="H524" s="189"/>
      <c r="I524" s="189"/>
    </row>
    <row r="525" spans="1:110">
      <c r="E525" s="189"/>
      <c r="F525" s="189"/>
      <c r="G525" s="189"/>
      <c r="H525" s="189"/>
      <c r="I525" s="189"/>
    </row>
  </sheetData>
  <mergeCells count="81">
    <mergeCell ref="A130:C130"/>
    <mergeCell ref="B117:C117"/>
    <mergeCell ref="B118:C118"/>
    <mergeCell ref="A119:C119"/>
    <mergeCell ref="B120:C120"/>
    <mergeCell ref="A121:C121"/>
    <mergeCell ref="A124:C124"/>
    <mergeCell ref="A125:C125"/>
    <mergeCell ref="A126:B126"/>
    <mergeCell ref="A127:B127"/>
    <mergeCell ref="A128:B128"/>
    <mergeCell ref="A129:C129"/>
    <mergeCell ref="B116:C116"/>
    <mergeCell ref="B96:C96"/>
    <mergeCell ref="B97:C97"/>
    <mergeCell ref="B98:C98"/>
    <mergeCell ref="B99:C99"/>
    <mergeCell ref="A100:C100"/>
    <mergeCell ref="A101:D101"/>
    <mergeCell ref="A105:A110"/>
    <mergeCell ref="A111:B111"/>
    <mergeCell ref="B113:C113"/>
    <mergeCell ref="B114:C114"/>
    <mergeCell ref="B115:C115"/>
    <mergeCell ref="B95:C95"/>
    <mergeCell ref="B70:C70"/>
    <mergeCell ref="A77:B77"/>
    <mergeCell ref="A78:D78"/>
    <mergeCell ref="A85:B85"/>
    <mergeCell ref="B87:C87"/>
    <mergeCell ref="A89:B89"/>
    <mergeCell ref="A90:D90"/>
    <mergeCell ref="B91:C91"/>
    <mergeCell ref="B92:C92"/>
    <mergeCell ref="A93:C93"/>
    <mergeCell ref="A94:D94"/>
    <mergeCell ref="A86:I86"/>
    <mergeCell ref="A69:D69"/>
    <mergeCell ref="B57:C57"/>
    <mergeCell ref="B58:C58"/>
    <mergeCell ref="B59:C59"/>
    <mergeCell ref="B60:C60"/>
    <mergeCell ref="A61:C61"/>
    <mergeCell ref="A63:D63"/>
    <mergeCell ref="B64:C64"/>
    <mergeCell ref="B65:C65"/>
    <mergeCell ref="B66:C66"/>
    <mergeCell ref="B67:C67"/>
    <mergeCell ref="A68:C68"/>
    <mergeCell ref="A62:I62"/>
    <mergeCell ref="B55:C55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4:B54"/>
    <mergeCell ref="A44:I44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A14:D14"/>
    <mergeCell ref="A4:D4"/>
    <mergeCell ref="A5:D5"/>
    <mergeCell ref="A6:D6"/>
    <mergeCell ref="A7:D7"/>
    <mergeCell ref="A8:D8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6:D60">
    <cfRule type="cellIs" dxfId="34" priority="11" operator="greaterThan">
      <formula>0</formula>
    </cfRule>
  </conditionalFormatting>
  <conditionalFormatting sqref="D92">
    <cfRule type="cellIs" dxfId="33" priority="10" operator="greaterThan">
      <formula>0</formula>
    </cfRule>
  </conditionalFormatting>
  <conditionalFormatting sqref="D96">
    <cfRule type="cellIs" dxfId="32" priority="9" operator="greaterThan">
      <formula>0</formula>
    </cfRule>
  </conditionalFormatting>
  <conditionalFormatting sqref="C108:C109">
    <cfRule type="cellIs" dxfId="31" priority="8" operator="greaterThan">
      <formula>0</formula>
    </cfRule>
  </conditionalFormatting>
  <conditionalFormatting sqref="C46">
    <cfRule type="cellIs" dxfId="30" priority="7" operator="greaterThan">
      <formula>0</formula>
    </cfRule>
  </conditionalFormatting>
  <conditionalFormatting sqref="C48">
    <cfRule type="cellIs" dxfId="29" priority="6" operator="greaterThan">
      <formula>0</formula>
    </cfRule>
  </conditionalFormatting>
  <conditionalFormatting sqref="C51">
    <cfRule type="cellIs" dxfId="28" priority="5" operator="greaterThan">
      <formula>0</formula>
    </cfRule>
  </conditionalFormatting>
  <conditionalFormatting sqref="C53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8">
    <cfRule type="cellIs" dxfId="25" priority="2" operator="greaterThan">
      <formula>0</formula>
    </cfRule>
  </conditionalFormatting>
  <conditionalFormatting sqref="D97:D99">
    <cfRule type="cellIs" dxfId="24" priority="1" operator="greaterThan">
      <formula>0</formula>
    </cfRule>
  </conditionalFormatting>
  <dataValidations count="1">
    <dataValidation type="list" allowBlank="1" showInputMessage="1" showErrorMessage="1" sqref="C108:C109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I131"/>
  <sheetViews>
    <sheetView topLeftCell="A68" workbookViewId="0">
      <selection activeCell="B72" sqref="B72:B77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95"/>
      <c r="B4" s="395"/>
      <c r="C4" s="395"/>
      <c r="D4" s="395"/>
      <c r="E4" s="2"/>
    </row>
    <row r="5" spans="1:5" ht="15.75">
      <c r="A5" s="395"/>
      <c r="B5" s="395"/>
      <c r="C5" s="395"/>
      <c r="D5" s="395"/>
      <c r="E5" s="2"/>
    </row>
    <row r="6" spans="1:5" ht="15.75">
      <c r="A6" s="396"/>
      <c r="B6" s="396"/>
      <c r="C6" s="396"/>
      <c r="D6" s="396"/>
      <c r="E6" s="2"/>
    </row>
    <row r="7" spans="1:5" ht="15.75">
      <c r="A7" s="397"/>
      <c r="B7" s="397"/>
      <c r="C7" s="397"/>
      <c r="D7" s="397"/>
      <c r="E7" s="2"/>
    </row>
    <row r="8" spans="1:5" ht="16.5" thickBot="1">
      <c r="A8" s="398"/>
      <c r="B8" s="398"/>
      <c r="C8" s="398"/>
      <c r="D8" s="398"/>
      <c r="E8" s="2"/>
    </row>
    <row r="9" spans="1:5" ht="16.5" thickBot="1">
      <c r="A9" s="294" t="s">
        <v>78</v>
      </c>
      <c r="B9" s="295"/>
      <c r="C9" s="295"/>
      <c r="D9" s="296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189</v>
      </c>
      <c r="E10" s="190"/>
    </row>
    <row r="11" spans="1:5" ht="15.75">
      <c r="A11" s="36" t="s">
        <v>81</v>
      </c>
      <c r="B11" s="37" t="s">
        <v>134</v>
      </c>
      <c r="C11" s="38"/>
      <c r="D11" s="39" t="s">
        <v>190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188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179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294" t="s">
        <v>86</v>
      </c>
      <c r="B15" s="295"/>
      <c r="C15" s="295"/>
      <c r="D15" s="296"/>
      <c r="E15" s="190"/>
    </row>
    <row r="16" spans="1:5" ht="15.75">
      <c r="A16" s="50" t="s">
        <v>87</v>
      </c>
      <c r="B16" s="51" t="s">
        <v>88</v>
      </c>
      <c r="C16" s="52"/>
      <c r="D16" s="39" t="s">
        <v>188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02" t="s">
        <v>184</v>
      </c>
      <c r="D19" s="303"/>
      <c r="E19" s="190"/>
    </row>
    <row r="20" spans="1:5" ht="16.5" thickBot="1">
      <c r="A20" s="53" t="s">
        <v>95</v>
      </c>
      <c r="B20" s="37" t="s">
        <v>96</v>
      </c>
      <c r="C20" s="304" t="s">
        <v>97</v>
      </c>
      <c r="D20" s="305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06" t="s">
        <v>100</v>
      </c>
      <c r="B23" s="307"/>
      <c r="C23" s="307"/>
      <c r="D23" s="308"/>
      <c r="E23" s="2"/>
    </row>
    <row r="24" spans="1:5" ht="15.75">
      <c r="A24" s="32" t="s">
        <v>101</v>
      </c>
      <c r="B24" s="309" t="s">
        <v>102</v>
      </c>
      <c r="C24" s="310"/>
      <c r="D24" s="62" t="s">
        <v>184</v>
      </c>
      <c r="E24" s="2"/>
    </row>
    <row r="25" spans="1:5" ht="15.75">
      <c r="A25" s="36" t="s">
        <v>103</v>
      </c>
      <c r="B25" s="311" t="s">
        <v>104</v>
      </c>
      <c r="C25" s="312"/>
      <c r="D25" s="211">
        <v>410105</v>
      </c>
      <c r="E25" s="2"/>
    </row>
    <row r="26" spans="1:5" ht="15.75">
      <c r="A26" s="36" t="s">
        <v>105</v>
      </c>
      <c r="B26" s="311" t="s">
        <v>106</v>
      </c>
      <c r="C26" s="312"/>
      <c r="D26" s="64">
        <v>1770</v>
      </c>
      <c r="E26" s="2"/>
    </row>
    <row r="27" spans="1:5" ht="15.75">
      <c r="A27" s="36" t="s">
        <v>107</v>
      </c>
      <c r="B27" s="311" t="s">
        <v>108</v>
      </c>
      <c r="C27" s="312"/>
      <c r="D27" s="63" t="s">
        <v>165</v>
      </c>
      <c r="E27" s="2"/>
    </row>
    <row r="28" spans="1:5" ht="15.75">
      <c r="A28" s="36" t="s">
        <v>109</v>
      </c>
      <c r="B28" s="311" t="s">
        <v>110</v>
      </c>
      <c r="C28" s="312"/>
      <c r="D28" s="65">
        <v>43539</v>
      </c>
      <c r="E28" s="2"/>
    </row>
    <row r="29" spans="1:5" ht="15.75">
      <c r="A29" s="36" t="s">
        <v>111</v>
      </c>
      <c r="B29" s="311" t="s">
        <v>112</v>
      </c>
      <c r="C29" s="312"/>
      <c r="D29" s="66" t="s">
        <v>113</v>
      </c>
      <c r="E29" s="2"/>
    </row>
    <row r="30" spans="1:5" ht="16.5" thickBot="1">
      <c r="A30" s="42" t="s">
        <v>114</v>
      </c>
      <c r="B30" s="313" t="s">
        <v>115</v>
      </c>
      <c r="C30" s="314"/>
      <c r="D30" s="67">
        <v>14</v>
      </c>
      <c r="E30" s="2"/>
    </row>
    <row r="31" spans="1:5" ht="16.5" thickBot="1">
      <c r="A31" s="315" t="s">
        <v>6</v>
      </c>
      <c r="B31" s="316"/>
      <c r="C31" s="316"/>
      <c r="D31" s="317"/>
      <c r="E31" s="2"/>
    </row>
    <row r="32" spans="1:5" ht="16.5" thickBot="1">
      <c r="A32" s="68">
        <v>1</v>
      </c>
      <c r="B32" s="300" t="s">
        <v>7</v>
      </c>
      <c r="C32" s="301"/>
      <c r="D32" s="68" t="s">
        <v>8</v>
      </c>
      <c r="E32" s="2"/>
    </row>
    <row r="33" spans="1:9" ht="15.75">
      <c r="A33" s="69" t="s">
        <v>0</v>
      </c>
      <c r="B33" s="320" t="s">
        <v>9</v>
      </c>
      <c r="C33" s="321"/>
      <c r="D33" s="70">
        <v>1770</v>
      </c>
      <c r="E33" s="2"/>
    </row>
    <row r="34" spans="1:9" ht="15.75">
      <c r="A34" s="71" t="s">
        <v>1</v>
      </c>
      <c r="B34" s="322" t="s">
        <v>10</v>
      </c>
      <c r="C34" s="323"/>
      <c r="D34" s="72"/>
      <c r="E34" s="2"/>
    </row>
    <row r="35" spans="1:9" ht="15.75">
      <c r="A35" s="71" t="s">
        <v>3</v>
      </c>
      <c r="B35" s="322" t="s">
        <v>11</v>
      </c>
      <c r="C35" s="323"/>
      <c r="D35" s="72"/>
      <c r="E35" s="2"/>
    </row>
    <row r="36" spans="1:9" ht="15.75">
      <c r="A36" s="71" t="s">
        <v>4</v>
      </c>
      <c r="B36" s="322" t="s">
        <v>12</v>
      </c>
      <c r="C36" s="323"/>
      <c r="D36" s="72"/>
      <c r="E36" s="2"/>
    </row>
    <row r="37" spans="1:9" ht="15.75">
      <c r="A37" s="71" t="s">
        <v>71</v>
      </c>
      <c r="B37" s="322" t="s">
        <v>13</v>
      </c>
      <c r="C37" s="323"/>
      <c r="D37" s="72"/>
      <c r="E37" s="2"/>
    </row>
    <row r="38" spans="1:9" ht="16.5" thickBot="1">
      <c r="A38" s="73" t="s">
        <v>72</v>
      </c>
      <c r="B38" s="324" t="s">
        <v>14</v>
      </c>
      <c r="C38" s="325"/>
      <c r="D38" s="74"/>
      <c r="E38" s="2"/>
    </row>
    <row r="39" spans="1:9" ht="16.5" thickBot="1">
      <c r="A39" s="326" t="s">
        <v>15</v>
      </c>
      <c r="B39" s="327"/>
      <c r="C39" s="328"/>
      <c r="D39" s="75">
        <f>SUM(D33:D38)</f>
        <v>1770</v>
      </c>
      <c r="E39" s="2"/>
    </row>
    <row r="40" spans="1:9" ht="16.5" thickBot="1">
      <c r="A40" s="329" t="s">
        <v>16</v>
      </c>
      <c r="B40" s="330"/>
      <c r="C40" s="330"/>
      <c r="D40" s="331"/>
      <c r="E40" s="2"/>
    </row>
    <row r="41" spans="1:9" ht="16.5" thickBot="1">
      <c r="A41" s="76" t="s">
        <v>17</v>
      </c>
      <c r="B41" s="332" t="s">
        <v>18</v>
      </c>
      <c r="C41" s="333"/>
      <c r="D41" s="77" t="s">
        <v>8</v>
      </c>
      <c r="E41" s="2"/>
    </row>
    <row r="42" spans="1:9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147.5</v>
      </c>
      <c r="E42" s="2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9" ht="16.5" thickBot="1">
      <c r="A44" s="334" t="s">
        <v>130</v>
      </c>
      <c r="B44" s="335"/>
      <c r="C44" s="82">
        <f>SUM(C42:C43)</f>
        <v>0.19443333333333335</v>
      </c>
      <c r="D44" s="83">
        <f>SUM(D42:D43)</f>
        <v>344.14700000000005</v>
      </c>
      <c r="E44" s="2"/>
    </row>
    <row r="45" spans="1:9" ht="51.75" customHeight="1" thickBot="1">
      <c r="A45" s="336" t="s">
        <v>321</v>
      </c>
      <c r="B45" s="337"/>
      <c r="C45" s="337"/>
      <c r="D45" s="337"/>
      <c r="E45" s="337"/>
      <c r="F45" s="337"/>
      <c r="G45" s="337"/>
      <c r="H45" s="337"/>
      <c r="I45" s="338"/>
    </row>
    <row r="46" spans="1:9" ht="48" thickBot="1">
      <c r="A46" s="84" t="s">
        <v>19</v>
      </c>
      <c r="B46" s="85" t="s">
        <v>132</v>
      </c>
      <c r="C46" s="86" t="s">
        <v>131</v>
      </c>
      <c r="D46" s="87" t="s">
        <v>8</v>
      </c>
      <c r="E46" s="2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422.82940000000002</v>
      </c>
      <c r="E47" s="2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52.853675000000003</v>
      </c>
      <c r="E48" s="2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21.141469999999998</v>
      </c>
      <c r="E49" s="2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31.712204999999997</v>
      </c>
      <c r="E50" s="2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21.141469999999998</v>
      </c>
      <c r="E51" s="2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12.684882</v>
      </c>
      <c r="E52" s="2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4.228294</v>
      </c>
      <c r="E53" s="2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169.13175999999999</v>
      </c>
      <c r="E54" s="2"/>
    </row>
    <row r="55" spans="1:9" ht="16.5" thickBot="1">
      <c r="A55" s="326" t="s">
        <v>30</v>
      </c>
      <c r="B55" s="327"/>
      <c r="C55" s="92">
        <f>SUM(C47:C54)</f>
        <v>0.34800000000000003</v>
      </c>
      <c r="D55" s="75">
        <f>SUM(D47:D54)</f>
        <v>735.72315600000013</v>
      </c>
      <c r="E55" s="2"/>
    </row>
    <row r="56" spans="1:9" ht="16.5" thickBot="1">
      <c r="A56" s="93" t="s">
        <v>31</v>
      </c>
      <c r="B56" s="318" t="s">
        <v>32</v>
      </c>
      <c r="C56" s="319"/>
      <c r="D56" s="93" t="s">
        <v>8</v>
      </c>
      <c r="E56" s="2"/>
    </row>
    <row r="57" spans="1:9" ht="16.5" thickBot="1">
      <c r="A57" s="69" t="s">
        <v>0</v>
      </c>
      <c r="B57" s="171" t="s">
        <v>323</v>
      </c>
      <c r="C57" s="172">
        <v>5</v>
      </c>
      <c r="D57" s="94">
        <f>(10*21)-(D33*6%)</f>
        <v>103.8</v>
      </c>
      <c r="E57" s="2"/>
    </row>
    <row r="58" spans="1:9" ht="15.75">
      <c r="A58" s="71" t="s">
        <v>1</v>
      </c>
      <c r="B58" s="339" t="s">
        <v>322</v>
      </c>
      <c r="C58" s="321"/>
      <c r="D58" s="95">
        <f>32.7*21</f>
        <v>686.7</v>
      </c>
      <c r="E58" s="2"/>
    </row>
    <row r="59" spans="1:9" ht="15.75">
      <c r="A59" s="71" t="s">
        <v>3</v>
      </c>
      <c r="B59" s="339" t="s">
        <v>34</v>
      </c>
      <c r="C59" s="340"/>
      <c r="D59" s="95"/>
      <c r="E59" s="2"/>
    </row>
    <row r="60" spans="1:9" ht="15.75">
      <c r="A60" s="71" t="s">
        <v>4</v>
      </c>
      <c r="B60" s="341" t="s">
        <v>164</v>
      </c>
      <c r="C60" s="342"/>
      <c r="D60" s="95"/>
      <c r="E60" s="2"/>
    </row>
    <row r="61" spans="1:9" ht="16.5" thickBot="1">
      <c r="A61" s="90" t="s">
        <v>71</v>
      </c>
      <c r="B61" s="343" t="s">
        <v>14</v>
      </c>
      <c r="C61" s="344"/>
      <c r="D61" s="74"/>
      <c r="E61" s="2"/>
    </row>
    <row r="62" spans="1:9" ht="16.5" thickBot="1">
      <c r="A62" s="345" t="s">
        <v>35</v>
      </c>
      <c r="B62" s="346"/>
      <c r="C62" s="347"/>
      <c r="D62" s="75">
        <f>SUM(D57:D61)</f>
        <v>790.5</v>
      </c>
      <c r="E62" s="2"/>
    </row>
    <row r="63" spans="1:9" ht="34.5" customHeight="1" thickBot="1">
      <c r="A63" s="353" t="s">
        <v>325</v>
      </c>
      <c r="B63" s="354"/>
      <c r="C63" s="354"/>
      <c r="D63" s="354"/>
      <c r="E63" s="354"/>
      <c r="F63" s="354"/>
      <c r="G63" s="354"/>
      <c r="H63" s="354"/>
      <c r="I63" s="355"/>
    </row>
    <row r="64" spans="1:9" ht="16.5" thickBot="1">
      <c r="A64" s="326" t="s">
        <v>74</v>
      </c>
      <c r="B64" s="327"/>
      <c r="C64" s="327"/>
      <c r="D64" s="328"/>
      <c r="E64" s="2"/>
    </row>
    <row r="65" spans="1:5" ht="16.5" thickBot="1">
      <c r="A65" s="179">
        <v>2</v>
      </c>
      <c r="B65" s="348" t="s">
        <v>75</v>
      </c>
      <c r="C65" s="348"/>
      <c r="D65" s="180" t="s">
        <v>8</v>
      </c>
      <c r="E65" s="2"/>
    </row>
    <row r="66" spans="1:5" ht="15.75">
      <c r="A66" s="178" t="s">
        <v>17</v>
      </c>
      <c r="B66" s="349" t="s">
        <v>18</v>
      </c>
      <c r="C66" s="349"/>
      <c r="D66" s="96">
        <f>D44</f>
        <v>344.14700000000005</v>
      </c>
      <c r="E66" s="2"/>
    </row>
    <row r="67" spans="1:5" ht="15.75">
      <c r="A67" s="97" t="s">
        <v>19</v>
      </c>
      <c r="B67" s="350" t="s">
        <v>20</v>
      </c>
      <c r="C67" s="350"/>
      <c r="D67" s="72">
        <f>D55</f>
        <v>735.72315600000013</v>
      </c>
      <c r="E67" s="2"/>
    </row>
    <row r="68" spans="1:5" ht="16.5" thickBot="1">
      <c r="A68" s="98" t="s">
        <v>31</v>
      </c>
      <c r="B68" s="351" t="s">
        <v>32</v>
      </c>
      <c r="C68" s="351"/>
      <c r="D68" s="99">
        <f>D62</f>
        <v>790.5</v>
      </c>
      <c r="E68" s="2"/>
    </row>
    <row r="69" spans="1:5" ht="16.5" thickBot="1">
      <c r="A69" s="345" t="s">
        <v>15</v>
      </c>
      <c r="B69" s="346"/>
      <c r="C69" s="352"/>
      <c r="D69" s="75">
        <f>SUM(D66:D68)</f>
        <v>1870.3701560000002</v>
      </c>
      <c r="E69" s="2"/>
    </row>
    <row r="70" spans="1:5" ht="16.5" thickBot="1">
      <c r="A70" s="315" t="s">
        <v>36</v>
      </c>
      <c r="B70" s="316"/>
      <c r="C70" s="316"/>
      <c r="D70" s="317"/>
      <c r="E70" s="2"/>
    </row>
    <row r="71" spans="1:5" ht="16.5" thickBot="1">
      <c r="A71" s="93">
        <v>3</v>
      </c>
      <c r="B71" s="356" t="s">
        <v>37</v>
      </c>
      <c r="C71" s="357"/>
      <c r="D71" s="93" t="s">
        <v>8</v>
      </c>
      <c r="E71" s="2"/>
    </row>
    <row r="72" spans="1:5" ht="63">
      <c r="A72" s="100" t="s">
        <v>0</v>
      </c>
      <c r="B72" s="78" t="s">
        <v>342</v>
      </c>
      <c r="C72" s="177">
        <v>0.04</v>
      </c>
      <c r="D72" s="101">
        <f>((D33/12)*(30/30)*0.04)</f>
        <v>5.9</v>
      </c>
      <c r="E72" s="2"/>
    </row>
    <row r="73" spans="1:5" ht="15.75">
      <c r="A73" s="102" t="s">
        <v>1</v>
      </c>
      <c r="B73" s="103" t="s">
        <v>117</v>
      </c>
      <c r="C73" s="27">
        <v>2.0000000000000001E-4</v>
      </c>
      <c r="D73" s="104">
        <f>D72*C54</f>
        <v>0.47200000000000003</v>
      </c>
      <c r="E73" s="2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30.797999999999998</v>
      </c>
      <c r="E74" s="2"/>
    </row>
    <row r="75" spans="1:5" ht="47.25">
      <c r="A75" s="102" t="s">
        <v>4</v>
      </c>
      <c r="B75" s="103" t="s">
        <v>315</v>
      </c>
      <c r="C75" s="27">
        <v>1.9400000000000001E-2</v>
      </c>
      <c r="D75" s="104">
        <f>($D$39)*(C75)</f>
        <v>34.338000000000001</v>
      </c>
      <c r="E75" s="2"/>
    </row>
    <row r="76" spans="1:5" ht="47.25">
      <c r="A76" s="102" t="s">
        <v>71</v>
      </c>
      <c r="B76" s="103" t="s">
        <v>344</v>
      </c>
      <c r="C76" s="27">
        <v>4.4999999999999997E-3</v>
      </c>
      <c r="D76" s="104">
        <f>($D$33)*(C76)</f>
        <v>7.964999999999999</v>
      </c>
      <c r="E76" s="2"/>
    </row>
    <row r="77" spans="1:5" ht="95.25" thickBot="1">
      <c r="A77" s="105" t="s">
        <v>72</v>
      </c>
      <c r="B77" s="80" t="s">
        <v>343</v>
      </c>
      <c r="C77" s="28">
        <v>2.5000000000000001E-2</v>
      </c>
      <c r="D77" s="106">
        <f>($D$33)*(C77)</f>
        <v>44.25</v>
      </c>
      <c r="E77" s="2"/>
    </row>
    <row r="78" spans="1:5" ht="16.5" thickBot="1">
      <c r="A78" s="358" t="s">
        <v>119</v>
      </c>
      <c r="B78" s="359"/>
      <c r="C78" s="107">
        <f>SUM(C72:C77)</f>
        <v>0.10650000000000001</v>
      </c>
      <c r="D78" s="108">
        <f>SUM(D72:D77)</f>
        <v>123.72300000000001</v>
      </c>
      <c r="E78" s="2"/>
    </row>
    <row r="79" spans="1:5" ht="16.5" thickBot="1">
      <c r="A79" s="329" t="s">
        <v>38</v>
      </c>
      <c r="B79" s="330"/>
      <c r="C79" s="330"/>
      <c r="D79" s="331"/>
      <c r="E79" s="2"/>
    </row>
    <row r="80" spans="1:5" ht="16.5" thickBot="1">
      <c r="A80" s="120" t="s">
        <v>39</v>
      </c>
      <c r="B80" s="173" t="s">
        <v>40</v>
      </c>
      <c r="C80" s="93" t="s">
        <v>41</v>
      </c>
      <c r="D80" s="93" t="s">
        <v>8</v>
      </c>
      <c r="E80" s="2"/>
    </row>
    <row r="81" spans="1:9" ht="31.5">
      <c r="A81" s="100" t="s">
        <v>0</v>
      </c>
      <c r="B81" s="78" t="s">
        <v>316</v>
      </c>
      <c r="C81" s="177">
        <v>8.0000000000000002E-3</v>
      </c>
      <c r="D81" s="109">
        <f>($D$39+$D$44+$D$55+$D$62+$D$78)*C81</f>
        <v>30.112745248</v>
      </c>
      <c r="E81" s="2"/>
    </row>
    <row r="82" spans="1:9" ht="31.5">
      <c r="A82" s="102" t="s">
        <v>1</v>
      </c>
      <c r="B82" s="103" t="s">
        <v>317</v>
      </c>
      <c r="C82" s="26">
        <v>3.3E-3</v>
      </c>
      <c r="D82" s="110">
        <f>($D$39+$D$44+$D$55+$D$62+$D$78)*C82</f>
        <v>12.421507414799999</v>
      </c>
      <c r="E82" s="2"/>
    </row>
    <row r="83" spans="1:9" ht="31.5">
      <c r="A83" s="102" t="s">
        <v>3</v>
      </c>
      <c r="B83" s="103" t="s">
        <v>318</v>
      </c>
      <c r="C83" s="26">
        <v>2.0000000000000001E-4</v>
      </c>
      <c r="D83" s="110">
        <f>($D$39+$D$44+$D$55+$D$62+$D$78)*C83</f>
        <v>0.75281863120000003</v>
      </c>
      <c r="E83" s="2"/>
    </row>
    <row r="84" spans="1:9" ht="31.5">
      <c r="A84" s="102" t="s">
        <v>4</v>
      </c>
      <c r="B84" s="103" t="s">
        <v>320</v>
      </c>
      <c r="C84" s="26">
        <v>5.0000000000000001E-3</v>
      </c>
      <c r="D84" s="110">
        <f>($D$39+$D$44+$D$55+$D$62+$D$78)*C84</f>
        <v>18.820465779999999</v>
      </c>
      <c r="E84" s="2"/>
    </row>
    <row r="85" spans="1:9" ht="32.25" thickBot="1">
      <c r="A85" s="117" t="s">
        <v>71</v>
      </c>
      <c r="B85" s="174" t="s">
        <v>319</v>
      </c>
      <c r="C85" s="175">
        <v>2.0000000000000001E-4</v>
      </c>
      <c r="D85" s="111">
        <f>($D$39+$D$44+$D$55+$D$62+$D$78)*C85</f>
        <v>0.75281863120000003</v>
      </c>
      <c r="E85" s="2"/>
    </row>
    <row r="86" spans="1:9" ht="50.25" customHeight="1" thickBot="1">
      <c r="A86" s="326" t="s">
        <v>42</v>
      </c>
      <c r="B86" s="327"/>
      <c r="C86" s="112">
        <f>SUM(C81:C85)</f>
        <v>1.67E-2</v>
      </c>
      <c r="D86" s="113">
        <f>SUM(D81:D85)</f>
        <v>62.8603557052</v>
      </c>
      <c r="E86" s="2"/>
    </row>
    <row r="87" spans="1:9" ht="55.5" customHeight="1" thickBot="1">
      <c r="A87" s="336" t="s">
        <v>324</v>
      </c>
      <c r="B87" s="337"/>
      <c r="C87" s="337"/>
      <c r="D87" s="337"/>
      <c r="E87" s="337"/>
      <c r="F87" s="337"/>
      <c r="G87" s="337"/>
      <c r="H87" s="337"/>
      <c r="I87" s="338"/>
    </row>
    <row r="88" spans="1:9" ht="16.5" thickBot="1">
      <c r="A88" s="114" t="s">
        <v>43</v>
      </c>
      <c r="B88" s="360" t="s">
        <v>44</v>
      </c>
      <c r="C88" s="361"/>
      <c r="D88" s="167" t="s">
        <v>8</v>
      </c>
      <c r="E88" s="2"/>
    </row>
    <row r="89" spans="1:9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  <c r="E89" s="2"/>
    </row>
    <row r="90" spans="1:9" ht="16.5" thickBot="1">
      <c r="A90" s="306" t="s">
        <v>121</v>
      </c>
      <c r="B90" s="308"/>
      <c r="C90" s="170">
        <f>SUM(C89)</f>
        <v>0</v>
      </c>
      <c r="D90" s="170">
        <f>SUM(D89)</f>
        <v>0</v>
      </c>
      <c r="E90" s="2"/>
    </row>
    <row r="91" spans="1:9" ht="16.5" thickBot="1">
      <c r="A91" s="362" t="s">
        <v>122</v>
      </c>
      <c r="B91" s="363"/>
      <c r="C91" s="363"/>
      <c r="D91" s="364"/>
      <c r="E91" s="2"/>
    </row>
    <row r="92" spans="1:9" ht="15.75">
      <c r="A92" s="116" t="s">
        <v>0</v>
      </c>
      <c r="B92" s="365" t="s">
        <v>40</v>
      </c>
      <c r="C92" s="366"/>
      <c r="D92" s="100">
        <f>(D86)</f>
        <v>62.8603557052</v>
      </c>
      <c r="E92" s="2"/>
    </row>
    <row r="93" spans="1:9" ht="16.5" thickBot="1">
      <c r="A93" s="117" t="s">
        <v>1</v>
      </c>
      <c r="B93" s="367" t="s">
        <v>120</v>
      </c>
      <c r="C93" s="368"/>
      <c r="D93" s="106">
        <f>($D$33)*(C93)</f>
        <v>0</v>
      </c>
      <c r="E93" s="2"/>
    </row>
    <row r="94" spans="1:9" ht="16.5" thickBot="1">
      <c r="A94" s="369" t="s">
        <v>123</v>
      </c>
      <c r="B94" s="370"/>
      <c r="C94" s="370"/>
      <c r="D94" s="118">
        <f>SUM(D92:D92)</f>
        <v>62.8603557052</v>
      </c>
      <c r="E94" s="2"/>
    </row>
    <row r="95" spans="1:9" ht="16.5" thickBot="1">
      <c r="A95" s="329" t="s">
        <v>45</v>
      </c>
      <c r="B95" s="330"/>
      <c r="C95" s="330"/>
      <c r="D95" s="331"/>
      <c r="E95" s="2"/>
    </row>
    <row r="96" spans="1:9" ht="16.5" thickBot="1">
      <c r="A96" s="93">
        <v>5</v>
      </c>
      <c r="B96" s="318" t="s">
        <v>46</v>
      </c>
      <c r="C96" s="319"/>
      <c r="D96" s="93" t="s">
        <v>8</v>
      </c>
      <c r="E96" s="2"/>
    </row>
    <row r="97" spans="1:5" ht="15.75">
      <c r="A97" s="69" t="s">
        <v>0</v>
      </c>
      <c r="B97" s="320" t="s">
        <v>47</v>
      </c>
      <c r="C97" s="321"/>
      <c r="D97" s="119">
        <v>10</v>
      </c>
      <c r="E97" s="181"/>
    </row>
    <row r="98" spans="1:5" ht="15.75">
      <c r="A98" s="71" t="s">
        <v>1</v>
      </c>
      <c r="B98" s="339" t="s">
        <v>48</v>
      </c>
      <c r="C98" s="340"/>
      <c r="D98" s="95"/>
      <c r="E98" s="2"/>
    </row>
    <row r="99" spans="1:5" ht="15.75">
      <c r="A99" s="71" t="s">
        <v>3</v>
      </c>
      <c r="B99" s="339" t="s">
        <v>201</v>
      </c>
      <c r="C99" s="340"/>
      <c r="D99" s="95">
        <v>5</v>
      </c>
      <c r="E99" s="2"/>
    </row>
    <row r="100" spans="1:5" ht="16.5" thickBot="1">
      <c r="A100" s="73" t="s">
        <v>4</v>
      </c>
      <c r="B100" s="343" t="s">
        <v>14</v>
      </c>
      <c r="C100" s="344"/>
      <c r="D100" s="74"/>
      <c r="E100" s="2"/>
    </row>
    <row r="101" spans="1:5" ht="16.5" thickBot="1">
      <c r="A101" s="345" t="s">
        <v>125</v>
      </c>
      <c r="B101" s="346"/>
      <c r="C101" s="347"/>
      <c r="D101" s="75">
        <f>SUM(D97:D100)</f>
        <v>15</v>
      </c>
      <c r="E101" s="2"/>
    </row>
    <row r="102" spans="1:5" ht="16.5" thickBot="1">
      <c r="A102" s="329" t="s">
        <v>49</v>
      </c>
      <c r="B102" s="330"/>
      <c r="C102" s="330"/>
      <c r="D102" s="331"/>
      <c r="E102" s="2"/>
    </row>
    <row r="103" spans="1:5" ht="16.5" thickBot="1">
      <c r="A103" s="185">
        <v>6</v>
      </c>
      <c r="B103" s="120" t="s">
        <v>50</v>
      </c>
      <c r="C103" s="186" t="s">
        <v>21</v>
      </c>
      <c r="D103" s="93" t="s">
        <v>8</v>
      </c>
      <c r="E103" s="29"/>
    </row>
    <row r="104" spans="1:5" ht="15.75">
      <c r="A104" s="121" t="s">
        <v>0</v>
      </c>
      <c r="B104" s="122" t="s">
        <v>51</v>
      </c>
      <c r="C104" s="123">
        <v>5.0000000000000001E-4</v>
      </c>
      <c r="D104" s="124">
        <f>(C104*D120)</f>
        <v>1.9209767558526001</v>
      </c>
      <c r="E104" s="29"/>
    </row>
    <row r="105" spans="1:5" ht="15.75">
      <c r="A105" s="125" t="s">
        <v>1</v>
      </c>
      <c r="B105" s="126" t="s">
        <v>52</v>
      </c>
      <c r="C105" s="127">
        <v>4.0000000000000002E-4</v>
      </c>
      <c r="D105" s="128">
        <f>C105*D120</f>
        <v>1.53678140468208</v>
      </c>
      <c r="E105" s="2"/>
    </row>
    <row r="106" spans="1:5" ht="15.75">
      <c r="A106" s="371" t="s">
        <v>3</v>
      </c>
      <c r="B106" s="129" t="s">
        <v>126</v>
      </c>
      <c r="C106" s="130"/>
      <c r="D106" s="131"/>
      <c r="E106" s="29"/>
    </row>
    <row r="107" spans="1:5" ht="15.75">
      <c r="A107" s="371"/>
      <c r="B107" s="129" t="s">
        <v>150</v>
      </c>
      <c r="C107" s="127">
        <v>0.03</v>
      </c>
      <c r="D107" s="128">
        <f>(D120+D104+D105)*C107</f>
        <v>115.36233809597205</v>
      </c>
      <c r="E107" s="2"/>
    </row>
    <row r="108" spans="1:5" ht="15.75">
      <c r="A108" s="371"/>
      <c r="B108" s="129" t="s">
        <v>151</v>
      </c>
      <c r="C108" s="127">
        <v>6.4999999999999997E-3</v>
      </c>
      <c r="D108" s="128">
        <f>(D120+D104+D105)*C108</f>
        <v>24.995173254127277</v>
      </c>
      <c r="E108" s="2"/>
    </row>
    <row r="109" spans="1:5" ht="15.75">
      <c r="A109" s="371"/>
      <c r="B109" s="129" t="s">
        <v>127</v>
      </c>
      <c r="C109" s="132"/>
      <c r="D109" s="128"/>
      <c r="E109" s="2"/>
    </row>
    <row r="110" spans="1:5" ht="15.75">
      <c r="A110" s="371"/>
      <c r="B110" s="129" t="s">
        <v>128</v>
      </c>
      <c r="C110" s="132"/>
      <c r="D110" s="128"/>
      <c r="E110" s="2"/>
    </row>
    <row r="111" spans="1:5" ht="16.5" thickBot="1">
      <c r="A111" s="372"/>
      <c r="B111" s="133" t="s">
        <v>129</v>
      </c>
      <c r="C111" s="134">
        <v>0.05</v>
      </c>
      <c r="D111" s="135">
        <f>(D120+D104+D105)*C111</f>
        <v>192.27056349328677</v>
      </c>
      <c r="E111" s="2"/>
    </row>
    <row r="112" spans="1:5" ht="16.5" thickBot="1">
      <c r="A112" s="358" t="s">
        <v>124</v>
      </c>
      <c r="B112" s="359"/>
      <c r="C112" s="136">
        <f>SUM(C104:C111)</f>
        <v>8.7400000000000005E-2</v>
      </c>
      <c r="D112" s="137">
        <f>SUM(D104:D111)</f>
        <v>336.08583300392081</v>
      </c>
      <c r="E112" s="2"/>
    </row>
    <row r="113" spans="1:5" ht="16.5" thickBot="1">
      <c r="A113" s="138" t="s">
        <v>54</v>
      </c>
      <c r="B113" s="139"/>
      <c r="C113" s="140"/>
      <c r="D113" s="141"/>
      <c r="E113" s="2"/>
    </row>
    <row r="114" spans="1:5" ht="16.5" thickBot="1">
      <c r="A114" s="184"/>
      <c r="B114" s="319" t="s">
        <v>55</v>
      </c>
      <c r="C114" s="357"/>
      <c r="D114" s="93" t="s">
        <v>8</v>
      </c>
      <c r="E114" s="2"/>
    </row>
    <row r="115" spans="1:5" ht="15.75">
      <c r="A115" s="114">
        <v>1</v>
      </c>
      <c r="B115" s="320" t="s">
        <v>6</v>
      </c>
      <c r="C115" s="321"/>
      <c r="D115" s="142">
        <f>D39</f>
        <v>1770</v>
      </c>
      <c r="E115" s="2"/>
    </row>
    <row r="116" spans="1:5" ht="15.75">
      <c r="A116" s="143">
        <v>2</v>
      </c>
      <c r="B116" s="339" t="s">
        <v>16</v>
      </c>
      <c r="C116" s="340"/>
      <c r="D116" s="144">
        <f>D69</f>
        <v>1870.3701560000002</v>
      </c>
      <c r="E116" s="2"/>
    </row>
    <row r="117" spans="1:5" ht="15.75">
      <c r="A117" s="143">
        <v>3</v>
      </c>
      <c r="B117" s="339" t="s">
        <v>36</v>
      </c>
      <c r="C117" s="340"/>
      <c r="D117" s="144">
        <f>D78</f>
        <v>123.72300000000001</v>
      </c>
      <c r="E117" s="2"/>
    </row>
    <row r="118" spans="1:5" ht="15.75">
      <c r="A118" s="143">
        <v>4</v>
      </c>
      <c r="B118" s="339" t="s">
        <v>38</v>
      </c>
      <c r="C118" s="340"/>
      <c r="D118" s="144">
        <f>D94</f>
        <v>62.8603557052</v>
      </c>
      <c r="E118" s="2"/>
    </row>
    <row r="119" spans="1:5" ht="16.5" thickBot="1">
      <c r="A119" s="145">
        <v>5</v>
      </c>
      <c r="B119" s="343" t="s">
        <v>45</v>
      </c>
      <c r="C119" s="344"/>
      <c r="D119" s="146">
        <f>D101</f>
        <v>15</v>
      </c>
      <c r="E119" s="2"/>
    </row>
    <row r="120" spans="1:5" ht="16.5" thickBot="1">
      <c r="A120" s="332" t="s">
        <v>56</v>
      </c>
      <c r="B120" s="376"/>
      <c r="C120" s="319"/>
      <c r="D120" s="75">
        <f>SUM(D115:D119)</f>
        <v>3841.9535117052001</v>
      </c>
      <c r="E120" s="2"/>
    </row>
    <row r="121" spans="1:5" ht="16.5" thickBot="1">
      <c r="A121" s="147">
        <v>6</v>
      </c>
      <c r="B121" s="377" t="s">
        <v>57</v>
      </c>
      <c r="C121" s="378"/>
      <c r="D121" s="148">
        <f>D112</f>
        <v>336.08583300392081</v>
      </c>
      <c r="E121" s="2"/>
    </row>
    <row r="122" spans="1:5" ht="16.5" thickBot="1">
      <c r="A122" s="356" t="s">
        <v>58</v>
      </c>
      <c r="B122" s="357"/>
      <c r="C122" s="399"/>
      <c r="D122" s="75">
        <f>+D121+D120</f>
        <v>4178.039344709121</v>
      </c>
      <c r="E122" s="2"/>
    </row>
    <row r="123" spans="1:5" ht="16.5" thickBot="1">
      <c r="A123" s="9"/>
      <c r="B123" s="9"/>
      <c r="C123" s="9"/>
      <c r="D123" s="9"/>
      <c r="E123" s="2"/>
    </row>
    <row r="124" spans="1:5" ht="16.5" thickBot="1">
      <c r="A124" s="149" t="s">
        <v>59</v>
      </c>
      <c r="B124" s="150"/>
      <c r="C124" s="151"/>
      <c r="D124" s="152"/>
      <c r="E124" s="1"/>
    </row>
    <row r="125" spans="1:5" ht="15.75">
      <c r="A125" s="382" t="s">
        <v>60</v>
      </c>
      <c r="B125" s="383"/>
      <c r="C125" s="384"/>
      <c r="D125" s="153">
        <f>D122</f>
        <v>4178.039344709121</v>
      </c>
      <c r="E125" s="2"/>
    </row>
    <row r="126" spans="1:5" ht="16.5" thickBot="1">
      <c r="A126" s="385" t="s">
        <v>61</v>
      </c>
      <c r="B126" s="386"/>
      <c r="C126" s="387"/>
      <c r="D126" s="154">
        <f>D44+D78+D86</f>
        <v>530.73035570520005</v>
      </c>
      <c r="E126" s="2"/>
    </row>
    <row r="127" spans="1:5" ht="15.75">
      <c r="A127" s="388" t="s">
        <v>51</v>
      </c>
      <c r="B127" s="389"/>
      <c r="C127" s="155">
        <f>C104</f>
        <v>5.0000000000000001E-4</v>
      </c>
      <c r="D127" s="154">
        <f>ROUND(D126*C127,2)</f>
        <v>0.27</v>
      </c>
      <c r="E127" s="2"/>
    </row>
    <row r="128" spans="1:5" ht="15.75">
      <c r="A128" s="388" t="s">
        <v>52</v>
      </c>
      <c r="B128" s="389"/>
      <c r="C128" s="156">
        <f>C105</f>
        <v>4.0000000000000002E-4</v>
      </c>
      <c r="D128" s="154">
        <f>ROUND((D126+D127)*C128,2)</f>
        <v>0.21</v>
      </c>
      <c r="E128" s="2"/>
    </row>
    <row r="129" spans="1:5" ht="16.5" thickBot="1">
      <c r="A129" s="390" t="s">
        <v>53</v>
      </c>
      <c r="B129" s="391"/>
      <c r="C129" s="157">
        <f>SUM(C107:C111)</f>
        <v>8.6499999999999994E-2</v>
      </c>
      <c r="D129" s="158">
        <f>ROUND((D126+D127+D128)/(1-C129)-(D126+D127+D128),2)</f>
        <v>50.3</v>
      </c>
      <c r="E129" s="2"/>
    </row>
    <row r="130" spans="1:5" ht="16.5" thickBot="1">
      <c r="A130" s="392" t="s">
        <v>155</v>
      </c>
      <c r="B130" s="393"/>
      <c r="C130" s="394"/>
      <c r="D130" s="159">
        <f>SUM(D126:D129)</f>
        <v>581.51035570520003</v>
      </c>
      <c r="E130" s="2"/>
    </row>
    <row r="131" spans="1:5" ht="16.5" thickBot="1">
      <c r="A131" s="373" t="s">
        <v>62</v>
      </c>
      <c r="B131" s="374"/>
      <c r="C131" s="375"/>
      <c r="D131" s="160">
        <f>+D125-D130</f>
        <v>3596.5289890039212</v>
      </c>
      <c r="E131" s="2"/>
    </row>
  </sheetData>
  <mergeCells count="82">
    <mergeCell ref="A131:C131"/>
    <mergeCell ref="A102:D102"/>
    <mergeCell ref="A106:A111"/>
    <mergeCell ref="A112:B112"/>
    <mergeCell ref="B119:C119"/>
    <mergeCell ref="A120:C120"/>
    <mergeCell ref="B121:C121"/>
    <mergeCell ref="A86:B86"/>
    <mergeCell ref="B88:C88"/>
    <mergeCell ref="A90:B90"/>
    <mergeCell ref="A91:D91"/>
    <mergeCell ref="B93:C93"/>
    <mergeCell ref="A87:I87"/>
    <mergeCell ref="B71:C71"/>
    <mergeCell ref="A78:B78"/>
    <mergeCell ref="A79:D79"/>
    <mergeCell ref="B65:C65"/>
    <mergeCell ref="B66:C66"/>
    <mergeCell ref="B67:C67"/>
    <mergeCell ref="A69:C69"/>
    <mergeCell ref="B61:C61"/>
    <mergeCell ref="A62:C62"/>
    <mergeCell ref="A64:D64"/>
    <mergeCell ref="B68:C68"/>
    <mergeCell ref="A70:D70"/>
    <mergeCell ref="A63:I63"/>
    <mergeCell ref="A15:D15"/>
    <mergeCell ref="C20:D20"/>
    <mergeCell ref="A23:D23"/>
    <mergeCell ref="B30:C30"/>
    <mergeCell ref="A31:D31"/>
    <mergeCell ref="C19:D19"/>
    <mergeCell ref="B24:C24"/>
    <mergeCell ref="B25:C25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B99:C99"/>
    <mergeCell ref="B100:C100"/>
    <mergeCell ref="A101:C101"/>
    <mergeCell ref="B92:C92"/>
    <mergeCell ref="A95:D95"/>
    <mergeCell ref="A94:C94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A9:D9"/>
    <mergeCell ref="A4:D4"/>
    <mergeCell ref="A5:D5"/>
    <mergeCell ref="A6:D6"/>
    <mergeCell ref="A7:D7"/>
    <mergeCell ref="A8:D8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7:D61">
    <cfRule type="cellIs" dxfId="21" priority="10" operator="greaterThan">
      <formula>0</formula>
    </cfRule>
  </conditionalFormatting>
  <conditionalFormatting sqref="D93">
    <cfRule type="cellIs" dxfId="20" priority="9" operator="greaterThan">
      <formula>0</formula>
    </cfRule>
  </conditionalFormatting>
  <conditionalFormatting sqref="D97:D100">
    <cfRule type="cellIs" dxfId="19" priority="8" operator="greaterThan">
      <formula>0</formula>
    </cfRule>
  </conditionalFormatting>
  <conditionalFormatting sqref="C109:C110">
    <cfRule type="cellIs" dxfId="18" priority="7" operator="greaterThan">
      <formula>0</formula>
    </cfRule>
  </conditionalFormatting>
  <conditionalFormatting sqref="C47">
    <cfRule type="cellIs" dxfId="17" priority="6" operator="greaterThan">
      <formula>0</formula>
    </cfRule>
  </conditionalFormatting>
  <conditionalFormatting sqref="C49">
    <cfRule type="cellIs" dxfId="16" priority="5" operator="greaterThan">
      <formula>0</formula>
    </cfRule>
  </conditionalFormatting>
  <conditionalFormatting sqref="C52">
    <cfRule type="cellIs" dxfId="15" priority="4" operator="greaterThan">
      <formula>0</formula>
    </cfRule>
  </conditionalFormatting>
  <conditionalFormatting sqref="C54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9">
    <cfRule type="cellIs" dxfId="12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I137"/>
  <sheetViews>
    <sheetView topLeftCell="A76" workbookViewId="0">
      <selection activeCell="B72" sqref="B72:B77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4" spans="1:5" ht="15.75">
      <c r="A4" s="395"/>
      <c r="B4" s="395"/>
      <c r="C4" s="395"/>
      <c r="D4" s="395"/>
      <c r="E4" s="2"/>
    </row>
    <row r="5" spans="1:5" ht="15.75">
      <c r="A5" s="395"/>
      <c r="B5" s="395"/>
      <c r="C5" s="395"/>
      <c r="D5" s="395"/>
      <c r="E5" s="2"/>
    </row>
    <row r="6" spans="1:5" ht="15.75">
      <c r="A6" s="396"/>
      <c r="B6" s="396"/>
      <c r="C6" s="396"/>
      <c r="D6" s="396"/>
      <c r="E6" s="2"/>
    </row>
    <row r="7" spans="1:5" ht="15.75">
      <c r="A7" s="397"/>
      <c r="B7" s="397"/>
      <c r="C7" s="397"/>
      <c r="D7" s="397"/>
      <c r="E7" s="190"/>
    </row>
    <row r="8" spans="1:5" ht="16.5" thickBot="1">
      <c r="A8" s="398"/>
      <c r="B8" s="398"/>
      <c r="C8" s="398"/>
      <c r="D8" s="398"/>
      <c r="E8" s="190"/>
    </row>
    <row r="9" spans="1:5" ht="16.5" thickBot="1">
      <c r="A9" s="294" t="s">
        <v>78</v>
      </c>
      <c r="B9" s="295"/>
      <c r="C9" s="295"/>
      <c r="D9" s="296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189</v>
      </c>
      <c r="E10" s="190"/>
    </row>
    <row r="11" spans="1:5" ht="15.75">
      <c r="A11" s="36" t="s">
        <v>81</v>
      </c>
      <c r="B11" s="37" t="s">
        <v>134</v>
      </c>
      <c r="C11" s="38"/>
      <c r="D11" s="39" t="s">
        <v>190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188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179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294" t="s">
        <v>86</v>
      </c>
      <c r="B15" s="295"/>
      <c r="C15" s="295"/>
      <c r="D15" s="296"/>
      <c r="E15" s="190"/>
    </row>
    <row r="16" spans="1:5" ht="15.75">
      <c r="A16" s="50" t="s">
        <v>87</v>
      </c>
      <c r="B16" s="51" t="s">
        <v>88</v>
      </c>
      <c r="C16" s="52"/>
      <c r="D16" s="39" t="s">
        <v>188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166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02" t="s">
        <v>185</v>
      </c>
      <c r="D19" s="303"/>
      <c r="E19" s="190"/>
    </row>
    <row r="20" spans="1:5" ht="16.5" thickBot="1">
      <c r="A20" s="53" t="s">
        <v>95</v>
      </c>
      <c r="B20" s="37" t="s">
        <v>96</v>
      </c>
      <c r="C20" s="304" t="s">
        <v>97</v>
      </c>
      <c r="D20" s="305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180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06" t="s">
        <v>100</v>
      </c>
      <c r="B23" s="307"/>
      <c r="C23" s="307"/>
      <c r="D23" s="308"/>
      <c r="E23" s="190"/>
    </row>
    <row r="24" spans="1:5" ht="31.5">
      <c r="A24" s="32" t="s">
        <v>101</v>
      </c>
      <c r="B24" s="309" t="s">
        <v>102</v>
      </c>
      <c r="C24" s="310"/>
      <c r="D24" s="62" t="s">
        <v>185</v>
      </c>
      <c r="E24" s="190"/>
    </row>
    <row r="25" spans="1:5" ht="15.75">
      <c r="A25" s="36" t="s">
        <v>103</v>
      </c>
      <c r="B25" s="311" t="s">
        <v>104</v>
      </c>
      <c r="C25" s="312"/>
      <c r="D25" s="211">
        <v>783210</v>
      </c>
      <c r="E25" s="190"/>
    </row>
    <row r="26" spans="1:5" ht="15.75">
      <c r="A26" s="36" t="s">
        <v>105</v>
      </c>
      <c r="B26" s="311" t="s">
        <v>106</v>
      </c>
      <c r="C26" s="312"/>
      <c r="D26" s="64">
        <v>1198.8699999999999</v>
      </c>
      <c r="E26" s="190"/>
    </row>
    <row r="27" spans="1:5" ht="15.75">
      <c r="A27" s="36" t="s">
        <v>107</v>
      </c>
      <c r="B27" s="311" t="s">
        <v>108</v>
      </c>
      <c r="C27" s="312"/>
      <c r="D27" s="63" t="s">
        <v>165</v>
      </c>
      <c r="E27" s="190"/>
    </row>
    <row r="28" spans="1:5" ht="15.75">
      <c r="A28" s="36" t="s">
        <v>109</v>
      </c>
      <c r="B28" s="311" t="s">
        <v>110</v>
      </c>
      <c r="C28" s="312"/>
      <c r="D28" s="65">
        <v>43539</v>
      </c>
      <c r="E28" s="190"/>
    </row>
    <row r="29" spans="1:5" ht="15.75">
      <c r="A29" s="36" t="s">
        <v>111</v>
      </c>
      <c r="B29" s="311" t="s">
        <v>112</v>
      </c>
      <c r="C29" s="312"/>
      <c r="D29" s="66" t="s">
        <v>113</v>
      </c>
      <c r="E29" s="190"/>
    </row>
    <row r="30" spans="1:5" ht="16.5" thickBot="1">
      <c r="A30" s="42" t="s">
        <v>114</v>
      </c>
      <c r="B30" s="313" t="s">
        <v>115</v>
      </c>
      <c r="C30" s="314"/>
      <c r="D30" s="67">
        <v>12</v>
      </c>
      <c r="E30" s="190"/>
    </row>
    <row r="31" spans="1:5" ht="16.5" thickBot="1">
      <c r="A31" s="315" t="s">
        <v>6</v>
      </c>
      <c r="B31" s="316"/>
      <c r="C31" s="316"/>
      <c r="D31" s="317"/>
      <c r="E31" s="190"/>
    </row>
    <row r="32" spans="1:5" ht="16.5" thickBot="1">
      <c r="A32" s="68">
        <v>1</v>
      </c>
      <c r="B32" s="300" t="s">
        <v>7</v>
      </c>
      <c r="C32" s="301"/>
      <c r="D32" s="68" t="s">
        <v>8</v>
      </c>
      <c r="E32" s="190"/>
    </row>
    <row r="33" spans="1:9" ht="15.75">
      <c r="A33" s="69" t="s">
        <v>0</v>
      </c>
      <c r="B33" s="320" t="s">
        <v>9</v>
      </c>
      <c r="C33" s="321"/>
      <c r="D33" s="70">
        <v>1198.8699999999999</v>
      </c>
      <c r="E33" s="190"/>
    </row>
    <row r="34" spans="1:9" ht="15.75">
      <c r="A34" s="71" t="s">
        <v>1</v>
      </c>
      <c r="B34" s="322" t="s">
        <v>10</v>
      </c>
      <c r="C34" s="323"/>
      <c r="D34" s="72"/>
      <c r="E34" s="190"/>
    </row>
    <row r="35" spans="1:9" ht="15.75">
      <c r="A35" s="71" t="s">
        <v>3</v>
      </c>
      <c r="B35" s="322" t="s">
        <v>11</v>
      </c>
      <c r="C35" s="323"/>
      <c r="D35" s="72"/>
      <c r="E35" s="190"/>
    </row>
    <row r="36" spans="1:9" ht="15.75">
      <c r="A36" s="71" t="s">
        <v>4</v>
      </c>
      <c r="B36" s="322" t="s">
        <v>12</v>
      </c>
      <c r="C36" s="323"/>
      <c r="D36" s="72"/>
      <c r="E36" s="190"/>
    </row>
    <row r="37" spans="1:9" ht="15.75">
      <c r="A37" s="71" t="s">
        <v>71</v>
      </c>
      <c r="B37" s="322" t="s">
        <v>13</v>
      </c>
      <c r="C37" s="323"/>
      <c r="D37" s="72"/>
      <c r="E37" s="190"/>
    </row>
    <row r="38" spans="1:9" ht="16.5" thickBot="1">
      <c r="A38" s="73" t="s">
        <v>72</v>
      </c>
      <c r="B38" s="324" t="s">
        <v>14</v>
      </c>
      <c r="C38" s="325"/>
      <c r="D38" s="74"/>
      <c r="E38" s="190"/>
    </row>
    <row r="39" spans="1:9" ht="16.5" thickBot="1">
      <c r="A39" s="326" t="s">
        <v>15</v>
      </c>
      <c r="B39" s="327"/>
      <c r="C39" s="328"/>
      <c r="D39" s="75">
        <f>SUM(D33:D38)</f>
        <v>1198.8699999999999</v>
      </c>
      <c r="E39" s="190"/>
    </row>
    <row r="40" spans="1:9" ht="16.5" thickBot="1">
      <c r="A40" s="329" t="s">
        <v>16</v>
      </c>
      <c r="B40" s="330"/>
      <c r="C40" s="330"/>
      <c r="D40" s="331"/>
      <c r="E40" s="190"/>
    </row>
    <row r="41" spans="1:9" ht="16.5" thickBot="1">
      <c r="A41" s="76" t="s">
        <v>17</v>
      </c>
      <c r="B41" s="332" t="s">
        <v>18</v>
      </c>
      <c r="C41" s="333"/>
      <c r="D41" s="77" t="s">
        <v>8</v>
      </c>
      <c r="E41" s="190"/>
    </row>
    <row r="42" spans="1:9" ht="15.75">
      <c r="A42" s="36" t="s">
        <v>0</v>
      </c>
      <c r="B42" s="78" t="s">
        <v>133</v>
      </c>
      <c r="C42" s="30">
        <f>1/12</f>
        <v>8.3333333333333329E-2</v>
      </c>
      <c r="D42" s="79">
        <f>(D39)*($C$42)</f>
        <v>99.90583333333332</v>
      </c>
      <c r="E42" s="190"/>
    </row>
    <row r="43" spans="1:9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  <c r="E43" s="190"/>
    </row>
    <row r="44" spans="1:9" ht="16.5" thickBot="1">
      <c r="A44" s="334" t="s">
        <v>130</v>
      </c>
      <c r="B44" s="335"/>
      <c r="C44" s="82">
        <f>SUM(C42:C43)</f>
        <v>0.19443333333333335</v>
      </c>
      <c r="D44" s="83">
        <f>SUM(D42:D43)</f>
        <v>233.10029033333331</v>
      </c>
      <c r="E44" s="190"/>
    </row>
    <row r="45" spans="1:9" ht="52.5" customHeight="1" thickBot="1">
      <c r="A45" s="336" t="s">
        <v>321</v>
      </c>
      <c r="B45" s="337"/>
      <c r="C45" s="337"/>
      <c r="D45" s="337"/>
      <c r="E45" s="337"/>
      <c r="F45" s="337"/>
      <c r="G45" s="337"/>
      <c r="H45" s="337"/>
      <c r="I45" s="338"/>
    </row>
    <row r="46" spans="1:9" ht="48" thickBot="1">
      <c r="A46" s="84" t="s">
        <v>19</v>
      </c>
      <c r="B46" s="85" t="s">
        <v>132</v>
      </c>
      <c r="C46" s="86" t="s">
        <v>131</v>
      </c>
      <c r="D46" s="87" t="s">
        <v>8</v>
      </c>
      <c r="E46" s="190"/>
    </row>
    <row r="47" spans="1:9" ht="15.75">
      <c r="A47" s="71" t="s">
        <v>0</v>
      </c>
      <c r="B47" s="88" t="s">
        <v>22</v>
      </c>
      <c r="C47" s="31">
        <v>0.2</v>
      </c>
      <c r="D47" s="89">
        <f>(D39+D44)*C47</f>
        <v>286.39405806666667</v>
      </c>
      <c r="E47" s="190"/>
    </row>
    <row r="48" spans="1:9" ht="15.75">
      <c r="A48" s="71" t="s">
        <v>1</v>
      </c>
      <c r="B48" s="88" t="s">
        <v>23</v>
      </c>
      <c r="C48" s="23">
        <v>2.5000000000000001E-2</v>
      </c>
      <c r="D48" s="89">
        <f>(D39+D44)*C48</f>
        <v>35.799257258333334</v>
      </c>
      <c r="E48" s="190"/>
    </row>
    <row r="49" spans="1:9" ht="15.75">
      <c r="A49" s="71" t="s">
        <v>3</v>
      </c>
      <c r="B49" s="88" t="s">
        <v>24</v>
      </c>
      <c r="C49" s="24">
        <v>0.01</v>
      </c>
      <c r="D49" s="89">
        <f>(D39+D44)*C49</f>
        <v>14.319702903333333</v>
      </c>
      <c r="E49" s="190"/>
    </row>
    <row r="50" spans="1:9" ht="15.75">
      <c r="A50" s="71" t="s">
        <v>4</v>
      </c>
      <c r="B50" s="88" t="s">
        <v>25</v>
      </c>
      <c r="C50" s="23">
        <v>1.4999999999999999E-2</v>
      </c>
      <c r="D50" s="89">
        <f>(D39+D44)*C50</f>
        <v>21.479554354999998</v>
      </c>
      <c r="E50" s="190"/>
    </row>
    <row r="51" spans="1:9" ht="15.75">
      <c r="A51" s="71" t="s">
        <v>71</v>
      </c>
      <c r="B51" s="88" t="s">
        <v>26</v>
      </c>
      <c r="C51" s="23">
        <v>0.01</v>
      </c>
      <c r="D51" s="89">
        <f>(D39+D44)*C51</f>
        <v>14.319702903333333</v>
      </c>
      <c r="E51" s="190"/>
    </row>
    <row r="52" spans="1:9" ht="15.75">
      <c r="A52" s="71" t="s">
        <v>72</v>
      </c>
      <c r="B52" s="88" t="s">
        <v>27</v>
      </c>
      <c r="C52" s="23">
        <v>6.0000000000000001E-3</v>
      </c>
      <c r="D52" s="89">
        <f>(D39+D44)*C52</f>
        <v>8.5918217419999987</v>
      </c>
      <c r="E52" s="190"/>
    </row>
    <row r="53" spans="1:9" ht="15.75">
      <c r="A53" s="71" t="s">
        <v>76</v>
      </c>
      <c r="B53" s="88" t="s">
        <v>28</v>
      </c>
      <c r="C53" s="23">
        <v>2E-3</v>
      </c>
      <c r="D53" s="89">
        <f>(D39+D44)*C53</f>
        <v>2.8639405806666662</v>
      </c>
      <c r="E53" s="190"/>
    </row>
    <row r="54" spans="1:9" ht="16.5" thickBot="1">
      <c r="A54" s="90" t="s">
        <v>77</v>
      </c>
      <c r="B54" s="91" t="s">
        <v>29</v>
      </c>
      <c r="C54" s="25">
        <v>0.08</v>
      </c>
      <c r="D54" s="89">
        <f>(D39+D44)*C54</f>
        <v>114.55762322666666</v>
      </c>
      <c r="E54" s="190"/>
    </row>
    <row r="55" spans="1:9" ht="16.5" thickBot="1">
      <c r="A55" s="326" t="s">
        <v>30</v>
      </c>
      <c r="B55" s="327"/>
      <c r="C55" s="92">
        <f>SUM(C47:C54)</f>
        <v>0.34800000000000003</v>
      </c>
      <c r="D55" s="75">
        <f>SUM(D47:D54)</f>
        <v>498.32566103600004</v>
      </c>
      <c r="E55" s="190"/>
    </row>
    <row r="56" spans="1:9" ht="16.5" thickBot="1">
      <c r="A56" s="93" t="s">
        <v>31</v>
      </c>
      <c r="B56" s="318" t="s">
        <v>32</v>
      </c>
      <c r="C56" s="319"/>
      <c r="D56" s="93" t="s">
        <v>8</v>
      </c>
      <c r="E56" s="190"/>
    </row>
    <row r="57" spans="1:9" ht="16.5" thickBot="1">
      <c r="A57" s="69" t="s">
        <v>0</v>
      </c>
      <c r="B57" s="171" t="s">
        <v>323</v>
      </c>
      <c r="C57" s="172">
        <v>5</v>
      </c>
      <c r="D57" s="94">
        <f>(10*21)-(D33*6%)</f>
        <v>138.06780000000001</v>
      </c>
      <c r="E57" s="190"/>
    </row>
    <row r="58" spans="1:9" ht="15.75">
      <c r="A58" s="71" t="s">
        <v>1</v>
      </c>
      <c r="B58" s="339" t="s">
        <v>322</v>
      </c>
      <c r="C58" s="321"/>
      <c r="D58" s="95">
        <f>32.7*21</f>
        <v>686.7</v>
      </c>
      <c r="E58" s="190"/>
    </row>
    <row r="59" spans="1:9" ht="15.75">
      <c r="A59" s="71" t="s">
        <v>3</v>
      </c>
      <c r="B59" s="339" t="s">
        <v>34</v>
      </c>
      <c r="C59" s="340"/>
      <c r="D59" s="95"/>
      <c r="E59" s="190"/>
    </row>
    <row r="60" spans="1:9" ht="15.75">
      <c r="A60" s="71" t="s">
        <v>4</v>
      </c>
      <c r="B60" s="341" t="s">
        <v>164</v>
      </c>
      <c r="C60" s="342"/>
      <c r="D60" s="95"/>
      <c r="E60" s="190"/>
    </row>
    <row r="61" spans="1:9" ht="16.5" thickBot="1">
      <c r="A61" s="90" t="s">
        <v>71</v>
      </c>
      <c r="B61" s="343" t="s">
        <v>14</v>
      </c>
      <c r="C61" s="344"/>
      <c r="D61" s="74"/>
      <c r="E61" s="190"/>
    </row>
    <row r="62" spans="1:9" ht="42" customHeight="1" thickBot="1">
      <c r="A62" s="353" t="s">
        <v>325</v>
      </c>
      <c r="B62" s="354"/>
      <c r="C62" s="354"/>
      <c r="D62" s="354"/>
      <c r="E62" s="354"/>
      <c r="F62" s="354"/>
      <c r="G62" s="354"/>
      <c r="H62" s="354"/>
      <c r="I62" s="355"/>
    </row>
    <row r="63" spans="1:9" ht="16.5" thickBot="1">
      <c r="A63" s="345" t="s">
        <v>35</v>
      </c>
      <c r="B63" s="346"/>
      <c r="C63" s="347"/>
      <c r="D63" s="75">
        <f>SUM(D57:D61)</f>
        <v>824.76780000000008</v>
      </c>
      <c r="E63" s="190"/>
    </row>
    <row r="64" spans="1:9" ht="16.5" thickBot="1">
      <c r="A64" s="326" t="s">
        <v>74</v>
      </c>
      <c r="B64" s="327"/>
      <c r="C64" s="327"/>
      <c r="D64" s="328"/>
      <c r="E64" s="190"/>
    </row>
    <row r="65" spans="1:5" ht="16.5" thickBot="1">
      <c r="A65" s="179">
        <v>2</v>
      </c>
      <c r="B65" s="348" t="s">
        <v>75</v>
      </c>
      <c r="C65" s="348"/>
      <c r="D65" s="180" t="s">
        <v>8</v>
      </c>
      <c r="E65" s="190"/>
    </row>
    <row r="66" spans="1:5" ht="15.75">
      <c r="A66" s="178" t="s">
        <v>17</v>
      </c>
      <c r="B66" s="349" t="s">
        <v>18</v>
      </c>
      <c r="C66" s="349"/>
      <c r="D66" s="96">
        <f>D44</f>
        <v>233.10029033333331</v>
      </c>
      <c r="E66" s="190"/>
    </row>
    <row r="67" spans="1:5" ht="15.75">
      <c r="A67" s="97" t="s">
        <v>19</v>
      </c>
      <c r="B67" s="350" t="s">
        <v>20</v>
      </c>
      <c r="C67" s="350"/>
      <c r="D67" s="72">
        <f>D55</f>
        <v>498.32566103600004</v>
      </c>
      <c r="E67" s="190"/>
    </row>
    <row r="68" spans="1:5" ht="16.5" thickBot="1">
      <c r="A68" s="98" t="s">
        <v>31</v>
      </c>
      <c r="B68" s="351" t="s">
        <v>32</v>
      </c>
      <c r="C68" s="351"/>
      <c r="D68" s="99">
        <f>D63</f>
        <v>824.76780000000008</v>
      </c>
      <c r="E68" s="190"/>
    </row>
    <row r="69" spans="1:5" ht="16.5" thickBot="1">
      <c r="A69" s="345" t="s">
        <v>15</v>
      </c>
      <c r="B69" s="346"/>
      <c r="C69" s="352"/>
      <c r="D69" s="75">
        <f>SUM(D66:D68)</f>
        <v>1556.1937513693333</v>
      </c>
      <c r="E69" s="190"/>
    </row>
    <row r="70" spans="1:5" ht="16.5" thickBot="1">
      <c r="A70" s="315" t="s">
        <v>36</v>
      </c>
      <c r="B70" s="316"/>
      <c r="C70" s="316"/>
      <c r="D70" s="317"/>
      <c r="E70" s="190"/>
    </row>
    <row r="71" spans="1:5" ht="16.5" thickBot="1">
      <c r="A71" s="93">
        <v>3</v>
      </c>
      <c r="B71" s="356" t="s">
        <v>37</v>
      </c>
      <c r="C71" s="357"/>
      <c r="D71" s="93" t="s">
        <v>8</v>
      </c>
      <c r="E71" s="190"/>
    </row>
    <row r="72" spans="1:5" ht="78.75">
      <c r="A72" s="100" t="s">
        <v>0</v>
      </c>
      <c r="B72" s="78" t="s">
        <v>342</v>
      </c>
      <c r="C72" s="177">
        <v>0.04</v>
      </c>
      <c r="D72" s="101">
        <f>((D33/12)*(30/30)*0.04)</f>
        <v>3.9962333333333331</v>
      </c>
      <c r="E72" s="190"/>
    </row>
    <row r="73" spans="1:5" ht="20.25" customHeight="1">
      <c r="A73" s="102" t="s">
        <v>1</v>
      </c>
      <c r="B73" s="103" t="s">
        <v>117</v>
      </c>
      <c r="C73" s="27">
        <v>2.0000000000000001E-4</v>
      </c>
      <c r="D73" s="104">
        <f>D72*C54</f>
        <v>0.31969866666666663</v>
      </c>
      <c r="E73" s="190"/>
    </row>
    <row r="74" spans="1:5" ht="31.5">
      <c r="A74" s="102" t="s">
        <v>3</v>
      </c>
      <c r="B74" s="103" t="s">
        <v>118</v>
      </c>
      <c r="C74" s="26">
        <v>1.7399999999999999E-2</v>
      </c>
      <c r="D74" s="104">
        <f>($D$39)*(C74)</f>
        <v>20.860337999999995</v>
      </c>
      <c r="E74" s="190"/>
    </row>
    <row r="75" spans="1:5" ht="47.25">
      <c r="A75" s="102" t="s">
        <v>4</v>
      </c>
      <c r="B75" s="103" t="s">
        <v>315</v>
      </c>
      <c r="C75" s="27">
        <v>1.9400000000000001E-2</v>
      </c>
      <c r="D75" s="104">
        <f>($D$39)*(C75)</f>
        <v>23.258077999999998</v>
      </c>
      <c r="E75" s="190"/>
    </row>
    <row r="76" spans="1:5" ht="63">
      <c r="A76" s="102" t="s">
        <v>71</v>
      </c>
      <c r="B76" s="103" t="s">
        <v>344</v>
      </c>
      <c r="C76" s="27">
        <v>4.4999999999999997E-3</v>
      </c>
      <c r="D76" s="104">
        <f>($D$33)*(C76)</f>
        <v>5.3949149999999992</v>
      </c>
      <c r="E76" s="190"/>
    </row>
    <row r="77" spans="1:5" ht="95.25" thickBot="1">
      <c r="A77" s="105" t="s">
        <v>72</v>
      </c>
      <c r="B77" s="80" t="s">
        <v>343</v>
      </c>
      <c r="C77" s="28">
        <v>2.5000000000000001E-2</v>
      </c>
      <c r="D77" s="106">
        <f>($D$33)*(C77)</f>
        <v>29.97175</v>
      </c>
      <c r="E77" s="190"/>
    </row>
    <row r="78" spans="1:5" ht="16.5" thickBot="1">
      <c r="A78" s="358" t="s">
        <v>119</v>
      </c>
      <c r="B78" s="359"/>
      <c r="C78" s="107">
        <f>SUM(C72:C77)</f>
        <v>0.10650000000000001</v>
      </c>
      <c r="D78" s="108">
        <f>SUM(D72:D77)</f>
        <v>83.801012999999983</v>
      </c>
      <c r="E78" s="190"/>
    </row>
    <row r="79" spans="1:5" ht="16.5" thickBot="1">
      <c r="A79" s="329" t="s">
        <v>38</v>
      </c>
      <c r="B79" s="330"/>
      <c r="C79" s="330"/>
      <c r="D79" s="331"/>
      <c r="E79" s="190"/>
    </row>
    <row r="80" spans="1:5" ht="32.25" thickBot="1">
      <c r="A80" s="120" t="s">
        <v>39</v>
      </c>
      <c r="B80" s="173" t="s">
        <v>40</v>
      </c>
      <c r="C80" s="93" t="s">
        <v>41</v>
      </c>
      <c r="D80" s="93" t="s">
        <v>8</v>
      </c>
      <c r="E80" s="190"/>
    </row>
    <row r="81" spans="1:9" ht="31.5">
      <c r="A81" s="100" t="s">
        <v>0</v>
      </c>
      <c r="B81" s="78" t="s">
        <v>316</v>
      </c>
      <c r="C81" s="177">
        <v>8.0000000000000002E-3</v>
      </c>
      <c r="D81" s="109">
        <f>($D$39+$D$44+$D$55+$D$63+$D$78)*C81</f>
        <v>22.710918114954666</v>
      </c>
      <c r="E81" s="190"/>
    </row>
    <row r="82" spans="1:9" ht="31.5">
      <c r="A82" s="102" t="s">
        <v>1</v>
      </c>
      <c r="B82" s="103" t="s">
        <v>317</v>
      </c>
      <c r="C82" s="26">
        <v>3.3E-3</v>
      </c>
      <c r="D82" s="110">
        <f>($D$39+$D$44+$D$55+$D$63+$D$78)*C82</f>
        <v>9.3682537224187996</v>
      </c>
      <c r="E82" s="190"/>
    </row>
    <row r="83" spans="1:9" ht="31.5">
      <c r="A83" s="102" t="s">
        <v>3</v>
      </c>
      <c r="B83" s="103" t="s">
        <v>318</v>
      </c>
      <c r="C83" s="26">
        <v>2.0000000000000001E-4</v>
      </c>
      <c r="D83" s="110">
        <f>($D$39+$D$44+$D$55+$D$63+$D$78)*C83</f>
        <v>0.56777295287386664</v>
      </c>
      <c r="E83" s="190"/>
    </row>
    <row r="84" spans="1:9" ht="31.5">
      <c r="A84" s="102" t="s">
        <v>4</v>
      </c>
      <c r="B84" s="103" t="s">
        <v>320</v>
      </c>
      <c r="C84" s="26">
        <v>5.0000000000000001E-3</v>
      </c>
      <c r="D84" s="110">
        <f>($D$39+$D$44+$D$55+$D$63+$D$78)*C84</f>
        <v>14.194323821846666</v>
      </c>
      <c r="E84" s="190"/>
    </row>
    <row r="85" spans="1:9" ht="48" thickBot="1">
      <c r="A85" s="117" t="s">
        <v>71</v>
      </c>
      <c r="B85" s="174" t="s">
        <v>319</v>
      </c>
      <c r="C85" s="175">
        <v>2.0000000000000001E-4</v>
      </c>
      <c r="D85" s="111">
        <f>($D$39+$D$44+$D$55+$D$63+$D$78)*C85</f>
        <v>0.56777295287386664</v>
      </c>
      <c r="E85" s="190"/>
    </row>
    <row r="86" spans="1:9" ht="16.5" thickBot="1">
      <c r="A86" s="326" t="s">
        <v>42</v>
      </c>
      <c r="B86" s="327"/>
      <c r="C86" s="112">
        <f>SUM(C81:C85)</f>
        <v>1.67E-2</v>
      </c>
      <c r="D86" s="113">
        <f>SUM(D81:D85)</f>
        <v>47.409041564967865</v>
      </c>
      <c r="E86" s="190"/>
    </row>
    <row r="87" spans="1:9" ht="51.75" customHeight="1" thickBot="1">
      <c r="A87" s="336" t="s">
        <v>324</v>
      </c>
      <c r="B87" s="337"/>
      <c r="C87" s="337"/>
      <c r="D87" s="337"/>
      <c r="E87" s="337"/>
      <c r="F87" s="337"/>
      <c r="G87" s="337"/>
      <c r="H87" s="337"/>
      <c r="I87" s="338"/>
    </row>
    <row r="88" spans="1:9" ht="16.5" thickBot="1">
      <c r="A88" s="114" t="s">
        <v>43</v>
      </c>
      <c r="B88" s="360" t="s">
        <v>44</v>
      </c>
      <c r="C88" s="361"/>
      <c r="D88" s="167" t="s">
        <v>8</v>
      </c>
      <c r="E88" s="190"/>
    </row>
    <row r="89" spans="1:9" ht="16.5" thickBot="1">
      <c r="A89" s="105" t="s">
        <v>0</v>
      </c>
      <c r="B89" s="115" t="s">
        <v>120</v>
      </c>
      <c r="C89" s="168">
        <v>0</v>
      </c>
      <c r="D89" s="169">
        <f>($D$33)*(C89)</f>
        <v>0</v>
      </c>
      <c r="E89" s="190"/>
    </row>
    <row r="90" spans="1:9" ht="16.5" thickBot="1">
      <c r="A90" s="306" t="s">
        <v>121</v>
      </c>
      <c r="B90" s="308"/>
      <c r="C90" s="170">
        <f>SUM(C89)</f>
        <v>0</v>
      </c>
      <c r="D90" s="170">
        <f>SUM(D89)</f>
        <v>0</v>
      </c>
      <c r="E90" s="190"/>
    </row>
    <row r="91" spans="1:9" ht="16.5" thickBot="1">
      <c r="A91" s="362" t="s">
        <v>122</v>
      </c>
      <c r="B91" s="363"/>
      <c r="C91" s="363"/>
      <c r="D91" s="364"/>
      <c r="E91" s="190"/>
    </row>
    <row r="92" spans="1:9" ht="15.75">
      <c r="A92" s="116" t="s">
        <v>0</v>
      </c>
      <c r="B92" s="365" t="s">
        <v>40</v>
      </c>
      <c r="C92" s="366"/>
      <c r="D92" s="100">
        <f>(D86)</f>
        <v>47.409041564967865</v>
      </c>
      <c r="E92" s="190"/>
    </row>
    <row r="93" spans="1:9" ht="16.5" thickBot="1">
      <c r="A93" s="117" t="s">
        <v>1</v>
      </c>
      <c r="B93" s="367" t="s">
        <v>120</v>
      </c>
      <c r="C93" s="368"/>
      <c r="D93" s="106">
        <f>($D$33)*(C93)</f>
        <v>0</v>
      </c>
      <c r="E93" s="190"/>
    </row>
    <row r="94" spans="1:9" ht="16.5" thickBot="1">
      <c r="A94" s="369" t="s">
        <v>123</v>
      </c>
      <c r="B94" s="370"/>
      <c r="C94" s="370"/>
      <c r="D94" s="118">
        <f>SUM(D92:D92)</f>
        <v>47.409041564967865</v>
      </c>
      <c r="E94" s="190"/>
    </row>
    <row r="95" spans="1:9" ht="16.5" thickBot="1">
      <c r="A95" s="329" t="s">
        <v>45</v>
      </c>
      <c r="B95" s="330"/>
      <c r="C95" s="330"/>
      <c r="D95" s="331"/>
      <c r="E95" s="190"/>
    </row>
    <row r="96" spans="1:9" ht="16.5" thickBot="1">
      <c r="A96" s="93">
        <v>5</v>
      </c>
      <c r="B96" s="318" t="s">
        <v>46</v>
      </c>
      <c r="C96" s="319"/>
      <c r="D96" s="93" t="s">
        <v>8</v>
      </c>
      <c r="E96" s="190"/>
    </row>
    <row r="97" spans="1:5" ht="15.75">
      <c r="A97" s="69" t="s">
        <v>0</v>
      </c>
      <c r="B97" s="320" t="s">
        <v>47</v>
      </c>
      <c r="C97" s="321"/>
      <c r="D97" s="119">
        <v>8</v>
      </c>
      <c r="E97" s="191"/>
    </row>
    <row r="98" spans="1:5" ht="15.75">
      <c r="A98" s="71" t="s">
        <v>1</v>
      </c>
      <c r="B98" s="339" t="s">
        <v>48</v>
      </c>
      <c r="C98" s="340"/>
      <c r="D98" s="95"/>
      <c r="E98" s="190"/>
    </row>
    <row r="99" spans="1:5" ht="15.75">
      <c r="A99" s="71" t="s">
        <v>3</v>
      </c>
      <c r="B99" s="339" t="s">
        <v>202</v>
      </c>
      <c r="C99" s="340"/>
      <c r="D99" s="95">
        <v>2</v>
      </c>
      <c r="E99" s="190"/>
    </row>
    <row r="100" spans="1:5" ht="16.5" thickBot="1">
      <c r="A100" s="73" t="s">
        <v>4</v>
      </c>
      <c r="B100" s="343" t="s">
        <v>14</v>
      </c>
      <c r="C100" s="344"/>
      <c r="D100" s="74"/>
      <c r="E100" s="190"/>
    </row>
    <row r="101" spans="1:5" ht="16.5" thickBot="1">
      <c r="A101" s="345" t="s">
        <v>125</v>
      </c>
      <c r="B101" s="346"/>
      <c r="C101" s="347"/>
      <c r="D101" s="75">
        <f>SUM(D97:D100)</f>
        <v>10</v>
      </c>
      <c r="E101" s="190"/>
    </row>
    <row r="102" spans="1:5" ht="16.5" thickBot="1">
      <c r="A102" s="329" t="s">
        <v>49</v>
      </c>
      <c r="B102" s="330"/>
      <c r="C102" s="330"/>
      <c r="D102" s="331"/>
      <c r="E102" s="190"/>
    </row>
    <row r="103" spans="1:5" ht="32.25" thickBot="1">
      <c r="A103" s="185">
        <v>6</v>
      </c>
      <c r="B103" s="120" t="s">
        <v>50</v>
      </c>
      <c r="C103" s="186" t="s">
        <v>21</v>
      </c>
      <c r="D103" s="93" t="s">
        <v>8</v>
      </c>
      <c r="E103" s="192"/>
    </row>
    <row r="104" spans="1:5" ht="15.75">
      <c r="A104" s="121" t="s">
        <v>0</v>
      </c>
      <c r="B104" s="122" t="s">
        <v>51</v>
      </c>
      <c r="C104" s="123">
        <v>2.0000000000000001E-4</v>
      </c>
      <c r="D104" s="124">
        <f>(C104*D120)</f>
        <v>0.57925476118686026</v>
      </c>
      <c r="E104" s="192"/>
    </row>
    <row r="105" spans="1:5" ht="15.75">
      <c r="A105" s="125" t="s">
        <v>1</v>
      </c>
      <c r="B105" s="126" t="s">
        <v>52</v>
      </c>
      <c r="C105" s="127">
        <v>2.0000000000000001E-4</v>
      </c>
      <c r="D105" s="128">
        <f>C105*D120</f>
        <v>0.57925476118686026</v>
      </c>
      <c r="E105" s="190"/>
    </row>
    <row r="106" spans="1:5" ht="15.75">
      <c r="A106" s="371" t="s">
        <v>3</v>
      </c>
      <c r="B106" s="129" t="s">
        <v>126</v>
      </c>
      <c r="C106" s="130"/>
      <c r="D106" s="131"/>
      <c r="E106" s="192"/>
    </row>
    <row r="107" spans="1:5" ht="15.75">
      <c r="A107" s="371"/>
      <c r="B107" s="129" t="s">
        <v>150</v>
      </c>
      <c r="C107" s="127">
        <v>0.03</v>
      </c>
      <c r="D107" s="128">
        <f>(D120+D104+D105)/(1-SUM(C107:C111))*C107</f>
        <v>95.153770622550894</v>
      </c>
      <c r="E107" s="190"/>
    </row>
    <row r="108" spans="1:5" ht="15.75">
      <c r="A108" s="371"/>
      <c r="B108" s="129" t="s">
        <v>151</v>
      </c>
      <c r="C108" s="127">
        <v>6.4999999999999997E-3</v>
      </c>
      <c r="D108" s="128">
        <f>(D120+D104+D105)*C108</f>
        <v>18.833310050468384</v>
      </c>
      <c r="E108" s="190"/>
    </row>
    <row r="109" spans="1:5" ht="15.75">
      <c r="A109" s="371"/>
      <c r="B109" s="129" t="s">
        <v>127</v>
      </c>
      <c r="C109" s="132"/>
      <c r="D109" s="128"/>
      <c r="E109" s="190"/>
    </row>
    <row r="110" spans="1:5" ht="15.75">
      <c r="A110" s="371"/>
      <c r="B110" s="129" t="s">
        <v>128</v>
      </c>
      <c r="C110" s="132"/>
      <c r="D110" s="128"/>
      <c r="E110" s="190"/>
    </row>
    <row r="111" spans="1:5" ht="16.5" thickBot="1">
      <c r="A111" s="372"/>
      <c r="B111" s="133" t="s">
        <v>129</v>
      </c>
      <c r="C111" s="134">
        <v>0.05</v>
      </c>
      <c r="D111" s="135">
        <f>(D120+D104+D105)/(1-SUM(C107:C111))*C111</f>
        <v>158.58961770425151</v>
      </c>
      <c r="E111" s="190"/>
    </row>
    <row r="112" spans="1:5" ht="16.5" thickBot="1">
      <c r="A112" s="358" t="s">
        <v>124</v>
      </c>
      <c r="B112" s="359"/>
      <c r="C112" s="136">
        <f>SUM(C104:C111)</f>
        <v>8.6900000000000005E-2</v>
      </c>
      <c r="D112" s="137">
        <f>SUM(D104:D111)</f>
        <v>273.73520789964448</v>
      </c>
      <c r="E112" s="190"/>
    </row>
    <row r="113" spans="1:5" ht="16.5" thickBot="1">
      <c r="A113" s="138" t="s">
        <v>54</v>
      </c>
      <c r="B113" s="139"/>
      <c r="C113" s="140"/>
      <c r="D113" s="141"/>
      <c r="E113" s="190"/>
    </row>
    <row r="114" spans="1:5" ht="16.5" thickBot="1">
      <c r="A114" s="184"/>
      <c r="B114" s="319" t="s">
        <v>55</v>
      </c>
      <c r="C114" s="357"/>
      <c r="D114" s="93" t="s">
        <v>8</v>
      </c>
      <c r="E114" s="190"/>
    </row>
    <row r="115" spans="1:5" ht="15.75">
      <c r="A115" s="114">
        <v>1</v>
      </c>
      <c r="B115" s="320" t="s">
        <v>6</v>
      </c>
      <c r="C115" s="321"/>
      <c r="D115" s="142">
        <f>D39</f>
        <v>1198.8699999999999</v>
      </c>
      <c r="E115" s="190"/>
    </row>
    <row r="116" spans="1:5" ht="15.75">
      <c r="A116" s="143">
        <v>2</v>
      </c>
      <c r="B116" s="339" t="s">
        <v>16</v>
      </c>
      <c r="C116" s="340"/>
      <c r="D116" s="144">
        <f>D69</f>
        <v>1556.1937513693333</v>
      </c>
      <c r="E116" s="190"/>
    </row>
    <row r="117" spans="1:5" ht="15.75">
      <c r="A117" s="143">
        <v>3</v>
      </c>
      <c r="B117" s="339" t="s">
        <v>36</v>
      </c>
      <c r="C117" s="340"/>
      <c r="D117" s="144">
        <f>D78</f>
        <v>83.801012999999983</v>
      </c>
      <c r="E117" s="190"/>
    </row>
    <row r="118" spans="1:5" ht="15.75">
      <c r="A118" s="143">
        <v>4</v>
      </c>
      <c r="B118" s="339" t="s">
        <v>38</v>
      </c>
      <c r="C118" s="340"/>
      <c r="D118" s="144">
        <f>D94</f>
        <v>47.409041564967865</v>
      </c>
      <c r="E118" s="190"/>
    </row>
    <row r="119" spans="1:5" ht="16.5" thickBot="1">
      <c r="A119" s="145">
        <v>5</v>
      </c>
      <c r="B119" s="343" t="s">
        <v>45</v>
      </c>
      <c r="C119" s="344"/>
      <c r="D119" s="146">
        <f>D101</f>
        <v>10</v>
      </c>
      <c r="E119" s="190"/>
    </row>
    <row r="120" spans="1:5" ht="16.5" thickBot="1">
      <c r="A120" s="332" t="s">
        <v>56</v>
      </c>
      <c r="B120" s="376"/>
      <c r="C120" s="319"/>
      <c r="D120" s="75">
        <f>SUM(D115:D119)</f>
        <v>2896.273805934301</v>
      </c>
      <c r="E120" s="190"/>
    </row>
    <row r="121" spans="1:5" ht="16.5" thickBot="1">
      <c r="A121" s="147">
        <v>6</v>
      </c>
      <c r="B121" s="377" t="s">
        <v>57</v>
      </c>
      <c r="C121" s="378"/>
      <c r="D121" s="148">
        <f>D112</f>
        <v>273.73520789964448</v>
      </c>
      <c r="E121" s="190"/>
    </row>
    <row r="122" spans="1:5" ht="16.5" thickBot="1">
      <c r="A122" s="356" t="s">
        <v>58</v>
      </c>
      <c r="B122" s="357"/>
      <c r="C122" s="399"/>
      <c r="D122" s="75">
        <f>+D121+D120</f>
        <v>3170.0090138339456</v>
      </c>
      <c r="E122" s="190"/>
    </row>
    <row r="123" spans="1:5" ht="16.5" thickBot="1">
      <c r="A123" s="9"/>
      <c r="B123" s="9"/>
      <c r="C123" s="9"/>
      <c r="D123" s="9"/>
      <c r="E123" s="190"/>
    </row>
    <row r="124" spans="1:5" ht="16.5" thickBot="1">
      <c r="A124" s="149" t="s">
        <v>59</v>
      </c>
      <c r="B124" s="150"/>
      <c r="C124" s="151"/>
      <c r="D124" s="152"/>
      <c r="E124" s="193"/>
    </row>
    <row r="125" spans="1:5" ht="15.75">
      <c r="A125" s="382" t="s">
        <v>60</v>
      </c>
      <c r="B125" s="383"/>
      <c r="C125" s="384"/>
      <c r="D125" s="153">
        <f>D122</f>
        <v>3170.0090138339456</v>
      </c>
      <c r="E125" s="190"/>
    </row>
    <row r="126" spans="1:5" ht="16.5" thickBot="1">
      <c r="A126" s="385" t="s">
        <v>61</v>
      </c>
      <c r="B126" s="386"/>
      <c r="C126" s="387"/>
      <c r="D126" s="154">
        <f>D44+D78+D86</f>
        <v>364.3103448983012</v>
      </c>
      <c r="E126" s="190"/>
    </row>
    <row r="127" spans="1:5" ht="15.75">
      <c r="A127" s="388" t="s">
        <v>51</v>
      </c>
      <c r="B127" s="389"/>
      <c r="C127" s="155">
        <f>C104</f>
        <v>2.0000000000000001E-4</v>
      </c>
      <c r="D127" s="154">
        <f>ROUND(D126*C127,2)</f>
        <v>7.0000000000000007E-2</v>
      </c>
      <c r="E127" s="190"/>
    </row>
    <row r="128" spans="1:5" ht="15.75">
      <c r="A128" s="388" t="s">
        <v>52</v>
      </c>
      <c r="B128" s="389"/>
      <c r="C128" s="156">
        <f>C105</f>
        <v>2.0000000000000001E-4</v>
      </c>
      <c r="D128" s="154">
        <f>ROUND((D126+D127)*C128,2)</f>
        <v>7.0000000000000007E-2</v>
      </c>
      <c r="E128" s="190"/>
    </row>
    <row r="129" spans="1:5" ht="16.5" thickBot="1">
      <c r="A129" s="390" t="s">
        <v>53</v>
      </c>
      <c r="B129" s="391"/>
      <c r="C129" s="157">
        <f>SUM(C107:C111)</f>
        <v>8.6499999999999994E-2</v>
      </c>
      <c r="D129" s="158">
        <f>ROUND((D126+D127+D128)/(1-C129)-(D126+D127+D128),2)</f>
        <v>34.51</v>
      </c>
      <c r="E129" s="190"/>
    </row>
    <row r="130" spans="1:5" ht="16.5" thickBot="1">
      <c r="A130" s="392" t="s">
        <v>155</v>
      </c>
      <c r="B130" s="393"/>
      <c r="C130" s="394"/>
      <c r="D130" s="159">
        <f>SUM(D126:D129)</f>
        <v>398.96034489830117</v>
      </c>
      <c r="E130" s="190"/>
    </row>
    <row r="131" spans="1:5" ht="16.5" thickBot="1">
      <c r="A131" s="373" t="s">
        <v>62</v>
      </c>
      <c r="B131" s="374"/>
      <c r="C131" s="375"/>
      <c r="D131" s="160">
        <f>+D125-D130</f>
        <v>2771.0486689356444</v>
      </c>
      <c r="E131" s="190"/>
    </row>
    <row r="132" spans="1:5">
      <c r="A132" s="187"/>
      <c r="B132" s="187"/>
      <c r="C132" s="187"/>
      <c r="D132" s="187"/>
      <c r="E132" s="187"/>
    </row>
    <row r="133" spans="1:5">
      <c r="A133" s="187"/>
      <c r="B133" s="187"/>
      <c r="C133" s="187"/>
      <c r="D133" s="187"/>
      <c r="E133" s="187"/>
    </row>
    <row r="134" spans="1:5">
      <c r="A134" s="187"/>
      <c r="B134" s="187"/>
      <c r="C134" s="187"/>
      <c r="D134" s="187"/>
      <c r="E134" s="187"/>
    </row>
    <row r="135" spans="1:5">
      <c r="A135" s="187"/>
      <c r="B135" s="187"/>
      <c r="C135" s="187"/>
      <c r="D135" s="187"/>
      <c r="E135" s="187"/>
    </row>
    <row r="136" spans="1:5">
      <c r="A136" s="187"/>
      <c r="B136" s="187"/>
      <c r="C136" s="187"/>
      <c r="D136" s="187"/>
      <c r="E136" s="187"/>
    </row>
    <row r="137" spans="1:5">
      <c r="A137" s="187"/>
      <c r="B137" s="187"/>
      <c r="C137" s="187"/>
      <c r="D137" s="187"/>
      <c r="E137" s="187"/>
    </row>
  </sheetData>
  <mergeCells count="82">
    <mergeCell ref="A131:C131"/>
    <mergeCell ref="A102:D102"/>
    <mergeCell ref="A106:A111"/>
    <mergeCell ref="A112:B112"/>
    <mergeCell ref="B119:C119"/>
    <mergeCell ref="A120:C120"/>
    <mergeCell ref="B121:C121"/>
    <mergeCell ref="A86:B86"/>
    <mergeCell ref="B88:C88"/>
    <mergeCell ref="A90:B90"/>
    <mergeCell ref="A91:D91"/>
    <mergeCell ref="B93:C93"/>
    <mergeCell ref="A87:I87"/>
    <mergeCell ref="B71:C71"/>
    <mergeCell ref="A78:B78"/>
    <mergeCell ref="A79:D79"/>
    <mergeCell ref="B65:C65"/>
    <mergeCell ref="B66:C66"/>
    <mergeCell ref="B67:C67"/>
    <mergeCell ref="A69:C69"/>
    <mergeCell ref="B61:C61"/>
    <mergeCell ref="A63:C63"/>
    <mergeCell ref="A64:D64"/>
    <mergeCell ref="B68:C68"/>
    <mergeCell ref="A70:D70"/>
    <mergeCell ref="A62:I62"/>
    <mergeCell ref="A15:D15"/>
    <mergeCell ref="C20:D20"/>
    <mergeCell ref="A23:D23"/>
    <mergeCell ref="B30:C30"/>
    <mergeCell ref="A31:D31"/>
    <mergeCell ref="C19:D19"/>
    <mergeCell ref="B24:C24"/>
    <mergeCell ref="B25:C25"/>
    <mergeCell ref="B38:C38"/>
    <mergeCell ref="A125:C125"/>
    <mergeCell ref="A127:B127"/>
    <mergeCell ref="A128:B128"/>
    <mergeCell ref="A130:C130"/>
    <mergeCell ref="A126:C126"/>
    <mergeCell ref="A129:B129"/>
    <mergeCell ref="B117:C117"/>
    <mergeCell ref="B118:C118"/>
    <mergeCell ref="A122:C122"/>
    <mergeCell ref="B114:C114"/>
    <mergeCell ref="B115:C115"/>
    <mergeCell ref="B116:C116"/>
    <mergeCell ref="B96:C96"/>
    <mergeCell ref="B97:C97"/>
    <mergeCell ref="B98:C98"/>
    <mergeCell ref="B99:C99"/>
    <mergeCell ref="B100:C100"/>
    <mergeCell ref="A101:C101"/>
    <mergeCell ref="B92:C92"/>
    <mergeCell ref="A95:D95"/>
    <mergeCell ref="A94:C94"/>
    <mergeCell ref="B59:C59"/>
    <mergeCell ref="B60:C60"/>
    <mergeCell ref="A39:C39"/>
    <mergeCell ref="A40:D40"/>
    <mergeCell ref="B41:C41"/>
    <mergeCell ref="A44:B44"/>
    <mergeCell ref="A55:B55"/>
    <mergeCell ref="B56:C56"/>
    <mergeCell ref="B58:C58"/>
    <mergeCell ref="A45:I45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A9:D9"/>
    <mergeCell ref="A4:D4"/>
    <mergeCell ref="A5:D5"/>
    <mergeCell ref="A6:D6"/>
    <mergeCell ref="A7:D7"/>
    <mergeCell ref="A8:D8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7:D61">
    <cfRule type="cellIs" dxfId="9" priority="10" operator="greaterThan">
      <formula>0</formula>
    </cfRule>
  </conditionalFormatting>
  <conditionalFormatting sqref="D93">
    <cfRule type="cellIs" dxfId="8" priority="9" operator="greaterThan">
      <formula>0</formula>
    </cfRule>
  </conditionalFormatting>
  <conditionalFormatting sqref="D97:D100">
    <cfRule type="cellIs" dxfId="7" priority="8" operator="greaterThan">
      <formula>0</formula>
    </cfRule>
  </conditionalFormatting>
  <conditionalFormatting sqref="C109:C110">
    <cfRule type="cellIs" dxfId="6" priority="7" operator="greaterThan">
      <formula>0</formula>
    </cfRule>
  </conditionalFormatting>
  <conditionalFormatting sqref="C47">
    <cfRule type="cellIs" dxfId="5" priority="6" operator="greaterThan">
      <formula>0</formula>
    </cfRule>
  </conditionalFormatting>
  <conditionalFormatting sqref="C49">
    <cfRule type="cellIs" dxfId="4" priority="5" operator="greaterThan">
      <formula>0</formula>
    </cfRule>
  </conditionalFormatting>
  <conditionalFormatting sqref="C52">
    <cfRule type="cellIs" dxfId="3" priority="4" operator="greaterThan">
      <formula>0</formula>
    </cfRule>
  </conditionalFormatting>
  <conditionalFormatting sqref="C54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9">
    <cfRule type="cellIs" dxfId="0" priority="1" operator="greaterThan">
      <formula>0</formula>
    </cfRule>
  </conditionalFormatting>
  <dataValidations count="1">
    <dataValidation type="list" allowBlank="1" showInputMessage="1" showErrorMessage="1" sqref="C109:C110 C52 C54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BX593"/>
  <sheetViews>
    <sheetView topLeftCell="A33" zoomScale="130" zoomScaleNormal="130" workbookViewId="0">
      <selection activeCell="G39" sqref="G39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6">
      <c r="A1" s="400" t="s">
        <v>176</v>
      </c>
      <c r="B1" s="400"/>
      <c r="C1" s="400"/>
      <c r="D1" s="400"/>
      <c r="E1" s="400"/>
      <c r="F1" s="400"/>
      <c r="G1" s="400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</row>
    <row r="2" spans="1:76" ht="15.75" thickBot="1">
      <c r="A2" s="200"/>
      <c r="B2" s="201"/>
      <c r="C2" s="201"/>
      <c r="D2" s="201"/>
      <c r="E2" s="201"/>
      <c r="F2" s="201"/>
      <c r="G2" s="201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</row>
    <row r="3" spans="1:76">
      <c r="A3" s="401" t="s">
        <v>195</v>
      </c>
      <c r="B3" s="402"/>
      <c r="C3" s="402"/>
      <c r="D3" s="402"/>
      <c r="E3" s="402"/>
      <c r="F3" s="402"/>
      <c r="G3" s="403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</row>
    <row r="4" spans="1:76" ht="28.5">
      <c r="A4" s="183" t="s">
        <v>135</v>
      </c>
      <c r="B4" s="183" t="s">
        <v>136</v>
      </c>
      <c r="C4" s="183" t="s">
        <v>169</v>
      </c>
      <c r="D4" s="183" t="s">
        <v>137</v>
      </c>
      <c r="E4" s="183" t="s">
        <v>138</v>
      </c>
      <c r="F4" s="183" t="s">
        <v>139</v>
      </c>
      <c r="G4" s="183" t="s">
        <v>140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</row>
    <row r="5" spans="1:76" ht="67.5" customHeight="1">
      <c r="A5" s="195">
        <v>1</v>
      </c>
      <c r="B5" s="198" t="s">
        <v>332</v>
      </c>
      <c r="C5" s="198" t="s">
        <v>174</v>
      </c>
      <c r="D5" s="196" t="s">
        <v>141</v>
      </c>
      <c r="E5" s="196">
        <v>4</v>
      </c>
      <c r="F5" s="197">
        <v>5</v>
      </c>
      <c r="G5" s="197">
        <f>E5*F5</f>
        <v>20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</row>
    <row r="6" spans="1:76" ht="31.5" customHeight="1">
      <c r="A6" s="195">
        <v>2</v>
      </c>
      <c r="B6" s="199" t="s">
        <v>333</v>
      </c>
      <c r="C6" s="199" t="s">
        <v>170</v>
      </c>
      <c r="D6" s="196" t="s">
        <v>141</v>
      </c>
      <c r="E6" s="196">
        <v>4</v>
      </c>
      <c r="F6" s="197">
        <v>6</v>
      </c>
      <c r="G6" s="197">
        <f>E6*F6</f>
        <v>24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</row>
    <row r="7" spans="1:76" ht="30.75" customHeight="1">
      <c r="A7" s="195">
        <v>3</v>
      </c>
      <c r="B7" s="199" t="s">
        <v>337</v>
      </c>
      <c r="C7" s="199" t="s">
        <v>172</v>
      </c>
      <c r="D7" s="196" t="s">
        <v>173</v>
      </c>
      <c r="E7" s="196">
        <v>2</v>
      </c>
      <c r="F7" s="197">
        <v>14</v>
      </c>
      <c r="G7" s="197">
        <f>E7*F7</f>
        <v>28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</row>
    <row r="8" spans="1:76" ht="30.75" customHeight="1">
      <c r="A8" s="195">
        <v>4</v>
      </c>
      <c r="B8" s="199" t="s">
        <v>338</v>
      </c>
      <c r="C8" s="199" t="s">
        <v>170</v>
      </c>
      <c r="D8" s="196" t="s">
        <v>173</v>
      </c>
      <c r="E8" s="196">
        <v>2</v>
      </c>
      <c r="F8" s="197">
        <v>20</v>
      </c>
      <c r="G8" s="197">
        <f>E8*F8</f>
        <v>40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</row>
    <row r="9" spans="1:76">
      <c r="A9" s="195">
        <v>5</v>
      </c>
      <c r="B9" s="199" t="s">
        <v>336</v>
      </c>
      <c r="C9" s="199" t="s">
        <v>175</v>
      </c>
      <c r="D9" s="196" t="s">
        <v>141</v>
      </c>
      <c r="E9" s="196">
        <v>4</v>
      </c>
      <c r="F9" s="197">
        <v>2</v>
      </c>
      <c r="G9" s="197">
        <f>E9*F9</f>
        <v>8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</row>
    <row r="10" spans="1:76">
      <c r="A10" s="404" t="s">
        <v>142</v>
      </c>
      <c r="B10" s="405"/>
      <c r="C10" s="405"/>
      <c r="D10" s="405"/>
      <c r="E10" s="405"/>
      <c r="F10" s="406"/>
      <c r="G10" s="194">
        <f>SUM(G5:G9)</f>
        <v>120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</row>
    <row r="11" spans="1:76">
      <c r="A11" s="407" t="s">
        <v>143</v>
      </c>
      <c r="B11" s="408"/>
      <c r="C11" s="408"/>
      <c r="D11" s="408"/>
      <c r="E11" s="408"/>
      <c r="F11" s="409"/>
      <c r="G11" s="7">
        <f>G10/12</f>
        <v>10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</row>
    <row r="12" spans="1:76" ht="15.75" thickBot="1">
      <c r="A12" s="410" t="s">
        <v>144</v>
      </c>
      <c r="B12" s="411"/>
      <c r="C12" s="411"/>
      <c r="D12" s="411"/>
      <c r="E12" s="411"/>
      <c r="F12" s="412"/>
      <c r="G12" s="7">
        <v>10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</row>
    <row r="13" spans="1:76">
      <c r="A13" s="189"/>
      <c r="B13" s="189"/>
      <c r="C13" s="189"/>
      <c r="D13" s="189"/>
      <c r="E13" s="189"/>
      <c r="F13" s="189"/>
      <c r="G13" s="189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</row>
    <row r="14" spans="1:76">
      <c r="A14" s="189"/>
      <c r="B14" s="189"/>
      <c r="C14" s="189"/>
      <c r="D14" s="189"/>
      <c r="E14" s="189"/>
      <c r="F14" s="189"/>
      <c r="G14" s="189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</row>
    <row r="15" spans="1:76" ht="15.75" thickBot="1">
      <c r="A15" s="189"/>
      <c r="B15" s="189"/>
      <c r="C15" s="189"/>
      <c r="D15" s="189"/>
      <c r="E15" s="189"/>
      <c r="F15" s="189"/>
      <c r="G15" s="189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</row>
    <row r="16" spans="1:76">
      <c r="A16" s="401" t="s">
        <v>196</v>
      </c>
      <c r="B16" s="402"/>
      <c r="C16" s="402"/>
      <c r="D16" s="402"/>
      <c r="E16" s="402"/>
      <c r="F16" s="402"/>
      <c r="G16" s="403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</row>
    <row r="17" spans="1:76" ht="28.5">
      <c r="A17" s="183" t="s">
        <v>135</v>
      </c>
      <c r="B17" s="183" t="s">
        <v>136</v>
      </c>
      <c r="C17" s="183" t="s">
        <v>169</v>
      </c>
      <c r="D17" s="183" t="s">
        <v>137</v>
      </c>
      <c r="E17" s="183" t="s">
        <v>138</v>
      </c>
      <c r="F17" s="183" t="s">
        <v>139</v>
      </c>
      <c r="G17" s="183" t="s">
        <v>140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</row>
    <row r="18" spans="1:76" ht="67.5" customHeight="1">
      <c r="A18" s="195">
        <v>1</v>
      </c>
      <c r="B18" s="198" t="s">
        <v>332</v>
      </c>
      <c r="C18" s="198" t="s">
        <v>174</v>
      </c>
      <c r="D18" s="196" t="s">
        <v>141</v>
      </c>
      <c r="E18" s="196">
        <v>4</v>
      </c>
      <c r="F18" s="197">
        <v>5</v>
      </c>
      <c r="G18" s="197">
        <f>E18*F18</f>
        <v>20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</row>
    <row r="19" spans="1:76" ht="31.5" customHeight="1">
      <c r="A19" s="195">
        <v>2</v>
      </c>
      <c r="B19" s="199" t="s">
        <v>333</v>
      </c>
      <c r="C19" s="199" t="s">
        <v>170</v>
      </c>
      <c r="D19" s="196" t="s">
        <v>141</v>
      </c>
      <c r="E19" s="196">
        <v>4</v>
      </c>
      <c r="F19" s="197">
        <v>6</v>
      </c>
      <c r="G19" s="197">
        <f>E19*F19</f>
        <v>24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</row>
    <row r="20" spans="1:76" ht="30.75" customHeight="1">
      <c r="A20" s="195">
        <v>3</v>
      </c>
      <c r="B20" s="199" t="s">
        <v>334</v>
      </c>
      <c r="C20" s="199" t="s">
        <v>172</v>
      </c>
      <c r="D20" s="196" t="s">
        <v>173</v>
      </c>
      <c r="E20" s="196">
        <v>2</v>
      </c>
      <c r="F20" s="197">
        <v>9</v>
      </c>
      <c r="G20" s="197">
        <f>E20*F20</f>
        <v>18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</row>
    <row r="21" spans="1:76" ht="30.75" customHeight="1">
      <c r="A21" s="195">
        <v>4</v>
      </c>
      <c r="B21" s="199" t="s">
        <v>335</v>
      </c>
      <c r="C21" s="199" t="s">
        <v>170</v>
      </c>
      <c r="D21" s="196" t="s">
        <v>173</v>
      </c>
      <c r="E21" s="196">
        <v>2</v>
      </c>
      <c r="F21" s="197">
        <v>13</v>
      </c>
      <c r="G21" s="197">
        <f>E21*F21</f>
        <v>26</v>
      </c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</row>
    <row r="22" spans="1:76">
      <c r="A22" s="195">
        <v>5</v>
      </c>
      <c r="B22" s="199" t="s">
        <v>336</v>
      </c>
      <c r="C22" s="199" t="s">
        <v>175</v>
      </c>
      <c r="D22" s="196" t="s">
        <v>141</v>
      </c>
      <c r="E22" s="196">
        <v>4</v>
      </c>
      <c r="F22" s="197">
        <v>2</v>
      </c>
      <c r="G22" s="197">
        <f>E22*F22</f>
        <v>8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</row>
    <row r="23" spans="1:76">
      <c r="A23" s="404" t="s">
        <v>142</v>
      </c>
      <c r="B23" s="405"/>
      <c r="C23" s="405"/>
      <c r="D23" s="405"/>
      <c r="E23" s="405"/>
      <c r="F23" s="406"/>
      <c r="G23" s="194">
        <f>SUM(G18:G22)</f>
        <v>96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</row>
    <row r="24" spans="1:76">
      <c r="A24" s="407" t="s">
        <v>143</v>
      </c>
      <c r="B24" s="408"/>
      <c r="C24" s="408"/>
      <c r="D24" s="408"/>
      <c r="E24" s="408"/>
      <c r="F24" s="409"/>
      <c r="G24" s="7">
        <f>G23/12</f>
        <v>8</v>
      </c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</row>
    <row r="25" spans="1:76" ht="15.75" thickBot="1">
      <c r="A25" s="410" t="s">
        <v>144</v>
      </c>
      <c r="B25" s="411"/>
      <c r="C25" s="411"/>
      <c r="D25" s="411"/>
      <c r="E25" s="411"/>
      <c r="F25" s="412"/>
      <c r="G25" s="8">
        <v>8</v>
      </c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</row>
    <row r="26" spans="1:76">
      <c r="A26" s="189"/>
      <c r="B26" s="189"/>
      <c r="C26" s="189"/>
      <c r="D26" s="189"/>
      <c r="E26" s="189"/>
      <c r="F26" s="189"/>
      <c r="G26" s="18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</row>
    <row r="27" spans="1:76">
      <c r="A27" s="189"/>
      <c r="B27" s="189"/>
      <c r="C27" s="189"/>
      <c r="D27" s="189"/>
      <c r="E27" s="189"/>
      <c r="F27" s="189"/>
      <c r="G27" s="18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</row>
    <row r="28" spans="1:76" ht="15.75" thickBot="1">
      <c r="A28" s="189"/>
      <c r="B28" s="189"/>
      <c r="C28" s="189"/>
      <c r="D28" s="189"/>
      <c r="E28" s="189"/>
      <c r="F28" s="189"/>
      <c r="G28" s="18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</row>
    <row r="29" spans="1:76">
      <c r="A29" s="401" t="s">
        <v>183</v>
      </c>
      <c r="B29" s="402"/>
      <c r="C29" s="402"/>
      <c r="D29" s="402"/>
      <c r="E29" s="402"/>
      <c r="F29" s="402"/>
      <c r="G29" s="403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</row>
    <row r="30" spans="1:76" ht="28.5">
      <c r="A30" s="183" t="s">
        <v>135</v>
      </c>
      <c r="B30" s="183" t="s">
        <v>136</v>
      </c>
      <c r="C30" s="183" t="s">
        <v>169</v>
      </c>
      <c r="D30" s="183" t="s">
        <v>137</v>
      </c>
      <c r="E30" s="183" t="s">
        <v>138</v>
      </c>
      <c r="F30" s="183" t="s">
        <v>139</v>
      </c>
      <c r="G30" s="183" t="s">
        <v>140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</row>
    <row r="31" spans="1:76" ht="28.5">
      <c r="A31" s="195">
        <v>1</v>
      </c>
      <c r="B31" s="198" t="s">
        <v>327</v>
      </c>
      <c r="C31" s="198" t="s">
        <v>170</v>
      </c>
      <c r="D31" s="196" t="s">
        <v>141</v>
      </c>
      <c r="E31" s="196">
        <v>4</v>
      </c>
      <c r="F31" s="197">
        <v>10</v>
      </c>
      <c r="G31" s="197">
        <f t="shared" ref="G31:G36" si="0">E31*F31</f>
        <v>40</v>
      </c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</row>
    <row r="32" spans="1:76" ht="42.75">
      <c r="A32" s="195">
        <v>2</v>
      </c>
      <c r="B32" s="198" t="s">
        <v>326</v>
      </c>
      <c r="C32" s="198" t="s">
        <v>170</v>
      </c>
      <c r="D32" s="196" t="s">
        <v>141</v>
      </c>
      <c r="E32" s="196">
        <v>6</v>
      </c>
      <c r="F32" s="197">
        <v>15</v>
      </c>
      <c r="G32" s="197">
        <f t="shared" si="0"/>
        <v>90</v>
      </c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</row>
    <row r="33" spans="1:76" ht="28.5">
      <c r="A33" s="195">
        <v>3</v>
      </c>
      <c r="B33" s="198" t="s">
        <v>328</v>
      </c>
      <c r="C33" s="198" t="s">
        <v>171</v>
      </c>
      <c r="D33" s="196" t="s">
        <v>141</v>
      </c>
      <c r="E33" s="196">
        <v>4</v>
      </c>
      <c r="F33" s="197">
        <v>15</v>
      </c>
      <c r="G33" s="197">
        <f t="shared" si="0"/>
        <v>60</v>
      </c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</row>
    <row r="34" spans="1:76" ht="28.5">
      <c r="A34" s="195">
        <v>4</v>
      </c>
      <c r="B34" s="198" t="s">
        <v>329</v>
      </c>
      <c r="C34" s="198" t="s">
        <v>170</v>
      </c>
      <c r="D34" s="196" t="s">
        <v>141</v>
      </c>
      <c r="E34" s="196">
        <v>4</v>
      </c>
      <c r="F34" s="197">
        <v>4</v>
      </c>
      <c r="G34" s="197">
        <f t="shared" si="0"/>
        <v>16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</row>
    <row r="35" spans="1:76">
      <c r="A35" s="195"/>
      <c r="B35" s="198" t="s">
        <v>330</v>
      </c>
      <c r="C35" s="198" t="s">
        <v>171</v>
      </c>
      <c r="D35" s="196" t="s">
        <v>197</v>
      </c>
      <c r="E35" s="196">
        <v>4</v>
      </c>
      <c r="F35" s="197">
        <v>16</v>
      </c>
      <c r="G35" s="197">
        <f t="shared" si="0"/>
        <v>64</v>
      </c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</row>
    <row r="36" spans="1:76" ht="28.5">
      <c r="A36" s="195">
        <v>5</v>
      </c>
      <c r="B36" s="196" t="s">
        <v>331</v>
      </c>
      <c r="C36" s="196" t="s">
        <v>170</v>
      </c>
      <c r="D36" s="196" t="s">
        <v>141</v>
      </c>
      <c r="E36" s="196">
        <v>6</v>
      </c>
      <c r="F36" s="197">
        <v>5</v>
      </c>
      <c r="G36" s="197">
        <f t="shared" si="0"/>
        <v>30</v>
      </c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</row>
    <row r="37" spans="1:76">
      <c r="A37" s="404" t="s">
        <v>142</v>
      </c>
      <c r="B37" s="405"/>
      <c r="C37" s="405"/>
      <c r="D37" s="405"/>
      <c r="E37" s="405"/>
      <c r="F37" s="406"/>
      <c r="G37" s="194">
        <f>SUM(G31:G36)</f>
        <v>300</v>
      </c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</row>
    <row r="38" spans="1:76">
      <c r="A38" s="407" t="s">
        <v>143</v>
      </c>
      <c r="B38" s="408"/>
      <c r="C38" s="408"/>
      <c r="D38" s="408"/>
      <c r="E38" s="408"/>
      <c r="F38" s="409"/>
      <c r="G38" s="7">
        <f>G37/12</f>
        <v>25</v>
      </c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</row>
    <row r="39" spans="1:76" ht="15.75" thickBot="1">
      <c r="A39" s="410" t="s">
        <v>144</v>
      </c>
      <c r="B39" s="411"/>
      <c r="C39" s="411"/>
      <c r="D39" s="411"/>
      <c r="E39" s="411"/>
      <c r="F39" s="412"/>
      <c r="G39" s="8">
        <v>25</v>
      </c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</row>
    <row r="40" spans="1:76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</row>
    <row r="41" spans="1:76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</row>
    <row r="42" spans="1:76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</row>
    <row r="43" spans="1:76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</row>
    <row r="44" spans="1:76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</row>
    <row r="45" spans="1:76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</row>
    <row r="46" spans="1:76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</row>
    <row r="47" spans="1:76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</row>
    <row r="48" spans="1:76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</row>
    <row r="49" spans="1:76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</row>
    <row r="50" spans="1:76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</row>
    <row r="51" spans="1:76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</row>
    <row r="52" spans="1:76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</row>
    <row r="53" spans="1:76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</row>
    <row r="54" spans="1:76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</row>
    <row r="55" spans="1:76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</row>
    <row r="56" spans="1:76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</row>
    <row r="57" spans="1:76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</row>
    <row r="58" spans="1:76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  <c r="BI58" s="188"/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</row>
    <row r="59" spans="1:76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</row>
    <row r="60" spans="1:76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</row>
    <row r="61" spans="1:76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</row>
    <row r="63" spans="1:76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</row>
    <row r="64" spans="1:76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  <c r="BI64" s="188"/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</row>
    <row r="65" spans="1:76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</row>
    <row r="66" spans="1:76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</row>
    <row r="67" spans="1:76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</row>
    <row r="68" spans="1:76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</row>
    <row r="69" spans="1:76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</row>
    <row r="70" spans="1:76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</row>
    <row r="71" spans="1:76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</row>
    <row r="72" spans="1:76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</row>
    <row r="73" spans="1:76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</row>
    <row r="74" spans="1:76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</row>
    <row r="75" spans="1:76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</row>
    <row r="76" spans="1:76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</row>
    <row r="77" spans="1:76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</row>
    <row r="78" spans="1:76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</row>
    <row r="79" spans="1:76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</row>
    <row r="80" spans="1:76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</row>
    <row r="81" spans="1:76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</row>
    <row r="82" spans="1:76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</row>
    <row r="83" spans="1:76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</row>
    <row r="84" spans="1:76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</row>
    <row r="85" spans="1:76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</row>
    <row r="86" spans="1:76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  <c r="BI86" s="188"/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</row>
    <row r="87" spans="1:76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</row>
    <row r="88" spans="1:76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</row>
    <row r="89" spans="1:76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</row>
    <row r="90" spans="1:76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</row>
    <row r="91" spans="1:76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</row>
    <row r="92" spans="1:76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  <c r="BI92" s="188"/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</row>
    <row r="93" spans="1:76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</row>
    <row r="94" spans="1:76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</row>
    <row r="95" spans="1:76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</row>
    <row r="96" spans="1:76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  <c r="BI96" s="188"/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</row>
    <row r="97" spans="1:76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</row>
    <row r="98" spans="1:76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  <c r="BI98" s="188"/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</row>
    <row r="99" spans="1:76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</row>
    <row r="100" spans="1:76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</row>
    <row r="101" spans="1:76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</row>
    <row r="102" spans="1:76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</row>
    <row r="103" spans="1:76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</row>
    <row r="104" spans="1:76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  <c r="BI104" s="188"/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</row>
    <row r="105" spans="1:76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</row>
    <row r="106" spans="1:76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  <c r="BI106" s="188"/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</row>
    <row r="107" spans="1:76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</row>
    <row r="108" spans="1:76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  <c r="BI108" s="188"/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</row>
    <row r="109" spans="1:76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</row>
    <row r="110" spans="1:76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</row>
    <row r="111" spans="1:76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</row>
    <row r="112" spans="1:76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</row>
    <row r="113" spans="1:76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</row>
    <row r="114" spans="1:76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</row>
    <row r="115" spans="1:76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</row>
    <row r="116" spans="1:76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</row>
    <row r="117" spans="1:76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</row>
    <row r="118" spans="1:76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</row>
    <row r="119" spans="1:76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</row>
    <row r="120" spans="1:76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</row>
    <row r="121" spans="1:76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</row>
    <row r="122" spans="1:76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</row>
    <row r="123" spans="1:76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</row>
    <row r="124" spans="1:76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</row>
    <row r="125" spans="1:76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</row>
    <row r="126" spans="1:76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  <c r="AF126" s="188"/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</row>
    <row r="127" spans="1:76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  <c r="AF127" s="188"/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</row>
    <row r="128" spans="1:76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  <c r="AF128" s="188"/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</row>
    <row r="129" spans="1:76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F129" s="188"/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</row>
    <row r="130" spans="1:76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F130" s="188"/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8"/>
      <c r="BN130" s="188"/>
      <c r="BO130" s="188"/>
      <c r="BP130" s="188"/>
      <c r="BQ130" s="188"/>
      <c r="BR130" s="188"/>
      <c r="BS130" s="188"/>
      <c r="BT130" s="188"/>
      <c r="BU130" s="188"/>
      <c r="BV130" s="188"/>
      <c r="BW130" s="188"/>
      <c r="BX130" s="188"/>
    </row>
    <row r="131" spans="1:76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8"/>
      <c r="BN131" s="188"/>
      <c r="BO131" s="188"/>
      <c r="BP131" s="188"/>
      <c r="BQ131" s="188"/>
      <c r="BR131" s="188"/>
      <c r="BS131" s="188"/>
      <c r="BT131" s="188"/>
      <c r="BU131" s="188"/>
      <c r="BV131" s="188"/>
      <c r="BW131" s="188"/>
      <c r="BX131" s="188"/>
    </row>
    <row r="132" spans="1:76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F132" s="188"/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8"/>
      <c r="BN132" s="188"/>
      <c r="BO132" s="188"/>
      <c r="BP132" s="188"/>
      <c r="BQ132" s="188"/>
      <c r="BR132" s="188"/>
      <c r="BS132" s="188"/>
      <c r="BT132" s="188"/>
      <c r="BU132" s="188"/>
      <c r="BV132" s="188"/>
      <c r="BW132" s="188"/>
      <c r="BX132" s="188"/>
    </row>
    <row r="133" spans="1:76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F133" s="188"/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8"/>
      <c r="BN133" s="188"/>
      <c r="BO133" s="188"/>
      <c r="BP133" s="188"/>
      <c r="BQ133" s="188"/>
      <c r="BR133" s="188"/>
      <c r="BS133" s="188"/>
      <c r="BT133" s="188"/>
      <c r="BU133" s="188"/>
      <c r="BV133" s="188"/>
      <c r="BW133" s="188"/>
      <c r="BX133" s="188"/>
    </row>
    <row r="134" spans="1:76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</row>
    <row r="135" spans="1:76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/>
      <c r="AF135" s="188"/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8"/>
      <c r="BN135" s="188"/>
      <c r="BO135" s="188"/>
      <c r="BP135" s="188"/>
      <c r="BQ135" s="188"/>
      <c r="BR135" s="188"/>
      <c r="BS135" s="188"/>
      <c r="BT135" s="188"/>
      <c r="BU135" s="188"/>
      <c r="BV135" s="188"/>
      <c r="BW135" s="188"/>
      <c r="BX135" s="188"/>
    </row>
    <row r="136" spans="1:76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  <c r="AF136" s="188"/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8"/>
      <c r="BN136" s="188"/>
      <c r="BO136" s="188"/>
      <c r="BP136" s="188"/>
      <c r="BQ136" s="188"/>
      <c r="BR136" s="188"/>
      <c r="BS136" s="188"/>
      <c r="BT136" s="188"/>
      <c r="BU136" s="188"/>
      <c r="BV136" s="188"/>
      <c r="BW136" s="188"/>
      <c r="BX136" s="188"/>
    </row>
    <row r="137" spans="1:76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S137" s="188"/>
      <c r="BT137" s="188"/>
      <c r="BU137" s="188"/>
      <c r="BV137" s="188"/>
      <c r="BW137" s="188"/>
      <c r="BX137" s="188"/>
    </row>
    <row r="138" spans="1:76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  <c r="AF138" s="188"/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S138" s="188"/>
      <c r="BT138" s="188"/>
      <c r="BU138" s="188"/>
      <c r="BV138" s="188"/>
      <c r="BW138" s="188"/>
      <c r="BX138" s="188"/>
    </row>
    <row r="139" spans="1:76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  <c r="AE139" s="188"/>
      <c r="AF139" s="188"/>
      <c r="AG139" s="188"/>
      <c r="AH139" s="188"/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8"/>
      <c r="BN139" s="188"/>
      <c r="BO139" s="188"/>
      <c r="BP139" s="188"/>
      <c r="BQ139" s="188"/>
      <c r="BR139" s="188"/>
      <c r="BS139" s="188"/>
      <c r="BT139" s="188"/>
      <c r="BU139" s="188"/>
      <c r="BV139" s="188"/>
      <c r="BW139" s="188"/>
      <c r="BX139" s="188"/>
    </row>
    <row r="140" spans="1:76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8"/>
      <c r="BN140" s="188"/>
      <c r="BO140" s="188"/>
      <c r="BP140" s="188"/>
      <c r="BQ140" s="188"/>
      <c r="BR140" s="188"/>
      <c r="BS140" s="188"/>
      <c r="BT140" s="188"/>
      <c r="BU140" s="188"/>
      <c r="BV140" s="188"/>
      <c r="BW140" s="188"/>
      <c r="BX140" s="188"/>
    </row>
    <row r="141" spans="1:76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  <c r="BO141" s="188"/>
      <c r="BP141" s="188"/>
      <c r="BQ141" s="188"/>
      <c r="BR141" s="188"/>
      <c r="BS141" s="188"/>
      <c r="BT141" s="188"/>
      <c r="BU141" s="188"/>
      <c r="BV141" s="188"/>
      <c r="BW141" s="188"/>
      <c r="BX141" s="188"/>
    </row>
    <row r="142" spans="1:76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  <c r="BO142" s="188"/>
      <c r="BP142" s="188"/>
      <c r="BQ142" s="188"/>
      <c r="BR142" s="188"/>
      <c r="BS142" s="188"/>
      <c r="BT142" s="188"/>
      <c r="BU142" s="188"/>
      <c r="BV142" s="188"/>
      <c r="BW142" s="188"/>
      <c r="BX142" s="188"/>
    </row>
    <row r="143" spans="1:76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8"/>
      <c r="BN143" s="188"/>
      <c r="BO143" s="188"/>
      <c r="BP143" s="188"/>
      <c r="BQ143" s="188"/>
      <c r="BR143" s="188"/>
      <c r="BS143" s="188"/>
      <c r="BT143" s="188"/>
      <c r="BU143" s="188"/>
      <c r="BV143" s="188"/>
      <c r="BW143" s="188"/>
      <c r="BX143" s="188"/>
    </row>
    <row r="144" spans="1:76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F144" s="188"/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8"/>
      <c r="BN144" s="188"/>
      <c r="BO144" s="188"/>
      <c r="BP144" s="188"/>
      <c r="BQ144" s="188"/>
      <c r="BR144" s="188"/>
      <c r="BS144" s="188"/>
      <c r="BT144" s="188"/>
      <c r="BU144" s="188"/>
      <c r="BV144" s="188"/>
      <c r="BW144" s="188"/>
      <c r="BX144" s="188"/>
    </row>
    <row r="145" spans="1:76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  <c r="AF145" s="188"/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8"/>
      <c r="BN145" s="188"/>
      <c r="BO145" s="188"/>
      <c r="BP145" s="188"/>
      <c r="BQ145" s="188"/>
      <c r="BR145" s="188"/>
      <c r="BS145" s="188"/>
      <c r="BT145" s="188"/>
      <c r="BU145" s="188"/>
      <c r="BV145" s="188"/>
      <c r="BW145" s="188"/>
      <c r="BX145" s="188"/>
    </row>
    <row r="146" spans="1:76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F146" s="188"/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8"/>
      <c r="BN146" s="188"/>
      <c r="BO146" s="188"/>
      <c r="BP146" s="188"/>
      <c r="BQ146" s="188"/>
      <c r="BR146" s="188"/>
      <c r="BS146" s="188"/>
      <c r="BT146" s="188"/>
      <c r="BU146" s="188"/>
      <c r="BV146" s="188"/>
      <c r="BW146" s="188"/>
      <c r="BX146" s="188"/>
    </row>
    <row r="147" spans="1:76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  <c r="AF147" s="188"/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8"/>
      <c r="BN147" s="188"/>
      <c r="BO147" s="188"/>
      <c r="BP147" s="188"/>
      <c r="BQ147" s="188"/>
      <c r="BR147" s="188"/>
      <c r="BS147" s="188"/>
      <c r="BT147" s="188"/>
      <c r="BU147" s="188"/>
      <c r="BV147" s="188"/>
      <c r="BW147" s="188"/>
      <c r="BX147" s="188"/>
    </row>
    <row r="148" spans="1:76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F148" s="188"/>
      <c r="AG148" s="188"/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8"/>
      <c r="BN148" s="188"/>
      <c r="BO148" s="188"/>
      <c r="BP148" s="188"/>
      <c r="BQ148" s="188"/>
      <c r="BR148" s="188"/>
      <c r="BS148" s="188"/>
      <c r="BT148" s="188"/>
      <c r="BU148" s="188"/>
      <c r="BV148" s="188"/>
      <c r="BW148" s="188"/>
      <c r="BX148" s="188"/>
    </row>
    <row r="149" spans="1:76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188"/>
      <c r="BN149" s="188"/>
      <c r="BO149" s="188"/>
      <c r="BP149" s="188"/>
      <c r="BQ149" s="188"/>
      <c r="BR149" s="188"/>
      <c r="BS149" s="188"/>
      <c r="BT149" s="188"/>
      <c r="BU149" s="188"/>
      <c r="BV149" s="188"/>
      <c r="BW149" s="188"/>
      <c r="BX149" s="188"/>
    </row>
    <row r="150" spans="1:76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F150" s="188"/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  <c r="BI150" s="188"/>
      <c r="BJ150" s="188"/>
      <c r="BK150" s="188"/>
      <c r="BL150" s="188"/>
      <c r="BM150" s="188"/>
      <c r="BN150" s="188"/>
      <c r="BO150" s="188"/>
      <c r="BP150" s="188"/>
      <c r="BQ150" s="188"/>
      <c r="BR150" s="188"/>
      <c r="BS150" s="188"/>
      <c r="BT150" s="188"/>
      <c r="BU150" s="188"/>
      <c r="BV150" s="188"/>
      <c r="BW150" s="188"/>
      <c r="BX150" s="188"/>
    </row>
    <row r="151" spans="1:76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F151" s="188"/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  <c r="BI151" s="188"/>
      <c r="BJ151" s="188"/>
      <c r="BK151" s="188"/>
      <c r="BL151" s="188"/>
      <c r="BM151" s="188"/>
      <c r="BN151" s="188"/>
      <c r="BO151" s="188"/>
      <c r="BP151" s="188"/>
      <c r="BQ151" s="188"/>
      <c r="BR151" s="188"/>
      <c r="BS151" s="188"/>
      <c r="BT151" s="188"/>
      <c r="BU151" s="188"/>
      <c r="BV151" s="188"/>
      <c r="BW151" s="188"/>
      <c r="BX151" s="188"/>
    </row>
    <row r="152" spans="1:76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F152" s="188"/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8"/>
      <c r="BM152" s="188"/>
      <c r="BN152" s="188"/>
      <c r="BO152" s="188"/>
      <c r="BP152" s="188"/>
      <c r="BQ152" s="188"/>
      <c r="BR152" s="188"/>
      <c r="BS152" s="188"/>
      <c r="BT152" s="188"/>
      <c r="BU152" s="188"/>
      <c r="BV152" s="188"/>
      <c r="BW152" s="188"/>
      <c r="BX152" s="188"/>
    </row>
    <row r="153" spans="1:76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F153" s="188"/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  <c r="BI153" s="188"/>
      <c r="BJ153" s="188"/>
      <c r="BK153" s="188"/>
      <c r="BL153" s="188"/>
      <c r="BM153" s="188"/>
      <c r="BN153" s="188"/>
      <c r="BO153" s="188"/>
      <c r="BP153" s="188"/>
      <c r="BQ153" s="188"/>
      <c r="BR153" s="188"/>
      <c r="BS153" s="188"/>
      <c r="BT153" s="188"/>
      <c r="BU153" s="188"/>
      <c r="BV153" s="188"/>
      <c r="BW153" s="188"/>
      <c r="BX153" s="188"/>
    </row>
    <row r="154" spans="1:76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  <c r="BI154" s="188"/>
      <c r="BJ154" s="188"/>
      <c r="BK154" s="188"/>
      <c r="BL154" s="188"/>
      <c r="BM154" s="188"/>
      <c r="BN154" s="188"/>
      <c r="BO154" s="188"/>
      <c r="BP154" s="188"/>
      <c r="BQ154" s="188"/>
      <c r="BR154" s="188"/>
      <c r="BS154" s="188"/>
      <c r="BT154" s="188"/>
      <c r="BU154" s="188"/>
      <c r="BV154" s="188"/>
      <c r="BW154" s="188"/>
      <c r="BX154" s="188"/>
    </row>
    <row r="155" spans="1:76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  <c r="BI155" s="188"/>
      <c r="BJ155" s="188"/>
      <c r="BK155" s="188"/>
      <c r="BL155" s="188"/>
      <c r="BM155" s="188"/>
      <c r="BN155" s="188"/>
      <c r="BO155" s="188"/>
      <c r="BP155" s="188"/>
      <c r="BQ155" s="188"/>
      <c r="BR155" s="188"/>
      <c r="BS155" s="188"/>
      <c r="BT155" s="188"/>
      <c r="BU155" s="188"/>
      <c r="BV155" s="188"/>
      <c r="BW155" s="188"/>
      <c r="BX155" s="188"/>
    </row>
    <row r="156" spans="1:76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  <c r="BI156" s="188"/>
      <c r="BJ156" s="188"/>
      <c r="BK156" s="188"/>
      <c r="BL156" s="188"/>
      <c r="BM156" s="188"/>
      <c r="BN156" s="188"/>
      <c r="BO156" s="188"/>
      <c r="BP156" s="188"/>
      <c r="BQ156" s="188"/>
      <c r="BR156" s="188"/>
      <c r="BS156" s="188"/>
      <c r="BT156" s="188"/>
      <c r="BU156" s="188"/>
      <c r="BV156" s="188"/>
      <c r="BW156" s="188"/>
      <c r="BX156" s="188"/>
    </row>
    <row r="157" spans="1:76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  <c r="BI157" s="188"/>
      <c r="BJ157" s="188"/>
      <c r="BK157" s="188"/>
      <c r="BL157" s="188"/>
      <c r="BM157" s="188"/>
      <c r="BN157" s="188"/>
      <c r="BO157" s="188"/>
      <c r="BP157" s="188"/>
      <c r="BQ157" s="188"/>
      <c r="BR157" s="188"/>
      <c r="BS157" s="188"/>
      <c r="BT157" s="188"/>
      <c r="BU157" s="188"/>
      <c r="BV157" s="188"/>
      <c r="BW157" s="188"/>
      <c r="BX157" s="188"/>
    </row>
    <row r="158" spans="1:76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F158" s="188"/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  <c r="BI158" s="188"/>
      <c r="BJ158" s="188"/>
      <c r="BK158" s="188"/>
      <c r="BL158" s="188"/>
      <c r="BM158" s="188"/>
      <c r="BN158" s="188"/>
      <c r="BO158" s="188"/>
      <c r="BP158" s="188"/>
      <c r="BQ158" s="188"/>
      <c r="BR158" s="188"/>
      <c r="BS158" s="188"/>
      <c r="BT158" s="188"/>
      <c r="BU158" s="188"/>
      <c r="BV158" s="188"/>
      <c r="BW158" s="188"/>
      <c r="BX158" s="188"/>
    </row>
    <row r="159" spans="1:76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F159" s="188"/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  <c r="BI159" s="188"/>
      <c r="BJ159" s="188"/>
      <c r="BK159" s="188"/>
      <c r="BL159" s="188"/>
      <c r="BM159" s="188"/>
      <c r="BN159" s="188"/>
      <c r="BO159" s="188"/>
      <c r="BP159" s="188"/>
      <c r="BQ159" s="188"/>
      <c r="BR159" s="188"/>
      <c r="BS159" s="188"/>
      <c r="BT159" s="188"/>
      <c r="BU159" s="188"/>
      <c r="BV159" s="188"/>
      <c r="BW159" s="188"/>
      <c r="BX159" s="188"/>
    </row>
    <row r="160" spans="1:76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F160" s="188"/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  <c r="BI160" s="188"/>
      <c r="BJ160" s="188"/>
      <c r="BK160" s="188"/>
      <c r="BL160" s="188"/>
      <c r="BM160" s="188"/>
      <c r="BN160" s="188"/>
      <c r="BO160" s="188"/>
      <c r="BP160" s="188"/>
      <c r="BQ160" s="188"/>
      <c r="BR160" s="188"/>
      <c r="BS160" s="188"/>
      <c r="BT160" s="188"/>
      <c r="BU160" s="188"/>
      <c r="BV160" s="188"/>
      <c r="BW160" s="188"/>
      <c r="BX160" s="188"/>
    </row>
    <row r="161" spans="1:76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F161" s="188"/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  <c r="BI161" s="188"/>
      <c r="BJ161" s="188"/>
      <c r="BK161" s="188"/>
      <c r="BL161" s="188"/>
      <c r="BM161" s="188"/>
      <c r="BN161" s="188"/>
      <c r="BO161" s="188"/>
      <c r="BP161" s="188"/>
      <c r="BQ161" s="188"/>
      <c r="BR161" s="188"/>
      <c r="BS161" s="188"/>
      <c r="BT161" s="188"/>
      <c r="BU161" s="188"/>
      <c r="BV161" s="188"/>
      <c r="BW161" s="188"/>
      <c r="BX161" s="188"/>
    </row>
    <row r="162" spans="1:76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F162" s="188"/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  <c r="BI162" s="188"/>
      <c r="BJ162" s="188"/>
      <c r="BK162" s="188"/>
      <c r="BL162" s="188"/>
      <c r="BM162" s="188"/>
      <c r="BN162" s="188"/>
      <c r="BO162" s="188"/>
      <c r="BP162" s="188"/>
      <c r="BQ162" s="188"/>
      <c r="BR162" s="188"/>
      <c r="BS162" s="188"/>
      <c r="BT162" s="188"/>
      <c r="BU162" s="188"/>
      <c r="BV162" s="188"/>
      <c r="BW162" s="188"/>
      <c r="BX162" s="188"/>
    </row>
    <row r="163" spans="1:76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F163" s="188"/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  <c r="BI163" s="188"/>
      <c r="BJ163" s="188"/>
      <c r="BK163" s="188"/>
      <c r="BL163" s="188"/>
      <c r="BM163" s="188"/>
      <c r="BN163" s="188"/>
      <c r="BO163" s="188"/>
      <c r="BP163" s="188"/>
      <c r="BQ163" s="188"/>
      <c r="BR163" s="188"/>
      <c r="BS163" s="188"/>
      <c r="BT163" s="188"/>
      <c r="BU163" s="188"/>
      <c r="BV163" s="188"/>
      <c r="BW163" s="188"/>
      <c r="BX163" s="188"/>
    </row>
    <row r="164" spans="1:76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/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  <c r="BI164" s="188"/>
      <c r="BJ164" s="188"/>
      <c r="BK164" s="188"/>
      <c r="BL164" s="188"/>
      <c r="BM164" s="188"/>
      <c r="BN164" s="188"/>
      <c r="BO164" s="188"/>
      <c r="BP164" s="188"/>
      <c r="BQ164" s="188"/>
      <c r="BR164" s="188"/>
      <c r="BS164" s="188"/>
      <c r="BT164" s="188"/>
      <c r="BU164" s="188"/>
      <c r="BV164" s="188"/>
      <c r="BW164" s="188"/>
      <c r="BX164" s="188"/>
    </row>
    <row r="165" spans="1:76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F165" s="188"/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  <c r="BI165" s="188"/>
      <c r="BJ165" s="188"/>
      <c r="BK165" s="188"/>
      <c r="BL165" s="188"/>
      <c r="BM165" s="188"/>
      <c r="BN165" s="188"/>
      <c r="BO165" s="188"/>
      <c r="BP165" s="188"/>
      <c r="BQ165" s="188"/>
      <c r="BR165" s="188"/>
      <c r="BS165" s="188"/>
      <c r="BT165" s="188"/>
      <c r="BU165" s="188"/>
      <c r="BV165" s="188"/>
      <c r="BW165" s="188"/>
      <c r="BX165" s="188"/>
    </row>
    <row r="166" spans="1:76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F166" s="188"/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  <c r="BI166" s="188"/>
      <c r="BJ166" s="188"/>
      <c r="BK166" s="188"/>
      <c r="BL166" s="188"/>
      <c r="BM166" s="188"/>
      <c r="BN166" s="188"/>
      <c r="BO166" s="188"/>
      <c r="BP166" s="188"/>
      <c r="BQ166" s="188"/>
      <c r="BR166" s="188"/>
      <c r="BS166" s="188"/>
      <c r="BT166" s="188"/>
      <c r="BU166" s="188"/>
      <c r="BV166" s="188"/>
      <c r="BW166" s="188"/>
      <c r="BX166" s="188"/>
    </row>
    <row r="167" spans="1:76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F167" s="188"/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  <c r="BI167" s="188"/>
      <c r="BJ167" s="188"/>
      <c r="BK167" s="188"/>
      <c r="BL167" s="188"/>
      <c r="BM167" s="188"/>
      <c r="BN167" s="188"/>
      <c r="BO167" s="188"/>
      <c r="BP167" s="188"/>
      <c r="BQ167" s="188"/>
      <c r="BR167" s="188"/>
      <c r="BS167" s="188"/>
      <c r="BT167" s="188"/>
      <c r="BU167" s="188"/>
      <c r="BV167" s="188"/>
      <c r="BW167" s="188"/>
      <c r="BX167" s="188"/>
    </row>
    <row r="168" spans="1:76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/>
      <c r="AF168" s="188"/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  <c r="BI168" s="188"/>
      <c r="BJ168" s="188"/>
      <c r="BK168" s="188"/>
      <c r="BL168" s="188"/>
      <c r="BM168" s="188"/>
      <c r="BN168" s="188"/>
      <c r="BO168" s="188"/>
      <c r="BP168" s="188"/>
      <c r="BQ168" s="188"/>
      <c r="BR168" s="188"/>
      <c r="BS168" s="188"/>
      <c r="BT168" s="188"/>
      <c r="BU168" s="188"/>
      <c r="BV168" s="188"/>
      <c r="BW168" s="188"/>
      <c r="BX168" s="188"/>
    </row>
    <row r="169" spans="1:76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8"/>
      <c r="BP169" s="188"/>
      <c r="BQ169" s="188"/>
      <c r="BR169" s="188"/>
      <c r="BS169" s="188"/>
      <c r="BT169" s="188"/>
      <c r="BU169" s="188"/>
      <c r="BV169" s="188"/>
      <c r="BW169" s="188"/>
      <c r="BX169" s="188"/>
    </row>
    <row r="170" spans="1:76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8"/>
      <c r="BP170" s="188"/>
      <c r="BQ170" s="188"/>
      <c r="BR170" s="188"/>
      <c r="BS170" s="188"/>
      <c r="BT170" s="188"/>
      <c r="BU170" s="188"/>
      <c r="BV170" s="188"/>
      <c r="BW170" s="188"/>
      <c r="BX170" s="188"/>
    </row>
    <row r="171" spans="1:76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8"/>
      <c r="BP171" s="188"/>
      <c r="BQ171" s="188"/>
      <c r="BR171" s="188"/>
      <c r="BS171" s="188"/>
      <c r="BT171" s="188"/>
      <c r="BU171" s="188"/>
      <c r="BV171" s="188"/>
      <c r="BW171" s="188"/>
      <c r="BX171" s="188"/>
    </row>
    <row r="172" spans="1:76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/>
      <c r="AF172" s="188"/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  <c r="BI172" s="188"/>
      <c r="BJ172" s="188"/>
      <c r="BK172" s="188"/>
      <c r="BL172" s="188"/>
      <c r="BM172" s="188"/>
      <c r="BN172" s="188"/>
      <c r="BO172" s="188"/>
      <c r="BP172" s="188"/>
      <c r="BQ172" s="188"/>
      <c r="BR172" s="188"/>
      <c r="BS172" s="188"/>
      <c r="BT172" s="188"/>
      <c r="BU172" s="188"/>
      <c r="BV172" s="188"/>
      <c r="BW172" s="188"/>
      <c r="BX172" s="188"/>
    </row>
    <row r="173" spans="1:76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/>
      <c r="AF173" s="188"/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  <c r="BI173" s="188"/>
      <c r="BJ173" s="188"/>
      <c r="BK173" s="188"/>
      <c r="BL173" s="188"/>
      <c r="BM173" s="188"/>
      <c r="BN173" s="188"/>
      <c r="BO173" s="188"/>
      <c r="BP173" s="188"/>
      <c r="BQ173" s="188"/>
      <c r="BR173" s="188"/>
      <c r="BS173" s="188"/>
      <c r="BT173" s="188"/>
      <c r="BU173" s="188"/>
      <c r="BV173" s="188"/>
      <c r="BW173" s="188"/>
      <c r="BX173" s="188"/>
    </row>
    <row r="174" spans="1:76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  <c r="BI174" s="188"/>
      <c r="BJ174" s="188"/>
      <c r="BK174" s="188"/>
      <c r="BL174" s="188"/>
      <c r="BM174" s="188"/>
      <c r="BN174" s="188"/>
      <c r="BO174" s="188"/>
      <c r="BP174" s="188"/>
      <c r="BQ174" s="188"/>
      <c r="BR174" s="188"/>
      <c r="BS174" s="188"/>
      <c r="BT174" s="188"/>
      <c r="BU174" s="188"/>
      <c r="BV174" s="188"/>
      <c r="BW174" s="188"/>
      <c r="BX174" s="188"/>
    </row>
    <row r="175" spans="1:76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/>
      <c r="AF175" s="188"/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  <c r="BI175" s="188"/>
      <c r="BJ175" s="188"/>
      <c r="BK175" s="188"/>
      <c r="BL175" s="188"/>
      <c r="BM175" s="188"/>
      <c r="BN175" s="188"/>
      <c r="BO175" s="188"/>
      <c r="BP175" s="188"/>
      <c r="BQ175" s="188"/>
      <c r="BR175" s="188"/>
      <c r="BS175" s="188"/>
      <c r="BT175" s="188"/>
      <c r="BU175" s="188"/>
      <c r="BV175" s="188"/>
      <c r="BW175" s="188"/>
      <c r="BX175" s="188"/>
    </row>
    <row r="176" spans="1:76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/>
      <c r="AF176" s="188"/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  <c r="BI176" s="188"/>
      <c r="BJ176" s="188"/>
      <c r="BK176" s="188"/>
      <c r="BL176" s="188"/>
      <c r="BM176" s="188"/>
      <c r="BN176" s="188"/>
      <c r="BO176" s="188"/>
      <c r="BP176" s="188"/>
      <c r="BQ176" s="188"/>
      <c r="BR176" s="188"/>
      <c r="BS176" s="188"/>
      <c r="BT176" s="188"/>
      <c r="BU176" s="188"/>
      <c r="BV176" s="188"/>
      <c r="BW176" s="188"/>
      <c r="BX176" s="188"/>
    </row>
    <row r="177" spans="1:76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188"/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8"/>
      <c r="BN177" s="188"/>
      <c r="BO177" s="188"/>
      <c r="BP177" s="188"/>
      <c r="BQ177" s="188"/>
      <c r="BR177" s="188"/>
      <c r="BS177" s="188"/>
      <c r="BT177" s="188"/>
      <c r="BU177" s="188"/>
      <c r="BV177" s="188"/>
      <c r="BW177" s="188"/>
      <c r="BX177" s="188"/>
    </row>
    <row r="178" spans="1:76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/>
      <c r="AF178" s="188"/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  <c r="BI178" s="188"/>
      <c r="BJ178" s="188"/>
      <c r="BK178" s="188"/>
      <c r="BL178" s="188"/>
      <c r="BM178" s="188"/>
      <c r="BN178" s="188"/>
      <c r="BO178" s="188"/>
      <c r="BP178" s="188"/>
      <c r="BQ178" s="188"/>
      <c r="BR178" s="188"/>
      <c r="BS178" s="188"/>
      <c r="BT178" s="188"/>
      <c r="BU178" s="188"/>
      <c r="BV178" s="188"/>
      <c r="BW178" s="188"/>
      <c r="BX178" s="188"/>
    </row>
    <row r="179" spans="1:76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/>
      <c r="AF179" s="188"/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  <c r="BI179" s="188"/>
      <c r="BJ179" s="188"/>
      <c r="BK179" s="188"/>
      <c r="BL179" s="188"/>
      <c r="BM179" s="188"/>
      <c r="BN179" s="188"/>
      <c r="BO179" s="188"/>
      <c r="BP179" s="188"/>
      <c r="BQ179" s="188"/>
      <c r="BR179" s="188"/>
      <c r="BS179" s="188"/>
      <c r="BT179" s="188"/>
      <c r="BU179" s="188"/>
      <c r="BV179" s="188"/>
      <c r="BW179" s="188"/>
      <c r="BX179" s="188"/>
    </row>
    <row r="180" spans="1:76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/>
      <c r="AF180" s="188"/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  <c r="BI180" s="188"/>
      <c r="BJ180" s="188"/>
      <c r="BK180" s="188"/>
      <c r="BL180" s="188"/>
      <c r="BM180" s="188"/>
      <c r="BN180" s="188"/>
      <c r="BO180" s="188"/>
      <c r="BP180" s="188"/>
      <c r="BQ180" s="188"/>
      <c r="BR180" s="188"/>
      <c r="BS180" s="188"/>
      <c r="BT180" s="188"/>
      <c r="BU180" s="188"/>
      <c r="BV180" s="188"/>
      <c r="BW180" s="188"/>
      <c r="BX180" s="188"/>
    </row>
    <row r="181" spans="1:76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/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  <c r="BI181" s="188"/>
      <c r="BJ181" s="188"/>
      <c r="BK181" s="188"/>
      <c r="BL181" s="188"/>
      <c r="BM181" s="188"/>
      <c r="BN181" s="188"/>
      <c r="BO181" s="188"/>
      <c r="BP181" s="188"/>
      <c r="BQ181" s="188"/>
      <c r="BR181" s="188"/>
      <c r="BS181" s="188"/>
      <c r="BT181" s="188"/>
      <c r="BU181" s="188"/>
      <c r="BV181" s="188"/>
      <c r="BW181" s="188"/>
      <c r="BX181" s="188"/>
    </row>
    <row r="182" spans="1:76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/>
      <c r="AF182" s="188"/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  <c r="BI182" s="188"/>
      <c r="BJ182" s="188"/>
      <c r="BK182" s="188"/>
      <c r="BL182" s="188"/>
      <c r="BM182" s="188"/>
      <c r="BN182" s="188"/>
      <c r="BO182" s="188"/>
      <c r="BP182" s="188"/>
      <c r="BQ182" s="188"/>
      <c r="BR182" s="188"/>
      <c r="BS182" s="188"/>
      <c r="BT182" s="188"/>
      <c r="BU182" s="188"/>
      <c r="BV182" s="188"/>
      <c r="BW182" s="188"/>
      <c r="BX182" s="188"/>
    </row>
    <row r="183" spans="1:76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  <c r="BI183" s="188"/>
      <c r="BJ183" s="188"/>
      <c r="BK183" s="188"/>
      <c r="BL183" s="188"/>
      <c r="BM183" s="188"/>
      <c r="BN183" s="188"/>
      <c r="BO183" s="188"/>
      <c r="BP183" s="188"/>
      <c r="BQ183" s="188"/>
      <c r="BR183" s="188"/>
      <c r="BS183" s="188"/>
      <c r="BT183" s="188"/>
      <c r="BU183" s="188"/>
      <c r="BV183" s="188"/>
      <c r="BW183" s="188"/>
      <c r="BX183" s="188"/>
    </row>
    <row r="184" spans="1:76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  <c r="BI184" s="188"/>
      <c r="BJ184" s="188"/>
      <c r="BK184" s="188"/>
      <c r="BL184" s="188"/>
      <c r="BM184" s="188"/>
      <c r="BN184" s="188"/>
      <c r="BO184" s="188"/>
      <c r="BP184" s="188"/>
      <c r="BQ184" s="188"/>
      <c r="BR184" s="188"/>
      <c r="BS184" s="188"/>
      <c r="BT184" s="188"/>
      <c r="BU184" s="188"/>
      <c r="BV184" s="188"/>
      <c r="BW184" s="188"/>
      <c r="BX184" s="188"/>
    </row>
    <row r="185" spans="1:76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8"/>
      <c r="BN185" s="188"/>
      <c r="BO185" s="188"/>
      <c r="BP185" s="188"/>
      <c r="BQ185" s="188"/>
      <c r="BR185" s="188"/>
      <c r="BS185" s="188"/>
      <c r="BT185" s="188"/>
      <c r="BU185" s="188"/>
      <c r="BV185" s="188"/>
      <c r="BW185" s="188"/>
      <c r="BX185" s="188"/>
    </row>
    <row r="186" spans="1:76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8"/>
      <c r="BN186" s="188"/>
      <c r="BO186" s="188"/>
      <c r="BP186" s="188"/>
      <c r="BQ186" s="188"/>
      <c r="BR186" s="188"/>
      <c r="BS186" s="188"/>
      <c r="BT186" s="188"/>
      <c r="BU186" s="188"/>
      <c r="BV186" s="188"/>
      <c r="BW186" s="188"/>
      <c r="BX186" s="188"/>
    </row>
    <row r="187" spans="1:76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8"/>
      <c r="BN187" s="188"/>
      <c r="BO187" s="188"/>
      <c r="BP187" s="188"/>
      <c r="BQ187" s="188"/>
      <c r="BR187" s="188"/>
      <c r="BS187" s="188"/>
      <c r="BT187" s="188"/>
      <c r="BU187" s="188"/>
      <c r="BV187" s="188"/>
      <c r="BW187" s="188"/>
      <c r="BX187" s="188"/>
    </row>
    <row r="188" spans="1:76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8"/>
      <c r="BN188" s="188"/>
      <c r="BO188" s="188"/>
      <c r="BP188" s="188"/>
      <c r="BQ188" s="188"/>
      <c r="BR188" s="188"/>
      <c r="BS188" s="188"/>
      <c r="BT188" s="188"/>
      <c r="BU188" s="188"/>
      <c r="BV188" s="188"/>
      <c r="BW188" s="188"/>
      <c r="BX188" s="188"/>
    </row>
    <row r="189" spans="1:76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8"/>
      <c r="BN189" s="188"/>
      <c r="BO189" s="188"/>
      <c r="BP189" s="188"/>
      <c r="BQ189" s="188"/>
      <c r="BR189" s="188"/>
      <c r="BS189" s="188"/>
      <c r="BT189" s="188"/>
      <c r="BU189" s="188"/>
      <c r="BV189" s="188"/>
      <c r="BW189" s="188"/>
      <c r="BX189" s="188"/>
    </row>
    <row r="190" spans="1:76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8"/>
      <c r="BN190" s="188"/>
      <c r="BO190" s="188"/>
      <c r="BP190" s="188"/>
      <c r="BQ190" s="188"/>
      <c r="BR190" s="188"/>
      <c r="BS190" s="188"/>
      <c r="BT190" s="188"/>
      <c r="BU190" s="188"/>
      <c r="BV190" s="188"/>
      <c r="BW190" s="188"/>
      <c r="BX190" s="188"/>
    </row>
    <row r="191" spans="1:76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8"/>
      <c r="BN191" s="188"/>
      <c r="BO191" s="188"/>
      <c r="BP191" s="188"/>
      <c r="BQ191" s="188"/>
      <c r="BR191" s="188"/>
      <c r="BS191" s="188"/>
      <c r="BT191" s="188"/>
      <c r="BU191" s="188"/>
      <c r="BV191" s="188"/>
      <c r="BW191" s="188"/>
      <c r="BX191" s="188"/>
    </row>
    <row r="192" spans="1:76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8"/>
      <c r="BN192" s="188"/>
      <c r="BO192" s="188"/>
      <c r="BP192" s="188"/>
      <c r="BQ192" s="188"/>
      <c r="BR192" s="188"/>
      <c r="BS192" s="188"/>
      <c r="BT192" s="188"/>
      <c r="BU192" s="188"/>
      <c r="BV192" s="188"/>
      <c r="BW192" s="188"/>
      <c r="BX192" s="188"/>
    </row>
    <row r="193" spans="1:76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8"/>
      <c r="BN193" s="188"/>
      <c r="BO193" s="188"/>
      <c r="BP193" s="188"/>
      <c r="BQ193" s="188"/>
      <c r="BR193" s="188"/>
      <c r="BS193" s="188"/>
      <c r="BT193" s="188"/>
      <c r="BU193" s="188"/>
      <c r="BV193" s="188"/>
      <c r="BW193" s="188"/>
      <c r="BX193" s="188"/>
    </row>
    <row r="194" spans="1:76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8"/>
      <c r="BN194" s="188"/>
      <c r="BO194" s="188"/>
      <c r="BP194" s="188"/>
      <c r="BQ194" s="188"/>
      <c r="BR194" s="188"/>
      <c r="BS194" s="188"/>
      <c r="BT194" s="188"/>
      <c r="BU194" s="188"/>
      <c r="BV194" s="188"/>
      <c r="BW194" s="188"/>
      <c r="BX194" s="188"/>
    </row>
    <row r="195" spans="1:76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8"/>
      <c r="BN195" s="188"/>
      <c r="BO195" s="188"/>
      <c r="BP195" s="188"/>
      <c r="BQ195" s="188"/>
      <c r="BR195" s="188"/>
      <c r="BS195" s="188"/>
      <c r="BT195" s="188"/>
      <c r="BU195" s="188"/>
      <c r="BV195" s="188"/>
      <c r="BW195" s="188"/>
      <c r="BX195" s="188"/>
    </row>
    <row r="196" spans="1:76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8"/>
      <c r="BN196" s="188"/>
      <c r="BO196" s="188"/>
      <c r="BP196" s="188"/>
      <c r="BQ196" s="188"/>
      <c r="BR196" s="188"/>
      <c r="BS196" s="188"/>
      <c r="BT196" s="188"/>
      <c r="BU196" s="188"/>
      <c r="BV196" s="188"/>
      <c r="BW196" s="188"/>
      <c r="BX196" s="188"/>
    </row>
    <row r="197" spans="1:76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8"/>
      <c r="BN197" s="188"/>
      <c r="BO197" s="188"/>
      <c r="BP197" s="188"/>
      <c r="BQ197" s="188"/>
      <c r="BR197" s="188"/>
      <c r="BS197" s="188"/>
      <c r="BT197" s="188"/>
      <c r="BU197" s="188"/>
      <c r="BV197" s="188"/>
      <c r="BW197" s="188"/>
      <c r="BX197" s="188"/>
    </row>
    <row r="198" spans="1:76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8"/>
      <c r="BN198" s="188"/>
      <c r="BO198" s="188"/>
      <c r="BP198" s="188"/>
      <c r="BQ198" s="188"/>
      <c r="BR198" s="188"/>
      <c r="BS198" s="188"/>
      <c r="BT198" s="188"/>
      <c r="BU198" s="188"/>
      <c r="BV198" s="188"/>
      <c r="BW198" s="188"/>
      <c r="BX198" s="188"/>
    </row>
    <row r="199" spans="1:76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8"/>
      <c r="BN199" s="188"/>
      <c r="BO199" s="188"/>
      <c r="BP199" s="188"/>
      <c r="BQ199" s="188"/>
      <c r="BR199" s="188"/>
      <c r="BS199" s="188"/>
      <c r="BT199" s="188"/>
      <c r="BU199" s="188"/>
      <c r="BV199" s="188"/>
      <c r="BW199" s="188"/>
      <c r="BX199" s="188"/>
    </row>
    <row r="200" spans="1:76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8"/>
      <c r="BN200" s="188"/>
      <c r="BO200" s="188"/>
      <c r="BP200" s="188"/>
      <c r="BQ200" s="188"/>
      <c r="BR200" s="188"/>
      <c r="BS200" s="188"/>
      <c r="BT200" s="188"/>
      <c r="BU200" s="188"/>
      <c r="BV200" s="188"/>
      <c r="BW200" s="188"/>
      <c r="BX200" s="188"/>
    </row>
    <row r="201" spans="1:76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8"/>
      <c r="BN201" s="188"/>
      <c r="BO201" s="188"/>
      <c r="BP201" s="188"/>
      <c r="BQ201" s="188"/>
      <c r="BR201" s="188"/>
      <c r="BS201" s="188"/>
      <c r="BT201" s="188"/>
      <c r="BU201" s="188"/>
      <c r="BV201" s="188"/>
      <c r="BW201" s="188"/>
      <c r="BX201" s="188"/>
    </row>
    <row r="202" spans="1:76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8"/>
      <c r="BN202" s="188"/>
      <c r="BO202" s="188"/>
      <c r="BP202" s="188"/>
      <c r="BQ202" s="188"/>
      <c r="BR202" s="188"/>
      <c r="BS202" s="188"/>
      <c r="BT202" s="188"/>
      <c r="BU202" s="188"/>
      <c r="BV202" s="188"/>
      <c r="BW202" s="188"/>
      <c r="BX202" s="188"/>
    </row>
    <row r="203" spans="1:76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8"/>
      <c r="BN203" s="188"/>
      <c r="BO203" s="188"/>
      <c r="BP203" s="188"/>
      <c r="BQ203" s="188"/>
      <c r="BR203" s="188"/>
      <c r="BS203" s="188"/>
      <c r="BT203" s="188"/>
      <c r="BU203" s="188"/>
      <c r="BV203" s="188"/>
      <c r="BW203" s="188"/>
      <c r="BX203" s="188"/>
    </row>
    <row r="204" spans="1:76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8"/>
      <c r="BN204" s="188"/>
      <c r="BO204" s="188"/>
      <c r="BP204" s="188"/>
      <c r="BQ204" s="188"/>
      <c r="BR204" s="188"/>
      <c r="BS204" s="188"/>
      <c r="BT204" s="188"/>
      <c r="BU204" s="188"/>
      <c r="BV204" s="188"/>
      <c r="BW204" s="188"/>
      <c r="BX204" s="188"/>
    </row>
    <row r="205" spans="1:76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/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188"/>
      <c r="BN205" s="188"/>
      <c r="BO205" s="188"/>
      <c r="BP205" s="188"/>
      <c r="BQ205" s="188"/>
      <c r="BR205" s="188"/>
      <c r="BS205" s="188"/>
      <c r="BT205" s="188"/>
      <c r="BU205" s="188"/>
      <c r="BV205" s="188"/>
      <c r="BW205" s="188"/>
      <c r="BX205" s="188"/>
    </row>
    <row r="206" spans="1:76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  <c r="BI206" s="188"/>
      <c r="BJ206" s="188"/>
      <c r="BK206" s="188"/>
      <c r="BL206" s="188"/>
      <c r="BM206" s="188"/>
      <c r="BN206" s="188"/>
      <c r="BO206" s="188"/>
      <c r="BP206" s="188"/>
      <c r="BQ206" s="188"/>
      <c r="BR206" s="188"/>
      <c r="BS206" s="188"/>
      <c r="BT206" s="188"/>
      <c r="BU206" s="188"/>
      <c r="BV206" s="188"/>
      <c r="BW206" s="188"/>
      <c r="BX206" s="188"/>
    </row>
    <row r="207" spans="1:76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/>
      <c r="AF207" s="188"/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  <c r="BI207" s="188"/>
      <c r="BJ207" s="188"/>
      <c r="BK207" s="188"/>
      <c r="BL207" s="188"/>
      <c r="BM207" s="188"/>
      <c r="BN207" s="188"/>
      <c r="BO207" s="188"/>
      <c r="BP207" s="188"/>
      <c r="BQ207" s="188"/>
      <c r="BR207" s="188"/>
      <c r="BS207" s="188"/>
      <c r="BT207" s="188"/>
      <c r="BU207" s="188"/>
      <c r="BV207" s="188"/>
      <c r="BW207" s="188"/>
      <c r="BX207" s="188"/>
    </row>
    <row r="208" spans="1:76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/>
      <c r="AF208" s="188"/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  <c r="BI208" s="188"/>
      <c r="BJ208" s="188"/>
      <c r="BK208" s="188"/>
      <c r="BL208" s="188"/>
      <c r="BM208" s="188"/>
      <c r="BN208" s="188"/>
      <c r="BO208" s="188"/>
      <c r="BP208" s="188"/>
      <c r="BQ208" s="188"/>
      <c r="BR208" s="188"/>
      <c r="BS208" s="188"/>
      <c r="BT208" s="188"/>
      <c r="BU208" s="188"/>
      <c r="BV208" s="188"/>
      <c r="BW208" s="188"/>
      <c r="BX208" s="188"/>
    </row>
    <row r="209" spans="1:76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/>
      <c r="AF209" s="188"/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  <c r="BI209" s="188"/>
      <c r="BJ209" s="188"/>
      <c r="BK209" s="188"/>
      <c r="BL209" s="188"/>
      <c r="BM209" s="188"/>
      <c r="BN209" s="188"/>
      <c r="BO209" s="188"/>
      <c r="BP209" s="188"/>
      <c r="BQ209" s="188"/>
      <c r="BR209" s="188"/>
      <c r="BS209" s="188"/>
      <c r="BT209" s="188"/>
      <c r="BU209" s="188"/>
      <c r="BV209" s="188"/>
      <c r="BW209" s="188"/>
      <c r="BX209" s="188"/>
    </row>
    <row r="210" spans="1:76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  <c r="BI210" s="188"/>
      <c r="BJ210" s="188"/>
      <c r="BK210" s="188"/>
      <c r="BL210" s="188"/>
      <c r="BM210" s="188"/>
      <c r="BN210" s="188"/>
      <c r="BO210" s="188"/>
      <c r="BP210" s="188"/>
      <c r="BQ210" s="188"/>
      <c r="BR210" s="188"/>
      <c r="BS210" s="188"/>
      <c r="BT210" s="188"/>
      <c r="BU210" s="188"/>
      <c r="BV210" s="188"/>
      <c r="BW210" s="188"/>
      <c r="BX210" s="188"/>
    </row>
    <row r="211" spans="1:76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  <c r="BI211" s="188"/>
      <c r="BJ211" s="188"/>
      <c r="BK211" s="188"/>
      <c r="BL211" s="188"/>
      <c r="BM211" s="188"/>
      <c r="BN211" s="188"/>
      <c r="BO211" s="188"/>
      <c r="BP211" s="188"/>
      <c r="BQ211" s="188"/>
      <c r="BR211" s="188"/>
      <c r="BS211" s="188"/>
      <c r="BT211" s="188"/>
      <c r="BU211" s="188"/>
      <c r="BV211" s="188"/>
      <c r="BW211" s="188"/>
      <c r="BX211" s="188"/>
    </row>
    <row r="212" spans="1:76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/>
      <c r="AF212" s="188"/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  <c r="BI212" s="188"/>
      <c r="BJ212" s="188"/>
      <c r="BK212" s="188"/>
      <c r="BL212" s="188"/>
      <c r="BM212" s="188"/>
      <c r="BN212" s="188"/>
      <c r="BO212" s="188"/>
      <c r="BP212" s="188"/>
      <c r="BQ212" s="188"/>
      <c r="BR212" s="188"/>
      <c r="BS212" s="188"/>
      <c r="BT212" s="188"/>
      <c r="BU212" s="188"/>
      <c r="BV212" s="188"/>
      <c r="BW212" s="188"/>
      <c r="BX212" s="188"/>
    </row>
    <row r="213" spans="1:76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/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  <c r="BI213" s="188"/>
      <c r="BJ213" s="188"/>
      <c r="BK213" s="188"/>
      <c r="BL213" s="188"/>
      <c r="BM213" s="188"/>
      <c r="BN213" s="188"/>
      <c r="BO213" s="188"/>
      <c r="BP213" s="188"/>
      <c r="BQ213" s="188"/>
      <c r="BR213" s="188"/>
      <c r="BS213" s="188"/>
      <c r="BT213" s="188"/>
      <c r="BU213" s="188"/>
      <c r="BV213" s="188"/>
      <c r="BW213" s="188"/>
      <c r="BX213" s="188"/>
    </row>
    <row r="214" spans="1:76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/>
      <c r="AF214" s="188"/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  <c r="BI214" s="188"/>
      <c r="BJ214" s="188"/>
      <c r="BK214" s="188"/>
      <c r="BL214" s="188"/>
      <c r="BM214" s="188"/>
      <c r="BN214" s="188"/>
      <c r="BO214" s="188"/>
      <c r="BP214" s="188"/>
      <c r="BQ214" s="188"/>
      <c r="BR214" s="188"/>
      <c r="BS214" s="188"/>
      <c r="BT214" s="188"/>
      <c r="BU214" s="188"/>
      <c r="BV214" s="188"/>
      <c r="BW214" s="188"/>
      <c r="BX214" s="188"/>
    </row>
    <row r="215" spans="1:76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/>
      <c r="AF215" s="188"/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  <c r="BI215" s="188"/>
      <c r="BJ215" s="188"/>
      <c r="BK215" s="188"/>
      <c r="BL215" s="188"/>
      <c r="BM215" s="188"/>
      <c r="BN215" s="188"/>
      <c r="BO215" s="188"/>
      <c r="BP215" s="188"/>
      <c r="BQ215" s="188"/>
      <c r="BR215" s="188"/>
      <c r="BS215" s="188"/>
      <c r="BT215" s="188"/>
      <c r="BU215" s="188"/>
      <c r="BV215" s="188"/>
      <c r="BW215" s="188"/>
      <c r="BX215" s="188"/>
    </row>
    <row r="216" spans="1:76">
      <c r="A216" s="188"/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  <c r="BI216" s="188"/>
      <c r="BJ216" s="188"/>
      <c r="BK216" s="188"/>
      <c r="BL216" s="188"/>
      <c r="BM216" s="188"/>
      <c r="BN216" s="188"/>
      <c r="BO216" s="188"/>
      <c r="BP216" s="188"/>
      <c r="BQ216" s="188"/>
      <c r="BR216" s="188"/>
      <c r="BS216" s="188"/>
      <c r="BT216" s="188"/>
      <c r="BU216" s="188"/>
      <c r="BV216" s="188"/>
      <c r="BW216" s="188"/>
      <c r="BX216" s="188"/>
    </row>
    <row r="217" spans="1:76">
      <c r="A217" s="188"/>
      <c r="B217" s="188"/>
      <c r="C217" s="188"/>
      <c r="D217" s="188"/>
      <c r="E217" s="188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188"/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  <c r="BI217" s="188"/>
      <c r="BJ217" s="188"/>
      <c r="BK217" s="188"/>
      <c r="BL217" s="188"/>
      <c r="BM217" s="188"/>
      <c r="BN217" s="188"/>
      <c r="BO217" s="188"/>
      <c r="BP217" s="188"/>
      <c r="BQ217" s="188"/>
      <c r="BR217" s="188"/>
      <c r="BS217" s="188"/>
      <c r="BT217" s="188"/>
      <c r="BU217" s="188"/>
      <c r="BV217" s="188"/>
      <c r="BW217" s="188"/>
      <c r="BX217" s="188"/>
    </row>
    <row r="218" spans="1:76">
      <c r="A218" s="188"/>
      <c r="B218" s="188"/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188"/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  <c r="BI218" s="188"/>
      <c r="BJ218" s="188"/>
      <c r="BK218" s="188"/>
      <c r="BL218" s="188"/>
      <c r="BM218" s="188"/>
      <c r="BN218" s="188"/>
      <c r="BO218" s="188"/>
      <c r="BP218" s="188"/>
      <c r="BQ218" s="188"/>
      <c r="BR218" s="188"/>
      <c r="BS218" s="188"/>
      <c r="BT218" s="188"/>
      <c r="BU218" s="188"/>
      <c r="BV218" s="188"/>
      <c r="BW218" s="188"/>
      <c r="BX218" s="188"/>
    </row>
    <row r="219" spans="1:76">
      <c r="A219" s="188"/>
      <c r="B219" s="188"/>
      <c r="C219" s="188"/>
      <c r="D219" s="188"/>
      <c r="E219" s="188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188"/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  <c r="BI219" s="188"/>
      <c r="BJ219" s="188"/>
      <c r="BK219" s="188"/>
      <c r="BL219" s="188"/>
      <c r="BM219" s="188"/>
      <c r="BN219" s="188"/>
      <c r="BO219" s="188"/>
      <c r="BP219" s="188"/>
      <c r="BQ219" s="188"/>
      <c r="BR219" s="188"/>
      <c r="BS219" s="188"/>
      <c r="BT219" s="188"/>
      <c r="BU219" s="188"/>
      <c r="BV219" s="188"/>
      <c r="BW219" s="188"/>
      <c r="BX219" s="188"/>
    </row>
    <row r="220" spans="1:76">
      <c r="A220" s="188"/>
      <c r="B220" s="188"/>
      <c r="C220" s="188"/>
      <c r="D220" s="188"/>
      <c r="E220" s="188"/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  <c r="BI220" s="188"/>
      <c r="BJ220" s="188"/>
      <c r="BK220" s="188"/>
      <c r="BL220" s="188"/>
      <c r="BM220" s="188"/>
      <c r="BN220" s="188"/>
      <c r="BO220" s="188"/>
      <c r="BP220" s="188"/>
      <c r="BQ220" s="188"/>
      <c r="BR220" s="188"/>
      <c r="BS220" s="188"/>
      <c r="BT220" s="188"/>
      <c r="BU220" s="188"/>
      <c r="BV220" s="188"/>
      <c r="BW220" s="188"/>
      <c r="BX220" s="188"/>
    </row>
    <row r="221" spans="1:76">
      <c r="A221" s="188"/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188"/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  <c r="BI221" s="188"/>
      <c r="BJ221" s="188"/>
      <c r="BK221" s="188"/>
      <c r="BL221" s="188"/>
      <c r="BM221" s="188"/>
      <c r="BN221" s="188"/>
      <c r="BO221" s="188"/>
      <c r="BP221" s="188"/>
      <c r="BQ221" s="188"/>
      <c r="BR221" s="188"/>
      <c r="BS221" s="188"/>
      <c r="BT221" s="188"/>
      <c r="BU221" s="188"/>
      <c r="BV221" s="188"/>
      <c r="BW221" s="188"/>
      <c r="BX221" s="188"/>
    </row>
    <row r="222" spans="1:76">
      <c r="A222" s="188"/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8"/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  <c r="BI222" s="188"/>
      <c r="BJ222" s="188"/>
      <c r="BK222" s="188"/>
      <c r="BL222" s="188"/>
      <c r="BM222" s="188"/>
      <c r="BN222" s="188"/>
      <c r="BO222" s="188"/>
      <c r="BP222" s="188"/>
      <c r="BQ222" s="188"/>
      <c r="BR222" s="188"/>
      <c r="BS222" s="188"/>
      <c r="BT222" s="188"/>
      <c r="BU222" s="188"/>
      <c r="BV222" s="188"/>
      <c r="BW222" s="188"/>
      <c r="BX222" s="188"/>
    </row>
    <row r="223" spans="1:76">
      <c r="A223" s="188"/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8"/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  <c r="BI223" s="188"/>
      <c r="BJ223" s="188"/>
      <c r="BK223" s="188"/>
      <c r="BL223" s="188"/>
      <c r="BM223" s="188"/>
      <c r="BN223" s="188"/>
      <c r="BO223" s="188"/>
      <c r="BP223" s="188"/>
      <c r="BQ223" s="188"/>
      <c r="BR223" s="188"/>
      <c r="BS223" s="188"/>
      <c r="BT223" s="188"/>
      <c r="BU223" s="188"/>
      <c r="BV223" s="188"/>
      <c r="BW223" s="188"/>
      <c r="BX223" s="188"/>
    </row>
    <row r="224" spans="1:76">
      <c r="A224" s="188"/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8"/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  <c r="BI224" s="188"/>
      <c r="BJ224" s="188"/>
      <c r="BK224" s="188"/>
      <c r="BL224" s="188"/>
      <c r="BM224" s="188"/>
      <c r="BN224" s="188"/>
      <c r="BO224" s="188"/>
      <c r="BP224" s="188"/>
      <c r="BQ224" s="188"/>
      <c r="BR224" s="188"/>
      <c r="BS224" s="188"/>
      <c r="BT224" s="188"/>
      <c r="BU224" s="188"/>
      <c r="BV224" s="188"/>
      <c r="BW224" s="188"/>
      <c r="BX224" s="188"/>
    </row>
    <row r="225" spans="1:76">
      <c r="A225" s="188"/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8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</row>
    <row r="226" spans="1:76">
      <c r="A226" s="188"/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8"/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</row>
    <row r="227" spans="1:76">
      <c r="A227" s="188"/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</row>
    <row r="228" spans="1:76">
      <c r="A228" s="188"/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</row>
    <row r="229" spans="1:76">
      <c r="A229" s="188"/>
      <c r="B229" s="188"/>
      <c r="C229" s="188"/>
      <c r="D229" s="188"/>
      <c r="E229" s="188"/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/>
      <c r="AF229" s="188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</row>
    <row r="230" spans="1:76">
      <c r="A230" s="188"/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/>
      <c r="AF230" s="188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</row>
    <row r="231" spans="1:76">
      <c r="A231" s="188"/>
      <c r="B231" s="188"/>
      <c r="C231" s="188"/>
      <c r="D231" s="188"/>
      <c r="E231" s="188"/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/>
      <c r="AF231" s="188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</row>
    <row r="232" spans="1:76">
      <c r="A232" s="188"/>
      <c r="B232" s="188"/>
      <c r="C232" s="188"/>
      <c r="D232" s="188"/>
      <c r="E232" s="188"/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/>
      <c r="AF232" s="188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</row>
    <row r="233" spans="1:76">
      <c r="A233" s="188"/>
      <c r="B233" s="188"/>
      <c r="C233" s="188"/>
      <c r="D233" s="188"/>
      <c r="E233" s="188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/>
      <c r="AF233" s="188"/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  <c r="BI233" s="188"/>
      <c r="BJ233" s="188"/>
      <c r="BK233" s="188"/>
      <c r="BL233" s="188"/>
      <c r="BM233" s="188"/>
      <c r="BN233" s="188"/>
      <c r="BO233" s="188"/>
      <c r="BP233" s="188"/>
      <c r="BQ233" s="188"/>
      <c r="BR233" s="188"/>
      <c r="BS233" s="188"/>
      <c r="BT233" s="188"/>
      <c r="BU233" s="188"/>
      <c r="BV233" s="188"/>
      <c r="BW233" s="188"/>
      <c r="BX233" s="188"/>
    </row>
    <row r="234" spans="1:76">
      <c r="A234" s="188"/>
      <c r="B234" s="188"/>
      <c r="C234" s="188"/>
      <c r="D234" s="188"/>
      <c r="E234" s="188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/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  <c r="BI234" s="188"/>
      <c r="BJ234" s="188"/>
      <c r="BK234" s="188"/>
      <c r="BL234" s="188"/>
      <c r="BM234" s="188"/>
      <c r="BN234" s="188"/>
      <c r="BO234" s="188"/>
      <c r="BP234" s="188"/>
      <c r="BQ234" s="188"/>
      <c r="BR234" s="188"/>
      <c r="BS234" s="188"/>
      <c r="BT234" s="188"/>
      <c r="BU234" s="188"/>
      <c r="BV234" s="188"/>
      <c r="BW234" s="188"/>
      <c r="BX234" s="188"/>
    </row>
    <row r="235" spans="1:76">
      <c r="A235" s="188"/>
      <c r="B235" s="188"/>
      <c r="C235" s="188"/>
      <c r="D235" s="188"/>
      <c r="E235" s="188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/>
      <c r="AF235" s="188"/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  <c r="BI235" s="188"/>
      <c r="BJ235" s="188"/>
      <c r="BK235" s="188"/>
      <c r="BL235" s="188"/>
      <c r="BM235" s="188"/>
      <c r="BN235" s="188"/>
      <c r="BO235" s="188"/>
      <c r="BP235" s="188"/>
      <c r="BQ235" s="188"/>
      <c r="BR235" s="188"/>
      <c r="BS235" s="188"/>
      <c r="BT235" s="188"/>
      <c r="BU235" s="188"/>
      <c r="BV235" s="188"/>
      <c r="BW235" s="188"/>
      <c r="BX235" s="188"/>
    </row>
    <row r="236" spans="1:76">
      <c r="A236" s="188"/>
      <c r="B236" s="188"/>
      <c r="C236" s="188"/>
      <c r="D236" s="188"/>
      <c r="E236" s="188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/>
      <c r="AF236" s="188"/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  <c r="BI236" s="188"/>
      <c r="BJ236" s="188"/>
      <c r="BK236" s="188"/>
      <c r="BL236" s="188"/>
      <c r="BM236" s="188"/>
      <c r="BN236" s="188"/>
      <c r="BO236" s="188"/>
      <c r="BP236" s="188"/>
      <c r="BQ236" s="188"/>
      <c r="BR236" s="188"/>
      <c r="BS236" s="188"/>
      <c r="BT236" s="188"/>
      <c r="BU236" s="188"/>
      <c r="BV236" s="188"/>
      <c r="BW236" s="188"/>
      <c r="BX236" s="188"/>
    </row>
    <row r="237" spans="1:76">
      <c r="A237" s="188"/>
      <c r="B237" s="188"/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/>
      <c r="AF237" s="188"/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  <c r="BI237" s="188"/>
      <c r="BJ237" s="188"/>
      <c r="BK237" s="188"/>
      <c r="BL237" s="188"/>
      <c r="BM237" s="188"/>
      <c r="BN237" s="188"/>
      <c r="BO237" s="188"/>
      <c r="BP237" s="188"/>
      <c r="BQ237" s="188"/>
      <c r="BR237" s="188"/>
      <c r="BS237" s="188"/>
      <c r="BT237" s="188"/>
      <c r="BU237" s="188"/>
      <c r="BV237" s="188"/>
      <c r="BW237" s="188"/>
      <c r="BX237" s="188"/>
    </row>
    <row r="238" spans="1:76">
      <c r="A238" s="188"/>
      <c r="B238" s="188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/>
      <c r="AF238" s="188"/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  <c r="BI238" s="188"/>
      <c r="BJ238" s="188"/>
      <c r="BK238" s="188"/>
      <c r="BL238" s="188"/>
      <c r="BM238" s="188"/>
      <c r="BN238" s="188"/>
      <c r="BO238" s="188"/>
      <c r="BP238" s="188"/>
      <c r="BQ238" s="188"/>
      <c r="BR238" s="188"/>
      <c r="BS238" s="188"/>
      <c r="BT238" s="188"/>
      <c r="BU238" s="188"/>
      <c r="BV238" s="188"/>
      <c r="BW238" s="188"/>
      <c r="BX238" s="188"/>
    </row>
    <row r="239" spans="1:76">
      <c r="A239" s="188"/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/>
      <c r="AF239" s="188"/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  <c r="BI239" s="188"/>
      <c r="BJ239" s="188"/>
      <c r="BK239" s="188"/>
      <c r="BL239" s="188"/>
      <c r="BM239" s="188"/>
      <c r="BN239" s="188"/>
      <c r="BO239" s="188"/>
      <c r="BP239" s="188"/>
      <c r="BQ239" s="188"/>
      <c r="BR239" s="188"/>
      <c r="BS239" s="188"/>
      <c r="BT239" s="188"/>
      <c r="BU239" s="188"/>
      <c r="BV239" s="188"/>
      <c r="BW239" s="188"/>
      <c r="BX239" s="188"/>
    </row>
    <row r="240" spans="1:76">
      <c r="A240" s="188"/>
      <c r="B240" s="188"/>
      <c r="C240" s="188"/>
      <c r="D240" s="188"/>
      <c r="E240" s="188"/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/>
      <c r="AF240" s="188"/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  <c r="BI240" s="188"/>
      <c r="BJ240" s="188"/>
      <c r="BK240" s="188"/>
      <c r="BL240" s="188"/>
      <c r="BM240" s="188"/>
      <c r="BN240" s="188"/>
      <c r="BO240" s="188"/>
      <c r="BP240" s="188"/>
      <c r="BQ240" s="188"/>
      <c r="BR240" s="188"/>
      <c r="BS240" s="188"/>
      <c r="BT240" s="188"/>
      <c r="BU240" s="188"/>
      <c r="BV240" s="188"/>
      <c r="BW240" s="188"/>
      <c r="BX240" s="188"/>
    </row>
    <row r="241" spans="1:76">
      <c r="A241" s="188"/>
      <c r="B241" s="188"/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/>
      <c r="AF241" s="188"/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  <c r="BI241" s="188"/>
      <c r="BJ241" s="188"/>
      <c r="BK241" s="188"/>
      <c r="BL241" s="188"/>
      <c r="BM241" s="188"/>
      <c r="BN241" s="188"/>
      <c r="BO241" s="188"/>
      <c r="BP241" s="188"/>
      <c r="BQ241" s="188"/>
      <c r="BR241" s="188"/>
      <c r="BS241" s="188"/>
      <c r="BT241" s="188"/>
      <c r="BU241" s="188"/>
      <c r="BV241" s="188"/>
      <c r="BW241" s="188"/>
      <c r="BX241" s="188"/>
    </row>
    <row r="242" spans="1:76">
      <c r="A242" s="188"/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/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  <c r="BI242" s="188"/>
      <c r="BJ242" s="188"/>
      <c r="BK242" s="188"/>
      <c r="BL242" s="188"/>
      <c r="BM242" s="188"/>
      <c r="BN242" s="188"/>
      <c r="BO242" s="188"/>
      <c r="BP242" s="188"/>
      <c r="BQ242" s="188"/>
      <c r="BR242" s="188"/>
      <c r="BS242" s="188"/>
      <c r="BT242" s="188"/>
      <c r="BU242" s="188"/>
      <c r="BV242" s="188"/>
      <c r="BW242" s="188"/>
      <c r="BX242" s="188"/>
    </row>
    <row r="243" spans="1:76">
      <c r="A243" s="188"/>
      <c r="B243" s="188"/>
      <c r="C243" s="188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/>
      <c r="AF243" s="188"/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  <c r="BI243" s="188"/>
      <c r="BJ243" s="188"/>
      <c r="BK243" s="188"/>
      <c r="BL243" s="188"/>
      <c r="BM243" s="188"/>
      <c r="BN243" s="188"/>
      <c r="BO243" s="188"/>
      <c r="BP243" s="188"/>
      <c r="BQ243" s="188"/>
      <c r="BR243" s="188"/>
      <c r="BS243" s="188"/>
      <c r="BT243" s="188"/>
      <c r="BU243" s="188"/>
      <c r="BV243" s="188"/>
      <c r="BW243" s="188"/>
      <c r="BX243" s="188"/>
    </row>
    <row r="244" spans="1:76">
      <c r="A244" s="188"/>
      <c r="B244" s="188"/>
      <c r="C244" s="188"/>
      <c r="D244" s="188"/>
      <c r="E244" s="188"/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  <c r="BI244" s="188"/>
      <c r="BJ244" s="188"/>
      <c r="BK244" s="188"/>
      <c r="BL244" s="188"/>
      <c r="BM244" s="188"/>
      <c r="BN244" s="188"/>
      <c r="BO244" s="188"/>
      <c r="BP244" s="188"/>
      <c r="BQ244" s="188"/>
      <c r="BR244" s="188"/>
      <c r="BS244" s="188"/>
      <c r="BT244" s="188"/>
      <c r="BU244" s="188"/>
      <c r="BV244" s="188"/>
      <c r="BW244" s="188"/>
      <c r="BX244" s="188"/>
    </row>
    <row r="245" spans="1:76">
      <c r="A245" s="188"/>
      <c r="B245" s="188"/>
      <c r="C245" s="188"/>
      <c r="D245" s="188"/>
      <c r="E245" s="188"/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/>
      <c r="AF245" s="188"/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  <c r="BI245" s="188"/>
      <c r="BJ245" s="188"/>
      <c r="BK245" s="188"/>
      <c r="BL245" s="188"/>
      <c r="BM245" s="188"/>
      <c r="BN245" s="188"/>
      <c r="BO245" s="188"/>
      <c r="BP245" s="188"/>
      <c r="BQ245" s="188"/>
      <c r="BR245" s="188"/>
      <c r="BS245" s="188"/>
      <c r="BT245" s="188"/>
      <c r="BU245" s="188"/>
      <c r="BV245" s="188"/>
      <c r="BW245" s="188"/>
      <c r="BX245" s="188"/>
    </row>
    <row r="246" spans="1:76">
      <c r="A246" s="188"/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</row>
    <row r="247" spans="1:76">
      <c r="A247" s="188"/>
      <c r="B247" s="188"/>
      <c r="C247" s="188"/>
      <c r="D247" s="188"/>
      <c r="E247" s="188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</row>
    <row r="248" spans="1:76">
      <c r="A248" s="188"/>
      <c r="B248" s="188"/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</row>
    <row r="249" spans="1:76">
      <c r="A249" s="188"/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</row>
    <row r="250" spans="1:76">
      <c r="A250" s="188"/>
      <c r="B250" s="188"/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</row>
    <row r="251" spans="1:76">
      <c r="A251" s="188"/>
      <c r="B251" s="188"/>
      <c r="C251" s="188"/>
      <c r="D251" s="188"/>
      <c r="E251" s="188"/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</row>
    <row r="252" spans="1:76">
      <c r="A252" s="188"/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</row>
    <row r="253" spans="1:76">
      <c r="A253" s="188"/>
      <c r="B253" s="188"/>
      <c r="C253" s="188"/>
      <c r="D253" s="188"/>
      <c r="E253" s="188"/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</row>
    <row r="254" spans="1:76">
      <c r="A254" s="188"/>
      <c r="B254" s="188"/>
      <c r="C254" s="188"/>
      <c r="D254" s="188"/>
      <c r="E254" s="188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</row>
    <row r="255" spans="1:76">
      <c r="A255" s="188"/>
      <c r="B255" s="188"/>
      <c r="C255" s="188"/>
      <c r="D255" s="188"/>
      <c r="E255" s="188"/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/>
      <c r="AF255" s="188"/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  <c r="BI255" s="188"/>
      <c r="BJ255" s="188"/>
      <c r="BK255" s="188"/>
      <c r="BL255" s="188"/>
      <c r="BM255" s="188"/>
      <c r="BN255" s="188"/>
      <c r="BO255" s="188"/>
      <c r="BP255" s="188"/>
      <c r="BQ255" s="188"/>
      <c r="BR255" s="188"/>
      <c r="BS255" s="188"/>
      <c r="BT255" s="188"/>
      <c r="BU255" s="188"/>
      <c r="BV255" s="188"/>
      <c r="BW255" s="188"/>
      <c r="BX255" s="188"/>
    </row>
    <row r="256" spans="1:76">
      <c r="A256" s="188"/>
      <c r="B256" s="188"/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/>
      <c r="AF256" s="188"/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  <c r="BI256" s="188"/>
      <c r="BJ256" s="188"/>
      <c r="BK256" s="188"/>
      <c r="BL256" s="188"/>
      <c r="BM256" s="188"/>
      <c r="BN256" s="188"/>
      <c r="BO256" s="188"/>
      <c r="BP256" s="188"/>
      <c r="BQ256" s="188"/>
      <c r="BR256" s="188"/>
      <c r="BS256" s="188"/>
      <c r="BT256" s="188"/>
      <c r="BU256" s="188"/>
      <c r="BV256" s="188"/>
      <c r="BW256" s="188"/>
      <c r="BX256" s="188"/>
    </row>
    <row r="257" spans="1:76">
      <c r="A257" s="188"/>
      <c r="B257" s="188"/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/>
      <c r="AF257" s="188"/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  <c r="BI257" s="188"/>
      <c r="BJ257" s="188"/>
      <c r="BK257" s="188"/>
      <c r="BL257" s="188"/>
      <c r="BM257" s="188"/>
      <c r="BN257" s="188"/>
      <c r="BO257" s="188"/>
      <c r="BP257" s="188"/>
      <c r="BQ257" s="188"/>
      <c r="BR257" s="188"/>
      <c r="BS257" s="188"/>
      <c r="BT257" s="188"/>
      <c r="BU257" s="188"/>
      <c r="BV257" s="188"/>
      <c r="BW257" s="188"/>
      <c r="BX257" s="188"/>
    </row>
    <row r="258" spans="1:76">
      <c r="A258" s="188"/>
      <c r="B258" s="188"/>
      <c r="C258" s="188"/>
      <c r="D258" s="188"/>
      <c r="E258" s="188"/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/>
      <c r="AF258" s="188"/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  <c r="BI258" s="188"/>
      <c r="BJ258" s="188"/>
      <c r="BK258" s="188"/>
      <c r="BL258" s="188"/>
      <c r="BM258" s="188"/>
      <c r="BN258" s="188"/>
      <c r="BO258" s="188"/>
      <c r="BP258" s="188"/>
      <c r="BQ258" s="188"/>
      <c r="BR258" s="188"/>
      <c r="BS258" s="188"/>
      <c r="BT258" s="188"/>
      <c r="BU258" s="188"/>
      <c r="BV258" s="188"/>
      <c r="BW258" s="188"/>
      <c r="BX258" s="188"/>
    </row>
    <row r="259" spans="1:76">
      <c r="A259" s="188"/>
      <c r="B259" s="188"/>
      <c r="C259" s="188"/>
      <c r="D259" s="188"/>
      <c r="E259" s="188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/>
      <c r="AF259" s="188"/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  <c r="BI259" s="188"/>
      <c r="BJ259" s="188"/>
      <c r="BK259" s="188"/>
      <c r="BL259" s="188"/>
      <c r="BM259" s="188"/>
      <c r="BN259" s="188"/>
      <c r="BO259" s="188"/>
      <c r="BP259" s="188"/>
      <c r="BQ259" s="188"/>
      <c r="BR259" s="188"/>
      <c r="BS259" s="188"/>
      <c r="BT259" s="188"/>
      <c r="BU259" s="188"/>
      <c r="BV259" s="188"/>
      <c r="BW259" s="188"/>
      <c r="BX259" s="188"/>
    </row>
    <row r="260" spans="1:76">
      <c r="A260" s="188"/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/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  <c r="BI260" s="188"/>
      <c r="BJ260" s="188"/>
      <c r="BK260" s="188"/>
      <c r="BL260" s="188"/>
      <c r="BM260" s="188"/>
      <c r="BN260" s="188"/>
      <c r="BO260" s="188"/>
      <c r="BP260" s="188"/>
      <c r="BQ260" s="188"/>
      <c r="BR260" s="188"/>
      <c r="BS260" s="188"/>
      <c r="BT260" s="188"/>
      <c r="BU260" s="188"/>
      <c r="BV260" s="188"/>
      <c r="BW260" s="188"/>
      <c r="BX260" s="188"/>
    </row>
    <row r="261" spans="1:76">
      <c r="A261" s="188"/>
      <c r="B261" s="188"/>
      <c r="C261" s="188"/>
      <c r="D261" s="188"/>
      <c r="E261" s="188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/>
      <c r="AF261" s="188"/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  <c r="BI261" s="188"/>
      <c r="BJ261" s="188"/>
      <c r="BK261" s="188"/>
      <c r="BL261" s="188"/>
      <c r="BM261" s="188"/>
      <c r="BN261" s="188"/>
      <c r="BO261" s="188"/>
      <c r="BP261" s="188"/>
      <c r="BQ261" s="188"/>
      <c r="BR261" s="188"/>
      <c r="BS261" s="188"/>
      <c r="BT261" s="188"/>
      <c r="BU261" s="188"/>
      <c r="BV261" s="188"/>
      <c r="BW261" s="188"/>
      <c r="BX261" s="188"/>
    </row>
    <row r="262" spans="1:76">
      <c r="A262" s="188"/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/>
      <c r="AF262" s="188"/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  <c r="BI262" s="188"/>
      <c r="BJ262" s="188"/>
      <c r="BK262" s="188"/>
      <c r="BL262" s="188"/>
      <c r="BM262" s="188"/>
      <c r="BN262" s="188"/>
      <c r="BO262" s="188"/>
      <c r="BP262" s="188"/>
      <c r="BQ262" s="188"/>
      <c r="BR262" s="188"/>
      <c r="BS262" s="188"/>
      <c r="BT262" s="188"/>
      <c r="BU262" s="188"/>
      <c r="BV262" s="188"/>
      <c r="BW262" s="188"/>
      <c r="BX262" s="188"/>
    </row>
    <row r="263" spans="1:76">
      <c r="A263" s="188"/>
      <c r="B263" s="188"/>
      <c r="C263" s="188"/>
      <c r="D263" s="188"/>
      <c r="E263" s="188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/>
      <c r="AF263" s="188"/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  <c r="BI263" s="188"/>
      <c r="BJ263" s="188"/>
      <c r="BK263" s="188"/>
      <c r="BL263" s="188"/>
      <c r="BM263" s="188"/>
      <c r="BN263" s="188"/>
      <c r="BO263" s="188"/>
      <c r="BP263" s="188"/>
      <c r="BQ263" s="188"/>
      <c r="BR263" s="188"/>
      <c r="BS263" s="188"/>
      <c r="BT263" s="188"/>
      <c r="BU263" s="188"/>
      <c r="BV263" s="188"/>
      <c r="BW263" s="188"/>
      <c r="BX263" s="188"/>
    </row>
    <row r="264" spans="1:76">
      <c r="A264" s="188"/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/>
      <c r="AF264" s="188"/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  <c r="BI264" s="188"/>
      <c r="BJ264" s="188"/>
      <c r="BK264" s="188"/>
      <c r="BL264" s="188"/>
      <c r="BM264" s="188"/>
      <c r="BN264" s="188"/>
      <c r="BO264" s="188"/>
      <c r="BP264" s="188"/>
      <c r="BQ264" s="188"/>
      <c r="BR264" s="188"/>
      <c r="BS264" s="188"/>
      <c r="BT264" s="188"/>
      <c r="BU264" s="188"/>
      <c r="BV264" s="188"/>
      <c r="BW264" s="188"/>
      <c r="BX264" s="188"/>
    </row>
    <row r="265" spans="1:76">
      <c r="A265" s="188"/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/>
      <c r="AF265" s="188"/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  <c r="BI265" s="188"/>
      <c r="BJ265" s="188"/>
      <c r="BK265" s="188"/>
      <c r="BL265" s="188"/>
      <c r="BM265" s="188"/>
      <c r="BN265" s="188"/>
      <c r="BO265" s="188"/>
      <c r="BP265" s="188"/>
      <c r="BQ265" s="188"/>
      <c r="BR265" s="188"/>
      <c r="BS265" s="188"/>
      <c r="BT265" s="188"/>
      <c r="BU265" s="188"/>
      <c r="BV265" s="188"/>
      <c r="BW265" s="188"/>
      <c r="BX265" s="188"/>
    </row>
    <row r="266" spans="1:76">
      <c r="A266" s="188"/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/>
      <c r="AF266" s="188"/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  <c r="BI266" s="188"/>
      <c r="BJ266" s="188"/>
      <c r="BK266" s="188"/>
      <c r="BL266" s="188"/>
      <c r="BM266" s="188"/>
      <c r="BN266" s="188"/>
      <c r="BO266" s="188"/>
      <c r="BP266" s="188"/>
      <c r="BQ266" s="188"/>
      <c r="BR266" s="188"/>
      <c r="BS266" s="188"/>
      <c r="BT266" s="188"/>
      <c r="BU266" s="188"/>
      <c r="BV266" s="188"/>
      <c r="BW266" s="188"/>
      <c r="BX266" s="188"/>
    </row>
    <row r="267" spans="1:76">
      <c r="A267" s="188"/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/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  <c r="BI267" s="188"/>
      <c r="BJ267" s="188"/>
      <c r="BK267" s="188"/>
      <c r="BL267" s="188"/>
      <c r="BM267" s="188"/>
      <c r="BN267" s="188"/>
      <c r="BO267" s="188"/>
      <c r="BP267" s="188"/>
      <c r="BQ267" s="188"/>
      <c r="BR267" s="188"/>
      <c r="BS267" s="188"/>
      <c r="BT267" s="188"/>
      <c r="BU267" s="188"/>
      <c r="BV267" s="188"/>
      <c r="BW267" s="188"/>
      <c r="BX267" s="188"/>
    </row>
    <row r="268" spans="1:76">
      <c r="A268" s="188"/>
      <c r="B268" s="188"/>
      <c r="C268" s="188"/>
      <c r="D268" s="188"/>
      <c r="E268" s="188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/>
      <c r="AF268" s="188"/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  <c r="BI268" s="188"/>
      <c r="BJ268" s="188"/>
      <c r="BK268" s="188"/>
      <c r="BL268" s="188"/>
      <c r="BM268" s="188"/>
      <c r="BN268" s="188"/>
      <c r="BO268" s="188"/>
      <c r="BP268" s="188"/>
      <c r="BQ268" s="188"/>
      <c r="BR268" s="188"/>
      <c r="BS268" s="188"/>
      <c r="BT268" s="188"/>
      <c r="BU268" s="188"/>
      <c r="BV268" s="188"/>
      <c r="BW268" s="188"/>
      <c r="BX268" s="188"/>
    </row>
    <row r="269" spans="1:76">
      <c r="A269" s="188"/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/>
      <c r="AF269" s="188"/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  <c r="BI269" s="188"/>
      <c r="BJ269" s="188"/>
      <c r="BK269" s="188"/>
      <c r="BL269" s="188"/>
      <c r="BM269" s="188"/>
      <c r="BN269" s="188"/>
      <c r="BO269" s="188"/>
      <c r="BP269" s="188"/>
      <c r="BQ269" s="188"/>
      <c r="BR269" s="188"/>
      <c r="BS269" s="188"/>
      <c r="BT269" s="188"/>
      <c r="BU269" s="188"/>
      <c r="BV269" s="188"/>
      <c r="BW269" s="188"/>
      <c r="BX269" s="188"/>
    </row>
    <row r="270" spans="1:76">
      <c r="A270" s="188"/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/>
      <c r="AF270" s="188"/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  <c r="BI270" s="188"/>
      <c r="BJ270" s="188"/>
      <c r="BK270" s="188"/>
      <c r="BL270" s="188"/>
      <c r="BM270" s="188"/>
      <c r="BN270" s="188"/>
      <c r="BO270" s="188"/>
      <c r="BP270" s="188"/>
      <c r="BQ270" s="188"/>
      <c r="BR270" s="188"/>
      <c r="BS270" s="188"/>
      <c r="BT270" s="188"/>
      <c r="BU270" s="188"/>
      <c r="BV270" s="188"/>
      <c r="BW270" s="188"/>
      <c r="BX270" s="188"/>
    </row>
    <row r="271" spans="1:76">
      <c r="A271" s="188"/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/>
      <c r="AF271" s="188"/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  <c r="BI271" s="188"/>
      <c r="BJ271" s="188"/>
      <c r="BK271" s="188"/>
      <c r="BL271" s="188"/>
      <c r="BM271" s="188"/>
      <c r="BN271" s="188"/>
      <c r="BO271" s="188"/>
      <c r="BP271" s="188"/>
      <c r="BQ271" s="188"/>
      <c r="BR271" s="188"/>
      <c r="BS271" s="188"/>
      <c r="BT271" s="188"/>
      <c r="BU271" s="188"/>
      <c r="BV271" s="188"/>
      <c r="BW271" s="188"/>
      <c r="BX271" s="188"/>
    </row>
    <row r="272" spans="1:76">
      <c r="A272" s="188"/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/>
      <c r="AF272" s="188"/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  <c r="BI272" s="188"/>
      <c r="BJ272" s="188"/>
      <c r="BK272" s="188"/>
      <c r="BL272" s="188"/>
      <c r="BM272" s="188"/>
      <c r="BN272" s="188"/>
      <c r="BO272" s="188"/>
      <c r="BP272" s="188"/>
      <c r="BQ272" s="188"/>
      <c r="BR272" s="188"/>
      <c r="BS272" s="188"/>
      <c r="BT272" s="188"/>
      <c r="BU272" s="188"/>
      <c r="BV272" s="188"/>
      <c r="BW272" s="188"/>
      <c r="BX272" s="188"/>
    </row>
    <row r="273" spans="1:76">
      <c r="A273" s="188"/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/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  <c r="BI273" s="188"/>
      <c r="BJ273" s="188"/>
      <c r="BK273" s="188"/>
      <c r="BL273" s="188"/>
      <c r="BM273" s="188"/>
      <c r="BN273" s="188"/>
      <c r="BO273" s="188"/>
      <c r="BP273" s="188"/>
      <c r="BQ273" s="188"/>
      <c r="BR273" s="188"/>
      <c r="BS273" s="188"/>
      <c r="BT273" s="188"/>
      <c r="BU273" s="188"/>
      <c r="BV273" s="188"/>
      <c r="BW273" s="188"/>
      <c r="BX273" s="188"/>
    </row>
    <row r="274" spans="1:76">
      <c r="A274" s="188"/>
      <c r="B274" s="188"/>
      <c r="C274" s="188"/>
      <c r="D274" s="188"/>
      <c r="E274" s="188"/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/>
      <c r="AF274" s="188"/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  <c r="BI274" s="188"/>
      <c r="BJ274" s="188"/>
      <c r="BK274" s="188"/>
      <c r="BL274" s="188"/>
      <c r="BM274" s="188"/>
      <c r="BN274" s="188"/>
      <c r="BO274" s="188"/>
      <c r="BP274" s="188"/>
      <c r="BQ274" s="188"/>
      <c r="BR274" s="188"/>
      <c r="BS274" s="188"/>
      <c r="BT274" s="188"/>
      <c r="BU274" s="188"/>
      <c r="BV274" s="188"/>
      <c r="BW274" s="188"/>
      <c r="BX274" s="188"/>
    </row>
    <row r="275" spans="1:76">
      <c r="A275" s="188"/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/>
      <c r="AF275" s="188"/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  <c r="BI275" s="188"/>
      <c r="BJ275" s="188"/>
      <c r="BK275" s="188"/>
      <c r="BL275" s="188"/>
      <c r="BM275" s="188"/>
      <c r="BN275" s="188"/>
      <c r="BO275" s="188"/>
      <c r="BP275" s="188"/>
      <c r="BQ275" s="188"/>
      <c r="BR275" s="188"/>
      <c r="BS275" s="188"/>
      <c r="BT275" s="188"/>
      <c r="BU275" s="188"/>
      <c r="BV275" s="188"/>
      <c r="BW275" s="188"/>
      <c r="BX275" s="188"/>
    </row>
    <row r="276" spans="1:76">
      <c r="A276" s="188"/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/>
      <c r="AF276" s="188"/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  <c r="BI276" s="188"/>
      <c r="BJ276" s="188"/>
      <c r="BK276" s="188"/>
      <c r="BL276" s="188"/>
      <c r="BM276" s="188"/>
      <c r="BN276" s="188"/>
      <c r="BO276" s="188"/>
      <c r="BP276" s="188"/>
      <c r="BQ276" s="188"/>
      <c r="BR276" s="188"/>
      <c r="BS276" s="188"/>
      <c r="BT276" s="188"/>
      <c r="BU276" s="188"/>
      <c r="BV276" s="188"/>
      <c r="BW276" s="188"/>
      <c r="BX276" s="188"/>
    </row>
    <row r="277" spans="1:76">
      <c r="A277" s="188"/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/>
      <c r="AF277" s="188"/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  <c r="BI277" s="188"/>
      <c r="BJ277" s="188"/>
      <c r="BK277" s="188"/>
      <c r="BL277" s="188"/>
      <c r="BM277" s="188"/>
      <c r="BN277" s="188"/>
      <c r="BO277" s="188"/>
      <c r="BP277" s="188"/>
      <c r="BQ277" s="188"/>
      <c r="BR277" s="188"/>
      <c r="BS277" s="188"/>
      <c r="BT277" s="188"/>
      <c r="BU277" s="188"/>
      <c r="BV277" s="188"/>
      <c r="BW277" s="188"/>
      <c r="BX277" s="188"/>
    </row>
    <row r="278" spans="1:76">
      <c r="A278" s="188"/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/>
      <c r="AF278" s="188"/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  <c r="BI278" s="188"/>
      <c r="BJ278" s="188"/>
      <c r="BK278" s="188"/>
      <c r="BL278" s="188"/>
      <c r="BM278" s="188"/>
      <c r="BN278" s="188"/>
      <c r="BO278" s="188"/>
      <c r="BP278" s="188"/>
      <c r="BQ278" s="188"/>
      <c r="BR278" s="188"/>
      <c r="BS278" s="188"/>
      <c r="BT278" s="188"/>
      <c r="BU278" s="188"/>
      <c r="BV278" s="188"/>
      <c r="BW278" s="188"/>
      <c r="BX278" s="188"/>
    </row>
    <row r="279" spans="1:76">
      <c r="A279" s="188"/>
      <c r="B279" s="188"/>
      <c r="C279" s="188"/>
      <c r="D279" s="188"/>
      <c r="E279" s="188"/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/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  <c r="BI279" s="188"/>
      <c r="BJ279" s="188"/>
      <c r="BK279" s="188"/>
      <c r="BL279" s="188"/>
      <c r="BM279" s="188"/>
      <c r="BN279" s="188"/>
      <c r="BO279" s="188"/>
      <c r="BP279" s="188"/>
      <c r="BQ279" s="188"/>
      <c r="BR279" s="188"/>
      <c r="BS279" s="188"/>
      <c r="BT279" s="188"/>
      <c r="BU279" s="188"/>
      <c r="BV279" s="188"/>
      <c r="BW279" s="188"/>
      <c r="BX279" s="188"/>
    </row>
    <row r="280" spans="1:76">
      <c r="A280" s="188"/>
      <c r="B280" s="188"/>
      <c r="C280" s="188"/>
      <c r="D280" s="188"/>
      <c r="E280" s="188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/>
      <c r="AF280" s="188"/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  <c r="BI280" s="188"/>
      <c r="BJ280" s="188"/>
      <c r="BK280" s="188"/>
      <c r="BL280" s="188"/>
      <c r="BM280" s="188"/>
      <c r="BN280" s="188"/>
      <c r="BO280" s="188"/>
      <c r="BP280" s="188"/>
      <c r="BQ280" s="188"/>
      <c r="BR280" s="188"/>
      <c r="BS280" s="188"/>
      <c r="BT280" s="188"/>
      <c r="BU280" s="188"/>
      <c r="BV280" s="188"/>
      <c r="BW280" s="188"/>
      <c r="BX280" s="188"/>
    </row>
    <row r="281" spans="1:76">
      <c r="A281" s="188"/>
      <c r="B281" s="188"/>
      <c r="C281" s="188"/>
      <c r="D281" s="188"/>
      <c r="E281" s="188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/>
      <c r="AF281" s="188"/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  <c r="BI281" s="188"/>
      <c r="BJ281" s="188"/>
      <c r="BK281" s="188"/>
      <c r="BL281" s="188"/>
      <c r="BM281" s="188"/>
      <c r="BN281" s="188"/>
      <c r="BO281" s="188"/>
      <c r="BP281" s="188"/>
      <c r="BQ281" s="188"/>
      <c r="BR281" s="188"/>
      <c r="BS281" s="188"/>
      <c r="BT281" s="188"/>
      <c r="BU281" s="188"/>
      <c r="BV281" s="188"/>
      <c r="BW281" s="188"/>
      <c r="BX281" s="188"/>
    </row>
    <row r="282" spans="1:76">
      <c r="A282" s="188"/>
      <c r="B282" s="188"/>
      <c r="C282" s="188"/>
      <c r="D282" s="188"/>
      <c r="E282" s="188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/>
      <c r="AF282" s="188"/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  <c r="BI282" s="188"/>
      <c r="BJ282" s="188"/>
      <c r="BK282" s="188"/>
      <c r="BL282" s="188"/>
      <c r="BM282" s="188"/>
      <c r="BN282" s="188"/>
      <c r="BO282" s="188"/>
      <c r="BP282" s="188"/>
      <c r="BQ282" s="188"/>
      <c r="BR282" s="188"/>
      <c r="BS282" s="188"/>
      <c r="BT282" s="188"/>
      <c r="BU282" s="188"/>
      <c r="BV282" s="188"/>
      <c r="BW282" s="188"/>
      <c r="BX282" s="188"/>
    </row>
    <row r="283" spans="1:76">
      <c r="A283" s="188"/>
      <c r="B283" s="188"/>
      <c r="C283" s="188"/>
      <c r="D283" s="188"/>
      <c r="E283" s="188"/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  <c r="BI283" s="188"/>
      <c r="BJ283" s="188"/>
      <c r="BK283" s="188"/>
      <c r="BL283" s="188"/>
      <c r="BM283" s="188"/>
      <c r="BN283" s="188"/>
      <c r="BO283" s="188"/>
      <c r="BP283" s="188"/>
      <c r="BQ283" s="188"/>
      <c r="BR283" s="188"/>
      <c r="BS283" s="188"/>
      <c r="BT283" s="188"/>
      <c r="BU283" s="188"/>
      <c r="BV283" s="188"/>
      <c r="BW283" s="188"/>
      <c r="BX283" s="188"/>
    </row>
    <row r="284" spans="1:76">
      <c r="A284" s="188"/>
      <c r="B284" s="188"/>
      <c r="C284" s="188"/>
      <c r="D284" s="188"/>
      <c r="E284" s="188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/>
      <c r="AF284" s="188"/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  <c r="BI284" s="188"/>
      <c r="BJ284" s="188"/>
      <c r="BK284" s="188"/>
      <c r="BL284" s="188"/>
      <c r="BM284" s="188"/>
      <c r="BN284" s="188"/>
      <c r="BO284" s="188"/>
      <c r="BP284" s="188"/>
      <c r="BQ284" s="188"/>
      <c r="BR284" s="188"/>
      <c r="BS284" s="188"/>
      <c r="BT284" s="188"/>
      <c r="BU284" s="188"/>
      <c r="BV284" s="188"/>
      <c r="BW284" s="188"/>
      <c r="BX284" s="188"/>
    </row>
    <row r="285" spans="1:76">
      <c r="A285" s="188"/>
      <c r="B285" s="188"/>
      <c r="C285" s="188"/>
      <c r="D285" s="188"/>
      <c r="E285" s="188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/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  <c r="BI285" s="188"/>
      <c r="BJ285" s="188"/>
      <c r="BK285" s="188"/>
      <c r="BL285" s="188"/>
      <c r="BM285" s="188"/>
      <c r="BN285" s="188"/>
      <c r="BO285" s="188"/>
      <c r="BP285" s="188"/>
      <c r="BQ285" s="188"/>
      <c r="BR285" s="188"/>
      <c r="BS285" s="188"/>
      <c r="BT285" s="188"/>
      <c r="BU285" s="188"/>
      <c r="BV285" s="188"/>
      <c r="BW285" s="188"/>
      <c r="BX285" s="188"/>
    </row>
    <row r="286" spans="1:76">
      <c r="A286" s="188"/>
      <c r="B286" s="188"/>
      <c r="C286" s="188"/>
      <c r="D286" s="188"/>
      <c r="E286" s="188"/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/>
      <c r="AF286" s="188"/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  <c r="BI286" s="188"/>
      <c r="BJ286" s="188"/>
      <c r="BK286" s="188"/>
      <c r="BL286" s="188"/>
      <c r="BM286" s="188"/>
      <c r="BN286" s="188"/>
      <c r="BO286" s="188"/>
      <c r="BP286" s="188"/>
      <c r="BQ286" s="188"/>
      <c r="BR286" s="188"/>
      <c r="BS286" s="188"/>
      <c r="BT286" s="188"/>
      <c r="BU286" s="188"/>
      <c r="BV286" s="188"/>
      <c r="BW286" s="188"/>
      <c r="BX286" s="188"/>
    </row>
    <row r="287" spans="1:76">
      <c r="A287" s="188"/>
      <c r="B287" s="188"/>
      <c r="C287" s="188"/>
      <c r="D287" s="188"/>
      <c r="E287" s="188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/>
      <c r="AF287" s="188"/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  <c r="BI287" s="188"/>
      <c r="BJ287" s="188"/>
      <c r="BK287" s="188"/>
      <c r="BL287" s="188"/>
      <c r="BM287" s="188"/>
      <c r="BN287" s="188"/>
      <c r="BO287" s="188"/>
      <c r="BP287" s="188"/>
      <c r="BQ287" s="188"/>
      <c r="BR287" s="188"/>
      <c r="BS287" s="188"/>
      <c r="BT287" s="188"/>
      <c r="BU287" s="188"/>
      <c r="BV287" s="188"/>
      <c r="BW287" s="188"/>
      <c r="BX287" s="188"/>
    </row>
    <row r="288" spans="1:76">
      <c r="A288" s="188"/>
      <c r="B288" s="188"/>
      <c r="C288" s="188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/>
      <c r="AF288" s="188"/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  <c r="BI288" s="188"/>
      <c r="BJ288" s="188"/>
      <c r="BK288" s="188"/>
      <c r="BL288" s="188"/>
      <c r="BM288" s="188"/>
      <c r="BN288" s="188"/>
      <c r="BO288" s="188"/>
      <c r="BP288" s="188"/>
      <c r="BQ288" s="188"/>
      <c r="BR288" s="188"/>
      <c r="BS288" s="188"/>
      <c r="BT288" s="188"/>
      <c r="BU288" s="188"/>
      <c r="BV288" s="188"/>
      <c r="BW288" s="188"/>
      <c r="BX288" s="188"/>
    </row>
    <row r="289" spans="1:76">
      <c r="A289" s="188"/>
      <c r="B289" s="188"/>
      <c r="C289" s="188"/>
      <c r="D289" s="188"/>
      <c r="E289" s="188"/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/>
      <c r="AF289" s="188"/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  <c r="BI289" s="188"/>
      <c r="BJ289" s="188"/>
      <c r="BK289" s="188"/>
      <c r="BL289" s="188"/>
      <c r="BM289" s="188"/>
      <c r="BN289" s="188"/>
      <c r="BO289" s="188"/>
      <c r="BP289" s="188"/>
      <c r="BQ289" s="188"/>
      <c r="BR289" s="188"/>
      <c r="BS289" s="188"/>
      <c r="BT289" s="188"/>
      <c r="BU289" s="188"/>
      <c r="BV289" s="188"/>
      <c r="BW289" s="188"/>
      <c r="BX289" s="188"/>
    </row>
    <row r="290" spans="1:76">
      <c r="A290" s="188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/>
      <c r="AF290" s="188"/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  <c r="BI290" s="188"/>
      <c r="BJ290" s="188"/>
      <c r="BK290" s="188"/>
      <c r="BL290" s="188"/>
      <c r="BM290" s="188"/>
      <c r="BN290" s="188"/>
      <c r="BO290" s="188"/>
      <c r="BP290" s="188"/>
      <c r="BQ290" s="188"/>
      <c r="BR290" s="188"/>
      <c r="BS290" s="188"/>
      <c r="BT290" s="188"/>
      <c r="BU290" s="188"/>
      <c r="BV290" s="188"/>
      <c r="BW290" s="188"/>
      <c r="BX290" s="188"/>
    </row>
    <row r="291" spans="1:76">
      <c r="A291" s="188"/>
      <c r="B291" s="188"/>
      <c r="C291" s="188"/>
      <c r="D291" s="188"/>
      <c r="E291" s="188"/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/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  <c r="BI291" s="188"/>
      <c r="BJ291" s="188"/>
      <c r="BK291" s="188"/>
      <c r="BL291" s="188"/>
      <c r="BM291" s="188"/>
      <c r="BN291" s="188"/>
      <c r="BO291" s="188"/>
      <c r="BP291" s="188"/>
      <c r="BQ291" s="188"/>
      <c r="BR291" s="188"/>
      <c r="BS291" s="188"/>
      <c r="BT291" s="188"/>
      <c r="BU291" s="188"/>
      <c r="BV291" s="188"/>
      <c r="BW291" s="188"/>
      <c r="BX291" s="188"/>
    </row>
    <row r="292" spans="1:76">
      <c r="A292" s="188"/>
      <c r="B292" s="188"/>
      <c r="C292" s="188"/>
      <c r="D292" s="188"/>
      <c r="E292" s="188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/>
      <c r="AF292" s="188"/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  <c r="BI292" s="188"/>
      <c r="BJ292" s="188"/>
      <c r="BK292" s="188"/>
      <c r="BL292" s="188"/>
      <c r="BM292" s="188"/>
      <c r="BN292" s="188"/>
      <c r="BO292" s="188"/>
      <c r="BP292" s="188"/>
      <c r="BQ292" s="188"/>
      <c r="BR292" s="188"/>
      <c r="BS292" s="188"/>
      <c r="BT292" s="188"/>
      <c r="BU292" s="188"/>
      <c r="BV292" s="188"/>
      <c r="BW292" s="188"/>
      <c r="BX292" s="188"/>
    </row>
    <row r="293" spans="1:76">
      <c r="A293" s="188"/>
      <c r="B293" s="188"/>
      <c r="C293" s="188"/>
      <c r="D293" s="188"/>
      <c r="E293" s="188"/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/>
      <c r="AF293" s="188"/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  <c r="BI293" s="188"/>
      <c r="BJ293" s="188"/>
      <c r="BK293" s="188"/>
      <c r="BL293" s="188"/>
      <c r="BM293" s="188"/>
      <c r="BN293" s="188"/>
      <c r="BO293" s="188"/>
      <c r="BP293" s="188"/>
      <c r="BQ293" s="188"/>
      <c r="BR293" s="188"/>
      <c r="BS293" s="188"/>
      <c r="BT293" s="188"/>
      <c r="BU293" s="188"/>
      <c r="BV293" s="188"/>
      <c r="BW293" s="188"/>
      <c r="BX293" s="188"/>
    </row>
    <row r="294" spans="1:76">
      <c r="A294" s="188"/>
      <c r="B294" s="188"/>
      <c r="C294" s="188"/>
      <c r="D294" s="188"/>
      <c r="E294" s="188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188"/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  <c r="BI294" s="188"/>
      <c r="BJ294" s="188"/>
      <c r="BK294" s="188"/>
      <c r="BL294" s="188"/>
      <c r="BM294" s="188"/>
      <c r="BN294" s="188"/>
      <c r="BO294" s="188"/>
      <c r="BP294" s="188"/>
      <c r="BQ294" s="188"/>
      <c r="BR294" s="188"/>
      <c r="BS294" s="188"/>
      <c r="BT294" s="188"/>
      <c r="BU294" s="188"/>
      <c r="BV294" s="188"/>
      <c r="BW294" s="188"/>
      <c r="BX294" s="188"/>
    </row>
    <row r="295" spans="1:76">
      <c r="A295" s="188"/>
      <c r="B295" s="188"/>
      <c r="C295" s="188"/>
      <c r="D295" s="188"/>
      <c r="E295" s="188"/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/>
      <c r="AF295" s="188"/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  <c r="BI295" s="188"/>
      <c r="BJ295" s="188"/>
      <c r="BK295" s="188"/>
      <c r="BL295" s="188"/>
      <c r="BM295" s="188"/>
      <c r="BN295" s="188"/>
      <c r="BO295" s="188"/>
      <c r="BP295" s="188"/>
      <c r="BQ295" s="188"/>
      <c r="BR295" s="188"/>
      <c r="BS295" s="188"/>
      <c r="BT295" s="188"/>
      <c r="BU295" s="188"/>
      <c r="BV295" s="188"/>
      <c r="BW295" s="188"/>
      <c r="BX295" s="188"/>
    </row>
    <row r="296" spans="1:76">
      <c r="A296" s="188"/>
      <c r="B296" s="188"/>
      <c r="C296" s="188"/>
      <c r="D296" s="188"/>
      <c r="E296" s="188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/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  <c r="BI296" s="188"/>
      <c r="BJ296" s="188"/>
      <c r="BK296" s="188"/>
      <c r="BL296" s="188"/>
      <c r="BM296" s="188"/>
      <c r="BN296" s="188"/>
      <c r="BO296" s="188"/>
      <c r="BP296" s="188"/>
      <c r="BQ296" s="188"/>
      <c r="BR296" s="188"/>
      <c r="BS296" s="188"/>
      <c r="BT296" s="188"/>
      <c r="BU296" s="188"/>
      <c r="BV296" s="188"/>
      <c r="BW296" s="188"/>
      <c r="BX296" s="188"/>
    </row>
    <row r="297" spans="1:76">
      <c r="A297" s="188"/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/>
      <c r="AF297" s="188"/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  <c r="BI297" s="188"/>
      <c r="BJ297" s="188"/>
      <c r="BK297" s="188"/>
      <c r="BL297" s="188"/>
      <c r="BM297" s="188"/>
      <c r="BN297" s="188"/>
      <c r="BO297" s="188"/>
      <c r="BP297" s="188"/>
      <c r="BQ297" s="188"/>
      <c r="BR297" s="188"/>
      <c r="BS297" s="188"/>
      <c r="BT297" s="188"/>
      <c r="BU297" s="188"/>
      <c r="BV297" s="188"/>
      <c r="BW297" s="188"/>
      <c r="BX297" s="188"/>
    </row>
    <row r="298" spans="1:76">
      <c r="A298" s="188"/>
      <c r="B298" s="188"/>
      <c r="C298" s="188"/>
      <c r="D298" s="188"/>
      <c r="E298" s="188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/>
      <c r="AF298" s="188"/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  <c r="BI298" s="188"/>
      <c r="BJ298" s="188"/>
      <c r="BK298" s="188"/>
      <c r="BL298" s="188"/>
      <c r="BM298" s="188"/>
      <c r="BN298" s="188"/>
      <c r="BO298" s="188"/>
      <c r="BP298" s="188"/>
      <c r="BQ298" s="188"/>
      <c r="BR298" s="188"/>
      <c r="BS298" s="188"/>
      <c r="BT298" s="188"/>
      <c r="BU298" s="188"/>
      <c r="BV298" s="188"/>
      <c r="BW298" s="188"/>
      <c r="BX298" s="188"/>
    </row>
    <row r="299" spans="1:76">
      <c r="A299" s="188"/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/>
      <c r="AF299" s="188"/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  <c r="BI299" s="188"/>
      <c r="BJ299" s="188"/>
      <c r="BK299" s="188"/>
      <c r="BL299" s="188"/>
      <c r="BM299" s="188"/>
      <c r="BN299" s="188"/>
      <c r="BO299" s="188"/>
      <c r="BP299" s="188"/>
      <c r="BQ299" s="188"/>
      <c r="BR299" s="188"/>
      <c r="BS299" s="188"/>
      <c r="BT299" s="188"/>
      <c r="BU299" s="188"/>
      <c r="BV299" s="188"/>
      <c r="BW299" s="188"/>
      <c r="BX299" s="188"/>
    </row>
    <row r="300" spans="1:76">
      <c r="A300" s="188"/>
      <c r="B300" s="188"/>
      <c r="C300" s="188"/>
      <c r="D300" s="188"/>
      <c r="E300" s="188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/>
      <c r="AF300" s="188"/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  <c r="BI300" s="188"/>
      <c r="BJ300" s="188"/>
      <c r="BK300" s="188"/>
      <c r="BL300" s="188"/>
      <c r="BM300" s="188"/>
      <c r="BN300" s="188"/>
      <c r="BO300" s="188"/>
      <c r="BP300" s="188"/>
      <c r="BQ300" s="188"/>
      <c r="BR300" s="188"/>
      <c r="BS300" s="188"/>
      <c r="BT300" s="188"/>
      <c r="BU300" s="188"/>
      <c r="BV300" s="188"/>
      <c r="BW300" s="188"/>
      <c r="BX300" s="188"/>
    </row>
    <row r="301" spans="1:76">
      <c r="A301" s="188"/>
      <c r="B301" s="188"/>
      <c r="C301" s="188"/>
      <c r="D301" s="188"/>
      <c r="E301" s="188"/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8"/>
      <c r="Y301" s="188"/>
      <c r="Z301" s="188"/>
      <c r="AA301" s="188"/>
      <c r="AB301" s="188"/>
      <c r="AC301" s="188"/>
      <c r="AD301" s="188"/>
      <c r="AE301" s="188"/>
      <c r="AF301" s="188"/>
      <c r="AG301" s="188"/>
      <c r="AH301" s="188"/>
      <c r="AI301" s="188"/>
      <c r="AJ301" s="188"/>
      <c r="AK301" s="188"/>
      <c r="AL301" s="188"/>
      <c r="AM301" s="188"/>
      <c r="AN301" s="188"/>
      <c r="AO301" s="188"/>
      <c r="AP301" s="188"/>
      <c r="AQ301" s="188"/>
      <c r="AR301" s="188"/>
      <c r="AS301" s="188"/>
      <c r="AT301" s="188"/>
      <c r="AU301" s="188"/>
      <c r="AV301" s="188"/>
      <c r="AW301" s="188"/>
      <c r="AX301" s="188"/>
      <c r="AY301" s="188"/>
      <c r="AZ301" s="188"/>
      <c r="BA301" s="188"/>
      <c r="BB301" s="188"/>
      <c r="BC301" s="188"/>
      <c r="BD301" s="188"/>
      <c r="BE301" s="188"/>
      <c r="BF301" s="188"/>
      <c r="BG301" s="188"/>
      <c r="BH301" s="188"/>
      <c r="BI301" s="188"/>
      <c r="BJ301" s="188"/>
      <c r="BK301" s="188"/>
      <c r="BL301" s="188"/>
      <c r="BM301" s="188"/>
      <c r="BN301" s="188"/>
      <c r="BO301" s="188"/>
      <c r="BP301" s="188"/>
      <c r="BQ301" s="188"/>
      <c r="BR301" s="188"/>
      <c r="BS301" s="188"/>
      <c r="BT301" s="188"/>
      <c r="BU301" s="188"/>
      <c r="BV301" s="188"/>
      <c r="BW301" s="188"/>
      <c r="BX301" s="188"/>
    </row>
    <row r="302" spans="1:76">
      <c r="A302" s="188"/>
      <c r="B302" s="188"/>
      <c r="C302" s="188"/>
      <c r="D302" s="188"/>
      <c r="E302" s="188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/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  <c r="BI302" s="188"/>
      <c r="BJ302" s="188"/>
      <c r="BK302" s="188"/>
      <c r="BL302" s="188"/>
      <c r="BM302" s="188"/>
      <c r="BN302" s="188"/>
      <c r="BO302" s="188"/>
      <c r="BP302" s="188"/>
      <c r="BQ302" s="188"/>
      <c r="BR302" s="188"/>
      <c r="BS302" s="188"/>
      <c r="BT302" s="188"/>
      <c r="BU302" s="188"/>
      <c r="BV302" s="188"/>
      <c r="BW302" s="188"/>
      <c r="BX302" s="188"/>
    </row>
    <row r="303" spans="1:76">
      <c r="A303" s="188"/>
      <c r="B303" s="188"/>
      <c r="C303" s="188"/>
      <c r="D303" s="188"/>
      <c r="E303" s="188"/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/>
      <c r="AF303" s="188"/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  <c r="BI303" s="188"/>
      <c r="BJ303" s="188"/>
      <c r="BK303" s="188"/>
      <c r="BL303" s="188"/>
      <c r="BM303" s="188"/>
      <c r="BN303" s="188"/>
      <c r="BO303" s="188"/>
      <c r="BP303" s="188"/>
      <c r="BQ303" s="188"/>
      <c r="BR303" s="188"/>
      <c r="BS303" s="188"/>
      <c r="BT303" s="188"/>
      <c r="BU303" s="188"/>
      <c r="BV303" s="188"/>
      <c r="BW303" s="188"/>
      <c r="BX303" s="188"/>
    </row>
    <row r="304" spans="1:76">
      <c r="A304" s="188"/>
      <c r="B304" s="188"/>
      <c r="C304" s="188"/>
      <c r="D304" s="188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/>
      <c r="AF304" s="188"/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  <c r="BI304" s="188"/>
      <c r="BJ304" s="188"/>
      <c r="BK304" s="188"/>
      <c r="BL304" s="188"/>
      <c r="BM304" s="188"/>
      <c r="BN304" s="188"/>
      <c r="BO304" s="188"/>
      <c r="BP304" s="188"/>
      <c r="BQ304" s="188"/>
      <c r="BR304" s="188"/>
      <c r="BS304" s="188"/>
      <c r="BT304" s="188"/>
      <c r="BU304" s="188"/>
      <c r="BV304" s="188"/>
      <c r="BW304" s="188"/>
      <c r="BX304" s="188"/>
    </row>
    <row r="305" spans="1:76">
      <c r="A305" s="188"/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/>
      <c r="AF305" s="188"/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  <c r="BI305" s="188"/>
      <c r="BJ305" s="188"/>
      <c r="BK305" s="188"/>
      <c r="BL305" s="188"/>
      <c r="BM305" s="188"/>
      <c r="BN305" s="188"/>
      <c r="BO305" s="188"/>
      <c r="BP305" s="188"/>
      <c r="BQ305" s="188"/>
      <c r="BR305" s="188"/>
      <c r="BS305" s="188"/>
      <c r="BT305" s="188"/>
      <c r="BU305" s="188"/>
      <c r="BV305" s="188"/>
      <c r="BW305" s="188"/>
      <c r="BX305" s="188"/>
    </row>
    <row r="306" spans="1:76">
      <c r="A306" s="188"/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/>
      <c r="AF306" s="188"/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  <c r="BI306" s="188"/>
      <c r="BJ306" s="188"/>
      <c r="BK306" s="188"/>
      <c r="BL306" s="188"/>
      <c r="BM306" s="188"/>
      <c r="BN306" s="188"/>
      <c r="BO306" s="188"/>
      <c r="BP306" s="188"/>
      <c r="BQ306" s="188"/>
      <c r="BR306" s="188"/>
      <c r="BS306" s="188"/>
      <c r="BT306" s="188"/>
      <c r="BU306" s="188"/>
      <c r="BV306" s="188"/>
      <c r="BW306" s="188"/>
      <c r="BX306" s="188"/>
    </row>
    <row r="307" spans="1:76">
      <c r="A307" s="188"/>
      <c r="B307" s="188"/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/>
      <c r="AF307" s="188"/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  <c r="BI307" s="188"/>
      <c r="BJ307" s="188"/>
      <c r="BK307" s="188"/>
      <c r="BL307" s="188"/>
      <c r="BM307" s="188"/>
      <c r="BN307" s="188"/>
      <c r="BO307" s="188"/>
      <c r="BP307" s="188"/>
      <c r="BQ307" s="188"/>
      <c r="BR307" s="188"/>
      <c r="BS307" s="188"/>
      <c r="BT307" s="188"/>
      <c r="BU307" s="188"/>
      <c r="BV307" s="188"/>
      <c r="BW307" s="188"/>
      <c r="BX307" s="188"/>
    </row>
    <row r="308" spans="1:76">
      <c r="A308" s="188"/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188"/>
      <c r="AG308" s="188"/>
      <c r="AH308" s="188"/>
      <c r="AI308" s="188"/>
      <c r="AJ308" s="188"/>
      <c r="AK308" s="188"/>
      <c r="AL308" s="188"/>
      <c r="AM308" s="188"/>
      <c r="AN308" s="188"/>
      <c r="AO308" s="188"/>
      <c r="AP308" s="188"/>
      <c r="AQ308" s="188"/>
      <c r="AR308" s="188"/>
      <c r="AS308" s="188"/>
      <c r="AT308" s="188"/>
      <c r="AU308" s="188"/>
      <c r="AV308" s="188"/>
      <c r="AW308" s="188"/>
      <c r="AX308" s="188"/>
      <c r="AY308" s="188"/>
      <c r="AZ308" s="188"/>
      <c r="BA308" s="188"/>
      <c r="BB308" s="188"/>
      <c r="BC308" s="188"/>
      <c r="BD308" s="188"/>
      <c r="BE308" s="188"/>
      <c r="BF308" s="188"/>
      <c r="BG308" s="188"/>
      <c r="BH308" s="188"/>
      <c r="BI308" s="188"/>
      <c r="BJ308" s="188"/>
      <c r="BK308" s="188"/>
      <c r="BL308" s="188"/>
      <c r="BM308" s="188"/>
      <c r="BN308" s="188"/>
      <c r="BO308" s="188"/>
      <c r="BP308" s="188"/>
      <c r="BQ308" s="188"/>
      <c r="BR308" s="188"/>
      <c r="BS308" s="188"/>
      <c r="BT308" s="188"/>
      <c r="BU308" s="188"/>
      <c r="BV308" s="188"/>
      <c r="BW308" s="188"/>
      <c r="BX308" s="188"/>
    </row>
    <row r="309" spans="1:76">
      <c r="A309" s="188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  <c r="BI309" s="188"/>
      <c r="BJ309" s="188"/>
      <c r="BK309" s="188"/>
      <c r="BL309" s="188"/>
      <c r="BM309" s="188"/>
      <c r="BN309" s="188"/>
      <c r="BO309" s="188"/>
      <c r="BP309" s="188"/>
      <c r="BQ309" s="188"/>
      <c r="BR309" s="188"/>
      <c r="BS309" s="188"/>
      <c r="BT309" s="188"/>
      <c r="BU309" s="188"/>
      <c r="BV309" s="188"/>
      <c r="BW309" s="188"/>
      <c r="BX309" s="188"/>
    </row>
    <row r="310" spans="1:76">
      <c r="A310" s="188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188"/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  <c r="BI310" s="188"/>
      <c r="BJ310" s="188"/>
      <c r="BK310" s="188"/>
      <c r="BL310" s="188"/>
      <c r="BM310" s="188"/>
      <c r="BN310" s="188"/>
      <c r="BO310" s="188"/>
      <c r="BP310" s="188"/>
      <c r="BQ310" s="188"/>
      <c r="BR310" s="188"/>
      <c r="BS310" s="188"/>
      <c r="BT310" s="188"/>
      <c r="BU310" s="188"/>
      <c r="BV310" s="188"/>
      <c r="BW310" s="188"/>
      <c r="BX310" s="188"/>
    </row>
    <row r="311" spans="1:76">
      <c r="A311" s="188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/>
      <c r="AF311" s="188"/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  <c r="BI311" s="188"/>
      <c r="BJ311" s="188"/>
      <c r="BK311" s="188"/>
      <c r="BL311" s="188"/>
      <c r="BM311" s="188"/>
      <c r="BN311" s="188"/>
      <c r="BO311" s="188"/>
      <c r="BP311" s="188"/>
      <c r="BQ311" s="188"/>
      <c r="BR311" s="188"/>
      <c r="BS311" s="188"/>
      <c r="BT311" s="188"/>
      <c r="BU311" s="188"/>
      <c r="BV311" s="188"/>
      <c r="BW311" s="188"/>
      <c r="BX311" s="188"/>
    </row>
    <row r="312" spans="1:76">
      <c r="A312" s="188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/>
      <c r="AF312" s="188"/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  <c r="BI312" s="188"/>
      <c r="BJ312" s="188"/>
      <c r="BK312" s="188"/>
      <c r="BL312" s="188"/>
      <c r="BM312" s="188"/>
      <c r="BN312" s="188"/>
      <c r="BO312" s="188"/>
      <c r="BP312" s="188"/>
      <c r="BQ312" s="188"/>
      <c r="BR312" s="188"/>
      <c r="BS312" s="188"/>
      <c r="BT312" s="188"/>
      <c r="BU312" s="188"/>
      <c r="BV312" s="188"/>
      <c r="BW312" s="188"/>
      <c r="BX312" s="188"/>
    </row>
    <row r="313" spans="1:76">
      <c r="A313" s="188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/>
      <c r="AF313" s="188"/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  <c r="BI313" s="188"/>
      <c r="BJ313" s="188"/>
      <c r="BK313" s="188"/>
      <c r="BL313" s="188"/>
      <c r="BM313" s="188"/>
      <c r="BN313" s="188"/>
      <c r="BO313" s="188"/>
      <c r="BP313" s="188"/>
      <c r="BQ313" s="188"/>
      <c r="BR313" s="188"/>
      <c r="BS313" s="188"/>
      <c r="BT313" s="188"/>
      <c r="BU313" s="188"/>
      <c r="BV313" s="188"/>
      <c r="BW313" s="188"/>
      <c r="BX313" s="188"/>
    </row>
    <row r="314" spans="1:76">
      <c r="A314" s="188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/>
      <c r="AF314" s="188"/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  <c r="BI314" s="188"/>
      <c r="BJ314" s="188"/>
      <c r="BK314" s="188"/>
      <c r="BL314" s="188"/>
      <c r="BM314" s="188"/>
      <c r="BN314" s="188"/>
      <c r="BO314" s="188"/>
      <c r="BP314" s="188"/>
      <c r="BQ314" s="188"/>
      <c r="BR314" s="188"/>
      <c r="BS314" s="188"/>
      <c r="BT314" s="188"/>
      <c r="BU314" s="188"/>
      <c r="BV314" s="188"/>
      <c r="BW314" s="188"/>
      <c r="BX314" s="188"/>
    </row>
    <row r="315" spans="1:76">
      <c r="A315" s="188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/>
      <c r="AF315" s="188"/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  <c r="BI315" s="188"/>
      <c r="BJ315" s="188"/>
      <c r="BK315" s="188"/>
      <c r="BL315" s="188"/>
      <c r="BM315" s="188"/>
      <c r="BN315" s="188"/>
      <c r="BO315" s="188"/>
      <c r="BP315" s="188"/>
      <c r="BQ315" s="188"/>
      <c r="BR315" s="188"/>
      <c r="BS315" s="188"/>
      <c r="BT315" s="188"/>
      <c r="BU315" s="188"/>
      <c r="BV315" s="188"/>
      <c r="BW315" s="188"/>
      <c r="BX315" s="188"/>
    </row>
    <row r="316" spans="1:76">
      <c r="A316" s="188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/>
      <c r="AF316" s="188"/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  <c r="BI316" s="188"/>
      <c r="BJ316" s="188"/>
      <c r="BK316" s="188"/>
      <c r="BL316" s="188"/>
      <c r="BM316" s="188"/>
      <c r="BN316" s="188"/>
      <c r="BO316" s="188"/>
      <c r="BP316" s="188"/>
      <c r="BQ316" s="188"/>
      <c r="BR316" s="188"/>
      <c r="BS316" s="188"/>
      <c r="BT316" s="188"/>
      <c r="BU316" s="188"/>
      <c r="BV316" s="188"/>
      <c r="BW316" s="188"/>
      <c r="BX316" s="188"/>
    </row>
    <row r="317" spans="1:76">
      <c r="A317" s="188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/>
      <c r="AF317" s="188"/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  <c r="BI317" s="188"/>
      <c r="BJ317" s="188"/>
      <c r="BK317" s="188"/>
      <c r="BL317" s="188"/>
      <c r="BM317" s="188"/>
      <c r="BN317" s="188"/>
      <c r="BO317" s="188"/>
      <c r="BP317" s="188"/>
      <c r="BQ317" s="188"/>
      <c r="BR317" s="188"/>
      <c r="BS317" s="188"/>
      <c r="BT317" s="188"/>
      <c r="BU317" s="188"/>
      <c r="BV317" s="188"/>
      <c r="BW317" s="188"/>
      <c r="BX317" s="188"/>
    </row>
    <row r="318" spans="1:76">
      <c r="A318" s="188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/>
      <c r="AF318" s="188"/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  <c r="BI318" s="188"/>
      <c r="BJ318" s="188"/>
      <c r="BK318" s="188"/>
      <c r="BL318" s="188"/>
      <c r="BM318" s="188"/>
      <c r="BN318" s="188"/>
      <c r="BO318" s="188"/>
      <c r="BP318" s="188"/>
      <c r="BQ318" s="188"/>
      <c r="BR318" s="188"/>
      <c r="BS318" s="188"/>
      <c r="BT318" s="188"/>
      <c r="BU318" s="188"/>
      <c r="BV318" s="188"/>
      <c r="BW318" s="188"/>
      <c r="BX318" s="188"/>
    </row>
    <row r="319" spans="1:76">
      <c r="A319" s="188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/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  <c r="BI319" s="188"/>
      <c r="BJ319" s="188"/>
      <c r="BK319" s="188"/>
      <c r="BL319" s="188"/>
      <c r="BM319" s="188"/>
      <c r="BN319" s="188"/>
      <c r="BO319" s="188"/>
      <c r="BP319" s="188"/>
      <c r="BQ319" s="188"/>
      <c r="BR319" s="188"/>
      <c r="BS319" s="188"/>
      <c r="BT319" s="188"/>
      <c r="BU319" s="188"/>
      <c r="BV319" s="188"/>
      <c r="BW319" s="188"/>
      <c r="BX319" s="188"/>
    </row>
    <row r="320" spans="1:76">
      <c r="A320" s="188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/>
      <c r="AF320" s="188"/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  <c r="BI320" s="188"/>
      <c r="BJ320" s="188"/>
      <c r="BK320" s="188"/>
      <c r="BL320" s="188"/>
      <c r="BM320" s="188"/>
      <c r="BN320" s="188"/>
      <c r="BO320" s="188"/>
      <c r="BP320" s="188"/>
      <c r="BQ320" s="188"/>
      <c r="BR320" s="188"/>
      <c r="BS320" s="188"/>
      <c r="BT320" s="188"/>
      <c r="BU320" s="188"/>
      <c r="BV320" s="188"/>
      <c r="BW320" s="188"/>
      <c r="BX320" s="188"/>
    </row>
    <row r="321" spans="1:76">
      <c r="A321" s="188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/>
      <c r="AF321" s="188"/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  <c r="BI321" s="188"/>
      <c r="BJ321" s="188"/>
      <c r="BK321" s="188"/>
      <c r="BL321" s="188"/>
      <c r="BM321" s="188"/>
      <c r="BN321" s="188"/>
      <c r="BO321" s="188"/>
      <c r="BP321" s="188"/>
      <c r="BQ321" s="188"/>
      <c r="BR321" s="188"/>
      <c r="BS321" s="188"/>
      <c r="BT321" s="188"/>
      <c r="BU321" s="188"/>
      <c r="BV321" s="188"/>
      <c r="BW321" s="188"/>
      <c r="BX321" s="188"/>
    </row>
    <row r="322" spans="1:76">
      <c r="A322" s="188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/>
      <c r="AF322" s="188"/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  <c r="BI322" s="188"/>
      <c r="BJ322" s="188"/>
      <c r="BK322" s="188"/>
      <c r="BL322" s="188"/>
      <c r="BM322" s="188"/>
      <c r="BN322" s="188"/>
      <c r="BO322" s="188"/>
      <c r="BP322" s="188"/>
      <c r="BQ322" s="188"/>
      <c r="BR322" s="188"/>
      <c r="BS322" s="188"/>
      <c r="BT322" s="188"/>
      <c r="BU322" s="188"/>
      <c r="BV322" s="188"/>
      <c r="BW322" s="188"/>
      <c r="BX322" s="188"/>
    </row>
    <row r="323" spans="1:76">
      <c r="A323" s="188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/>
      <c r="AF323" s="188"/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  <c r="BI323" s="188"/>
      <c r="BJ323" s="188"/>
      <c r="BK323" s="188"/>
      <c r="BL323" s="188"/>
      <c r="BM323" s="188"/>
      <c r="BN323" s="188"/>
      <c r="BO323" s="188"/>
      <c r="BP323" s="188"/>
      <c r="BQ323" s="188"/>
      <c r="BR323" s="188"/>
      <c r="BS323" s="188"/>
      <c r="BT323" s="188"/>
      <c r="BU323" s="188"/>
      <c r="BV323" s="188"/>
      <c r="BW323" s="188"/>
      <c r="BX323" s="188"/>
    </row>
    <row r="324" spans="1:76">
      <c r="A324" s="188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/>
      <c r="AF324" s="188"/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  <c r="BI324" s="188"/>
      <c r="BJ324" s="188"/>
      <c r="BK324" s="188"/>
      <c r="BL324" s="188"/>
      <c r="BM324" s="188"/>
      <c r="BN324" s="188"/>
      <c r="BO324" s="188"/>
      <c r="BP324" s="188"/>
      <c r="BQ324" s="188"/>
      <c r="BR324" s="188"/>
      <c r="BS324" s="188"/>
      <c r="BT324" s="188"/>
      <c r="BU324" s="188"/>
      <c r="BV324" s="188"/>
      <c r="BW324" s="188"/>
      <c r="BX324" s="188"/>
    </row>
    <row r="325" spans="1:76">
      <c r="A325" s="188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/>
      <c r="AF325" s="188"/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  <c r="BI325" s="188"/>
      <c r="BJ325" s="188"/>
      <c r="BK325" s="188"/>
      <c r="BL325" s="188"/>
      <c r="BM325" s="188"/>
      <c r="BN325" s="188"/>
      <c r="BO325" s="188"/>
      <c r="BP325" s="188"/>
      <c r="BQ325" s="188"/>
      <c r="BR325" s="188"/>
      <c r="BS325" s="188"/>
      <c r="BT325" s="188"/>
      <c r="BU325" s="188"/>
      <c r="BV325" s="188"/>
      <c r="BW325" s="188"/>
      <c r="BX325" s="188"/>
    </row>
    <row r="326" spans="1:76">
      <c r="A326" s="188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/>
      <c r="AF326" s="188"/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  <c r="BI326" s="188"/>
      <c r="BJ326" s="188"/>
      <c r="BK326" s="188"/>
      <c r="BL326" s="188"/>
      <c r="BM326" s="188"/>
      <c r="BN326" s="188"/>
      <c r="BO326" s="188"/>
      <c r="BP326" s="188"/>
      <c r="BQ326" s="188"/>
      <c r="BR326" s="188"/>
      <c r="BS326" s="188"/>
      <c r="BT326" s="188"/>
      <c r="BU326" s="188"/>
      <c r="BV326" s="188"/>
      <c r="BW326" s="188"/>
      <c r="BX326" s="188"/>
    </row>
    <row r="327" spans="1:76">
      <c r="A327" s="188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/>
      <c r="AF327" s="188"/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  <c r="BI327" s="188"/>
      <c r="BJ327" s="188"/>
      <c r="BK327" s="188"/>
      <c r="BL327" s="188"/>
      <c r="BM327" s="188"/>
      <c r="BN327" s="188"/>
      <c r="BO327" s="188"/>
      <c r="BP327" s="188"/>
      <c r="BQ327" s="188"/>
      <c r="BR327" s="188"/>
      <c r="BS327" s="188"/>
      <c r="BT327" s="188"/>
      <c r="BU327" s="188"/>
      <c r="BV327" s="188"/>
      <c r="BW327" s="188"/>
      <c r="BX327" s="188"/>
    </row>
    <row r="328" spans="1:76">
      <c r="A328" s="188"/>
      <c r="B328" s="188"/>
      <c r="C328" s="188"/>
      <c r="D328" s="188"/>
      <c r="E328" s="188"/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/>
      <c r="AF328" s="188"/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  <c r="BI328" s="188"/>
      <c r="BJ328" s="188"/>
      <c r="BK328" s="188"/>
      <c r="BL328" s="188"/>
      <c r="BM328" s="188"/>
      <c r="BN328" s="188"/>
      <c r="BO328" s="188"/>
      <c r="BP328" s="188"/>
      <c r="BQ328" s="188"/>
      <c r="BR328" s="188"/>
      <c r="BS328" s="188"/>
      <c r="BT328" s="188"/>
      <c r="BU328" s="188"/>
      <c r="BV328" s="188"/>
      <c r="BW328" s="188"/>
      <c r="BX328" s="188"/>
    </row>
    <row r="329" spans="1:76">
      <c r="A329" s="188"/>
      <c r="B329" s="188"/>
      <c r="C329" s="188"/>
      <c r="D329" s="188"/>
      <c r="E329" s="188"/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/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  <c r="BI329" s="188"/>
      <c r="BJ329" s="188"/>
      <c r="BK329" s="188"/>
      <c r="BL329" s="188"/>
      <c r="BM329" s="188"/>
      <c r="BN329" s="188"/>
      <c r="BO329" s="188"/>
      <c r="BP329" s="188"/>
      <c r="BQ329" s="188"/>
      <c r="BR329" s="188"/>
      <c r="BS329" s="188"/>
      <c r="BT329" s="188"/>
      <c r="BU329" s="188"/>
      <c r="BV329" s="188"/>
      <c r="BW329" s="188"/>
      <c r="BX329" s="188"/>
    </row>
    <row r="330" spans="1:76">
      <c r="A330" s="188"/>
      <c r="B330" s="188"/>
      <c r="C330" s="188"/>
      <c r="D330" s="188"/>
      <c r="E330" s="188"/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/>
      <c r="AF330" s="188"/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  <c r="BI330" s="188"/>
      <c r="BJ330" s="188"/>
      <c r="BK330" s="188"/>
      <c r="BL330" s="188"/>
      <c r="BM330" s="188"/>
      <c r="BN330" s="188"/>
      <c r="BO330" s="188"/>
      <c r="BP330" s="188"/>
      <c r="BQ330" s="188"/>
      <c r="BR330" s="188"/>
      <c r="BS330" s="188"/>
      <c r="BT330" s="188"/>
      <c r="BU330" s="188"/>
      <c r="BV330" s="188"/>
      <c r="BW330" s="188"/>
      <c r="BX330" s="188"/>
    </row>
    <row r="331" spans="1:76">
      <c r="A331" s="188"/>
      <c r="B331" s="188"/>
      <c r="C331" s="188"/>
      <c r="D331" s="188"/>
      <c r="E331" s="188"/>
      <c r="F331" s="188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/>
      <c r="AF331" s="188"/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  <c r="BI331" s="188"/>
      <c r="BJ331" s="188"/>
      <c r="BK331" s="188"/>
      <c r="BL331" s="188"/>
      <c r="BM331" s="188"/>
      <c r="BN331" s="188"/>
      <c r="BO331" s="188"/>
      <c r="BP331" s="188"/>
      <c r="BQ331" s="188"/>
      <c r="BR331" s="188"/>
      <c r="BS331" s="188"/>
      <c r="BT331" s="188"/>
      <c r="BU331" s="188"/>
      <c r="BV331" s="188"/>
      <c r="BW331" s="188"/>
      <c r="BX331" s="188"/>
    </row>
    <row r="332" spans="1:76">
      <c r="A332" s="188"/>
      <c r="B332" s="188"/>
      <c r="C332" s="188"/>
      <c r="D332" s="188"/>
      <c r="E332" s="188"/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/>
      <c r="AF332" s="188"/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  <c r="BI332" s="188"/>
      <c r="BJ332" s="188"/>
      <c r="BK332" s="188"/>
      <c r="BL332" s="188"/>
      <c r="BM332" s="188"/>
      <c r="BN332" s="188"/>
      <c r="BO332" s="188"/>
      <c r="BP332" s="188"/>
      <c r="BQ332" s="188"/>
      <c r="BR332" s="188"/>
      <c r="BS332" s="188"/>
      <c r="BT332" s="188"/>
      <c r="BU332" s="188"/>
      <c r="BV332" s="188"/>
      <c r="BW332" s="188"/>
      <c r="BX332" s="188"/>
    </row>
    <row r="333" spans="1:76">
      <c r="A333" s="188"/>
      <c r="B333" s="188"/>
      <c r="C333" s="188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/>
      <c r="AF333" s="188"/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  <c r="BI333" s="188"/>
      <c r="BJ333" s="188"/>
      <c r="BK333" s="188"/>
      <c r="BL333" s="188"/>
      <c r="BM333" s="188"/>
      <c r="BN333" s="188"/>
      <c r="BO333" s="188"/>
      <c r="BP333" s="188"/>
      <c r="BQ333" s="188"/>
      <c r="BR333" s="188"/>
      <c r="BS333" s="188"/>
      <c r="BT333" s="188"/>
      <c r="BU333" s="188"/>
      <c r="BV333" s="188"/>
      <c r="BW333" s="188"/>
      <c r="BX333" s="188"/>
    </row>
    <row r="334" spans="1:76">
      <c r="A334" s="188"/>
      <c r="B334" s="188"/>
      <c r="C334" s="188"/>
      <c r="D334" s="188"/>
      <c r="E334" s="188"/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/>
      <c r="AF334" s="188"/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  <c r="BI334" s="188"/>
      <c r="BJ334" s="188"/>
      <c r="BK334" s="188"/>
      <c r="BL334" s="188"/>
      <c r="BM334" s="188"/>
      <c r="BN334" s="188"/>
      <c r="BO334" s="188"/>
      <c r="BP334" s="188"/>
      <c r="BQ334" s="188"/>
      <c r="BR334" s="188"/>
      <c r="BS334" s="188"/>
      <c r="BT334" s="188"/>
      <c r="BU334" s="188"/>
      <c r="BV334" s="188"/>
      <c r="BW334" s="188"/>
      <c r="BX334" s="188"/>
    </row>
    <row r="335" spans="1:76">
      <c r="A335" s="188"/>
      <c r="B335" s="188"/>
      <c r="C335" s="188"/>
      <c r="D335" s="188"/>
      <c r="E335" s="188"/>
      <c r="F335" s="188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/>
      <c r="AF335" s="188"/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  <c r="BI335" s="188"/>
      <c r="BJ335" s="188"/>
      <c r="BK335" s="188"/>
      <c r="BL335" s="188"/>
      <c r="BM335" s="188"/>
      <c r="BN335" s="188"/>
      <c r="BO335" s="188"/>
      <c r="BP335" s="188"/>
      <c r="BQ335" s="188"/>
      <c r="BR335" s="188"/>
      <c r="BS335" s="188"/>
      <c r="BT335" s="188"/>
      <c r="BU335" s="188"/>
      <c r="BV335" s="188"/>
      <c r="BW335" s="188"/>
      <c r="BX335" s="188"/>
    </row>
    <row r="336" spans="1:76">
      <c r="A336" s="188"/>
      <c r="B336" s="188"/>
      <c r="C336" s="188"/>
      <c r="D336" s="188"/>
      <c r="E336" s="188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/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  <c r="BI336" s="188"/>
      <c r="BJ336" s="188"/>
      <c r="BK336" s="188"/>
      <c r="BL336" s="188"/>
      <c r="BM336" s="188"/>
      <c r="BN336" s="188"/>
      <c r="BO336" s="188"/>
      <c r="BP336" s="188"/>
      <c r="BQ336" s="188"/>
      <c r="BR336" s="188"/>
      <c r="BS336" s="188"/>
      <c r="BT336" s="188"/>
      <c r="BU336" s="188"/>
      <c r="BV336" s="188"/>
      <c r="BW336" s="188"/>
      <c r="BX336" s="188"/>
    </row>
    <row r="337" spans="1:76">
      <c r="A337" s="188"/>
      <c r="B337" s="188"/>
      <c r="C337" s="188"/>
      <c r="D337" s="188"/>
      <c r="E337" s="188"/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/>
      <c r="AF337" s="188"/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  <c r="BI337" s="188"/>
      <c r="BJ337" s="188"/>
      <c r="BK337" s="188"/>
      <c r="BL337" s="188"/>
      <c r="BM337" s="188"/>
      <c r="BN337" s="188"/>
      <c r="BO337" s="188"/>
      <c r="BP337" s="188"/>
      <c r="BQ337" s="188"/>
      <c r="BR337" s="188"/>
      <c r="BS337" s="188"/>
      <c r="BT337" s="188"/>
      <c r="BU337" s="188"/>
      <c r="BV337" s="188"/>
      <c r="BW337" s="188"/>
      <c r="BX337" s="188"/>
    </row>
    <row r="338" spans="1:76">
      <c r="A338" s="188"/>
      <c r="B338" s="188"/>
      <c r="C338" s="188"/>
      <c r="D338" s="188"/>
      <c r="E338" s="188"/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/>
      <c r="AF338" s="188"/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  <c r="BI338" s="188"/>
      <c r="BJ338" s="188"/>
      <c r="BK338" s="188"/>
      <c r="BL338" s="188"/>
      <c r="BM338" s="188"/>
      <c r="BN338" s="188"/>
      <c r="BO338" s="188"/>
      <c r="BP338" s="188"/>
      <c r="BQ338" s="188"/>
      <c r="BR338" s="188"/>
      <c r="BS338" s="188"/>
      <c r="BT338" s="188"/>
      <c r="BU338" s="188"/>
      <c r="BV338" s="188"/>
      <c r="BW338" s="188"/>
      <c r="BX338" s="188"/>
    </row>
    <row r="339" spans="1:76">
      <c r="A339" s="188"/>
      <c r="B339" s="188"/>
      <c r="C339" s="188"/>
      <c r="D339" s="188"/>
      <c r="E339" s="188"/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/>
      <c r="AF339" s="188"/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  <c r="BI339" s="188"/>
      <c r="BJ339" s="188"/>
      <c r="BK339" s="188"/>
      <c r="BL339" s="188"/>
      <c r="BM339" s="188"/>
      <c r="BN339" s="188"/>
      <c r="BO339" s="188"/>
      <c r="BP339" s="188"/>
      <c r="BQ339" s="188"/>
      <c r="BR339" s="188"/>
      <c r="BS339" s="188"/>
      <c r="BT339" s="188"/>
      <c r="BU339" s="188"/>
      <c r="BV339" s="188"/>
      <c r="BW339" s="188"/>
      <c r="BX339" s="188"/>
    </row>
    <row r="340" spans="1:76">
      <c r="A340" s="188"/>
      <c r="B340" s="188"/>
      <c r="C340" s="188"/>
      <c r="D340" s="188"/>
      <c r="E340" s="188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/>
      <c r="AF340" s="188"/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  <c r="BI340" s="188"/>
      <c r="BJ340" s="188"/>
      <c r="BK340" s="188"/>
      <c r="BL340" s="188"/>
      <c r="BM340" s="188"/>
      <c r="BN340" s="188"/>
      <c r="BO340" s="188"/>
      <c r="BP340" s="188"/>
      <c r="BQ340" s="188"/>
      <c r="BR340" s="188"/>
      <c r="BS340" s="188"/>
      <c r="BT340" s="188"/>
      <c r="BU340" s="188"/>
      <c r="BV340" s="188"/>
      <c r="BW340" s="188"/>
      <c r="BX340" s="188"/>
    </row>
    <row r="341" spans="1:76">
      <c r="A341" s="188"/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188"/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  <c r="BI341" s="188"/>
      <c r="BJ341" s="188"/>
      <c r="BK341" s="188"/>
      <c r="BL341" s="188"/>
      <c r="BM341" s="188"/>
      <c r="BN341" s="188"/>
      <c r="BO341" s="188"/>
      <c r="BP341" s="188"/>
      <c r="BQ341" s="188"/>
      <c r="BR341" s="188"/>
      <c r="BS341" s="188"/>
      <c r="BT341" s="188"/>
      <c r="BU341" s="188"/>
      <c r="BV341" s="188"/>
      <c r="BW341" s="188"/>
      <c r="BX341" s="188"/>
    </row>
    <row r="342" spans="1:76">
      <c r="A342" s="188"/>
      <c r="B342" s="188"/>
      <c r="C342" s="188"/>
      <c r="D342" s="188"/>
      <c r="E342" s="188"/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188"/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  <c r="BI342" s="188"/>
      <c r="BJ342" s="188"/>
      <c r="BK342" s="188"/>
      <c r="BL342" s="188"/>
      <c r="BM342" s="188"/>
      <c r="BN342" s="188"/>
      <c r="BO342" s="188"/>
      <c r="BP342" s="188"/>
      <c r="BQ342" s="188"/>
      <c r="BR342" s="188"/>
      <c r="BS342" s="188"/>
      <c r="BT342" s="188"/>
      <c r="BU342" s="188"/>
      <c r="BV342" s="188"/>
      <c r="BW342" s="188"/>
      <c r="BX342" s="188"/>
    </row>
    <row r="343" spans="1:76">
      <c r="A343" s="188"/>
      <c r="B343" s="188"/>
      <c r="C343" s="188"/>
      <c r="D343" s="188"/>
      <c r="E343" s="188"/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  <c r="BI343" s="188"/>
      <c r="BJ343" s="188"/>
      <c r="BK343" s="188"/>
      <c r="BL343" s="188"/>
      <c r="BM343" s="188"/>
      <c r="BN343" s="188"/>
      <c r="BO343" s="188"/>
      <c r="BP343" s="188"/>
      <c r="BQ343" s="188"/>
      <c r="BR343" s="188"/>
      <c r="BS343" s="188"/>
      <c r="BT343" s="188"/>
      <c r="BU343" s="188"/>
      <c r="BV343" s="188"/>
      <c r="BW343" s="188"/>
      <c r="BX343" s="188"/>
    </row>
    <row r="344" spans="1:76">
      <c r="A344" s="188"/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188"/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  <c r="BI344" s="188"/>
      <c r="BJ344" s="188"/>
      <c r="BK344" s="188"/>
      <c r="BL344" s="188"/>
      <c r="BM344" s="188"/>
      <c r="BN344" s="188"/>
      <c r="BO344" s="188"/>
      <c r="BP344" s="188"/>
      <c r="BQ344" s="188"/>
      <c r="BR344" s="188"/>
      <c r="BS344" s="188"/>
      <c r="BT344" s="188"/>
      <c r="BU344" s="188"/>
      <c r="BV344" s="188"/>
      <c r="BW344" s="188"/>
      <c r="BX344" s="188"/>
    </row>
    <row r="345" spans="1:76">
      <c r="A345" s="188"/>
      <c r="B345" s="188"/>
      <c r="C345" s="188"/>
      <c r="D345" s="188"/>
      <c r="E345" s="188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188"/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  <c r="BI345" s="188"/>
      <c r="BJ345" s="188"/>
      <c r="BK345" s="188"/>
      <c r="BL345" s="188"/>
      <c r="BM345" s="188"/>
      <c r="BN345" s="188"/>
      <c r="BO345" s="188"/>
      <c r="BP345" s="188"/>
      <c r="BQ345" s="188"/>
      <c r="BR345" s="188"/>
      <c r="BS345" s="188"/>
      <c r="BT345" s="188"/>
      <c r="BU345" s="188"/>
      <c r="BV345" s="188"/>
      <c r="BW345" s="188"/>
      <c r="BX345" s="188"/>
    </row>
    <row r="346" spans="1:76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188"/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  <c r="BI346" s="188"/>
      <c r="BJ346" s="188"/>
      <c r="BK346" s="188"/>
      <c r="BL346" s="188"/>
      <c r="BM346" s="188"/>
      <c r="BN346" s="188"/>
      <c r="BO346" s="188"/>
      <c r="BP346" s="188"/>
      <c r="BQ346" s="188"/>
      <c r="BR346" s="188"/>
      <c r="BS346" s="188"/>
      <c r="BT346" s="188"/>
      <c r="BU346" s="188"/>
      <c r="BV346" s="188"/>
      <c r="BW346" s="188"/>
      <c r="BX346" s="188"/>
    </row>
    <row r="347" spans="1:76">
      <c r="A347" s="188"/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188"/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  <c r="BI347" s="188"/>
      <c r="BJ347" s="188"/>
      <c r="BK347" s="188"/>
      <c r="BL347" s="188"/>
      <c r="BM347" s="188"/>
      <c r="BN347" s="188"/>
      <c r="BO347" s="188"/>
      <c r="BP347" s="188"/>
      <c r="BQ347" s="188"/>
      <c r="BR347" s="188"/>
      <c r="BS347" s="188"/>
      <c r="BT347" s="188"/>
      <c r="BU347" s="188"/>
      <c r="BV347" s="188"/>
      <c r="BW347" s="188"/>
      <c r="BX347" s="188"/>
    </row>
    <row r="348" spans="1:76">
      <c r="A348" s="188"/>
      <c r="B348" s="188"/>
      <c r="C348" s="188"/>
      <c r="D348" s="188"/>
      <c r="E348" s="188"/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188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188"/>
      <c r="AG348" s="188"/>
      <c r="AH348" s="188"/>
      <c r="AI348" s="188"/>
      <c r="AJ348" s="188"/>
      <c r="AK348" s="188"/>
      <c r="AL348" s="188"/>
      <c r="AM348" s="188"/>
      <c r="AN348" s="188"/>
      <c r="AO348" s="188"/>
      <c r="AP348" s="188"/>
      <c r="AQ348" s="188"/>
      <c r="AR348" s="188"/>
      <c r="AS348" s="188"/>
      <c r="AT348" s="188"/>
      <c r="AU348" s="188"/>
      <c r="AV348" s="188"/>
      <c r="AW348" s="188"/>
      <c r="AX348" s="188"/>
      <c r="AY348" s="188"/>
      <c r="AZ348" s="188"/>
      <c r="BA348" s="188"/>
      <c r="BB348" s="188"/>
      <c r="BC348" s="188"/>
      <c r="BD348" s="188"/>
      <c r="BE348" s="188"/>
      <c r="BF348" s="188"/>
      <c r="BG348" s="188"/>
      <c r="BH348" s="188"/>
      <c r="BI348" s="188"/>
      <c r="BJ348" s="188"/>
      <c r="BK348" s="188"/>
      <c r="BL348" s="188"/>
      <c r="BM348" s="188"/>
      <c r="BN348" s="188"/>
      <c r="BO348" s="188"/>
      <c r="BP348" s="188"/>
      <c r="BQ348" s="188"/>
      <c r="BR348" s="188"/>
      <c r="BS348" s="188"/>
      <c r="BT348" s="188"/>
      <c r="BU348" s="188"/>
      <c r="BV348" s="188"/>
      <c r="BW348" s="188"/>
      <c r="BX348" s="188"/>
    </row>
    <row r="349" spans="1:76">
      <c r="A349" s="188"/>
      <c r="B349" s="188"/>
      <c r="C349" s="188"/>
      <c r="D349" s="188"/>
      <c r="E349" s="188"/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  <c r="BI349" s="188"/>
      <c r="BJ349" s="188"/>
      <c r="BK349" s="188"/>
      <c r="BL349" s="188"/>
      <c r="BM349" s="188"/>
      <c r="BN349" s="188"/>
      <c r="BO349" s="188"/>
      <c r="BP349" s="188"/>
      <c r="BQ349" s="188"/>
      <c r="BR349" s="188"/>
      <c r="BS349" s="188"/>
      <c r="BT349" s="188"/>
      <c r="BU349" s="188"/>
      <c r="BV349" s="188"/>
      <c r="BW349" s="188"/>
      <c r="BX349" s="188"/>
    </row>
    <row r="350" spans="1:76">
      <c r="A350" s="188"/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188"/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  <c r="BI350" s="188"/>
      <c r="BJ350" s="188"/>
      <c r="BK350" s="188"/>
      <c r="BL350" s="188"/>
      <c r="BM350" s="188"/>
      <c r="BN350" s="188"/>
      <c r="BO350" s="188"/>
      <c r="BP350" s="188"/>
      <c r="BQ350" s="188"/>
      <c r="BR350" s="188"/>
      <c r="BS350" s="188"/>
      <c r="BT350" s="188"/>
      <c r="BU350" s="188"/>
      <c r="BV350" s="188"/>
      <c r="BW350" s="188"/>
      <c r="BX350" s="188"/>
    </row>
    <row r="351" spans="1:76">
      <c r="A351" s="188"/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188"/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  <c r="BI351" s="188"/>
      <c r="BJ351" s="188"/>
      <c r="BK351" s="188"/>
      <c r="BL351" s="188"/>
      <c r="BM351" s="188"/>
      <c r="BN351" s="188"/>
      <c r="BO351" s="188"/>
      <c r="BP351" s="188"/>
      <c r="BQ351" s="188"/>
      <c r="BR351" s="188"/>
      <c r="BS351" s="188"/>
      <c r="BT351" s="188"/>
      <c r="BU351" s="188"/>
      <c r="BV351" s="188"/>
      <c r="BW351" s="188"/>
      <c r="BX351" s="188"/>
    </row>
    <row r="352" spans="1:76">
      <c r="A352" s="188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/>
      <c r="AF352" s="188"/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  <c r="BI352" s="188"/>
      <c r="BJ352" s="188"/>
      <c r="BK352" s="188"/>
      <c r="BL352" s="188"/>
      <c r="BM352" s="188"/>
      <c r="BN352" s="188"/>
      <c r="BO352" s="188"/>
      <c r="BP352" s="188"/>
      <c r="BQ352" s="188"/>
      <c r="BR352" s="188"/>
      <c r="BS352" s="188"/>
      <c r="BT352" s="188"/>
      <c r="BU352" s="188"/>
      <c r="BV352" s="188"/>
      <c r="BW352" s="188"/>
      <c r="BX352" s="188"/>
    </row>
    <row r="353" spans="1:76">
      <c r="A353" s="188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/>
      <c r="AF353" s="188"/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  <c r="BI353" s="188"/>
      <c r="BJ353" s="188"/>
      <c r="BK353" s="188"/>
      <c r="BL353" s="188"/>
      <c r="BM353" s="188"/>
      <c r="BN353" s="188"/>
      <c r="BO353" s="188"/>
      <c r="BP353" s="188"/>
      <c r="BQ353" s="188"/>
      <c r="BR353" s="188"/>
      <c r="BS353" s="188"/>
      <c r="BT353" s="188"/>
      <c r="BU353" s="188"/>
      <c r="BV353" s="188"/>
      <c r="BW353" s="188"/>
      <c r="BX353" s="188"/>
    </row>
    <row r="354" spans="1:76">
      <c r="A354" s="188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/>
      <c r="AF354" s="188"/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  <c r="BI354" s="188"/>
      <c r="BJ354" s="188"/>
      <c r="BK354" s="188"/>
      <c r="BL354" s="188"/>
      <c r="BM354" s="188"/>
      <c r="BN354" s="188"/>
      <c r="BO354" s="188"/>
      <c r="BP354" s="188"/>
      <c r="BQ354" s="188"/>
      <c r="BR354" s="188"/>
      <c r="BS354" s="188"/>
      <c r="BT354" s="188"/>
      <c r="BU354" s="188"/>
      <c r="BV354" s="188"/>
      <c r="BW354" s="188"/>
      <c r="BX354" s="188"/>
    </row>
    <row r="355" spans="1:76">
      <c r="A355" s="188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/>
      <c r="AF355" s="188"/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  <c r="BI355" s="188"/>
      <c r="BJ355" s="188"/>
      <c r="BK355" s="188"/>
      <c r="BL355" s="188"/>
      <c r="BM355" s="188"/>
      <c r="BN355" s="188"/>
      <c r="BO355" s="188"/>
      <c r="BP355" s="188"/>
      <c r="BQ355" s="188"/>
      <c r="BR355" s="188"/>
      <c r="BS355" s="188"/>
      <c r="BT355" s="188"/>
      <c r="BU355" s="188"/>
      <c r="BV355" s="188"/>
      <c r="BW355" s="188"/>
      <c r="BX355" s="188"/>
    </row>
    <row r="356" spans="1:76">
      <c r="A356" s="188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/>
      <c r="AF356" s="188"/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  <c r="BI356" s="188"/>
      <c r="BJ356" s="188"/>
      <c r="BK356" s="188"/>
      <c r="BL356" s="188"/>
      <c r="BM356" s="188"/>
      <c r="BN356" s="188"/>
      <c r="BO356" s="188"/>
      <c r="BP356" s="188"/>
      <c r="BQ356" s="188"/>
      <c r="BR356" s="188"/>
      <c r="BS356" s="188"/>
      <c r="BT356" s="188"/>
      <c r="BU356" s="188"/>
      <c r="BV356" s="188"/>
      <c r="BW356" s="188"/>
      <c r="BX356" s="188"/>
    </row>
    <row r="357" spans="1:76">
      <c r="A357" s="188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/>
      <c r="AF357" s="188"/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  <c r="BI357" s="188"/>
      <c r="BJ357" s="188"/>
      <c r="BK357" s="188"/>
      <c r="BL357" s="188"/>
      <c r="BM357" s="188"/>
      <c r="BN357" s="188"/>
      <c r="BO357" s="188"/>
      <c r="BP357" s="188"/>
      <c r="BQ357" s="188"/>
      <c r="BR357" s="188"/>
      <c r="BS357" s="188"/>
      <c r="BT357" s="188"/>
      <c r="BU357" s="188"/>
      <c r="BV357" s="188"/>
      <c r="BW357" s="188"/>
      <c r="BX357" s="188"/>
    </row>
    <row r="358" spans="1:76">
      <c r="A358" s="188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/>
      <c r="AF358" s="188"/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  <c r="BI358" s="188"/>
      <c r="BJ358" s="188"/>
      <c r="BK358" s="188"/>
      <c r="BL358" s="188"/>
      <c r="BM358" s="188"/>
      <c r="BN358" s="188"/>
      <c r="BO358" s="188"/>
      <c r="BP358" s="188"/>
      <c r="BQ358" s="188"/>
      <c r="BR358" s="188"/>
      <c r="BS358" s="188"/>
      <c r="BT358" s="188"/>
      <c r="BU358" s="188"/>
      <c r="BV358" s="188"/>
      <c r="BW358" s="188"/>
      <c r="BX358" s="188"/>
    </row>
    <row r="359" spans="1:76">
      <c r="A359" s="188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/>
      <c r="AF359" s="188"/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  <c r="BI359" s="188"/>
      <c r="BJ359" s="188"/>
      <c r="BK359" s="188"/>
      <c r="BL359" s="188"/>
      <c r="BM359" s="188"/>
      <c r="BN359" s="188"/>
      <c r="BO359" s="188"/>
      <c r="BP359" s="188"/>
      <c r="BQ359" s="188"/>
      <c r="BR359" s="188"/>
      <c r="BS359" s="188"/>
      <c r="BT359" s="188"/>
      <c r="BU359" s="188"/>
      <c r="BV359" s="188"/>
      <c r="BW359" s="188"/>
      <c r="BX359" s="188"/>
    </row>
    <row r="360" spans="1:76">
      <c r="A360" s="188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/>
      <c r="AF360" s="188"/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  <c r="BI360" s="188"/>
      <c r="BJ360" s="188"/>
      <c r="BK360" s="188"/>
      <c r="BL360" s="188"/>
      <c r="BM360" s="188"/>
      <c r="BN360" s="188"/>
      <c r="BO360" s="188"/>
      <c r="BP360" s="188"/>
      <c r="BQ360" s="188"/>
      <c r="BR360" s="188"/>
      <c r="BS360" s="188"/>
      <c r="BT360" s="188"/>
      <c r="BU360" s="188"/>
      <c r="BV360" s="188"/>
      <c r="BW360" s="188"/>
      <c r="BX360" s="188"/>
    </row>
    <row r="361" spans="1:76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  <c r="BI361" s="188"/>
      <c r="BJ361" s="188"/>
      <c r="BK361" s="188"/>
      <c r="BL361" s="188"/>
      <c r="BM361" s="188"/>
      <c r="BN361" s="188"/>
      <c r="BO361" s="188"/>
      <c r="BP361" s="188"/>
      <c r="BQ361" s="188"/>
      <c r="BR361" s="188"/>
      <c r="BS361" s="188"/>
      <c r="BT361" s="188"/>
      <c r="BU361" s="188"/>
      <c r="BV361" s="188"/>
      <c r="BW361" s="188"/>
      <c r="BX361" s="188"/>
    </row>
    <row r="362" spans="1:76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  <c r="BI362" s="188"/>
      <c r="BJ362" s="188"/>
      <c r="BK362" s="188"/>
      <c r="BL362" s="188"/>
      <c r="BM362" s="188"/>
      <c r="BN362" s="188"/>
      <c r="BO362" s="188"/>
      <c r="BP362" s="188"/>
      <c r="BQ362" s="188"/>
      <c r="BR362" s="188"/>
      <c r="BS362" s="188"/>
      <c r="BT362" s="188"/>
      <c r="BU362" s="188"/>
      <c r="BV362" s="188"/>
      <c r="BW362" s="188"/>
      <c r="BX362" s="188"/>
    </row>
    <row r="363" spans="1:76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  <c r="BI363" s="188"/>
      <c r="BJ363" s="188"/>
      <c r="BK363" s="188"/>
      <c r="BL363" s="188"/>
      <c r="BM363" s="188"/>
      <c r="BN363" s="188"/>
      <c r="BO363" s="188"/>
      <c r="BP363" s="188"/>
      <c r="BQ363" s="188"/>
      <c r="BR363" s="188"/>
      <c r="BS363" s="188"/>
      <c r="BT363" s="188"/>
      <c r="BU363" s="188"/>
      <c r="BV363" s="188"/>
      <c r="BW363" s="188"/>
      <c r="BX363" s="188"/>
    </row>
    <row r="364" spans="1:76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  <c r="BI364" s="188"/>
      <c r="BJ364" s="188"/>
      <c r="BK364" s="188"/>
      <c r="BL364" s="188"/>
      <c r="BM364" s="188"/>
      <c r="BN364" s="188"/>
      <c r="BO364" s="188"/>
      <c r="BP364" s="188"/>
      <c r="BQ364" s="188"/>
      <c r="BR364" s="188"/>
      <c r="BS364" s="188"/>
      <c r="BT364" s="188"/>
      <c r="BU364" s="188"/>
      <c r="BV364" s="188"/>
      <c r="BW364" s="188"/>
      <c r="BX364" s="188"/>
    </row>
    <row r="365" spans="1:76">
      <c r="A365" s="188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/>
      <c r="AF365" s="188"/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  <c r="BI365" s="188"/>
      <c r="BJ365" s="188"/>
      <c r="BK365" s="188"/>
      <c r="BL365" s="188"/>
      <c r="BM365" s="188"/>
      <c r="BN365" s="188"/>
      <c r="BO365" s="188"/>
      <c r="BP365" s="188"/>
      <c r="BQ365" s="188"/>
      <c r="BR365" s="188"/>
      <c r="BS365" s="188"/>
      <c r="BT365" s="188"/>
      <c r="BU365" s="188"/>
      <c r="BV365" s="188"/>
      <c r="BW365" s="188"/>
      <c r="BX365" s="188"/>
    </row>
    <row r="366" spans="1:76">
      <c r="A366" s="188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/>
      <c r="AF366" s="188"/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  <c r="BI366" s="188"/>
      <c r="BJ366" s="188"/>
      <c r="BK366" s="188"/>
      <c r="BL366" s="188"/>
      <c r="BM366" s="188"/>
      <c r="BN366" s="188"/>
      <c r="BO366" s="188"/>
      <c r="BP366" s="188"/>
      <c r="BQ366" s="188"/>
      <c r="BR366" s="188"/>
      <c r="BS366" s="188"/>
      <c r="BT366" s="188"/>
      <c r="BU366" s="188"/>
      <c r="BV366" s="188"/>
      <c r="BW366" s="188"/>
      <c r="BX366" s="188"/>
    </row>
    <row r="367" spans="1:76">
      <c r="A367" s="188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/>
      <c r="AF367" s="188"/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  <c r="BI367" s="188"/>
      <c r="BJ367" s="188"/>
      <c r="BK367" s="188"/>
      <c r="BL367" s="188"/>
      <c r="BM367" s="188"/>
      <c r="BN367" s="188"/>
      <c r="BO367" s="188"/>
      <c r="BP367" s="188"/>
      <c r="BQ367" s="188"/>
      <c r="BR367" s="188"/>
      <c r="BS367" s="188"/>
      <c r="BT367" s="188"/>
      <c r="BU367" s="188"/>
      <c r="BV367" s="188"/>
      <c r="BW367" s="188"/>
      <c r="BX367" s="188"/>
    </row>
    <row r="368" spans="1:76">
      <c r="A368" s="188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/>
      <c r="AF368" s="188"/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  <c r="BI368" s="188"/>
      <c r="BJ368" s="188"/>
      <c r="BK368" s="188"/>
      <c r="BL368" s="188"/>
      <c r="BM368" s="188"/>
      <c r="BN368" s="188"/>
      <c r="BO368" s="188"/>
      <c r="BP368" s="188"/>
      <c r="BQ368" s="188"/>
      <c r="BR368" s="188"/>
      <c r="BS368" s="188"/>
      <c r="BT368" s="188"/>
      <c r="BU368" s="188"/>
      <c r="BV368" s="188"/>
      <c r="BW368" s="188"/>
      <c r="BX368" s="188"/>
    </row>
    <row r="369" spans="1:76">
      <c r="A369" s="188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/>
      <c r="AF369" s="188"/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  <c r="BI369" s="188"/>
      <c r="BJ369" s="188"/>
      <c r="BK369" s="188"/>
      <c r="BL369" s="188"/>
      <c r="BM369" s="188"/>
      <c r="BN369" s="188"/>
      <c r="BO369" s="188"/>
      <c r="BP369" s="188"/>
      <c r="BQ369" s="188"/>
      <c r="BR369" s="188"/>
      <c r="BS369" s="188"/>
      <c r="BT369" s="188"/>
      <c r="BU369" s="188"/>
      <c r="BV369" s="188"/>
      <c r="BW369" s="188"/>
      <c r="BX369" s="188"/>
    </row>
    <row r="370" spans="1:76">
      <c r="A370" s="188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/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  <c r="BI370" s="188"/>
      <c r="BJ370" s="188"/>
      <c r="BK370" s="188"/>
      <c r="BL370" s="188"/>
      <c r="BM370" s="188"/>
      <c r="BN370" s="188"/>
      <c r="BO370" s="188"/>
      <c r="BP370" s="188"/>
      <c r="BQ370" s="188"/>
      <c r="BR370" s="188"/>
      <c r="BS370" s="188"/>
      <c r="BT370" s="188"/>
      <c r="BU370" s="188"/>
      <c r="BV370" s="188"/>
      <c r="BW370" s="188"/>
      <c r="BX370" s="188"/>
    </row>
    <row r="371" spans="1:76">
      <c r="A371" s="188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/>
      <c r="AF371" s="188"/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  <c r="BI371" s="188"/>
      <c r="BJ371" s="188"/>
      <c r="BK371" s="188"/>
      <c r="BL371" s="188"/>
      <c r="BM371" s="188"/>
      <c r="BN371" s="188"/>
      <c r="BO371" s="188"/>
      <c r="BP371" s="188"/>
      <c r="BQ371" s="188"/>
      <c r="BR371" s="188"/>
      <c r="BS371" s="188"/>
      <c r="BT371" s="188"/>
      <c r="BU371" s="188"/>
      <c r="BV371" s="188"/>
      <c r="BW371" s="188"/>
      <c r="BX371" s="188"/>
    </row>
    <row r="372" spans="1:76">
      <c r="A372" s="188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/>
      <c r="AF372" s="188"/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  <c r="BI372" s="188"/>
      <c r="BJ372" s="188"/>
      <c r="BK372" s="188"/>
      <c r="BL372" s="188"/>
      <c r="BM372" s="188"/>
      <c r="BN372" s="188"/>
      <c r="BO372" s="188"/>
      <c r="BP372" s="188"/>
      <c r="BQ372" s="188"/>
      <c r="BR372" s="188"/>
      <c r="BS372" s="188"/>
      <c r="BT372" s="188"/>
      <c r="BU372" s="188"/>
      <c r="BV372" s="188"/>
      <c r="BW372" s="188"/>
      <c r="BX372" s="188"/>
    </row>
    <row r="373" spans="1:76">
      <c r="A373" s="188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/>
      <c r="AF373" s="188"/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  <c r="BI373" s="188"/>
      <c r="BJ373" s="188"/>
      <c r="BK373" s="188"/>
      <c r="BL373" s="188"/>
      <c r="BM373" s="188"/>
      <c r="BN373" s="188"/>
      <c r="BO373" s="188"/>
      <c r="BP373" s="188"/>
      <c r="BQ373" s="188"/>
      <c r="BR373" s="188"/>
      <c r="BS373" s="188"/>
      <c r="BT373" s="188"/>
      <c r="BU373" s="188"/>
      <c r="BV373" s="188"/>
      <c r="BW373" s="188"/>
      <c r="BX373" s="188"/>
    </row>
    <row r="374" spans="1:76">
      <c r="A374" s="188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/>
      <c r="AF374" s="188"/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  <c r="BI374" s="188"/>
      <c r="BJ374" s="188"/>
      <c r="BK374" s="188"/>
      <c r="BL374" s="188"/>
      <c r="BM374" s="188"/>
      <c r="BN374" s="188"/>
      <c r="BO374" s="188"/>
      <c r="BP374" s="188"/>
      <c r="BQ374" s="188"/>
      <c r="BR374" s="188"/>
      <c r="BS374" s="188"/>
      <c r="BT374" s="188"/>
      <c r="BU374" s="188"/>
      <c r="BV374" s="188"/>
      <c r="BW374" s="188"/>
      <c r="BX374" s="188"/>
    </row>
    <row r="375" spans="1:76">
      <c r="A375" s="188"/>
      <c r="B375" s="188"/>
      <c r="C375" s="188"/>
      <c r="D375" s="188"/>
      <c r="E375" s="188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/>
      <c r="AF375" s="188"/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  <c r="BI375" s="188"/>
      <c r="BJ375" s="188"/>
      <c r="BK375" s="188"/>
      <c r="BL375" s="188"/>
      <c r="BM375" s="188"/>
      <c r="BN375" s="188"/>
      <c r="BO375" s="188"/>
      <c r="BP375" s="188"/>
      <c r="BQ375" s="188"/>
      <c r="BR375" s="188"/>
      <c r="BS375" s="188"/>
      <c r="BT375" s="188"/>
      <c r="BU375" s="188"/>
      <c r="BV375" s="188"/>
      <c r="BW375" s="188"/>
      <c r="BX375" s="188"/>
    </row>
    <row r="376" spans="1:76">
      <c r="A376" s="188"/>
      <c r="B376" s="188"/>
      <c r="C376" s="188"/>
      <c r="D376" s="188"/>
      <c r="E376" s="188"/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/>
      <c r="AF376" s="188"/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  <c r="BI376" s="188"/>
      <c r="BJ376" s="188"/>
      <c r="BK376" s="188"/>
      <c r="BL376" s="188"/>
      <c r="BM376" s="188"/>
      <c r="BN376" s="188"/>
      <c r="BO376" s="188"/>
      <c r="BP376" s="188"/>
      <c r="BQ376" s="188"/>
      <c r="BR376" s="188"/>
      <c r="BS376" s="188"/>
      <c r="BT376" s="188"/>
      <c r="BU376" s="188"/>
      <c r="BV376" s="188"/>
      <c r="BW376" s="188"/>
      <c r="BX376" s="188"/>
    </row>
    <row r="377" spans="1:76">
      <c r="A377" s="188"/>
      <c r="B377" s="188"/>
      <c r="C377" s="188"/>
      <c r="D377" s="188"/>
      <c r="E377" s="188"/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/>
      <c r="AF377" s="188"/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  <c r="BI377" s="188"/>
      <c r="BJ377" s="188"/>
      <c r="BK377" s="188"/>
      <c r="BL377" s="188"/>
      <c r="BM377" s="188"/>
      <c r="BN377" s="188"/>
      <c r="BO377" s="188"/>
      <c r="BP377" s="188"/>
      <c r="BQ377" s="188"/>
      <c r="BR377" s="188"/>
      <c r="BS377" s="188"/>
      <c r="BT377" s="188"/>
      <c r="BU377" s="188"/>
      <c r="BV377" s="188"/>
      <c r="BW377" s="188"/>
      <c r="BX377" s="188"/>
    </row>
    <row r="378" spans="1:76">
      <c r="A378" s="188"/>
      <c r="B378" s="188"/>
      <c r="C378" s="188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/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  <c r="BI378" s="188"/>
      <c r="BJ378" s="188"/>
      <c r="BK378" s="188"/>
      <c r="BL378" s="188"/>
      <c r="BM378" s="188"/>
      <c r="BN378" s="188"/>
      <c r="BO378" s="188"/>
      <c r="BP378" s="188"/>
      <c r="BQ378" s="188"/>
      <c r="BR378" s="188"/>
      <c r="BS378" s="188"/>
      <c r="BT378" s="188"/>
      <c r="BU378" s="188"/>
      <c r="BV378" s="188"/>
      <c r="BW378" s="188"/>
      <c r="BX378" s="188"/>
    </row>
    <row r="379" spans="1:76">
      <c r="A379" s="188"/>
      <c r="B379" s="188"/>
      <c r="C379" s="188"/>
      <c r="D379" s="188"/>
      <c r="E379" s="188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/>
      <c r="AF379" s="188"/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  <c r="BI379" s="188"/>
      <c r="BJ379" s="188"/>
      <c r="BK379" s="188"/>
      <c r="BL379" s="188"/>
      <c r="BM379" s="188"/>
      <c r="BN379" s="188"/>
      <c r="BO379" s="188"/>
      <c r="BP379" s="188"/>
      <c r="BQ379" s="188"/>
      <c r="BR379" s="188"/>
      <c r="BS379" s="188"/>
      <c r="BT379" s="188"/>
      <c r="BU379" s="188"/>
      <c r="BV379" s="188"/>
      <c r="BW379" s="188"/>
      <c r="BX379" s="188"/>
    </row>
    <row r="380" spans="1:76">
      <c r="A380" s="188"/>
      <c r="B380" s="188"/>
      <c r="C380" s="188"/>
      <c r="D380" s="188"/>
      <c r="E380" s="188"/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/>
      <c r="AF380" s="188"/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  <c r="BI380" s="188"/>
      <c r="BJ380" s="188"/>
      <c r="BK380" s="188"/>
      <c r="BL380" s="188"/>
      <c r="BM380" s="188"/>
      <c r="BN380" s="188"/>
      <c r="BO380" s="188"/>
      <c r="BP380" s="188"/>
      <c r="BQ380" s="188"/>
      <c r="BR380" s="188"/>
      <c r="BS380" s="188"/>
      <c r="BT380" s="188"/>
      <c r="BU380" s="188"/>
      <c r="BV380" s="188"/>
      <c r="BW380" s="188"/>
      <c r="BX380" s="188"/>
    </row>
    <row r="381" spans="1:76">
      <c r="A381" s="188"/>
      <c r="B381" s="188"/>
      <c r="C381" s="188"/>
      <c r="D381" s="188"/>
      <c r="E381" s="188"/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/>
      <c r="AF381" s="188"/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  <c r="BI381" s="188"/>
      <c r="BJ381" s="188"/>
      <c r="BK381" s="188"/>
      <c r="BL381" s="188"/>
      <c r="BM381" s="188"/>
      <c r="BN381" s="188"/>
      <c r="BO381" s="188"/>
      <c r="BP381" s="188"/>
      <c r="BQ381" s="188"/>
      <c r="BR381" s="188"/>
      <c r="BS381" s="188"/>
      <c r="BT381" s="188"/>
      <c r="BU381" s="188"/>
      <c r="BV381" s="188"/>
      <c r="BW381" s="188"/>
      <c r="BX381" s="188"/>
    </row>
    <row r="382" spans="1:76">
      <c r="A382" s="188"/>
      <c r="B382" s="188"/>
      <c r="C382" s="188"/>
      <c r="D382" s="188"/>
      <c r="E382" s="188"/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/>
      <c r="AF382" s="188"/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  <c r="BI382" s="188"/>
      <c r="BJ382" s="188"/>
      <c r="BK382" s="188"/>
      <c r="BL382" s="188"/>
      <c r="BM382" s="188"/>
      <c r="BN382" s="188"/>
      <c r="BO382" s="188"/>
      <c r="BP382" s="188"/>
      <c r="BQ382" s="188"/>
      <c r="BR382" s="188"/>
      <c r="BS382" s="188"/>
      <c r="BT382" s="188"/>
      <c r="BU382" s="188"/>
      <c r="BV382" s="188"/>
      <c r="BW382" s="188"/>
      <c r="BX382" s="188"/>
    </row>
    <row r="383" spans="1:76">
      <c r="A383" s="188"/>
      <c r="B383" s="188"/>
      <c r="C383" s="188"/>
      <c r="D383" s="188"/>
      <c r="E383" s="188"/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/>
      <c r="AF383" s="188"/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  <c r="BI383" s="188"/>
      <c r="BJ383" s="188"/>
      <c r="BK383" s="188"/>
      <c r="BL383" s="188"/>
      <c r="BM383" s="188"/>
      <c r="BN383" s="188"/>
      <c r="BO383" s="188"/>
      <c r="BP383" s="188"/>
      <c r="BQ383" s="188"/>
      <c r="BR383" s="188"/>
      <c r="BS383" s="188"/>
      <c r="BT383" s="188"/>
      <c r="BU383" s="188"/>
      <c r="BV383" s="188"/>
      <c r="BW383" s="188"/>
      <c r="BX383" s="188"/>
    </row>
    <row r="384" spans="1:76">
      <c r="A384" s="188"/>
      <c r="B384" s="188"/>
      <c r="C384" s="188"/>
      <c r="D384" s="188"/>
      <c r="E384" s="188"/>
      <c r="F384" s="188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/>
      <c r="AF384" s="188"/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  <c r="BI384" s="188"/>
      <c r="BJ384" s="188"/>
      <c r="BK384" s="188"/>
      <c r="BL384" s="188"/>
      <c r="BM384" s="188"/>
      <c r="BN384" s="188"/>
      <c r="BO384" s="188"/>
      <c r="BP384" s="188"/>
      <c r="BQ384" s="188"/>
      <c r="BR384" s="188"/>
      <c r="BS384" s="188"/>
      <c r="BT384" s="188"/>
      <c r="BU384" s="188"/>
      <c r="BV384" s="188"/>
      <c r="BW384" s="188"/>
      <c r="BX384" s="188"/>
    </row>
    <row r="385" spans="1:76">
      <c r="A385" s="188"/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/>
      <c r="AF385" s="188"/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  <c r="BI385" s="188"/>
      <c r="BJ385" s="188"/>
      <c r="BK385" s="188"/>
      <c r="BL385" s="188"/>
      <c r="BM385" s="188"/>
      <c r="BN385" s="188"/>
      <c r="BO385" s="188"/>
      <c r="BP385" s="188"/>
      <c r="BQ385" s="188"/>
      <c r="BR385" s="188"/>
      <c r="BS385" s="188"/>
      <c r="BT385" s="188"/>
      <c r="BU385" s="188"/>
      <c r="BV385" s="188"/>
      <c r="BW385" s="188"/>
      <c r="BX385" s="188"/>
    </row>
    <row r="386" spans="1:76">
      <c r="A386" s="188"/>
      <c r="B386" s="188"/>
      <c r="C386" s="188"/>
      <c r="D386" s="188"/>
      <c r="E386" s="188"/>
      <c r="F386" s="188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/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  <c r="BI386" s="188"/>
      <c r="BJ386" s="188"/>
      <c r="BK386" s="188"/>
      <c r="BL386" s="188"/>
      <c r="BM386" s="188"/>
      <c r="BN386" s="188"/>
      <c r="BO386" s="188"/>
      <c r="BP386" s="188"/>
      <c r="BQ386" s="188"/>
      <c r="BR386" s="188"/>
      <c r="BS386" s="188"/>
      <c r="BT386" s="188"/>
      <c r="BU386" s="188"/>
      <c r="BV386" s="188"/>
      <c r="BW386" s="188"/>
      <c r="BX386" s="188"/>
    </row>
    <row r="387" spans="1:76">
      <c r="A387" s="188"/>
      <c r="B387" s="188"/>
      <c r="C387" s="188"/>
      <c r="D387" s="188"/>
      <c r="E387" s="188"/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/>
      <c r="AF387" s="188"/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  <c r="BI387" s="188"/>
      <c r="BJ387" s="188"/>
      <c r="BK387" s="188"/>
      <c r="BL387" s="188"/>
      <c r="BM387" s="188"/>
      <c r="BN387" s="188"/>
      <c r="BO387" s="188"/>
      <c r="BP387" s="188"/>
      <c r="BQ387" s="188"/>
      <c r="BR387" s="188"/>
      <c r="BS387" s="188"/>
      <c r="BT387" s="188"/>
      <c r="BU387" s="188"/>
      <c r="BV387" s="188"/>
      <c r="BW387" s="188"/>
      <c r="BX387" s="188"/>
    </row>
    <row r="388" spans="1:76">
      <c r="A388" s="188"/>
      <c r="B388" s="188"/>
      <c r="C388" s="188"/>
      <c r="D388" s="188"/>
      <c r="E388" s="188"/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188"/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  <c r="BI388" s="188"/>
      <c r="BJ388" s="188"/>
      <c r="BK388" s="188"/>
      <c r="BL388" s="188"/>
      <c r="BM388" s="188"/>
      <c r="BN388" s="188"/>
      <c r="BO388" s="188"/>
      <c r="BP388" s="188"/>
      <c r="BQ388" s="188"/>
      <c r="BR388" s="188"/>
      <c r="BS388" s="188"/>
      <c r="BT388" s="188"/>
      <c r="BU388" s="188"/>
      <c r="BV388" s="188"/>
      <c r="BW388" s="188"/>
      <c r="BX388" s="188"/>
    </row>
    <row r="389" spans="1:76">
      <c r="A389" s="188"/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188"/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  <c r="BI389" s="188"/>
      <c r="BJ389" s="188"/>
      <c r="BK389" s="188"/>
      <c r="BL389" s="188"/>
      <c r="BM389" s="188"/>
      <c r="BN389" s="188"/>
      <c r="BO389" s="188"/>
      <c r="BP389" s="188"/>
      <c r="BQ389" s="188"/>
      <c r="BR389" s="188"/>
      <c r="BS389" s="188"/>
      <c r="BT389" s="188"/>
      <c r="BU389" s="188"/>
      <c r="BV389" s="188"/>
      <c r="BW389" s="188"/>
      <c r="BX389" s="188"/>
    </row>
    <row r="390" spans="1:76">
      <c r="A390" s="188"/>
      <c r="B390" s="188"/>
      <c r="C390" s="188"/>
      <c r="D390" s="188"/>
      <c r="E390" s="188"/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188"/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  <c r="BI390" s="188"/>
      <c r="BJ390" s="188"/>
      <c r="BK390" s="188"/>
      <c r="BL390" s="188"/>
      <c r="BM390" s="188"/>
      <c r="BN390" s="188"/>
      <c r="BO390" s="188"/>
      <c r="BP390" s="188"/>
      <c r="BQ390" s="188"/>
      <c r="BR390" s="188"/>
      <c r="BS390" s="188"/>
      <c r="BT390" s="188"/>
      <c r="BU390" s="188"/>
      <c r="BV390" s="188"/>
      <c r="BW390" s="188"/>
      <c r="BX390" s="188"/>
    </row>
    <row r="391" spans="1:76">
      <c r="A391" s="188"/>
      <c r="B391" s="188"/>
      <c r="C391" s="188"/>
      <c r="D391" s="188"/>
      <c r="E391" s="188"/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8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/>
      <c r="AF391" s="188"/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  <c r="BI391" s="188"/>
      <c r="BJ391" s="188"/>
      <c r="BK391" s="188"/>
      <c r="BL391" s="188"/>
      <c r="BM391" s="188"/>
      <c r="BN391" s="188"/>
      <c r="BO391" s="188"/>
      <c r="BP391" s="188"/>
      <c r="BQ391" s="188"/>
      <c r="BR391" s="188"/>
      <c r="BS391" s="188"/>
      <c r="BT391" s="188"/>
      <c r="BU391" s="188"/>
      <c r="BV391" s="188"/>
      <c r="BW391" s="188"/>
      <c r="BX391" s="188"/>
    </row>
    <row r="392" spans="1:76">
      <c r="A392" s="188"/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/>
      <c r="AF392" s="188"/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  <c r="BI392" s="188"/>
      <c r="BJ392" s="188"/>
      <c r="BK392" s="188"/>
      <c r="BL392" s="188"/>
      <c r="BM392" s="188"/>
      <c r="BN392" s="188"/>
      <c r="BO392" s="188"/>
      <c r="BP392" s="188"/>
      <c r="BQ392" s="188"/>
      <c r="BR392" s="188"/>
      <c r="BS392" s="188"/>
      <c r="BT392" s="188"/>
      <c r="BU392" s="188"/>
      <c r="BV392" s="188"/>
      <c r="BW392" s="188"/>
      <c r="BX392" s="188"/>
    </row>
    <row r="393" spans="1:76">
      <c r="A393" s="188"/>
      <c r="B393" s="188"/>
      <c r="C393" s="188"/>
      <c r="D393" s="188"/>
      <c r="E393" s="188"/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/>
      <c r="AF393" s="188"/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  <c r="BI393" s="188"/>
      <c r="BJ393" s="188"/>
      <c r="BK393" s="188"/>
      <c r="BL393" s="188"/>
      <c r="BM393" s="188"/>
      <c r="BN393" s="188"/>
      <c r="BO393" s="188"/>
      <c r="BP393" s="188"/>
      <c r="BQ393" s="188"/>
      <c r="BR393" s="188"/>
      <c r="BS393" s="188"/>
      <c r="BT393" s="188"/>
      <c r="BU393" s="188"/>
      <c r="BV393" s="188"/>
      <c r="BW393" s="188"/>
      <c r="BX393" s="188"/>
    </row>
    <row r="394" spans="1:76">
      <c r="A394" s="188"/>
      <c r="B394" s="188"/>
      <c r="C394" s="188"/>
      <c r="D394" s="188"/>
      <c r="E394" s="188"/>
      <c r="F394" s="188"/>
      <c r="G394" s="188"/>
      <c r="H394" s="188"/>
      <c r="I394" s="188"/>
      <c r="J394" s="188"/>
      <c r="K394" s="188"/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/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  <c r="BI394" s="188"/>
      <c r="BJ394" s="188"/>
      <c r="BK394" s="188"/>
      <c r="BL394" s="188"/>
      <c r="BM394" s="188"/>
      <c r="BN394" s="188"/>
      <c r="BO394" s="188"/>
      <c r="BP394" s="188"/>
      <c r="BQ394" s="188"/>
      <c r="BR394" s="188"/>
      <c r="BS394" s="188"/>
      <c r="BT394" s="188"/>
      <c r="BU394" s="188"/>
      <c r="BV394" s="188"/>
      <c r="BW394" s="188"/>
      <c r="BX394" s="188"/>
    </row>
    <row r="395" spans="1:76">
      <c r="A395" s="188"/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/>
      <c r="AF395" s="188"/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  <c r="BI395" s="188"/>
      <c r="BJ395" s="188"/>
      <c r="BK395" s="188"/>
      <c r="BL395" s="188"/>
      <c r="BM395" s="188"/>
      <c r="BN395" s="188"/>
      <c r="BO395" s="188"/>
      <c r="BP395" s="188"/>
      <c r="BQ395" s="188"/>
      <c r="BR395" s="188"/>
      <c r="BS395" s="188"/>
      <c r="BT395" s="188"/>
      <c r="BU395" s="188"/>
      <c r="BV395" s="188"/>
      <c r="BW395" s="188"/>
      <c r="BX395" s="188"/>
    </row>
    <row r="396" spans="1:76">
      <c r="A396" s="188"/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/>
      <c r="AF396" s="188"/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  <c r="BI396" s="188"/>
      <c r="BJ396" s="188"/>
      <c r="BK396" s="188"/>
      <c r="BL396" s="188"/>
      <c r="BM396" s="188"/>
      <c r="BN396" s="188"/>
      <c r="BO396" s="188"/>
      <c r="BP396" s="188"/>
      <c r="BQ396" s="188"/>
      <c r="BR396" s="188"/>
      <c r="BS396" s="188"/>
      <c r="BT396" s="188"/>
      <c r="BU396" s="188"/>
      <c r="BV396" s="188"/>
      <c r="BW396" s="188"/>
      <c r="BX396" s="188"/>
    </row>
    <row r="397" spans="1:76">
      <c r="A397" s="188"/>
      <c r="B397" s="188"/>
      <c r="C397" s="188"/>
      <c r="D397" s="188"/>
      <c r="E397" s="188"/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/>
      <c r="AF397" s="188"/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  <c r="BI397" s="188"/>
      <c r="BJ397" s="188"/>
      <c r="BK397" s="188"/>
      <c r="BL397" s="188"/>
      <c r="BM397" s="188"/>
      <c r="BN397" s="188"/>
      <c r="BO397" s="188"/>
      <c r="BP397" s="188"/>
      <c r="BQ397" s="188"/>
      <c r="BR397" s="188"/>
      <c r="BS397" s="188"/>
      <c r="BT397" s="188"/>
      <c r="BU397" s="188"/>
      <c r="BV397" s="188"/>
      <c r="BW397" s="188"/>
      <c r="BX397" s="188"/>
    </row>
    <row r="398" spans="1:76">
      <c r="A398" s="188"/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/>
      <c r="AF398" s="188"/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  <c r="BI398" s="188"/>
      <c r="BJ398" s="188"/>
      <c r="BK398" s="188"/>
      <c r="BL398" s="188"/>
      <c r="BM398" s="188"/>
      <c r="BN398" s="188"/>
      <c r="BO398" s="188"/>
      <c r="BP398" s="188"/>
      <c r="BQ398" s="188"/>
      <c r="BR398" s="188"/>
      <c r="BS398" s="188"/>
      <c r="BT398" s="188"/>
      <c r="BU398" s="188"/>
      <c r="BV398" s="188"/>
      <c r="BW398" s="188"/>
      <c r="BX398" s="188"/>
    </row>
    <row r="399" spans="1:76">
      <c r="A399" s="188"/>
      <c r="B399" s="188"/>
      <c r="C399" s="188"/>
      <c r="D399" s="188"/>
      <c r="E399" s="188"/>
      <c r="F399" s="188"/>
      <c r="G399" s="188"/>
      <c r="H399" s="188"/>
      <c r="I399" s="188"/>
      <c r="J399" s="188"/>
      <c r="K399" s="188"/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/>
      <c r="AF399" s="188"/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  <c r="BI399" s="188"/>
      <c r="BJ399" s="188"/>
      <c r="BK399" s="188"/>
      <c r="BL399" s="188"/>
      <c r="BM399" s="188"/>
      <c r="BN399" s="188"/>
      <c r="BO399" s="188"/>
      <c r="BP399" s="188"/>
      <c r="BQ399" s="188"/>
      <c r="BR399" s="188"/>
      <c r="BS399" s="188"/>
      <c r="BT399" s="188"/>
      <c r="BU399" s="188"/>
      <c r="BV399" s="188"/>
      <c r="BW399" s="188"/>
      <c r="BX399" s="188"/>
    </row>
    <row r="400" spans="1:76">
      <c r="A400" s="188"/>
      <c r="B400" s="188"/>
      <c r="C400" s="188"/>
      <c r="D400" s="188"/>
      <c r="E400" s="188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/>
      <c r="AF400" s="188"/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  <c r="BI400" s="188"/>
      <c r="BJ400" s="188"/>
      <c r="BK400" s="188"/>
      <c r="BL400" s="188"/>
      <c r="BM400" s="188"/>
      <c r="BN400" s="188"/>
      <c r="BO400" s="188"/>
      <c r="BP400" s="188"/>
      <c r="BQ400" s="188"/>
      <c r="BR400" s="188"/>
      <c r="BS400" s="188"/>
      <c r="BT400" s="188"/>
      <c r="BU400" s="188"/>
      <c r="BV400" s="188"/>
      <c r="BW400" s="188"/>
      <c r="BX400" s="188"/>
    </row>
    <row r="401" spans="1:76">
      <c r="A401" s="188"/>
      <c r="B401" s="188"/>
      <c r="C401" s="188"/>
      <c r="D401" s="188"/>
      <c r="E401" s="188"/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/>
      <c r="AF401" s="188"/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  <c r="BI401" s="188"/>
      <c r="BJ401" s="188"/>
      <c r="BK401" s="188"/>
      <c r="BL401" s="188"/>
      <c r="BM401" s="188"/>
      <c r="BN401" s="188"/>
      <c r="BO401" s="188"/>
      <c r="BP401" s="188"/>
      <c r="BQ401" s="188"/>
      <c r="BR401" s="188"/>
      <c r="BS401" s="188"/>
      <c r="BT401" s="188"/>
      <c r="BU401" s="188"/>
      <c r="BV401" s="188"/>
      <c r="BW401" s="188"/>
      <c r="BX401" s="188"/>
    </row>
    <row r="402" spans="1:76">
      <c r="A402" s="188"/>
      <c r="B402" s="188"/>
      <c r="C402" s="188"/>
      <c r="D402" s="188"/>
      <c r="E402" s="188"/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/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  <c r="BI402" s="188"/>
      <c r="BJ402" s="188"/>
      <c r="BK402" s="188"/>
      <c r="BL402" s="188"/>
      <c r="BM402" s="188"/>
      <c r="BN402" s="188"/>
      <c r="BO402" s="188"/>
      <c r="BP402" s="188"/>
      <c r="BQ402" s="188"/>
      <c r="BR402" s="188"/>
      <c r="BS402" s="188"/>
      <c r="BT402" s="188"/>
      <c r="BU402" s="188"/>
      <c r="BV402" s="188"/>
      <c r="BW402" s="188"/>
      <c r="BX402" s="188"/>
    </row>
    <row r="403" spans="1:76">
      <c r="A403" s="188"/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/>
      <c r="AF403" s="188"/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  <c r="BI403" s="188"/>
      <c r="BJ403" s="188"/>
      <c r="BK403" s="188"/>
      <c r="BL403" s="188"/>
      <c r="BM403" s="188"/>
      <c r="BN403" s="188"/>
      <c r="BO403" s="188"/>
      <c r="BP403" s="188"/>
      <c r="BQ403" s="188"/>
      <c r="BR403" s="188"/>
      <c r="BS403" s="188"/>
      <c r="BT403" s="188"/>
      <c r="BU403" s="188"/>
      <c r="BV403" s="188"/>
      <c r="BW403" s="188"/>
      <c r="BX403" s="188"/>
    </row>
    <row r="404" spans="1:76">
      <c r="A404" s="188"/>
      <c r="B404" s="188"/>
      <c r="C404" s="188"/>
      <c r="D404" s="188"/>
      <c r="E404" s="188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/>
      <c r="AF404" s="188"/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  <c r="BI404" s="188"/>
      <c r="BJ404" s="188"/>
      <c r="BK404" s="188"/>
      <c r="BL404" s="188"/>
      <c r="BM404" s="188"/>
      <c r="BN404" s="188"/>
      <c r="BO404" s="188"/>
      <c r="BP404" s="188"/>
      <c r="BQ404" s="188"/>
      <c r="BR404" s="188"/>
      <c r="BS404" s="188"/>
      <c r="BT404" s="188"/>
      <c r="BU404" s="188"/>
      <c r="BV404" s="188"/>
      <c r="BW404" s="188"/>
      <c r="BX404" s="188"/>
    </row>
    <row r="405" spans="1:76">
      <c r="A405" s="188"/>
      <c r="B405" s="188"/>
      <c r="C405" s="188"/>
      <c r="D405" s="188"/>
      <c r="E405" s="188"/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/>
      <c r="AF405" s="188"/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  <c r="BI405" s="188"/>
      <c r="BJ405" s="188"/>
      <c r="BK405" s="188"/>
      <c r="BL405" s="188"/>
      <c r="BM405" s="188"/>
      <c r="BN405" s="188"/>
      <c r="BO405" s="188"/>
      <c r="BP405" s="188"/>
      <c r="BQ405" s="188"/>
      <c r="BR405" s="188"/>
      <c r="BS405" s="188"/>
      <c r="BT405" s="188"/>
      <c r="BU405" s="188"/>
      <c r="BV405" s="188"/>
      <c r="BW405" s="188"/>
      <c r="BX405" s="188"/>
    </row>
    <row r="406" spans="1:76">
      <c r="A406" s="188"/>
      <c r="B406" s="188"/>
      <c r="C406" s="188"/>
      <c r="D406" s="188"/>
      <c r="E406" s="188"/>
      <c r="F406" s="188"/>
      <c r="G406" s="188"/>
      <c r="H406" s="188"/>
      <c r="I406" s="188"/>
      <c r="J406" s="188"/>
      <c r="K406" s="188"/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/>
      <c r="AF406" s="188"/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  <c r="BI406" s="188"/>
      <c r="BJ406" s="188"/>
      <c r="BK406" s="188"/>
      <c r="BL406" s="188"/>
      <c r="BM406" s="188"/>
      <c r="BN406" s="188"/>
      <c r="BO406" s="188"/>
      <c r="BP406" s="188"/>
      <c r="BQ406" s="188"/>
      <c r="BR406" s="188"/>
      <c r="BS406" s="188"/>
      <c r="BT406" s="188"/>
      <c r="BU406" s="188"/>
      <c r="BV406" s="188"/>
      <c r="BW406" s="188"/>
      <c r="BX406" s="188"/>
    </row>
    <row r="407" spans="1:76">
      <c r="A407" s="188"/>
      <c r="B407" s="188"/>
      <c r="C407" s="188"/>
      <c r="D407" s="188"/>
      <c r="E407" s="188"/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/>
      <c r="AF407" s="188"/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  <c r="BI407" s="188"/>
      <c r="BJ407" s="188"/>
      <c r="BK407" s="188"/>
      <c r="BL407" s="188"/>
      <c r="BM407" s="188"/>
      <c r="BN407" s="188"/>
      <c r="BO407" s="188"/>
      <c r="BP407" s="188"/>
      <c r="BQ407" s="188"/>
      <c r="BR407" s="188"/>
      <c r="BS407" s="188"/>
      <c r="BT407" s="188"/>
      <c r="BU407" s="188"/>
      <c r="BV407" s="188"/>
      <c r="BW407" s="188"/>
      <c r="BX407" s="188"/>
    </row>
    <row r="408" spans="1:76">
      <c r="A408" s="188"/>
      <c r="B408" s="188"/>
      <c r="C408" s="188"/>
      <c r="D408" s="188"/>
      <c r="E408" s="188"/>
      <c r="F408" s="188"/>
      <c r="G408" s="188"/>
      <c r="H408" s="188"/>
      <c r="I408" s="188"/>
      <c r="J408" s="188"/>
      <c r="K408" s="188"/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/>
      <c r="AF408" s="188"/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  <c r="BI408" s="188"/>
      <c r="BJ408" s="188"/>
      <c r="BK408" s="188"/>
      <c r="BL408" s="188"/>
      <c r="BM408" s="188"/>
      <c r="BN408" s="188"/>
      <c r="BO408" s="188"/>
      <c r="BP408" s="188"/>
      <c r="BQ408" s="188"/>
      <c r="BR408" s="188"/>
      <c r="BS408" s="188"/>
      <c r="BT408" s="188"/>
      <c r="BU408" s="188"/>
      <c r="BV408" s="188"/>
      <c r="BW408" s="188"/>
      <c r="BX408" s="188"/>
    </row>
    <row r="409" spans="1:76">
      <c r="A409" s="188"/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/>
      <c r="AF409" s="188"/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  <c r="BI409" s="188"/>
      <c r="BJ409" s="188"/>
      <c r="BK409" s="188"/>
      <c r="BL409" s="188"/>
      <c r="BM409" s="188"/>
      <c r="BN409" s="188"/>
      <c r="BO409" s="188"/>
      <c r="BP409" s="188"/>
      <c r="BQ409" s="188"/>
      <c r="BR409" s="188"/>
      <c r="BS409" s="188"/>
      <c r="BT409" s="188"/>
      <c r="BU409" s="188"/>
      <c r="BV409" s="188"/>
      <c r="BW409" s="188"/>
      <c r="BX409" s="188"/>
    </row>
    <row r="410" spans="1:76">
      <c r="A410" s="188"/>
      <c r="B410" s="188"/>
      <c r="C410" s="188"/>
      <c r="D410" s="188"/>
      <c r="E410" s="188"/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/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  <c r="BI410" s="188"/>
      <c r="BJ410" s="188"/>
      <c r="BK410" s="188"/>
      <c r="BL410" s="188"/>
      <c r="BM410" s="188"/>
      <c r="BN410" s="188"/>
      <c r="BO410" s="188"/>
      <c r="BP410" s="188"/>
      <c r="BQ410" s="188"/>
      <c r="BR410" s="188"/>
      <c r="BS410" s="188"/>
      <c r="BT410" s="188"/>
      <c r="BU410" s="188"/>
      <c r="BV410" s="188"/>
      <c r="BW410" s="188"/>
      <c r="BX410" s="188"/>
    </row>
    <row r="411" spans="1:76">
      <c r="A411" s="188"/>
      <c r="B411" s="188"/>
      <c r="C411" s="188"/>
      <c r="D411" s="188"/>
      <c r="E411" s="188"/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/>
      <c r="AF411" s="188"/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  <c r="BI411" s="188"/>
      <c r="BJ411" s="188"/>
      <c r="BK411" s="188"/>
      <c r="BL411" s="188"/>
      <c r="BM411" s="188"/>
      <c r="BN411" s="188"/>
      <c r="BO411" s="188"/>
      <c r="BP411" s="188"/>
      <c r="BQ411" s="188"/>
      <c r="BR411" s="188"/>
      <c r="BS411" s="188"/>
      <c r="BT411" s="188"/>
      <c r="BU411" s="188"/>
      <c r="BV411" s="188"/>
      <c r="BW411" s="188"/>
      <c r="BX411" s="188"/>
    </row>
    <row r="412" spans="1:76">
      <c r="A412" s="188"/>
      <c r="B412" s="188"/>
      <c r="C412" s="188"/>
      <c r="D412" s="188"/>
      <c r="E412" s="188"/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/>
      <c r="AF412" s="188"/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  <c r="BI412" s="188"/>
      <c r="BJ412" s="188"/>
      <c r="BK412" s="188"/>
      <c r="BL412" s="188"/>
      <c r="BM412" s="188"/>
      <c r="BN412" s="188"/>
      <c r="BO412" s="188"/>
      <c r="BP412" s="188"/>
      <c r="BQ412" s="188"/>
      <c r="BR412" s="188"/>
      <c r="BS412" s="188"/>
      <c r="BT412" s="188"/>
      <c r="BU412" s="188"/>
      <c r="BV412" s="188"/>
      <c r="BW412" s="188"/>
      <c r="BX412" s="188"/>
    </row>
    <row r="413" spans="1:76">
      <c r="A413" s="188"/>
      <c r="B413" s="188"/>
      <c r="C413" s="188"/>
      <c r="D413" s="188"/>
      <c r="E413" s="188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/>
      <c r="AF413" s="188"/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  <c r="BI413" s="188"/>
      <c r="BJ413" s="188"/>
      <c r="BK413" s="188"/>
      <c r="BL413" s="188"/>
      <c r="BM413" s="188"/>
      <c r="BN413" s="188"/>
      <c r="BO413" s="188"/>
      <c r="BP413" s="188"/>
      <c r="BQ413" s="188"/>
      <c r="BR413" s="188"/>
      <c r="BS413" s="188"/>
      <c r="BT413" s="188"/>
      <c r="BU413" s="188"/>
      <c r="BV413" s="188"/>
      <c r="BW413" s="188"/>
      <c r="BX413" s="188"/>
    </row>
    <row r="414" spans="1:76">
      <c r="A414" s="188"/>
      <c r="B414" s="188"/>
      <c r="C414" s="188"/>
      <c r="D414" s="188"/>
      <c r="E414" s="188"/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/>
      <c r="AF414" s="188"/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  <c r="BI414" s="188"/>
      <c r="BJ414" s="188"/>
      <c r="BK414" s="188"/>
      <c r="BL414" s="188"/>
      <c r="BM414" s="188"/>
      <c r="BN414" s="188"/>
      <c r="BO414" s="188"/>
      <c r="BP414" s="188"/>
      <c r="BQ414" s="188"/>
      <c r="BR414" s="188"/>
      <c r="BS414" s="188"/>
      <c r="BT414" s="188"/>
      <c r="BU414" s="188"/>
      <c r="BV414" s="188"/>
      <c r="BW414" s="188"/>
      <c r="BX414" s="188"/>
    </row>
    <row r="415" spans="1:76">
      <c r="A415" s="188"/>
      <c r="B415" s="188"/>
      <c r="C415" s="188"/>
      <c r="D415" s="188"/>
      <c r="E415" s="188"/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/>
      <c r="AF415" s="188"/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  <c r="BI415" s="188"/>
      <c r="BJ415" s="188"/>
      <c r="BK415" s="188"/>
      <c r="BL415" s="188"/>
      <c r="BM415" s="188"/>
      <c r="BN415" s="188"/>
      <c r="BO415" s="188"/>
      <c r="BP415" s="188"/>
      <c r="BQ415" s="188"/>
      <c r="BR415" s="188"/>
      <c r="BS415" s="188"/>
      <c r="BT415" s="188"/>
      <c r="BU415" s="188"/>
      <c r="BV415" s="188"/>
      <c r="BW415" s="188"/>
      <c r="BX415" s="188"/>
    </row>
    <row r="416" spans="1:76">
      <c r="A416" s="188"/>
      <c r="B416" s="188"/>
      <c r="C416" s="188"/>
      <c r="D416" s="188"/>
      <c r="E416" s="188"/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/>
      <c r="AF416" s="188"/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  <c r="BI416" s="188"/>
      <c r="BJ416" s="188"/>
      <c r="BK416" s="188"/>
      <c r="BL416" s="188"/>
      <c r="BM416" s="188"/>
      <c r="BN416" s="188"/>
      <c r="BO416" s="188"/>
      <c r="BP416" s="188"/>
      <c r="BQ416" s="188"/>
      <c r="BR416" s="188"/>
      <c r="BS416" s="188"/>
      <c r="BT416" s="188"/>
      <c r="BU416" s="188"/>
      <c r="BV416" s="188"/>
      <c r="BW416" s="188"/>
      <c r="BX416" s="188"/>
    </row>
    <row r="417" spans="1:76">
      <c r="A417" s="188"/>
      <c r="B417" s="188"/>
      <c r="C417" s="188"/>
      <c r="D417" s="188"/>
      <c r="E417" s="188"/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/>
      <c r="AF417" s="188"/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  <c r="BI417" s="188"/>
      <c r="BJ417" s="188"/>
      <c r="BK417" s="188"/>
      <c r="BL417" s="188"/>
      <c r="BM417" s="188"/>
      <c r="BN417" s="188"/>
      <c r="BO417" s="188"/>
      <c r="BP417" s="188"/>
      <c r="BQ417" s="188"/>
      <c r="BR417" s="188"/>
      <c r="BS417" s="188"/>
      <c r="BT417" s="188"/>
      <c r="BU417" s="188"/>
      <c r="BV417" s="188"/>
      <c r="BW417" s="188"/>
      <c r="BX417" s="188"/>
    </row>
    <row r="418" spans="1:76">
      <c r="A418" s="188"/>
      <c r="B418" s="188"/>
      <c r="C418" s="188"/>
      <c r="D418" s="188"/>
      <c r="E418" s="188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/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  <c r="BI418" s="188"/>
      <c r="BJ418" s="188"/>
      <c r="BK418" s="188"/>
      <c r="BL418" s="188"/>
      <c r="BM418" s="188"/>
      <c r="BN418" s="188"/>
      <c r="BO418" s="188"/>
      <c r="BP418" s="188"/>
      <c r="BQ418" s="188"/>
      <c r="BR418" s="188"/>
      <c r="BS418" s="188"/>
      <c r="BT418" s="188"/>
      <c r="BU418" s="188"/>
      <c r="BV418" s="188"/>
      <c r="BW418" s="188"/>
      <c r="BX418" s="188"/>
    </row>
    <row r="419" spans="1:76">
      <c r="A419" s="188"/>
      <c r="B419" s="188"/>
      <c r="C419" s="188"/>
      <c r="D419" s="188"/>
      <c r="E419" s="188"/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/>
      <c r="AF419" s="188"/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  <c r="BI419" s="188"/>
      <c r="BJ419" s="188"/>
      <c r="BK419" s="188"/>
      <c r="BL419" s="188"/>
      <c r="BM419" s="188"/>
      <c r="BN419" s="188"/>
      <c r="BO419" s="188"/>
      <c r="BP419" s="188"/>
      <c r="BQ419" s="188"/>
      <c r="BR419" s="188"/>
      <c r="BS419" s="188"/>
      <c r="BT419" s="188"/>
      <c r="BU419" s="188"/>
      <c r="BV419" s="188"/>
      <c r="BW419" s="188"/>
      <c r="BX419" s="188"/>
    </row>
    <row r="420" spans="1:76">
      <c r="A420" s="188"/>
      <c r="B420" s="188"/>
      <c r="C420" s="188"/>
      <c r="D420" s="188"/>
      <c r="E420" s="188"/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/>
      <c r="AF420" s="188"/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  <c r="BI420" s="188"/>
      <c r="BJ420" s="188"/>
      <c r="BK420" s="188"/>
      <c r="BL420" s="188"/>
      <c r="BM420" s="188"/>
      <c r="BN420" s="188"/>
      <c r="BO420" s="188"/>
      <c r="BP420" s="188"/>
      <c r="BQ420" s="188"/>
      <c r="BR420" s="188"/>
      <c r="BS420" s="188"/>
      <c r="BT420" s="188"/>
      <c r="BU420" s="188"/>
      <c r="BV420" s="188"/>
      <c r="BW420" s="188"/>
      <c r="BX420" s="188"/>
    </row>
    <row r="421" spans="1:76">
      <c r="A421" s="188"/>
      <c r="B421" s="188"/>
      <c r="C421" s="188"/>
      <c r="D421" s="188"/>
      <c r="E421" s="188"/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/>
      <c r="AF421" s="188"/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  <c r="BI421" s="188"/>
      <c r="BJ421" s="188"/>
      <c r="BK421" s="188"/>
      <c r="BL421" s="188"/>
      <c r="BM421" s="188"/>
      <c r="BN421" s="188"/>
      <c r="BO421" s="188"/>
      <c r="BP421" s="188"/>
      <c r="BQ421" s="188"/>
      <c r="BR421" s="188"/>
      <c r="BS421" s="188"/>
      <c r="BT421" s="188"/>
      <c r="BU421" s="188"/>
      <c r="BV421" s="188"/>
      <c r="BW421" s="188"/>
      <c r="BX421" s="188"/>
    </row>
    <row r="422" spans="1:76">
      <c r="A422" s="188"/>
      <c r="B422" s="188"/>
      <c r="C422" s="188"/>
      <c r="D422" s="188"/>
      <c r="E422" s="188"/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/>
      <c r="AF422" s="188"/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  <c r="BI422" s="188"/>
      <c r="BJ422" s="188"/>
      <c r="BK422" s="188"/>
      <c r="BL422" s="188"/>
      <c r="BM422" s="188"/>
      <c r="BN422" s="188"/>
      <c r="BO422" s="188"/>
      <c r="BP422" s="188"/>
      <c r="BQ422" s="188"/>
      <c r="BR422" s="188"/>
      <c r="BS422" s="188"/>
      <c r="BT422" s="188"/>
      <c r="BU422" s="188"/>
      <c r="BV422" s="188"/>
      <c r="BW422" s="188"/>
      <c r="BX422" s="188"/>
    </row>
    <row r="423" spans="1:76">
      <c r="A423" s="188"/>
      <c r="B423" s="188"/>
      <c r="C423" s="188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188"/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  <c r="BI423" s="188"/>
      <c r="BJ423" s="188"/>
      <c r="BK423" s="188"/>
      <c r="BL423" s="188"/>
      <c r="BM423" s="188"/>
      <c r="BN423" s="188"/>
      <c r="BO423" s="188"/>
      <c r="BP423" s="188"/>
      <c r="BQ423" s="188"/>
      <c r="BR423" s="188"/>
      <c r="BS423" s="188"/>
      <c r="BT423" s="188"/>
      <c r="BU423" s="188"/>
      <c r="BV423" s="188"/>
      <c r="BW423" s="188"/>
      <c r="BX423" s="188"/>
    </row>
    <row r="424" spans="1:76">
      <c r="A424" s="188"/>
      <c r="B424" s="188"/>
      <c r="C424" s="188"/>
      <c r="D424" s="188"/>
      <c r="E424" s="188"/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188"/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  <c r="BI424" s="188"/>
      <c r="BJ424" s="188"/>
      <c r="BK424" s="188"/>
      <c r="BL424" s="188"/>
      <c r="BM424" s="188"/>
      <c r="BN424" s="188"/>
      <c r="BO424" s="188"/>
      <c r="BP424" s="188"/>
      <c r="BQ424" s="188"/>
      <c r="BR424" s="188"/>
      <c r="BS424" s="188"/>
      <c r="BT424" s="188"/>
      <c r="BU424" s="188"/>
      <c r="BV424" s="188"/>
      <c r="BW424" s="188"/>
      <c r="BX424" s="188"/>
    </row>
    <row r="425" spans="1:76">
      <c r="A425" s="188"/>
      <c r="B425" s="188"/>
      <c r="C425" s="188"/>
      <c r="D425" s="188"/>
      <c r="E425" s="188"/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188"/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  <c r="BI425" s="188"/>
      <c r="BJ425" s="188"/>
      <c r="BK425" s="188"/>
      <c r="BL425" s="188"/>
      <c r="BM425" s="188"/>
      <c r="BN425" s="188"/>
      <c r="BO425" s="188"/>
      <c r="BP425" s="188"/>
      <c r="BQ425" s="188"/>
      <c r="BR425" s="188"/>
      <c r="BS425" s="188"/>
      <c r="BT425" s="188"/>
      <c r="BU425" s="188"/>
      <c r="BV425" s="188"/>
      <c r="BW425" s="188"/>
      <c r="BX425" s="188"/>
    </row>
    <row r="426" spans="1:76">
      <c r="A426" s="188"/>
      <c r="B426" s="188"/>
      <c r="C426" s="188"/>
      <c r="D426" s="188"/>
      <c r="E426" s="188"/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  <c r="BI426" s="188"/>
      <c r="BJ426" s="188"/>
      <c r="BK426" s="188"/>
      <c r="BL426" s="188"/>
      <c r="BM426" s="188"/>
      <c r="BN426" s="188"/>
      <c r="BO426" s="188"/>
      <c r="BP426" s="188"/>
      <c r="BQ426" s="188"/>
      <c r="BR426" s="188"/>
      <c r="BS426" s="188"/>
      <c r="BT426" s="188"/>
      <c r="BU426" s="188"/>
      <c r="BV426" s="188"/>
      <c r="BW426" s="188"/>
      <c r="BX426" s="188"/>
    </row>
    <row r="427" spans="1:76">
      <c r="A427" s="188"/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188"/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  <c r="BI427" s="188"/>
      <c r="BJ427" s="188"/>
      <c r="BK427" s="188"/>
      <c r="BL427" s="188"/>
      <c r="BM427" s="188"/>
      <c r="BN427" s="188"/>
      <c r="BO427" s="188"/>
      <c r="BP427" s="188"/>
      <c r="BQ427" s="188"/>
      <c r="BR427" s="188"/>
      <c r="BS427" s="188"/>
      <c r="BT427" s="188"/>
      <c r="BU427" s="188"/>
      <c r="BV427" s="188"/>
      <c r="BW427" s="188"/>
      <c r="BX427" s="188"/>
    </row>
    <row r="428" spans="1:76">
      <c r="A428" s="188"/>
      <c r="B428" s="188"/>
      <c r="C428" s="188"/>
      <c r="D428" s="188"/>
      <c r="E428" s="188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188"/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  <c r="BI428" s="188"/>
      <c r="BJ428" s="188"/>
      <c r="BK428" s="188"/>
      <c r="BL428" s="188"/>
      <c r="BM428" s="188"/>
      <c r="BN428" s="188"/>
      <c r="BO428" s="188"/>
      <c r="BP428" s="188"/>
      <c r="BQ428" s="188"/>
      <c r="BR428" s="188"/>
      <c r="BS428" s="188"/>
      <c r="BT428" s="188"/>
      <c r="BU428" s="188"/>
      <c r="BV428" s="188"/>
      <c r="BW428" s="188"/>
      <c r="BX428" s="188"/>
    </row>
    <row r="429" spans="1:76">
      <c r="A429" s="188"/>
      <c r="B429" s="188"/>
      <c r="C429" s="188"/>
      <c r="D429" s="188"/>
      <c r="E429" s="188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188"/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  <c r="BI429" s="188"/>
      <c r="BJ429" s="188"/>
      <c r="BK429" s="188"/>
      <c r="BL429" s="188"/>
      <c r="BM429" s="188"/>
      <c r="BN429" s="188"/>
      <c r="BO429" s="188"/>
      <c r="BP429" s="188"/>
      <c r="BQ429" s="188"/>
      <c r="BR429" s="188"/>
      <c r="BS429" s="188"/>
      <c r="BT429" s="188"/>
      <c r="BU429" s="188"/>
      <c r="BV429" s="188"/>
      <c r="BW429" s="188"/>
      <c r="BX429" s="188"/>
    </row>
    <row r="430" spans="1:76">
      <c r="A430" s="188"/>
      <c r="B430" s="188"/>
      <c r="C430" s="188"/>
      <c r="D430" s="188"/>
      <c r="E430" s="188"/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/>
      <c r="AF430" s="188"/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  <c r="BI430" s="188"/>
      <c r="BJ430" s="188"/>
      <c r="BK430" s="188"/>
      <c r="BL430" s="188"/>
      <c r="BM430" s="188"/>
      <c r="BN430" s="188"/>
      <c r="BO430" s="188"/>
      <c r="BP430" s="188"/>
      <c r="BQ430" s="188"/>
      <c r="BR430" s="188"/>
      <c r="BS430" s="188"/>
      <c r="BT430" s="188"/>
      <c r="BU430" s="188"/>
      <c r="BV430" s="188"/>
      <c r="BW430" s="188"/>
      <c r="BX430" s="188"/>
    </row>
    <row r="431" spans="1:76">
      <c r="A431" s="188"/>
      <c r="B431" s="188"/>
      <c r="C431" s="188"/>
      <c r="D431" s="188"/>
      <c r="E431" s="188"/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/>
      <c r="AF431" s="188"/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  <c r="BI431" s="188"/>
      <c r="BJ431" s="188"/>
      <c r="BK431" s="188"/>
      <c r="BL431" s="188"/>
      <c r="BM431" s="188"/>
      <c r="BN431" s="188"/>
      <c r="BO431" s="188"/>
      <c r="BP431" s="188"/>
      <c r="BQ431" s="188"/>
      <c r="BR431" s="188"/>
      <c r="BS431" s="188"/>
      <c r="BT431" s="188"/>
      <c r="BU431" s="188"/>
      <c r="BV431" s="188"/>
      <c r="BW431" s="188"/>
      <c r="BX431" s="188"/>
    </row>
    <row r="432" spans="1:76">
      <c r="A432" s="188"/>
      <c r="B432" s="188"/>
      <c r="C432" s="188"/>
      <c r="D432" s="188"/>
      <c r="E432" s="188"/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/>
      <c r="AF432" s="188"/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</row>
    <row r="433" spans="1:76">
      <c r="A433" s="188"/>
      <c r="B433" s="188"/>
      <c r="C433" s="188"/>
      <c r="D433" s="188"/>
      <c r="E433" s="188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/>
      <c r="AF433" s="188"/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  <c r="BI433" s="188"/>
      <c r="BJ433" s="188"/>
      <c r="BK433" s="188"/>
      <c r="BL433" s="188"/>
      <c r="BM433" s="188"/>
      <c r="BN433" s="188"/>
      <c r="BO433" s="188"/>
      <c r="BP433" s="188"/>
      <c r="BQ433" s="188"/>
      <c r="BR433" s="188"/>
      <c r="BS433" s="188"/>
      <c r="BT433" s="188"/>
      <c r="BU433" s="188"/>
      <c r="BV433" s="188"/>
      <c r="BW433" s="188"/>
      <c r="BX433" s="188"/>
    </row>
    <row r="434" spans="1:76">
      <c r="A434" s="188"/>
      <c r="B434" s="188"/>
      <c r="C434" s="188"/>
      <c r="D434" s="188"/>
      <c r="E434" s="188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/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  <c r="BI434" s="188"/>
      <c r="BJ434" s="188"/>
      <c r="BK434" s="188"/>
      <c r="BL434" s="188"/>
      <c r="BM434" s="188"/>
      <c r="BN434" s="188"/>
      <c r="BO434" s="188"/>
      <c r="BP434" s="188"/>
      <c r="BQ434" s="188"/>
      <c r="BR434" s="188"/>
      <c r="BS434" s="188"/>
      <c r="BT434" s="188"/>
      <c r="BU434" s="188"/>
      <c r="BV434" s="188"/>
      <c r="BW434" s="188"/>
      <c r="BX434" s="188"/>
    </row>
    <row r="435" spans="1:76">
      <c r="A435" s="188"/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/>
      <c r="AF435" s="188"/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  <c r="BI435" s="188"/>
      <c r="BJ435" s="188"/>
      <c r="BK435" s="188"/>
      <c r="BL435" s="188"/>
      <c r="BM435" s="188"/>
      <c r="BN435" s="188"/>
      <c r="BO435" s="188"/>
      <c r="BP435" s="188"/>
      <c r="BQ435" s="188"/>
      <c r="BR435" s="188"/>
      <c r="BS435" s="188"/>
      <c r="BT435" s="188"/>
      <c r="BU435" s="188"/>
      <c r="BV435" s="188"/>
      <c r="BW435" s="188"/>
      <c r="BX435" s="188"/>
    </row>
    <row r="436" spans="1:76">
      <c r="A436" s="188"/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/>
      <c r="AF436" s="188"/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  <c r="BI436" s="188"/>
      <c r="BJ436" s="188"/>
      <c r="BK436" s="188"/>
      <c r="BL436" s="188"/>
      <c r="BM436" s="188"/>
      <c r="BN436" s="188"/>
      <c r="BO436" s="188"/>
      <c r="BP436" s="188"/>
      <c r="BQ436" s="188"/>
      <c r="BR436" s="188"/>
      <c r="BS436" s="188"/>
      <c r="BT436" s="188"/>
      <c r="BU436" s="188"/>
      <c r="BV436" s="188"/>
      <c r="BW436" s="188"/>
      <c r="BX436" s="188"/>
    </row>
    <row r="437" spans="1:76">
      <c r="A437" s="188"/>
      <c r="B437" s="188"/>
      <c r="C437" s="188"/>
      <c r="D437" s="188"/>
      <c r="E437" s="188"/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/>
      <c r="AF437" s="188"/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  <c r="BI437" s="188"/>
      <c r="BJ437" s="188"/>
      <c r="BK437" s="188"/>
      <c r="BL437" s="188"/>
      <c r="BM437" s="188"/>
      <c r="BN437" s="188"/>
      <c r="BO437" s="188"/>
      <c r="BP437" s="188"/>
      <c r="BQ437" s="188"/>
      <c r="BR437" s="188"/>
      <c r="BS437" s="188"/>
      <c r="BT437" s="188"/>
      <c r="BU437" s="188"/>
      <c r="BV437" s="188"/>
      <c r="BW437" s="188"/>
      <c r="BX437" s="188"/>
    </row>
    <row r="438" spans="1:76">
      <c r="A438" s="188"/>
      <c r="B438" s="188"/>
      <c r="C438" s="188"/>
      <c r="D438" s="188"/>
      <c r="E438" s="188"/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/>
      <c r="AF438" s="188"/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  <c r="BI438" s="188"/>
      <c r="BJ438" s="188"/>
      <c r="BK438" s="188"/>
      <c r="BL438" s="188"/>
      <c r="BM438" s="188"/>
      <c r="BN438" s="188"/>
      <c r="BO438" s="188"/>
      <c r="BP438" s="188"/>
      <c r="BQ438" s="188"/>
      <c r="BR438" s="188"/>
      <c r="BS438" s="188"/>
      <c r="BT438" s="188"/>
      <c r="BU438" s="188"/>
      <c r="BV438" s="188"/>
      <c r="BW438" s="188"/>
      <c r="BX438" s="188"/>
    </row>
    <row r="439" spans="1:76">
      <c r="A439" s="188"/>
      <c r="B439" s="188"/>
      <c r="C439" s="188"/>
      <c r="D439" s="188"/>
      <c r="E439" s="188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/>
      <c r="AF439" s="188"/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  <c r="BI439" s="188"/>
      <c r="BJ439" s="188"/>
      <c r="BK439" s="188"/>
      <c r="BL439" s="188"/>
      <c r="BM439" s="188"/>
      <c r="BN439" s="188"/>
      <c r="BO439" s="188"/>
      <c r="BP439" s="188"/>
      <c r="BQ439" s="188"/>
      <c r="BR439" s="188"/>
      <c r="BS439" s="188"/>
      <c r="BT439" s="188"/>
      <c r="BU439" s="188"/>
      <c r="BV439" s="188"/>
      <c r="BW439" s="188"/>
      <c r="BX439" s="188"/>
    </row>
    <row r="440" spans="1:76">
      <c r="A440" s="188"/>
      <c r="B440" s="188"/>
      <c r="C440" s="188"/>
      <c r="D440" s="188"/>
      <c r="E440" s="188"/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/>
      <c r="AF440" s="188"/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  <c r="BI440" s="188"/>
      <c r="BJ440" s="188"/>
      <c r="BK440" s="188"/>
      <c r="BL440" s="188"/>
      <c r="BM440" s="188"/>
      <c r="BN440" s="188"/>
      <c r="BO440" s="188"/>
      <c r="BP440" s="188"/>
      <c r="BQ440" s="188"/>
      <c r="BR440" s="188"/>
      <c r="BS440" s="188"/>
      <c r="BT440" s="188"/>
      <c r="BU440" s="188"/>
      <c r="BV440" s="188"/>
      <c r="BW440" s="188"/>
      <c r="BX440" s="188"/>
    </row>
    <row r="441" spans="1:76">
      <c r="A441" s="188"/>
      <c r="B441" s="188"/>
      <c r="C441" s="188"/>
      <c r="D441" s="188"/>
      <c r="E441" s="188"/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/>
      <c r="AF441" s="188"/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  <c r="BI441" s="188"/>
      <c r="BJ441" s="188"/>
      <c r="BK441" s="188"/>
      <c r="BL441" s="188"/>
      <c r="BM441" s="188"/>
      <c r="BN441" s="188"/>
      <c r="BO441" s="188"/>
      <c r="BP441" s="188"/>
      <c r="BQ441" s="188"/>
      <c r="BR441" s="188"/>
      <c r="BS441" s="188"/>
      <c r="BT441" s="188"/>
      <c r="BU441" s="188"/>
      <c r="BV441" s="188"/>
      <c r="BW441" s="188"/>
      <c r="BX441" s="188"/>
    </row>
    <row r="442" spans="1:76">
      <c r="A442" s="188"/>
      <c r="B442" s="188"/>
      <c r="C442" s="188"/>
      <c r="D442" s="188"/>
      <c r="E442" s="188"/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/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  <c r="BI442" s="188"/>
      <c r="BJ442" s="188"/>
      <c r="BK442" s="188"/>
      <c r="BL442" s="188"/>
      <c r="BM442" s="188"/>
      <c r="BN442" s="188"/>
      <c r="BO442" s="188"/>
      <c r="BP442" s="188"/>
      <c r="BQ442" s="188"/>
      <c r="BR442" s="188"/>
      <c r="BS442" s="188"/>
      <c r="BT442" s="188"/>
      <c r="BU442" s="188"/>
      <c r="BV442" s="188"/>
      <c r="BW442" s="188"/>
      <c r="BX442" s="188"/>
    </row>
    <row r="443" spans="1:76"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188"/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  <c r="BI443" s="188"/>
      <c r="BJ443" s="188"/>
      <c r="BK443" s="188"/>
      <c r="BL443" s="188"/>
      <c r="BM443" s="188"/>
      <c r="BN443" s="188"/>
      <c r="BO443" s="188"/>
      <c r="BP443" s="188"/>
      <c r="BQ443" s="188"/>
      <c r="BR443" s="188"/>
      <c r="BS443" s="188"/>
      <c r="BT443" s="188"/>
      <c r="BU443" s="188"/>
      <c r="BV443" s="188"/>
      <c r="BW443" s="188"/>
      <c r="BX443" s="188"/>
    </row>
    <row r="444" spans="1:76"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188"/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  <c r="BI444" s="188"/>
      <c r="BJ444" s="188"/>
      <c r="BK444" s="188"/>
      <c r="BL444" s="188"/>
      <c r="BM444" s="188"/>
      <c r="BN444" s="188"/>
      <c r="BO444" s="188"/>
      <c r="BP444" s="188"/>
      <c r="BQ444" s="188"/>
      <c r="BR444" s="188"/>
      <c r="BS444" s="188"/>
      <c r="BT444" s="188"/>
      <c r="BU444" s="188"/>
      <c r="BV444" s="188"/>
      <c r="BW444" s="188"/>
      <c r="BX444" s="188"/>
    </row>
    <row r="445" spans="1:76"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/>
      <c r="AF445" s="188"/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  <c r="BI445" s="188"/>
      <c r="BJ445" s="188"/>
      <c r="BK445" s="188"/>
      <c r="BL445" s="188"/>
      <c r="BM445" s="188"/>
      <c r="BN445" s="188"/>
      <c r="BO445" s="188"/>
      <c r="BP445" s="188"/>
      <c r="BQ445" s="188"/>
      <c r="BR445" s="188"/>
      <c r="BS445" s="188"/>
      <c r="BT445" s="188"/>
      <c r="BU445" s="188"/>
      <c r="BV445" s="188"/>
      <c r="BW445" s="188"/>
      <c r="BX445" s="188"/>
    </row>
    <row r="446" spans="1:76"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/>
      <c r="AF446" s="188"/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  <c r="BI446" s="188"/>
      <c r="BJ446" s="188"/>
      <c r="BK446" s="188"/>
      <c r="BL446" s="188"/>
      <c r="BM446" s="188"/>
      <c r="BN446" s="188"/>
      <c r="BO446" s="188"/>
      <c r="BP446" s="188"/>
      <c r="BQ446" s="188"/>
      <c r="BR446" s="188"/>
      <c r="BS446" s="188"/>
      <c r="BT446" s="188"/>
      <c r="BU446" s="188"/>
      <c r="BV446" s="188"/>
      <c r="BW446" s="188"/>
      <c r="BX446" s="188"/>
    </row>
    <row r="447" spans="1:76"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/>
      <c r="AF447" s="188"/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  <c r="BI447" s="188"/>
      <c r="BJ447" s="188"/>
      <c r="BK447" s="188"/>
      <c r="BL447" s="188"/>
      <c r="BM447" s="188"/>
      <c r="BN447" s="188"/>
      <c r="BO447" s="188"/>
      <c r="BP447" s="188"/>
      <c r="BQ447" s="188"/>
      <c r="BR447" s="188"/>
      <c r="BS447" s="188"/>
      <c r="BT447" s="188"/>
      <c r="BU447" s="188"/>
      <c r="BV447" s="188"/>
      <c r="BW447" s="188"/>
      <c r="BX447" s="188"/>
    </row>
    <row r="448" spans="1:76"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/>
      <c r="AF448" s="188"/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  <c r="BI448" s="188"/>
      <c r="BJ448" s="188"/>
      <c r="BK448" s="188"/>
      <c r="BL448" s="188"/>
      <c r="BM448" s="188"/>
      <c r="BN448" s="188"/>
      <c r="BO448" s="188"/>
      <c r="BP448" s="188"/>
      <c r="BQ448" s="188"/>
      <c r="BR448" s="188"/>
      <c r="BS448" s="188"/>
      <c r="BT448" s="188"/>
      <c r="BU448" s="188"/>
      <c r="BV448" s="188"/>
      <c r="BW448" s="188"/>
      <c r="BX448" s="188"/>
    </row>
    <row r="449" spans="8:76"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/>
      <c r="AF449" s="188"/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  <c r="BI449" s="188"/>
      <c r="BJ449" s="188"/>
      <c r="BK449" s="188"/>
      <c r="BL449" s="188"/>
      <c r="BM449" s="188"/>
      <c r="BN449" s="188"/>
      <c r="BO449" s="188"/>
      <c r="BP449" s="188"/>
      <c r="BQ449" s="188"/>
      <c r="BR449" s="188"/>
      <c r="BS449" s="188"/>
      <c r="BT449" s="188"/>
      <c r="BU449" s="188"/>
      <c r="BV449" s="188"/>
      <c r="BW449" s="188"/>
      <c r="BX449" s="188"/>
    </row>
    <row r="450" spans="8:76"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/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  <c r="BI450" s="188"/>
      <c r="BJ450" s="188"/>
      <c r="BK450" s="188"/>
      <c r="BL450" s="188"/>
      <c r="BM450" s="188"/>
      <c r="BN450" s="188"/>
      <c r="BO450" s="188"/>
      <c r="BP450" s="188"/>
      <c r="BQ450" s="188"/>
      <c r="BR450" s="188"/>
      <c r="BS450" s="188"/>
      <c r="BT450" s="188"/>
      <c r="BU450" s="188"/>
      <c r="BV450" s="188"/>
      <c r="BW450" s="188"/>
      <c r="BX450" s="188"/>
    </row>
    <row r="451" spans="8:76">
      <c r="H451" s="188"/>
      <c r="I451" s="188"/>
      <c r="J451" s="188"/>
      <c r="K451" s="188"/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/>
      <c r="AF451" s="188"/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  <c r="BI451" s="188"/>
      <c r="BJ451" s="188"/>
      <c r="BK451" s="188"/>
      <c r="BL451" s="188"/>
      <c r="BM451" s="188"/>
      <c r="BN451" s="188"/>
      <c r="BO451" s="188"/>
      <c r="BP451" s="188"/>
      <c r="BQ451" s="188"/>
      <c r="BR451" s="188"/>
      <c r="BS451" s="188"/>
      <c r="BT451" s="188"/>
      <c r="BU451" s="188"/>
      <c r="BV451" s="188"/>
      <c r="BW451" s="188"/>
      <c r="BX451" s="188"/>
    </row>
    <row r="452" spans="8:76">
      <c r="H452" s="188"/>
      <c r="I452" s="188"/>
      <c r="J452" s="188"/>
      <c r="K452" s="188"/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/>
      <c r="AF452" s="188"/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  <c r="BI452" s="188"/>
      <c r="BJ452" s="188"/>
      <c r="BK452" s="188"/>
      <c r="BL452" s="188"/>
      <c r="BM452" s="188"/>
      <c r="BN452" s="188"/>
      <c r="BO452" s="188"/>
      <c r="BP452" s="188"/>
      <c r="BQ452" s="188"/>
      <c r="BR452" s="188"/>
      <c r="BS452" s="188"/>
      <c r="BT452" s="188"/>
      <c r="BU452" s="188"/>
      <c r="BV452" s="188"/>
      <c r="BW452" s="188"/>
      <c r="BX452" s="188"/>
    </row>
    <row r="453" spans="8:76">
      <c r="H453" s="188"/>
      <c r="I453" s="188"/>
      <c r="J453" s="188"/>
      <c r="K453" s="188"/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/>
      <c r="AF453" s="188"/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  <c r="BI453" s="188"/>
      <c r="BJ453" s="188"/>
      <c r="BK453" s="188"/>
      <c r="BL453" s="188"/>
      <c r="BM453" s="188"/>
      <c r="BN453" s="188"/>
      <c r="BO453" s="188"/>
      <c r="BP453" s="188"/>
      <c r="BQ453" s="188"/>
      <c r="BR453" s="188"/>
      <c r="BS453" s="188"/>
      <c r="BT453" s="188"/>
      <c r="BU453" s="188"/>
      <c r="BV453" s="188"/>
      <c r="BW453" s="188"/>
      <c r="BX453" s="188"/>
    </row>
    <row r="454" spans="8:76">
      <c r="H454" s="188"/>
      <c r="I454" s="188"/>
      <c r="J454" s="188"/>
      <c r="K454" s="188"/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/>
      <c r="AF454" s="188"/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  <c r="BI454" s="188"/>
      <c r="BJ454" s="188"/>
      <c r="BK454" s="188"/>
      <c r="BL454" s="188"/>
      <c r="BM454" s="188"/>
      <c r="BN454" s="188"/>
      <c r="BO454" s="188"/>
      <c r="BP454" s="188"/>
      <c r="BQ454" s="188"/>
      <c r="BR454" s="188"/>
      <c r="BS454" s="188"/>
      <c r="BT454" s="188"/>
      <c r="BU454" s="188"/>
      <c r="BV454" s="188"/>
      <c r="BW454" s="188"/>
      <c r="BX454" s="188"/>
    </row>
    <row r="455" spans="8:76">
      <c r="H455" s="188"/>
      <c r="I455" s="188"/>
      <c r="J455" s="188"/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/>
      <c r="AF455" s="188"/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  <c r="BI455" s="188"/>
      <c r="BJ455" s="188"/>
      <c r="BK455" s="188"/>
      <c r="BL455" s="188"/>
      <c r="BM455" s="188"/>
      <c r="BN455" s="188"/>
      <c r="BO455" s="188"/>
      <c r="BP455" s="188"/>
      <c r="BQ455" s="188"/>
      <c r="BR455" s="188"/>
      <c r="BS455" s="188"/>
      <c r="BT455" s="188"/>
      <c r="BU455" s="188"/>
      <c r="BV455" s="188"/>
      <c r="BW455" s="188"/>
      <c r="BX455" s="188"/>
    </row>
    <row r="456" spans="8:76">
      <c r="H456" s="188"/>
      <c r="I456" s="188"/>
      <c r="J456" s="188"/>
      <c r="K456" s="188"/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/>
      <c r="AF456" s="188"/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  <c r="BI456" s="188"/>
      <c r="BJ456" s="188"/>
      <c r="BK456" s="188"/>
      <c r="BL456" s="188"/>
      <c r="BM456" s="188"/>
      <c r="BN456" s="188"/>
      <c r="BO456" s="188"/>
      <c r="BP456" s="188"/>
      <c r="BQ456" s="188"/>
      <c r="BR456" s="188"/>
      <c r="BS456" s="188"/>
      <c r="BT456" s="188"/>
      <c r="BU456" s="188"/>
      <c r="BV456" s="188"/>
      <c r="BW456" s="188"/>
      <c r="BX456" s="188"/>
    </row>
    <row r="457" spans="8:76">
      <c r="H457" s="188"/>
      <c r="I457" s="188"/>
      <c r="J457" s="188"/>
      <c r="K457" s="188"/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/>
      <c r="AF457" s="188"/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  <c r="BI457" s="188"/>
      <c r="BJ457" s="188"/>
      <c r="BK457" s="188"/>
      <c r="BL457" s="188"/>
      <c r="BM457" s="188"/>
      <c r="BN457" s="188"/>
      <c r="BO457" s="188"/>
      <c r="BP457" s="188"/>
      <c r="BQ457" s="188"/>
      <c r="BR457" s="188"/>
      <c r="BS457" s="188"/>
      <c r="BT457" s="188"/>
      <c r="BU457" s="188"/>
      <c r="BV457" s="188"/>
      <c r="BW457" s="188"/>
      <c r="BX457" s="188"/>
    </row>
    <row r="458" spans="8:76"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/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  <c r="BI458" s="188"/>
      <c r="BJ458" s="188"/>
      <c r="BK458" s="188"/>
      <c r="BL458" s="188"/>
      <c r="BM458" s="188"/>
      <c r="BN458" s="188"/>
      <c r="BO458" s="188"/>
      <c r="BP458" s="188"/>
      <c r="BQ458" s="188"/>
      <c r="BR458" s="188"/>
      <c r="BS458" s="188"/>
      <c r="BT458" s="188"/>
      <c r="BU458" s="188"/>
      <c r="BV458" s="188"/>
      <c r="BW458" s="188"/>
      <c r="BX458" s="188"/>
    </row>
    <row r="459" spans="8:76"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/>
      <c r="AF459" s="188"/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  <c r="BI459" s="188"/>
      <c r="BJ459" s="188"/>
      <c r="BK459" s="188"/>
      <c r="BL459" s="188"/>
      <c r="BM459" s="188"/>
      <c r="BN459" s="188"/>
      <c r="BO459" s="188"/>
      <c r="BP459" s="188"/>
      <c r="BQ459" s="188"/>
      <c r="BR459" s="188"/>
      <c r="BS459" s="188"/>
      <c r="BT459" s="188"/>
      <c r="BU459" s="188"/>
      <c r="BV459" s="188"/>
      <c r="BW459" s="188"/>
      <c r="BX459" s="188"/>
    </row>
    <row r="460" spans="8:76"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/>
      <c r="AF460" s="188"/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  <c r="BI460" s="188"/>
      <c r="BJ460" s="188"/>
      <c r="BK460" s="188"/>
      <c r="BL460" s="188"/>
      <c r="BM460" s="188"/>
      <c r="BN460" s="188"/>
      <c r="BO460" s="188"/>
      <c r="BP460" s="188"/>
      <c r="BQ460" s="188"/>
      <c r="BR460" s="188"/>
      <c r="BS460" s="188"/>
      <c r="BT460" s="188"/>
      <c r="BU460" s="188"/>
      <c r="BV460" s="188"/>
      <c r="BW460" s="188"/>
      <c r="BX460" s="188"/>
    </row>
    <row r="461" spans="8:76"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/>
      <c r="AF461" s="188"/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  <c r="BI461" s="188"/>
      <c r="BJ461" s="188"/>
      <c r="BK461" s="188"/>
      <c r="BL461" s="188"/>
      <c r="BM461" s="188"/>
      <c r="BN461" s="188"/>
      <c r="BO461" s="188"/>
      <c r="BP461" s="188"/>
      <c r="BQ461" s="188"/>
      <c r="BR461" s="188"/>
      <c r="BS461" s="188"/>
      <c r="BT461" s="188"/>
      <c r="BU461" s="188"/>
      <c r="BV461" s="188"/>
      <c r="BW461" s="188"/>
      <c r="BX461" s="188"/>
    </row>
    <row r="462" spans="8:76"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/>
      <c r="AF462" s="188"/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  <c r="BI462" s="188"/>
      <c r="BJ462" s="188"/>
      <c r="BK462" s="188"/>
      <c r="BL462" s="188"/>
      <c r="BM462" s="188"/>
      <c r="BN462" s="188"/>
      <c r="BO462" s="188"/>
      <c r="BP462" s="188"/>
      <c r="BQ462" s="188"/>
      <c r="BR462" s="188"/>
      <c r="BS462" s="188"/>
      <c r="BT462" s="188"/>
      <c r="BU462" s="188"/>
      <c r="BV462" s="188"/>
      <c r="BW462" s="188"/>
      <c r="BX462" s="188"/>
    </row>
    <row r="463" spans="8:76"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/>
      <c r="AF463" s="188"/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  <c r="BI463" s="188"/>
      <c r="BJ463" s="188"/>
      <c r="BK463" s="188"/>
      <c r="BL463" s="188"/>
      <c r="BM463" s="188"/>
      <c r="BN463" s="188"/>
      <c r="BO463" s="188"/>
      <c r="BP463" s="188"/>
      <c r="BQ463" s="188"/>
      <c r="BR463" s="188"/>
      <c r="BS463" s="188"/>
      <c r="BT463" s="188"/>
      <c r="BU463" s="188"/>
      <c r="BV463" s="188"/>
      <c r="BW463" s="188"/>
      <c r="BX463" s="188"/>
    </row>
    <row r="464" spans="8:76"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/>
      <c r="AF464" s="188"/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  <c r="BI464" s="188"/>
      <c r="BJ464" s="188"/>
      <c r="BK464" s="188"/>
      <c r="BL464" s="188"/>
      <c r="BM464" s="188"/>
      <c r="BN464" s="188"/>
      <c r="BO464" s="188"/>
      <c r="BP464" s="188"/>
      <c r="BQ464" s="188"/>
      <c r="BR464" s="188"/>
      <c r="BS464" s="188"/>
      <c r="BT464" s="188"/>
      <c r="BU464" s="188"/>
      <c r="BV464" s="188"/>
      <c r="BW464" s="188"/>
      <c r="BX464" s="188"/>
    </row>
    <row r="465" spans="8:76"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/>
      <c r="AF465" s="188"/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  <c r="BI465" s="188"/>
      <c r="BJ465" s="188"/>
      <c r="BK465" s="188"/>
      <c r="BL465" s="188"/>
      <c r="BM465" s="188"/>
      <c r="BN465" s="188"/>
      <c r="BO465" s="188"/>
      <c r="BP465" s="188"/>
      <c r="BQ465" s="188"/>
      <c r="BR465" s="188"/>
      <c r="BS465" s="188"/>
      <c r="BT465" s="188"/>
      <c r="BU465" s="188"/>
      <c r="BV465" s="188"/>
      <c r="BW465" s="188"/>
      <c r="BX465" s="188"/>
    </row>
    <row r="466" spans="8:76"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/>
      <c r="AF466" s="188"/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  <c r="BI466" s="188"/>
      <c r="BJ466" s="188"/>
      <c r="BK466" s="188"/>
      <c r="BL466" s="188"/>
      <c r="BM466" s="188"/>
      <c r="BN466" s="188"/>
      <c r="BO466" s="188"/>
      <c r="BP466" s="188"/>
      <c r="BQ466" s="188"/>
      <c r="BR466" s="188"/>
      <c r="BS466" s="188"/>
      <c r="BT466" s="188"/>
      <c r="BU466" s="188"/>
      <c r="BV466" s="188"/>
      <c r="BW466" s="188"/>
      <c r="BX466" s="188"/>
    </row>
    <row r="467" spans="8:76"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/>
      <c r="AF467" s="188"/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  <c r="BI467" s="188"/>
      <c r="BJ467" s="188"/>
      <c r="BK467" s="188"/>
      <c r="BL467" s="188"/>
      <c r="BM467" s="188"/>
      <c r="BN467" s="188"/>
      <c r="BO467" s="188"/>
      <c r="BP467" s="188"/>
      <c r="BQ467" s="188"/>
      <c r="BR467" s="188"/>
      <c r="BS467" s="188"/>
      <c r="BT467" s="188"/>
      <c r="BU467" s="188"/>
      <c r="BV467" s="188"/>
      <c r="BW467" s="188"/>
      <c r="BX467" s="188"/>
    </row>
    <row r="468" spans="8:76"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/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  <c r="BI468" s="188"/>
      <c r="BJ468" s="188"/>
      <c r="BK468" s="188"/>
      <c r="BL468" s="188"/>
      <c r="BM468" s="188"/>
      <c r="BN468" s="188"/>
      <c r="BO468" s="188"/>
      <c r="BP468" s="188"/>
      <c r="BQ468" s="188"/>
      <c r="BR468" s="188"/>
      <c r="BS468" s="188"/>
      <c r="BT468" s="188"/>
      <c r="BU468" s="188"/>
      <c r="BV468" s="188"/>
      <c r="BW468" s="188"/>
      <c r="BX468" s="188"/>
    </row>
    <row r="469" spans="8:76"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/>
      <c r="AF469" s="188"/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  <c r="BI469" s="188"/>
      <c r="BJ469" s="188"/>
      <c r="BK469" s="188"/>
      <c r="BL469" s="188"/>
      <c r="BM469" s="188"/>
      <c r="BN469" s="188"/>
      <c r="BO469" s="188"/>
      <c r="BP469" s="188"/>
      <c r="BQ469" s="188"/>
      <c r="BR469" s="188"/>
      <c r="BS469" s="188"/>
      <c r="BT469" s="188"/>
      <c r="BU469" s="188"/>
      <c r="BV469" s="188"/>
      <c r="BW469" s="188"/>
      <c r="BX469" s="188"/>
    </row>
    <row r="470" spans="8:76"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/>
      <c r="AF470" s="188"/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  <c r="BI470" s="188"/>
      <c r="BJ470" s="188"/>
      <c r="BK470" s="188"/>
      <c r="BL470" s="188"/>
      <c r="BM470" s="188"/>
      <c r="BN470" s="188"/>
      <c r="BO470" s="188"/>
      <c r="BP470" s="188"/>
      <c r="BQ470" s="188"/>
      <c r="BR470" s="188"/>
      <c r="BS470" s="188"/>
      <c r="BT470" s="188"/>
      <c r="BU470" s="188"/>
      <c r="BV470" s="188"/>
      <c r="BW470" s="188"/>
      <c r="BX470" s="188"/>
    </row>
    <row r="471" spans="8:76"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/>
      <c r="AF471" s="188"/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  <c r="BI471" s="188"/>
      <c r="BJ471" s="188"/>
      <c r="BK471" s="188"/>
      <c r="BL471" s="188"/>
      <c r="BM471" s="188"/>
      <c r="BN471" s="188"/>
      <c r="BO471" s="188"/>
      <c r="BP471" s="188"/>
      <c r="BQ471" s="188"/>
      <c r="BR471" s="188"/>
      <c r="BS471" s="188"/>
      <c r="BT471" s="188"/>
      <c r="BU471" s="188"/>
      <c r="BV471" s="188"/>
      <c r="BW471" s="188"/>
      <c r="BX471" s="188"/>
    </row>
    <row r="472" spans="8:76"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/>
      <c r="AF472" s="188"/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  <c r="BI472" s="188"/>
      <c r="BJ472" s="188"/>
      <c r="BK472" s="188"/>
      <c r="BL472" s="188"/>
      <c r="BM472" s="188"/>
      <c r="BN472" s="188"/>
      <c r="BO472" s="188"/>
      <c r="BP472" s="188"/>
      <c r="BQ472" s="188"/>
      <c r="BR472" s="188"/>
      <c r="BS472" s="188"/>
      <c r="BT472" s="188"/>
      <c r="BU472" s="188"/>
      <c r="BV472" s="188"/>
      <c r="BW472" s="188"/>
      <c r="BX472" s="188"/>
    </row>
    <row r="473" spans="8:76"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/>
      <c r="AF473" s="188"/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  <c r="BI473" s="188"/>
      <c r="BJ473" s="188"/>
      <c r="BK473" s="188"/>
      <c r="BL473" s="188"/>
      <c r="BM473" s="188"/>
      <c r="BN473" s="188"/>
      <c r="BO473" s="188"/>
      <c r="BP473" s="188"/>
      <c r="BQ473" s="188"/>
      <c r="BR473" s="188"/>
      <c r="BS473" s="188"/>
      <c r="BT473" s="188"/>
      <c r="BU473" s="188"/>
      <c r="BV473" s="188"/>
      <c r="BW473" s="188"/>
      <c r="BX473" s="188"/>
    </row>
    <row r="474" spans="8:76"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/>
      <c r="AF474" s="188"/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  <c r="BI474" s="188"/>
      <c r="BJ474" s="188"/>
      <c r="BK474" s="188"/>
      <c r="BL474" s="188"/>
      <c r="BM474" s="188"/>
      <c r="BN474" s="188"/>
      <c r="BO474" s="188"/>
      <c r="BP474" s="188"/>
      <c r="BQ474" s="188"/>
      <c r="BR474" s="188"/>
      <c r="BS474" s="188"/>
      <c r="BT474" s="188"/>
      <c r="BU474" s="188"/>
      <c r="BV474" s="188"/>
      <c r="BW474" s="188"/>
      <c r="BX474" s="188"/>
    </row>
    <row r="475" spans="8:76"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/>
      <c r="AF475" s="188"/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  <c r="BI475" s="188"/>
      <c r="BJ475" s="188"/>
      <c r="BK475" s="188"/>
      <c r="BL475" s="188"/>
      <c r="BM475" s="188"/>
      <c r="BN475" s="188"/>
      <c r="BO475" s="188"/>
      <c r="BP475" s="188"/>
      <c r="BQ475" s="188"/>
      <c r="BR475" s="188"/>
      <c r="BS475" s="188"/>
      <c r="BT475" s="188"/>
      <c r="BU475" s="188"/>
      <c r="BV475" s="188"/>
      <c r="BW475" s="188"/>
      <c r="BX475" s="188"/>
    </row>
    <row r="476" spans="8:76"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/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  <c r="BI476" s="188"/>
      <c r="BJ476" s="188"/>
      <c r="BK476" s="188"/>
      <c r="BL476" s="188"/>
      <c r="BM476" s="188"/>
      <c r="BN476" s="188"/>
      <c r="BO476" s="188"/>
      <c r="BP476" s="188"/>
      <c r="BQ476" s="188"/>
      <c r="BR476" s="188"/>
      <c r="BS476" s="188"/>
      <c r="BT476" s="188"/>
      <c r="BU476" s="188"/>
      <c r="BV476" s="188"/>
      <c r="BW476" s="188"/>
      <c r="BX476" s="188"/>
    </row>
    <row r="477" spans="8:76"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/>
      <c r="AF477" s="188"/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  <c r="BI477" s="188"/>
      <c r="BJ477" s="188"/>
      <c r="BK477" s="188"/>
      <c r="BL477" s="188"/>
      <c r="BM477" s="188"/>
      <c r="BN477" s="188"/>
      <c r="BO477" s="188"/>
      <c r="BP477" s="188"/>
      <c r="BQ477" s="188"/>
      <c r="BR477" s="188"/>
      <c r="BS477" s="188"/>
      <c r="BT477" s="188"/>
      <c r="BU477" s="188"/>
      <c r="BV477" s="188"/>
      <c r="BW477" s="188"/>
      <c r="BX477" s="188"/>
    </row>
    <row r="478" spans="8:76"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/>
      <c r="AF478" s="188"/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  <c r="BI478" s="188"/>
      <c r="BJ478" s="188"/>
      <c r="BK478" s="188"/>
      <c r="BL478" s="188"/>
      <c r="BM478" s="188"/>
      <c r="BN478" s="188"/>
      <c r="BO478" s="188"/>
      <c r="BP478" s="188"/>
      <c r="BQ478" s="188"/>
      <c r="BR478" s="188"/>
      <c r="BS478" s="188"/>
      <c r="BT478" s="188"/>
      <c r="BU478" s="188"/>
      <c r="BV478" s="188"/>
      <c r="BW478" s="188"/>
      <c r="BX478" s="188"/>
    </row>
    <row r="479" spans="8:76"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/>
      <c r="AF479" s="188"/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  <c r="BI479" s="188"/>
      <c r="BJ479" s="188"/>
      <c r="BK479" s="188"/>
      <c r="BL479" s="188"/>
      <c r="BM479" s="188"/>
      <c r="BN479" s="188"/>
      <c r="BO479" s="188"/>
      <c r="BP479" s="188"/>
      <c r="BQ479" s="188"/>
      <c r="BR479" s="188"/>
      <c r="BS479" s="188"/>
      <c r="BT479" s="188"/>
      <c r="BU479" s="188"/>
      <c r="BV479" s="188"/>
      <c r="BW479" s="188"/>
      <c r="BX479" s="188"/>
    </row>
    <row r="480" spans="8:76"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188"/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  <c r="BI480" s="188"/>
      <c r="BJ480" s="188"/>
      <c r="BK480" s="188"/>
      <c r="BL480" s="188"/>
      <c r="BM480" s="188"/>
      <c r="BN480" s="188"/>
      <c r="BO480" s="188"/>
      <c r="BP480" s="188"/>
      <c r="BQ480" s="188"/>
      <c r="BR480" s="188"/>
      <c r="BS480" s="188"/>
      <c r="BT480" s="188"/>
      <c r="BU480" s="188"/>
      <c r="BV480" s="188"/>
      <c r="BW480" s="188"/>
      <c r="BX480" s="188"/>
    </row>
    <row r="481" spans="8:76"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188"/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  <c r="BI481" s="188"/>
      <c r="BJ481" s="188"/>
      <c r="BK481" s="188"/>
      <c r="BL481" s="188"/>
      <c r="BM481" s="188"/>
      <c r="BN481" s="188"/>
      <c r="BO481" s="188"/>
      <c r="BP481" s="188"/>
      <c r="BQ481" s="188"/>
      <c r="BR481" s="188"/>
      <c r="BS481" s="188"/>
      <c r="BT481" s="188"/>
      <c r="BU481" s="188"/>
      <c r="BV481" s="188"/>
      <c r="BW481" s="188"/>
      <c r="BX481" s="188"/>
    </row>
    <row r="482" spans="8:76"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188"/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  <c r="BI482" s="188"/>
      <c r="BJ482" s="188"/>
      <c r="BK482" s="188"/>
      <c r="BL482" s="188"/>
      <c r="BM482" s="188"/>
      <c r="BN482" s="188"/>
      <c r="BO482" s="188"/>
      <c r="BP482" s="188"/>
      <c r="BQ482" s="188"/>
      <c r="BR482" s="188"/>
      <c r="BS482" s="188"/>
      <c r="BT482" s="188"/>
      <c r="BU482" s="188"/>
      <c r="BV482" s="188"/>
      <c r="BW482" s="188"/>
      <c r="BX482" s="188"/>
    </row>
    <row r="483" spans="8:76"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188"/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  <c r="BI483" s="188"/>
      <c r="BJ483" s="188"/>
      <c r="BK483" s="188"/>
      <c r="BL483" s="188"/>
      <c r="BM483" s="188"/>
      <c r="BN483" s="188"/>
      <c r="BO483" s="188"/>
      <c r="BP483" s="188"/>
      <c r="BQ483" s="188"/>
      <c r="BR483" s="188"/>
      <c r="BS483" s="188"/>
      <c r="BT483" s="188"/>
      <c r="BU483" s="188"/>
      <c r="BV483" s="188"/>
      <c r="BW483" s="188"/>
      <c r="BX483" s="188"/>
    </row>
    <row r="484" spans="8:76"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  <c r="BI484" s="188"/>
      <c r="BJ484" s="188"/>
      <c r="BK484" s="188"/>
      <c r="BL484" s="188"/>
      <c r="BM484" s="188"/>
      <c r="BN484" s="188"/>
      <c r="BO484" s="188"/>
      <c r="BP484" s="188"/>
      <c r="BQ484" s="188"/>
      <c r="BR484" s="188"/>
      <c r="BS484" s="188"/>
      <c r="BT484" s="188"/>
      <c r="BU484" s="188"/>
      <c r="BV484" s="188"/>
      <c r="BW484" s="188"/>
      <c r="BX484" s="188"/>
    </row>
    <row r="485" spans="8:76"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188"/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  <c r="BI485" s="188"/>
      <c r="BJ485" s="188"/>
      <c r="BK485" s="188"/>
      <c r="BL485" s="188"/>
      <c r="BM485" s="188"/>
      <c r="BN485" s="188"/>
      <c r="BO485" s="188"/>
      <c r="BP485" s="188"/>
      <c r="BQ485" s="188"/>
      <c r="BR485" s="188"/>
      <c r="BS485" s="188"/>
      <c r="BT485" s="188"/>
      <c r="BU485" s="188"/>
      <c r="BV485" s="188"/>
      <c r="BW485" s="188"/>
      <c r="BX485" s="188"/>
    </row>
    <row r="486" spans="8:76"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188"/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  <c r="BI486" s="188"/>
      <c r="BJ486" s="188"/>
      <c r="BK486" s="188"/>
      <c r="BL486" s="188"/>
      <c r="BM486" s="188"/>
      <c r="BN486" s="188"/>
      <c r="BO486" s="188"/>
      <c r="BP486" s="188"/>
      <c r="BQ486" s="188"/>
      <c r="BR486" s="188"/>
      <c r="BS486" s="188"/>
      <c r="BT486" s="188"/>
      <c r="BU486" s="188"/>
      <c r="BV486" s="188"/>
      <c r="BW486" s="188"/>
      <c r="BX486" s="188"/>
    </row>
    <row r="487" spans="8:76"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188"/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  <c r="BI487" s="188"/>
      <c r="BJ487" s="188"/>
      <c r="BK487" s="188"/>
      <c r="BL487" s="188"/>
      <c r="BM487" s="188"/>
      <c r="BN487" s="188"/>
      <c r="BO487" s="188"/>
      <c r="BP487" s="188"/>
      <c r="BQ487" s="188"/>
      <c r="BR487" s="188"/>
      <c r="BS487" s="188"/>
      <c r="BT487" s="188"/>
      <c r="BU487" s="188"/>
      <c r="BV487" s="188"/>
      <c r="BW487" s="188"/>
      <c r="BX487" s="188"/>
    </row>
    <row r="488" spans="8:76"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188"/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  <c r="BI488" s="188"/>
      <c r="BJ488" s="188"/>
      <c r="BK488" s="188"/>
      <c r="BL488" s="188"/>
      <c r="BM488" s="188"/>
      <c r="BN488" s="188"/>
      <c r="BO488" s="188"/>
      <c r="BP488" s="188"/>
      <c r="BQ488" s="188"/>
      <c r="BR488" s="188"/>
      <c r="BS488" s="188"/>
      <c r="BT488" s="188"/>
      <c r="BU488" s="188"/>
      <c r="BV488" s="188"/>
      <c r="BW488" s="188"/>
      <c r="BX488" s="188"/>
    </row>
    <row r="489" spans="8:76"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188"/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  <c r="BI489" s="188"/>
      <c r="BJ489" s="188"/>
      <c r="BK489" s="188"/>
      <c r="BL489" s="188"/>
      <c r="BM489" s="188"/>
      <c r="BN489" s="188"/>
      <c r="BO489" s="188"/>
      <c r="BP489" s="188"/>
      <c r="BQ489" s="188"/>
      <c r="BR489" s="188"/>
      <c r="BS489" s="188"/>
      <c r="BT489" s="188"/>
      <c r="BU489" s="188"/>
      <c r="BV489" s="188"/>
      <c r="BW489" s="188"/>
      <c r="BX489" s="188"/>
    </row>
    <row r="490" spans="8:76"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188"/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  <c r="BI490" s="188"/>
      <c r="BJ490" s="188"/>
      <c r="BK490" s="188"/>
      <c r="BL490" s="188"/>
      <c r="BM490" s="188"/>
      <c r="BN490" s="188"/>
      <c r="BO490" s="188"/>
      <c r="BP490" s="188"/>
      <c r="BQ490" s="188"/>
      <c r="BR490" s="188"/>
      <c r="BS490" s="188"/>
      <c r="BT490" s="188"/>
      <c r="BU490" s="188"/>
      <c r="BV490" s="188"/>
      <c r="BW490" s="188"/>
      <c r="BX490" s="188"/>
    </row>
    <row r="491" spans="8:76"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188"/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  <c r="BI491" s="188"/>
      <c r="BJ491" s="188"/>
      <c r="BK491" s="188"/>
      <c r="BL491" s="188"/>
      <c r="BM491" s="188"/>
      <c r="BN491" s="188"/>
      <c r="BO491" s="188"/>
      <c r="BP491" s="188"/>
      <c r="BQ491" s="188"/>
      <c r="BR491" s="188"/>
      <c r="BS491" s="188"/>
      <c r="BT491" s="188"/>
      <c r="BU491" s="188"/>
      <c r="BV491" s="188"/>
      <c r="BW491" s="188"/>
      <c r="BX491" s="188"/>
    </row>
    <row r="492" spans="8:76"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  <c r="BI492" s="188"/>
      <c r="BJ492" s="188"/>
      <c r="BK492" s="188"/>
      <c r="BL492" s="188"/>
      <c r="BM492" s="188"/>
      <c r="BN492" s="188"/>
      <c r="BO492" s="188"/>
      <c r="BP492" s="188"/>
      <c r="BQ492" s="188"/>
      <c r="BR492" s="188"/>
      <c r="BS492" s="188"/>
      <c r="BT492" s="188"/>
      <c r="BU492" s="188"/>
      <c r="BV492" s="188"/>
      <c r="BW492" s="188"/>
      <c r="BX492" s="188"/>
    </row>
    <row r="493" spans="8:76"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188"/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  <c r="BI493" s="188"/>
      <c r="BJ493" s="188"/>
      <c r="BK493" s="188"/>
      <c r="BL493" s="188"/>
      <c r="BM493" s="188"/>
      <c r="BN493" s="188"/>
      <c r="BO493" s="188"/>
      <c r="BP493" s="188"/>
      <c r="BQ493" s="188"/>
      <c r="BR493" s="188"/>
      <c r="BS493" s="188"/>
      <c r="BT493" s="188"/>
      <c r="BU493" s="188"/>
      <c r="BV493" s="188"/>
      <c r="BW493" s="188"/>
      <c r="BX493" s="188"/>
    </row>
    <row r="494" spans="8:76"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188"/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  <c r="BI494" s="188"/>
      <c r="BJ494" s="188"/>
      <c r="BK494" s="188"/>
      <c r="BL494" s="188"/>
      <c r="BM494" s="188"/>
      <c r="BN494" s="188"/>
      <c r="BO494" s="188"/>
      <c r="BP494" s="188"/>
      <c r="BQ494" s="188"/>
      <c r="BR494" s="188"/>
      <c r="BS494" s="188"/>
      <c r="BT494" s="188"/>
      <c r="BU494" s="188"/>
      <c r="BV494" s="188"/>
      <c r="BW494" s="188"/>
      <c r="BX494" s="188"/>
    </row>
    <row r="495" spans="8:76"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188"/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  <c r="BI495" s="188"/>
      <c r="BJ495" s="188"/>
      <c r="BK495" s="188"/>
      <c r="BL495" s="188"/>
      <c r="BM495" s="188"/>
      <c r="BN495" s="188"/>
      <c r="BO495" s="188"/>
      <c r="BP495" s="188"/>
      <c r="BQ495" s="188"/>
      <c r="BR495" s="188"/>
      <c r="BS495" s="188"/>
      <c r="BT495" s="188"/>
      <c r="BU495" s="188"/>
      <c r="BV495" s="188"/>
      <c r="BW495" s="188"/>
      <c r="BX495" s="188"/>
    </row>
    <row r="496" spans="8:76"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188"/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  <c r="BI496" s="188"/>
      <c r="BJ496" s="188"/>
      <c r="BK496" s="188"/>
      <c r="BL496" s="188"/>
      <c r="BM496" s="188"/>
      <c r="BN496" s="188"/>
      <c r="BO496" s="188"/>
      <c r="BP496" s="188"/>
      <c r="BQ496" s="188"/>
      <c r="BR496" s="188"/>
      <c r="BS496" s="188"/>
      <c r="BT496" s="188"/>
      <c r="BU496" s="188"/>
      <c r="BV496" s="188"/>
      <c r="BW496" s="188"/>
      <c r="BX496" s="188"/>
    </row>
    <row r="497" spans="8:76"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188"/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  <c r="BI497" s="188"/>
      <c r="BJ497" s="188"/>
      <c r="BK497" s="188"/>
      <c r="BL497" s="188"/>
      <c r="BM497" s="188"/>
      <c r="BN497" s="188"/>
      <c r="BO497" s="188"/>
      <c r="BP497" s="188"/>
      <c r="BQ497" s="188"/>
      <c r="BR497" s="188"/>
      <c r="BS497" s="188"/>
      <c r="BT497" s="188"/>
      <c r="BU497" s="188"/>
      <c r="BV497" s="188"/>
      <c r="BW497" s="188"/>
      <c r="BX497" s="188"/>
    </row>
    <row r="498" spans="8:76"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/>
      <c r="AF498" s="188"/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  <c r="BI498" s="188"/>
      <c r="BJ498" s="188"/>
      <c r="BK498" s="188"/>
      <c r="BL498" s="188"/>
      <c r="BM498" s="188"/>
      <c r="BN498" s="188"/>
      <c r="BO498" s="188"/>
      <c r="BP498" s="188"/>
      <c r="BQ498" s="188"/>
      <c r="BR498" s="188"/>
      <c r="BS498" s="188"/>
      <c r="BT498" s="188"/>
      <c r="BU498" s="188"/>
      <c r="BV498" s="188"/>
      <c r="BW498" s="188"/>
      <c r="BX498" s="188"/>
    </row>
    <row r="499" spans="8:76"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/>
      <c r="AF499" s="188"/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  <c r="BI499" s="188"/>
      <c r="BJ499" s="188"/>
      <c r="BK499" s="188"/>
      <c r="BL499" s="188"/>
      <c r="BM499" s="188"/>
      <c r="BN499" s="188"/>
      <c r="BO499" s="188"/>
      <c r="BP499" s="188"/>
      <c r="BQ499" s="188"/>
      <c r="BR499" s="188"/>
      <c r="BS499" s="188"/>
      <c r="BT499" s="188"/>
      <c r="BU499" s="188"/>
      <c r="BV499" s="188"/>
      <c r="BW499" s="188"/>
      <c r="BX499" s="188"/>
    </row>
    <row r="500" spans="8:76"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/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  <c r="BI500" s="188"/>
      <c r="BJ500" s="188"/>
      <c r="BK500" s="188"/>
      <c r="BL500" s="188"/>
      <c r="BM500" s="188"/>
      <c r="BN500" s="188"/>
      <c r="BO500" s="188"/>
      <c r="BP500" s="188"/>
      <c r="BQ500" s="188"/>
      <c r="BR500" s="188"/>
      <c r="BS500" s="188"/>
      <c r="BT500" s="188"/>
      <c r="BU500" s="188"/>
      <c r="BV500" s="188"/>
      <c r="BW500" s="188"/>
      <c r="BX500" s="188"/>
    </row>
    <row r="501" spans="8:76"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/>
      <c r="AF501" s="188"/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  <c r="BI501" s="188"/>
      <c r="BJ501" s="188"/>
      <c r="BK501" s="188"/>
      <c r="BL501" s="188"/>
      <c r="BM501" s="188"/>
      <c r="BN501" s="188"/>
      <c r="BO501" s="188"/>
      <c r="BP501" s="188"/>
      <c r="BQ501" s="188"/>
      <c r="BR501" s="188"/>
      <c r="BS501" s="188"/>
      <c r="BT501" s="188"/>
      <c r="BU501" s="188"/>
      <c r="BV501" s="188"/>
      <c r="BW501" s="188"/>
      <c r="BX501" s="188"/>
    </row>
    <row r="502" spans="8:76"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/>
      <c r="AF502" s="188"/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  <c r="BI502" s="188"/>
      <c r="BJ502" s="188"/>
      <c r="BK502" s="188"/>
      <c r="BL502" s="188"/>
      <c r="BM502" s="188"/>
      <c r="BN502" s="188"/>
      <c r="BO502" s="188"/>
      <c r="BP502" s="188"/>
      <c r="BQ502" s="188"/>
      <c r="BR502" s="188"/>
      <c r="BS502" s="188"/>
      <c r="BT502" s="188"/>
      <c r="BU502" s="188"/>
      <c r="BV502" s="188"/>
      <c r="BW502" s="188"/>
      <c r="BX502" s="188"/>
    </row>
    <row r="503" spans="8:76"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/>
      <c r="AF503" s="188"/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  <c r="BI503" s="188"/>
      <c r="BJ503" s="188"/>
      <c r="BK503" s="188"/>
      <c r="BL503" s="188"/>
      <c r="BM503" s="188"/>
      <c r="BN503" s="188"/>
      <c r="BO503" s="188"/>
      <c r="BP503" s="188"/>
      <c r="BQ503" s="188"/>
      <c r="BR503" s="188"/>
      <c r="BS503" s="188"/>
      <c r="BT503" s="188"/>
      <c r="BU503" s="188"/>
      <c r="BV503" s="188"/>
      <c r="BW503" s="188"/>
      <c r="BX503" s="188"/>
    </row>
    <row r="504" spans="8:76"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/>
      <c r="AF504" s="188"/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  <c r="BI504" s="188"/>
      <c r="BJ504" s="188"/>
      <c r="BK504" s="188"/>
      <c r="BL504" s="188"/>
      <c r="BM504" s="188"/>
      <c r="BN504" s="188"/>
      <c r="BO504" s="188"/>
      <c r="BP504" s="188"/>
      <c r="BQ504" s="188"/>
      <c r="BR504" s="188"/>
      <c r="BS504" s="188"/>
      <c r="BT504" s="188"/>
      <c r="BU504" s="188"/>
      <c r="BV504" s="188"/>
      <c r="BW504" s="188"/>
      <c r="BX504" s="188"/>
    </row>
    <row r="505" spans="8:76"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/>
      <c r="AF505" s="188"/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  <c r="BI505" s="188"/>
      <c r="BJ505" s="188"/>
      <c r="BK505" s="188"/>
      <c r="BL505" s="188"/>
      <c r="BM505" s="188"/>
      <c r="BN505" s="188"/>
      <c r="BO505" s="188"/>
      <c r="BP505" s="188"/>
      <c r="BQ505" s="188"/>
      <c r="BR505" s="188"/>
      <c r="BS505" s="188"/>
      <c r="BT505" s="188"/>
      <c r="BU505" s="188"/>
      <c r="BV505" s="188"/>
      <c r="BW505" s="188"/>
      <c r="BX505" s="188"/>
    </row>
    <row r="506" spans="8:76"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/>
      <c r="AF506" s="188"/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  <c r="BI506" s="188"/>
      <c r="BJ506" s="188"/>
      <c r="BK506" s="188"/>
      <c r="BL506" s="188"/>
      <c r="BM506" s="188"/>
      <c r="BN506" s="188"/>
      <c r="BO506" s="188"/>
      <c r="BP506" s="188"/>
      <c r="BQ506" s="188"/>
      <c r="BR506" s="188"/>
      <c r="BS506" s="188"/>
      <c r="BT506" s="188"/>
      <c r="BU506" s="188"/>
      <c r="BV506" s="188"/>
      <c r="BW506" s="188"/>
      <c r="BX506" s="188"/>
    </row>
    <row r="507" spans="8:76"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/>
      <c r="AF507" s="188"/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  <c r="BI507" s="188"/>
      <c r="BJ507" s="188"/>
      <c r="BK507" s="188"/>
      <c r="BL507" s="188"/>
      <c r="BM507" s="188"/>
      <c r="BN507" s="188"/>
      <c r="BO507" s="188"/>
      <c r="BP507" s="188"/>
      <c r="BQ507" s="188"/>
      <c r="BR507" s="188"/>
      <c r="BS507" s="188"/>
      <c r="BT507" s="188"/>
      <c r="BU507" s="188"/>
      <c r="BV507" s="188"/>
      <c r="BW507" s="188"/>
      <c r="BX507" s="188"/>
    </row>
    <row r="508" spans="8:76"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/>
      <c r="AF508" s="188"/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  <c r="BI508" s="188"/>
      <c r="BJ508" s="188"/>
      <c r="BK508" s="188"/>
      <c r="BL508" s="188"/>
      <c r="BM508" s="188"/>
      <c r="BN508" s="188"/>
      <c r="BO508" s="188"/>
      <c r="BP508" s="188"/>
      <c r="BQ508" s="188"/>
      <c r="BR508" s="188"/>
      <c r="BS508" s="188"/>
      <c r="BT508" s="188"/>
      <c r="BU508" s="188"/>
      <c r="BV508" s="188"/>
      <c r="BW508" s="188"/>
      <c r="BX508" s="188"/>
    </row>
    <row r="509" spans="8:76"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/>
      <c r="AF509" s="188"/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  <c r="BI509" s="188"/>
      <c r="BJ509" s="188"/>
      <c r="BK509" s="188"/>
      <c r="BL509" s="188"/>
      <c r="BM509" s="188"/>
      <c r="BN509" s="188"/>
      <c r="BO509" s="188"/>
      <c r="BP509" s="188"/>
      <c r="BQ509" s="188"/>
      <c r="BR509" s="188"/>
      <c r="BS509" s="188"/>
      <c r="BT509" s="188"/>
      <c r="BU509" s="188"/>
      <c r="BV509" s="188"/>
      <c r="BW509" s="188"/>
      <c r="BX509" s="188"/>
    </row>
    <row r="510" spans="8:76"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/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  <c r="BI510" s="188"/>
      <c r="BJ510" s="188"/>
      <c r="BK510" s="188"/>
      <c r="BL510" s="188"/>
      <c r="BM510" s="188"/>
      <c r="BN510" s="188"/>
      <c r="BO510" s="188"/>
      <c r="BP510" s="188"/>
      <c r="BQ510" s="188"/>
      <c r="BR510" s="188"/>
      <c r="BS510" s="188"/>
      <c r="BT510" s="188"/>
      <c r="BU510" s="188"/>
      <c r="BV510" s="188"/>
      <c r="BW510" s="188"/>
      <c r="BX510" s="188"/>
    </row>
    <row r="511" spans="8:76"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/>
      <c r="AF511" s="188"/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  <c r="BI511" s="188"/>
      <c r="BJ511" s="188"/>
      <c r="BK511" s="188"/>
      <c r="BL511" s="188"/>
      <c r="BM511" s="188"/>
      <c r="BN511" s="188"/>
      <c r="BO511" s="188"/>
      <c r="BP511" s="188"/>
      <c r="BQ511" s="188"/>
      <c r="BR511" s="188"/>
      <c r="BS511" s="188"/>
      <c r="BT511" s="188"/>
      <c r="BU511" s="188"/>
      <c r="BV511" s="188"/>
      <c r="BW511" s="188"/>
      <c r="BX511" s="188"/>
    </row>
    <row r="512" spans="8:76"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/>
      <c r="AF512" s="188"/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  <c r="BI512" s="188"/>
      <c r="BJ512" s="188"/>
      <c r="BK512" s="188"/>
      <c r="BL512" s="188"/>
      <c r="BM512" s="188"/>
      <c r="BN512" s="188"/>
      <c r="BO512" s="188"/>
      <c r="BP512" s="188"/>
      <c r="BQ512" s="188"/>
      <c r="BR512" s="188"/>
      <c r="BS512" s="188"/>
      <c r="BT512" s="188"/>
      <c r="BU512" s="188"/>
      <c r="BV512" s="188"/>
      <c r="BW512" s="188"/>
      <c r="BX512" s="188"/>
    </row>
    <row r="513" spans="8:76"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/>
      <c r="AF513" s="188"/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  <c r="BI513" s="188"/>
      <c r="BJ513" s="188"/>
      <c r="BK513" s="188"/>
      <c r="BL513" s="188"/>
      <c r="BM513" s="188"/>
      <c r="BN513" s="188"/>
      <c r="BO513" s="188"/>
      <c r="BP513" s="188"/>
      <c r="BQ513" s="188"/>
      <c r="BR513" s="188"/>
      <c r="BS513" s="188"/>
      <c r="BT513" s="188"/>
      <c r="BU513" s="188"/>
      <c r="BV513" s="188"/>
      <c r="BW513" s="188"/>
      <c r="BX513" s="188"/>
    </row>
    <row r="514" spans="8:76"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/>
      <c r="AF514" s="188"/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  <c r="BI514" s="188"/>
      <c r="BJ514" s="188"/>
      <c r="BK514" s="188"/>
      <c r="BL514" s="188"/>
      <c r="BM514" s="188"/>
      <c r="BN514" s="188"/>
      <c r="BO514" s="188"/>
      <c r="BP514" s="188"/>
      <c r="BQ514" s="188"/>
      <c r="BR514" s="188"/>
      <c r="BS514" s="188"/>
      <c r="BT514" s="188"/>
      <c r="BU514" s="188"/>
      <c r="BV514" s="188"/>
      <c r="BW514" s="188"/>
      <c r="BX514" s="188"/>
    </row>
    <row r="515" spans="8:76"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/>
      <c r="AF515" s="188"/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  <c r="BI515" s="188"/>
      <c r="BJ515" s="188"/>
      <c r="BK515" s="188"/>
      <c r="BL515" s="188"/>
      <c r="BM515" s="188"/>
      <c r="BN515" s="188"/>
      <c r="BO515" s="188"/>
      <c r="BP515" s="188"/>
      <c r="BQ515" s="188"/>
      <c r="BR515" s="188"/>
      <c r="BS515" s="188"/>
      <c r="BT515" s="188"/>
      <c r="BU515" s="188"/>
      <c r="BV515" s="188"/>
      <c r="BW515" s="188"/>
      <c r="BX515" s="188"/>
    </row>
    <row r="516" spans="8:76"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/>
      <c r="AF516" s="188"/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  <c r="BI516" s="188"/>
      <c r="BJ516" s="188"/>
      <c r="BK516" s="188"/>
      <c r="BL516" s="188"/>
      <c r="BM516" s="188"/>
      <c r="BN516" s="188"/>
      <c r="BO516" s="188"/>
      <c r="BP516" s="188"/>
      <c r="BQ516" s="188"/>
      <c r="BR516" s="188"/>
      <c r="BS516" s="188"/>
      <c r="BT516" s="188"/>
      <c r="BU516" s="188"/>
      <c r="BV516" s="188"/>
      <c r="BW516" s="188"/>
      <c r="BX516" s="188"/>
    </row>
    <row r="517" spans="8:76"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188"/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  <c r="BI517" s="188"/>
      <c r="BJ517" s="188"/>
      <c r="BK517" s="188"/>
      <c r="BL517" s="188"/>
      <c r="BM517" s="188"/>
      <c r="BN517" s="188"/>
      <c r="BO517" s="188"/>
      <c r="BP517" s="188"/>
      <c r="BQ517" s="188"/>
      <c r="BR517" s="188"/>
      <c r="BS517" s="188"/>
      <c r="BT517" s="188"/>
      <c r="BU517" s="188"/>
      <c r="BV517" s="188"/>
      <c r="BW517" s="188"/>
      <c r="BX517" s="188"/>
    </row>
    <row r="518" spans="8:76"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  <c r="BI518" s="188"/>
      <c r="BJ518" s="188"/>
      <c r="BK518" s="188"/>
      <c r="BL518" s="188"/>
      <c r="BM518" s="188"/>
      <c r="BN518" s="188"/>
      <c r="BO518" s="188"/>
      <c r="BP518" s="188"/>
      <c r="BQ518" s="188"/>
      <c r="BR518" s="188"/>
      <c r="BS518" s="188"/>
      <c r="BT518" s="188"/>
      <c r="BU518" s="188"/>
      <c r="BV518" s="188"/>
      <c r="BW518" s="188"/>
      <c r="BX518" s="188"/>
    </row>
    <row r="519" spans="8:76"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188"/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  <c r="BI519" s="188"/>
      <c r="BJ519" s="188"/>
      <c r="BK519" s="188"/>
      <c r="BL519" s="188"/>
      <c r="BM519" s="188"/>
      <c r="BN519" s="188"/>
      <c r="BO519" s="188"/>
      <c r="BP519" s="188"/>
      <c r="BQ519" s="188"/>
      <c r="BR519" s="188"/>
      <c r="BS519" s="188"/>
      <c r="BT519" s="188"/>
      <c r="BU519" s="188"/>
      <c r="BV519" s="188"/>
      <c r="BW519" s="188"/>
      <c r="BX519" s="188"/>
    </row>
    <row r="520" spans="8:76"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188"/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  <c r="BI520" s="188"/>
      <c r="BJ520" s="188"/>
      <c r="BK520" s="188"/>
      <c r="BL520" s="188"/>
      <c r="BM520" s="188"/>
      <c r="BN520" s="188"/>
      <c r="BO520" s="188"/>
      <c r="BP520" s="188"/>
      <c r="BQ520" s="188"/>
      <c r="BR520" s="188"/>
      <c r="BS520" s="188"/>
      <c r="BT520" s="188"/>
      <c r="BU520" s="188"/>
      <c r="BV520" s="188"/>
      <c r="BW520" s="188"/>
      <c r="BX520" s="188"/>
    </row>
    <row r="521" spans="8:76"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188"/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  <c r="BI521" s="188"/>
      <c r="BJ521" s="188"/>
      <c r="BK521" s="188"/>
      <c r="BL521" s="188"/>
      <c r="BM521" s="188"/>
      <c r="BN521" s="188"/>
      <c r="BO521" s="188"/>
      <c r="BP521" s="188"/>
      <c r="BQ521" s="188"/>
      <c r="BR521" s="188"/>
      <c r="BS521" s="188"/>
      <c r="BT521" s="188"/>
      <c r="BU521" s="188"/>
      <c r="BV521" s="188"/>
      <c r="BW521" s="188"/>
      <c r="BX521" s="188"/>
    </row>
    <row r="522" spans="8:76"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188"/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  <c r="BI522" s="188"/>
      <c r="BJ522" s="188"/>
      <c r="BK522" s="188"/>
      <c r="BL522" s="188"/>
      <c r="BM522" s="188"/>
      <c r="BN522" s="188"/>
      <c r="BO522" s="188"/>
      <c r="BP522" s="188"/>
      <c r="BQ522" s="188"/>
      <c r="BR522" s="188"/>
      <c r="BS522" s="188"/>
      <c r="BT522" s="188"/>
      <c r="BU522" s="188"/>
      <c r="BV522" s="188"/>
      <c r="BW522" s="188"/>
      <c r="BX522" s="188"/>
    </row>
    <row r="523" spans="8:76"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188"/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  <c r="BI523" s="188"/>
      <c r="BJ523" s="188"/>
      <c r="BK523" s="188"/>
      <c r="BL523" s="188"/>
      <c r="BM523" s="188"/>
      <c r="BN523" s="188"/>
      <c r="BO523" s="188"/>
      <c r="BP523" s="188"/>
      <c r="BQ523" s="188"/>
      <c r="BR523" s="188"/>
      <c r="BS523" s="188"/>
      <c r="BT523" s="188"/>
      <c r="BU523" s="188"/>
      <c r="BV523" s="188"/>
      <c r="BW523" s="188"/>
      <c r="BX523" s="188"/>
    </row>
    <row r="524" spans="8:76"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/>
      <c r="AF524" s="188"/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  <c r="BI524" s="188"/>
      <c r="BJ524" s="188"/>
      <c r="BK524" s="188"/>
      <c r="BL524" s="188"/>
      <c r="BM524" s="188"/>
      <c r="BN524" s="188"/>
      <c r="BO524" s="188"/>
      <c r="BP524" s="188"/>
      <c r="BQ524" s="188"/>
      <c r="BR524" s="188"/>
      <c r="BS524" s="188"/>
      <c r="BT524" s="188"/>
      <c r="BU524" s="188"/>
      <c r="BV524" s="188"/>
      <c r="BW524" s="188"/>
      <c r="BX524" s="188"/>
    </row>
    <row r="525" spans="8:76"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/>
      <c r="AF525" s="188"/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  <c r="BI525" s="188"/>
      <c r="BJ525" s="188"/>
      <c r="BK525" s="188"/>
      <c r="BL525" s="188"/>
      <c r="BM525" s="188"/>
      <c r="BN525" s="188"/>
      <c r="BO525" s="188"/>
      <c r="BP525" s="188"/>
      <c r="BQ525" s="188"/>
      <c r="BR525" s="188"/>
      <c r="BS525" s="188"/>
      <c r="BT525" s="188"/>
      <c r="BU525" s="188"/>
      <c r="BV525" s="188"/>
      <c r="BW525" s="188"/>
      <c r="BX525" s="188"/>
    </row>
    <row r="526" spans="8:76"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/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  <c r="BI526" s="188"/>
      <c r="BJ526" s="188"/>
      <c r="BK526" s="188"/>
      <c r="BL526" s="188"/>
      <c r="BM526" s="188"/>
      <c r="BN526" s="188"/>
      <c r="BO526" s="188"/>
      <c r="BP526" s="188"/>
      <c r="BQ526" s="188"/>
      <c r="BR526" s="188"/>
      <c r="BS526" s="188"/>
      <c r="BT526" s="188"/>
      <c r="BU526" s="188"/>
      <c r="BV526" s="188"/>
      <c r="BW526" s="188"/>
      <c r="BX526" s="188"/>
    </row>
    <row r="527" spans="8:76"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/>
      <c r="AF527" s="188"/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  <c r="BI527" s="188"/>
      <c r="BJ527" s="188"/>
      <c r="BK527" s="188"/>
      <c r="BL527" s="188"/>
      <c r="BM527" s="188"/>
      <c r="BN527" s="188"/>
      <c r="BO527" s="188"/>
      <c r="BP527" s="188"/>
      <c r="BQ527" s="188"/>
      <c r="BR527" s="188"/>
      <c r="BS527" s="188"/>
      <c r="BT527" s="188"/>
      <c r="BU527" s="188"/>
      <c r="BV527" s="188"/>
      <c r="BW527" s="188"/>
      <c r="BX527" s="188"/>
    </row>
    <row r="528" spans="8:76"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/>
      <c r="AF528" s="188"/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  <c r="BI528" s="188"/>
      <c r="BJ528" s="188"/>
      <c r="BK528" s="188"/>
      <c r="BL528" s="188"/>
      <c r="BM528" s="188"/>
      <c r="BN528" s="188"/>
      <c r="BO528" s="188"/>
      <c r="BP528" s="188"/>
      <c r="BQ528" s="188"/>
      <c r="BR528" s="188"/>
      <c r="BS528" s="188"/>
      <c r="BT528" s="188"/>
      <c r="BU528" s="188"/>
      <c r="BV528" s="188"/>
      <c r="BW528" s="188"/>
      <c r="BX528" s="188"/>
    </row>
    <row r="529" spans="8:76"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/>
      <c r="AF529" s="188"/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  <c r="BI529" s="188"/>
      <c r="BJ529" s="188"/>
      <c r="BK529" s="188"/>
      <c r="BL529" s="188"/>
      <c r="BM529" s="188"/>
      <c r="BN529" s="188"/>
      <c r="BO529" s="188"/>
      <c r="BP529" s="188"/>
      <c r="BQ529" s="188"/>
      <c r="BR529" s="188"/>
      <c r="BS529" s="188"/>
      <c r="BT529" s="188"/>
      <c r="BU529" s="188"/>
      <c r="BV529" s="188"/>
      <c r="BW529" s="188"/>
      <c r="BX529" s="188"/>
    </row>
    <row r="530" spans="8:76"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/>
      <c r="AF530" s="188"/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  <c r="BI530" s="188"/>
      <c r="BJ530" s="188"/>
      <c r="BK530" s="188"/>
      <c r="BL530" s="188"/>
      <c r="BM530" s="188"/>
      <c r="BN530" s="188"/>
      <c r="BO530" s="188"/>
      <c r="BP530" s="188"/>
      <c r="BQ530" s="188"/>
      <c r="BR530" s="188"/>
      <c r="BS530" s="188"/>
      <c r="BT530" s="188"/>
      <c r="BU530" s="188"/>
      <c r="BV530" s="188"/>
      <c r="BW530" s="188"/>
      <c r="BX530" s="188"/>
    </row>
    <row r="531" spans="8:76"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/>
      <c r="AF531" s="188"/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  <c r="BI531" s="188"/>
      <c r="BJ531" s="188"/>
      <c r="BK531" s="188"/>
      <c r="BL531" s="188"/>
      <c r="BM531" s="188"/>
      <c r="BN531" s="188"/>
      <c r="BO531" s="188"/>
      <c r="BP531" s="188"/>
      <c r="BQ531" s="188"/>
      <c r="BR531" s="188"/>
      <c r="BS531" s="188"/>
      <c r="BT531" s="188"/>
      <c r="BU531" s="188"/>
      <c r="BV531" s="188"/>
      <c r="BW531" s="188"/>
      <c r="BX531" s="188"/>
    </row>
    <row r="532" spans="8:76"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/>
      <c r="AF532" s="188"/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  <c r="BI532" s="188"/>
      <c r="BJ532" s="188"/>
      <c r="BK532" s="188"/>
      <c r="BL532" s="188"/>
      <c r="BM532" s="188"/>
      <c r="BN532" s="188"/>
      <c r="BO532" s="188"/>
      <c r="BP532" s="188"/>
      <c r="BQ532" s="188"/>
      <c r="BR532" s="188"/>
      <c r="BS532" s="188"/>
      <c r="BT532" s="188"/>
      <c r="BU532" s="188"/>
      <c r="BV532" s="188"/>
      <c r="BW532" s="188"/>
      <c r="BX532" s="188"/>
    </row>
    <row r="533" spans="8:76"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/>
      <c r="AF533" s="188"/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  <c r="BI533" s="188"/>
      <c r="BJ533" s="188"/>
      <c r="BK533" s="188"/>
      <c r="BL533" s="188"/>
      <c r="BM533" s="188"/>
      <c r="BN533" s="188"/>
      <c r="BO533" s="188"/>
      <c r="BP533" s="188"/>
      <c r="BQ533" s="188"/>
      <c r="BR533" s="188"/>
      <c r="BS533" s="188"/>
      <c r="BT533" s="188"/>
      <c r="BU533" s="188"/>
      <c r="BV533" s="188"/>
      <c r="BW533" s="188"/>
      <c r="BX533" s="188"/>
    </row>
    <row r="534" spans="8:76"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/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  <c r="BI534" s="188"/>
      <c r="BJ534" s="188"/>
      <c r="BK534" s="188"/>
      <c r="BL534" s="188"/>
      <c r="BM534" s="188"/>
      <c r="BN534" s="188"/>
      <c r="BO534" s="188"/>
      <c r="BP534" s="188"/>
      <c r="BQ534" s="188"/>
      <c r="BR534" s="188"/>
      <c r="BS534" s="188"/>
      <c r="BT534" s="188"/>
      <c r="BU534" s="188"/>
      <c r="BV534" s="188"/>
      <c r="BW534" s="188"/>
      <c r="BX534" s="188"/>
    </row>
    <row r="535" spans="8:76"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/>
      <c r="AF535" s="188"/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  <c r="BI535" s="188"/>
      <c r="BJ535" s="188"/>
      <c r="BK535" s="188"/>
      <c r="BL535" s="188"/>
      <c r="BM535" s="188"/>
      <c r="BN535" s="188"/>
      <c r="BO535" s="188"/>
      <c r="BP535" s="188"/>
      <c r="BQ535" s="188"/>
      <c r="BR535" s="188"/>
      <c r="BS535" s="188"/>
      <c r="BT535" s="188"/>
      <c r="BU535" s="188"/>
      <c r="BV535" s="188"/>
      <c r="BW535" s="188"/>
      <c r="BX535" s="188"/>
    </row>
    <row r="536" spans="8:76"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/>
      <c r="AF536" s="188"/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  <c r="BI536" s="188"/>
      <c r="BJ536" s="188"/>
      <c r="BK536" s="188"/>
      <c r="BL536" s="188"/>
      <c r="BM536" s="188"/>
      <c r="BN536" s="188"/>
      <c r="BO536" s="188"/>
      <c r="BP536" s="188"/>
      <c r="BQ536" s="188"/>
      <c r="BR536" s="188"/>
      <c r="BS536" s="188"/>
      <c r="BT536" s="188"/>
      <c r="BU536" s="188"/>
      <c r="BV536" s="188"/>
      <c r="BW536" s="188"/>
      <c r="BX536" s="188"/>
    </row>
    <row r="537" spans="8:76"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/>
      <c r="AF537" s="188"/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  <c r="BI537" s="188"/>
      <c r="BJ537" s="188"/>
      <c r="BK537" s="188"/>
      <c r="BL537" s="188"/>
      <c r="BM537" s="188"/>
      <c r="BN537" s="188"/>
      <c r="BO537" s="188"/>
      <c r="BP537" s="188"/>
      <c r="BQ537" s="188"/>
      <c r="BR537" s="188"/>
      <c r="BS537" s="188"/>
      <c r="BT537" s="188"/>
      <c r="BU537" s="188"/>
      <c r="BV537" s="188"/>
      <c r="BW537" s="188"/>
      <c r="BX537" s="188"/>
    </row>
    <row r="538" spans="8:76"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/>
      <c r="AF538" s="188"/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  <c r="BI538" s="188"/>
      <c r="BJ538" s="188"/>
      <c r="BK538" s="188"/>
      <c r="BL538" s="188"/>
      <c r="BM538" s="188"/>
      <c r="BN538" s="188"/>
      <c r="BO538" s="188"/>
      <c r="BP538" s="188"/>
      <c r="BQ538" s="188"/>
      <c r="BR538" s="188"/>
      <c r="BS538" s="188"/>
      <c r="BT538" s="188"/>
      <c r="BU538" s="188"/>
      <c r="BV538" s="188"/>
      <c r="BW538" s="188"/>
      <c r="BX538" s="188"/>
    </row>
    <row r="539" spans="8:76"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/>
      <c r="AF539" s="188"/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  <c r="BI539" s="188"/>
      <c r="BJ539" s="188"/>
      <c r="BK539" s="188"/>
      <c r="BL539" s="188"/>
      <c r="BM539" s="188"/>
      <c r="BN539" s="188"/>
      <c r="BO539" s="188"/>
      <c r="BP539" s="188"/>
      <c r="BQ539" s="188"/>
      <c r="BR539" s="188"/>
      <c r="BS539" s="188"/>
      <c r="BT539" s="188"/>
      <c r="BU539" s="188"/>
      <c r="BV539" s="188"/>
      <c r="BW539" s="188"/>
      <c r="BX539" s="188"/>
    </row>
    <row r="540" spans="8:76"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/>
      <c r="AF540" s="188"/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  <c r="BI540" s="188"/>
      <c r="BJ540" s="188"/>
      <c r="BK540" s="188"/>
      <c r="BL540" s="188"/>
      <c r="BM540" s="188"/>
      <c r="BN540" s="188"/>
      <c r="BO540" s="188"/>
      <c r="BP540" s="188"/>
      <c r="BQ540" s="188"/>
      <c r="BR540" s="188"/>
      <c r="BS540" s="188"/>
      <c r="BT540" s="188"/>
      <c r="BU540" s="188"/>
      <c r="BV540" s="188"/>
      <c r="BW540" s="188"/>
      <c r="BX540" s="188"/>
    </row>
    <row r="541" spans="8:76"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/>
      <c r="AF541" s="188"/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  <c r="BI541" s="188"/>
      <c r="BJ541" s="188"/>
      <c r="BK541" s="188"/>
      <c r="BL541" s="188"/>
      <c r="BM541" s="188"/>
      <c r="BN541" s="188"/>
      <c r="BO541" s="188"/>
      <c r="BP541" s="188"/>
      <c r="BQ541" s="188"/>
      <c r="BR541" s="188"/>
      <c r="BS541" s="188"/>
      <c r="BT541" s="188"/>
      <c r="BU541" s="188"/>
      <c r="BV541" s="188"/>
      <c r="BW541" s="188"/>
      <c r="BX541" s="188"/>
    </row>
    <row r="542" spans="8:76"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/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  <c r="BI542" s="188"/>
      <c r="BJ542" s="188"/>
      <c r="BK542" s="188"/>
      <c r="BL542" s="188"/>
      <c r="BM542" s="188"/>
      <c r="BN542" s="188"/>
      <c r="BO542" s="188"/>
      <c r="BP542" s="188"/>
      <c r="BQ542" s="188"/>
      <c r="BR542" s="188"/>
      <c r="BS542" s="188"/>
      <c r="BT542" s="188"/>
      <c r="BU542" s="188"/>
      <c r="BV542" s="188"/>
      <c r="BW542" s="188"/>
      <c r="BX542" s="188"/>
    </row>
    <row r="543" spans="8:76"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188"/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  <c r="BI543" s="188"/>
      <c r="BJ543" s="188"/>
      <c r="BK543" s="188"/>
      <c r="BL543" s="188"/>
      <c r="BM543" s="188"/>
      <c r="BN543" s="188"/>
      <c r="BO543" s="188"/>
      <c r="BP543" s="188"/>
      <c r="BQ543" s="188"/>
      <c r="BR543" s="188"/>
      <c r="BS543" s="188"/>
      <c r="BT543" s="188"/>
      <c r="BU543" s="188"/>
      <c r="BV543" s="188"/>
      <c r="BW543" s="188"/>
      <c r="BX543" s="188"/>
    </row>
    <row r="544" spans="8:76"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188"/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  <c r="BI544" s="188"/>
      <c r="BJ544" s="188"/>
      <c r="BK544" s="188"/>
      <c r="BL544" s="188"/>
      <c r="BM544" s="188"/>
      <c r="BN544" s="188"/>
      <c r="BO544" s="188"/>
      <c r="BP544" s="188"/>
      <c r="BQ544" s="188"/>
      <c r="BR544" s="188"/>
      <c r="BS544" s="188"/>
      <c r="BT544" s="188"/>
      <c r="BU544" s="188"/>
      <c r="BV544" s="188"/>
      <c r="BW544" s="188"/>
      <c r="BX544" s="188"/>
    </row>
    <row r="545" spans="8:76"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188"/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  <c r="BI545" s="188"/>
      <c r="BJ545" s="188"/>
      <c r="BK545" s="188"/>
      <c r="BL545" s="188"/>
      <c r="BM545" s="188"/>
      <c r="BN545" s="188"/>
      <c r="BO545" s="188"/>
      <c r="BP545" s="188"/>
      <c r="BQ545" s="188"/>
      <c r="BR545" s="188"/>
      <c r="BS545" s="188"/>
      <c r="BT545" s="188"/>
      <c r="BU545" s="188"/>
      <c r="BV545" s="188"/>
      <c r="BW545" s="188"/>
      <c r="BX545" s="188"/>
    </row>
    <row r="546" spans="8:76"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188"/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  <c r="BI546" s="188"/>
      <c r="BJ546" s="188"/>
      <c r="BK546" s="188"/>
      <c r="BL546" s="188"/>
      <c r="BM546" s="188"/>
      <c r="BN546" s="188"/>
      <c r="BO546" s="188"/>
      <c r="BP546" s="188"/>
      <c r="BQ546" s="188"/>
      <c r="BR546" s="188"/>
      <c r="BS546" s="188"/>
      <c r="BT546" s="188"/>
      <c r="BU546" s="188"/>
      <c r="BV546" s="188"/>
      <c r="BW546" s="188"/>
      <c r="BX546" s="188"/>
    </row>
    <row r="547" spans="8:76"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188"/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  <c r="BI547" s="188"/>
      <c r="BJ547" s="188"/>
      <c r="BK547" s="188"/>
      <c r="BL547" s="188"/>
      <c r="BM547" s="188"/>
      <c r="BN547" s="188"/>
      <c r="BO547" s="188"/>
      <c r="BP547" s="188"/>
      <c r="BQ547" s="188"/>
      <c r="BR547" s="188"/>
      <c r="BS547" s="188"/>
      <c r="BT547" s="188"/>
      <c r="BU547" s="188"/>
      <c r="BV547" s="188"/>
      <c r="BW547" s="188"/>
      <c r="BX547" s="188"/>
    </row>
    <row r="548" spans="8:76"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188"/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  <c r="BI548" s="188"/>
      <c r="BJ548" s="188"/>
      <c r="BK548" s="188"/>
      <c r="BL548" s="188"/>
      <c r="BM548" s="188"/>
      <c r="BN548" s="188"/>
      <c r="BO548" s="188"/>
      <c r="BP548" s="188"/>
      <c r="BQ548" s="188"/>
      <c r="BR548" s="188"/>
      <c r="BS548" s="188"/>
      <c r="BT548" s="188"/>
      <c r="BU548" s="188"/>
      <c r="BV548" s="188"/>
      <c r="BW548" s="188"/>
      <c r="BX548" s="188"/>
    </row>
    <row r="549" spans="8:76"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/>
      <c r="AF549" s="188"/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  <c r="BI549" s="188"/>
      <c r="BJ549" s="188"/>
      <c r="BK549" s="188"/>
      <c r="BL549" s="188"/>
      <c r="BM549" s="188"/>
      <c r="BN549" s="188"/>
      <c r="BO549" s="188"/>
      <c r="BP549" s="188"/>
      <c r="BQ549" s="188"/>
      <c r="BR549" s="188"/>
      <c r="BS549" s="188"/>
      <c r="BT549" s="188"/>
      <c r="BU549" s="188"/>
      <c r="BV549" s="188"/>
      <c r="BW549" s="188"/>
      <c r="BX549" s="188"/>
    </row>
    <row r="550" spans="8:76"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/>
      <c r="AF550" s="188"/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  <c r="BI550" s="188"/>
      <c r="BJ550" s="188"/>
      <c r="BK550" s="188"/>
      <c r="BL550" s="188"/>
      <c r="BM550" s="188"/>
      <c r="BN550" s="188"/>
      <c r="BO550" s="188"/>
      <c r="BP550" s="188"/>
      <c r="BQ550" s="188"/>
      <c r="BR550" s="188"/>
      <c r="BS550" s="188"/>
      <c r="BT550" s="188"/>
      <c r="BU550" s="188"/>
      <c r="BV550" s="188"/>
      <c r="BW550" s="188"/>
      <c r="BX550" s="188"/>
    </row>
    <row r="551" spans="8:76"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/>
      <c r="AF551" s="188"/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  <c r="BI551" s="188"/>
      <c r="BJ551" s="188"/>
      <c r="BK551" s="188"/>
      <c r="BL551" s="188"/>
      <c r="BM551" s="188"/>
      <c r="BN551" s="188"/>
      <c r="BO551" s="188"/>
      <c r="BP551" s="188"/>
      <c r="BQ551" s="188"/>
      <c r="BR551" s="188"/>
      <c r="BS551" s="188"/>
      <c r="BT551" s="188"/>
      <c r="BU551" s="188"/>
      <c r="BV551" s="188"/>
      <c r="BW551" s="188"/>
      <c r="BX551" s="188"/>
    </row>
    <row r="552" spans="8:76"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/>
      <c r="AF552" s="188"/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  <c r="BI552" s="188"/>
      <c r="BJ552" s="188"/>
      <c r="BK552" s="188"/>
      <c r="BL552" s="188"/>
      <c r="BM552" s="188"/>
      <c r="BN552" s="188"/>
      <c r="BO552" s="188"/>
      <c r="BP552" s="188"/>
      <c r="BQ552" s="188"/>
      <c r="BR552" s="188"/>
      <c r="BS552" s="188"/>
      <c r="BT552" s="188"/>
      <c r="BU552" s="188"/>
      <c r="BV552" s="188"/>
      <c r="BW552" s="188"/>
      <c r="BX552" s="188"/>
    </row>
    <row r="553" spans="8:76"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/>
      <c r="AF553" s="188"/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  <c r="BI553" s="188"/>
      <c r="BJ553" s="188"/>
      <c r="BK553" s="188"/>
      <c r="BL553" s="188"/>
      <c r="BM553" s="188"/>
      <c r="BN553" s="188"/>
      <c r="BO553" s="188"/>
      <c r="BP553" s="188"/>
      <c r="BQ553" s="188"/>
      <c r="BR553" s="188"/>
      <c r="BS553" s="188"/>
      <c r="BT553" s="188"/>
      <c r="BU553" s="188"/>
      <c r="BV553" s="188"/>
      <c r="BW553" s="188"/>
      <c r="BX553" s="188"/>
    </row>
    <row r="554" spans="8:76"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/>
      <c r="AF554" s="188"/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  <c r="BI554" s="188"/>
      <c r="BJ554" s="188"/>
      <c r="BK554" s="188"/>
      <c r="BL554" s="188"/>
      <c r="BM554" s="188"/>
      <c r="BN554" s="188"/>
      <c r="BO554" s="188"/>
      <c r="BP554" s="188"/>
      <c r="BQ554" s="188"/>
      <c r="BR554" s="188"/>
      <c r="BS554" s="188"/>
      <c r="BT554" s="188"/>
      <c r="BU554" s="188"/>
      <c r="BV554" s="188"/>
      <c r="BW554" s="188"/>
      <c r="BX554" s="188"/>
    </row>
    <row r="555" spans="8:76"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/>
      <c r="AF555" s="188"/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  <c r="BI555" s="188"/>
      <c r="BJ555" s="188"/>
      <c r="BK555" s="188"/>
      <c r="BL555" s="188"/>
      <c r="BM555" s="188"/>
      <c r="BN555" s="188"/>
      <c r="BO555" s="188"/>
      <c r="BP555" s="188"/>
      <c r="BQ555" s="188"/>
      <c r="BR555" s="188"/>
      <c r="BS555" s="188"/>
      <c r="BT555" s="188"/>
      <c r="BU555" s="188"/>
      <c r="BV555" s="188"/>
      <c r="BW555" s="188"/>
      <c r="BX555" s="188"/>
    </row>
    <row r="556" spans="8:76"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/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  <c r="BI556" s="188"/>
      <c r="BJ556" s="188"/>
      <c r="BK556" s="188"/>
      <c r="BL556" s="188"/>
      <c r="BM556" s="188"/>
      <c r="BN556" s="188"/>
      <c r="BO556" s="188"/>
      <c r="BP556" s="188"/>
      <c r="BQ556" s="188"/>
      <c r="BR556" s="188"/>
      <c r="BS556" s="188"/>
      <c r="BT556" s="188"/>
      <c r="BU556" s="188"/>
      <c r="BV556" s="188"/>
      <c r="BW556" s="188"/>
      <c r="BX556" s="188"/>
    </row>
    <row r="557" spans="8:76"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/>
      <c r="AF557" s="188"/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  <c r="BI557" s="188"/>
      <c r="BJ557" s="188"/>
      <c r="BK557" s="188"/>
      <c r="BL557" s="188"/>
      <c r="BM557" s="188"/>
      <c r="BN557" s="188"/>
      <c r="BO557" s="188"/>
      <c r="BP557" s="188"/>
      <c r="BQ557" s="188"/>
      <c r="BR557" s="188"/>
      <c r="BS557" s="188"/>
      <c r="BT557" s="188"/>
      <c r="BU557" s="188"/>
      <c r="BV557" s="188"/>
      <c r="BW557" s="188"/>
      <c r="BX557" s="188"/>
    </row>
    <row r="558" spans="8:76"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/>
      <c r="AF558" s="188"/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  <c r="BI558" s="188"/>
      <c r="BJ558" s="188"/>
      <c r="BK558" s="188"/>
      <c r="BL558" s="188"/>
      <c r="BM558" s="188"/>
      <c r="BN558" s="188"/>
      <c r="BO558" s="188"/>
      <c r="BP558" s="188"/>
      <c r="BQ558" s="188"/>
      <c r="BR558" s="188"/>
      <c r="BS558" s="188"/>
      <c r="BT558" s="188"/>
      <c r="BU558" s="188"/>
      <c r="BV558" s="188"/>
      <c r="BW558" s="188"/>
      <c r="BX558" s="188"/>
    </row>
    <row r="559" spans="8:76"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/>
      <c r="AF559" s="188"/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  <c r="BI559" s="188"/>
      <c r="BJ559" s="188"/>
      <c r="BK559" s="188"/>
      <c r="BL559" s="188"/>
      <c r="BM559" s="188"/>
      <c r="BN559" s="188"/>
      <c r="BO559" s="188"/>
      <c r="BP559" s="188"/>
      <c r="BQ559" s="188"/>
      <c r="BR559" s="188"/>
      <c r="BS559" s="188"/>
      <c r="BT559" s="188"/>
      <c r="BU559" s="188"/>
      <c r="BV559" s="188"/>
      <c r="BW559" s="188"/>
      <c r="BX559" s="188"/>
    </row>
    <row r="560" spans="8:76"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/>
      <c r="AF560" s="188"/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  <c r="BI560" s="188"/>
      <c r="BJ560" s="188"/>
      <c r="BK560" s="188"/>
      <c r="BL560" s="188"/>
      <c r="BM560" s="188"/>
      <c r="BN560" s="188"/>
      <c r="BO560" s="188"/>
      <c r="BP560" s="188"/>
      <c r="BQ560" s="188"/>
      <c r="BR560" s="188"/>
      <c r="BS560" s="188"/>
      <c r="BT560" s="188"/>
      <c r="BU560" s="188"/>
      <c r="BV560" s="188"/>
      <c r="BW560" s="188"/>
      <c r="BX560" s="188"/>
    </row>
    <row r="561" spans="8:76">
      <c r="H561" s="188"/>
      <c r="I561" s="188"/>
      <c r="J561" s="188"/>
      <c r="K561" s="188"/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/>
      <c r="AF561" s="188"/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  <c r="BI561" s="188"/>
      <c r="BJ561" s="188"/>
      <c r="BK561" s="188"/>
      <c r="BL561" s="188"/>
      <c r="BM561" s="188"/>
      <c r="BN561" s="188"/>
      <c r="BO561" s="188"/>
      <c r="BP561" s="188"/>
      <c r="BQ561" s="188"/>
      <c r="BR561" s="188"/>
      <c r="BS561" s="188"/>
      <c r="BT561" s="188"/>
      <c r="BU561" s="188"/>
      <c r="BV561" s="188"/>
      <c r="BW561" s="188"/>
      <c r="BX561" s="188"/>
    </row>
    <row r="562" spans="8:76"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/>
      <c r="AF562" s="188"/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  <c r="BI562" s="188"/>
      <c r="BJ562" s="188"/>
      <c r="BK562" s="188"/>
      <c r="BL562" s="188"/>
      <c r="BM562" s="188"/>
      <c r="BN562" s="188"/>
      <c r="BO562" s="188"/>
      <c r="BP562" s="188"/>
      <c r="BQ562" s="188"/>
      <c r="BR562" s="188"/>
      <c r="BS562" s="188"/>
      <c r="BT562" s="188"/>
      <c r="BU562" s="188"/>
      <c r="BV562" s="188"/>
      <c r="BW562" s="188"/>
      <c r="BX562" s="188"/>
    </row>
    <row r="563" spans="8:76"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/>
      <c r="AF563" s="188"/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  <c r="BI563" s="188"/>
      <c r="BJ563" s="188"/>
      <c r="BK563" s="188"/>
      <c r="BL563" s="188"/>
      <c r="BM563" s="188"/>
      <c r="BN563" s="188"/>
      <c r="BO563" s="188"/>
      <c r="BP563" s="188"/>
      <c r="BQ563" s="188"/>
      <c r="BR563" s="188"/>
      <c r="BS563" s="188"/>
      <c r="BT563" s="188"/>
      <c r="BU563" s="188"/>
      <c r="BV563" s="188"/>
      <c r="BW563" s="188"/>
      <c r="BX563" s="188"/>
    </row>
    <row r="564" spans="8:76"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/>
      <c r="AF564" s="188"/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  <c r="BI564" s="188"/>
      <c r="BJ564" s="188"/>
      <c r="BK564" s="188"/>
      <c r="BL564" s="188"/>
      <c r="BM564" s="188"/>
      <c r="BN564" s="188"/>
      <c r="BO564" s="188"/>
      <c r="BP564" s="188"/>
      <c r="BQ564" s="188"/>
      <c r="BR564" s="188"/>
      <c r="BS564" s="188"/>
      <c r="BT564" s="188"/>
      <c r="BU564" s="188"/>
      <c r="BV564" s="188"/>
      <c r="BW564" s="188"/>
      <c r="BX564" s="188"/>
    </row>
    <row r="565" spans="8:76"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/>
      <c r="AF565" s="188"/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  <c r="BI565" s="188"/>
      <c r="BJ565" s="188"/>
      <c r="BK565" s="188"/>
      <c r="BL565" s="188"/>
      <c r="BM565" s="188"/>
      <c r="BN565" s="188"/>
      <c r="BO565" s="188"/>
      <c r="BP565" s="188"/>
      <c r="BQ565" s="188"/>
      <c r="BR565" s="188"/>
      <c r="BS565" s="188"/>
      <c r="BT565" s="188"/>
      <c r="BU565" s="188"/>
      <c r="BV565" s="188"/>
      <c r="BW565" s="188"/>
      <c r="BX565" s="188"/>
    </row>
    <row r="566" spans="8:76"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/>
      <c r="AF566" s="188"/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  <c r="BI566" s="188"/>
      <c r="BJ566" s="188"/>
      <c r="BK566" s="188"/>
      <c r="BL566" s="188"/>
      <c r="BM566" s="188"/>
      <c r="BN566" s="188"/>
      <c r="BO566" s="188"/>
      <c r="BP566" s="188"/>
      <c r="BQ566" s="188"/>
      <c r="BR566" s="188"/>
      <c r="BS566" s="188"/>
      <c r="BT566" s="188"/>
      <c r="BU566" s="188"/>
      <c r="BV566" s="188"/>
      <c r="BW566" s="188"/>
      <c r="BX566" s="188"/>
    </row>
    <row r="567" spans="8:76"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/>
      <c r="AF567" s="188"/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  <c r="BI567" s="188"/>
      <c r="BJ567" s="188"/>
      <c r="BK567" s="188"/>
      <c r="BL567" s="188"/>
      <c r="BM567" s="188"/>
      <c r="BN567" s="188"/>
      <c r="BO567" s="188"/>
      <c r="BP567" s="188"/>
      <c r="BQ567" s="188"/>
      <c r="BR567" s="188"/>
      <c r="BS567" s="188"/>
      <c r="BT567" s="188"/>
      <c r="BU567" s="188"/>
      <c r="BV567" s="188"/>
      <c r="BW567" s="188"/>
      <c r="BX567" s="188"/>
    </row>
    <row r="568" spans="8:76"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/>
      <c r="AF568" s="188"/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  <c r="BI568" s="188"/>
      <c r="BJ568" s="188"/>
      <c r="BK568" s="188"/>
      <c r="BL568" s="188"/>
      <c r="BM568" s="188"/>
      <c r="BN568" s="188"/>
      <c r="BO568" s="188"/>
      <c r="BP568" s="188"/>
      <c r="BQ568" s="188"/>
      <c r="BR568" s="188"/>
      <c r="BS568" s="188"/>
      <c r="BT568" s="188"/>
      <c r="BU568" s="188"/>
      <c r="BV568" s="188"/>
      <c r="BW568" s="188"/>
      <c r="BX568" s="188"/>
    </row>
    <row r="569" spans="8:76"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/>
      <c r="AF569" s="188"/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  <c r="BI569" s="188"/>
      <c r="BJ569" s="188"/>
      <c r="BK569" s="188"/>
      <c r="BL569" s="188"/>
      <c r="BM569" s="188"/>
      <c r="BN569" s="188"/>
      <c r="BO569" s="188"/>
      <c r="BP569" s="188"/>
      <c r="BQ569" s="188"/>
      <c r="BR569" s="188"/>
      <c r="BS569" s="188"/>
      <c r="BT569" s="188"/>
      <c r="BU569" s="188"/>
      <c r="BV569" s="188"/>
      <c r="BW569" s="188"/>
      <c r="BX569" s="188"/>
    </row>
    <row r="570" spans="8:76"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/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  <c r="BI570" s="188"/>
      <c r="BJ570" s="188"/>
      <c r="BK570" s="188"/>
      <c r="BL570" s="188"/>
      <c r="BM570" s="188"/>
      <c r="BN570" s="188"/>
      <c r="BO570" s="188"/>
      <c r="BP570" s="188"/>
      <c r="BQ570" s="188"/>
      <c r="BR570" s="188"/>
      <c r="BS570" s="188"/>
      <c r="BT570" s="188"/>
      <c r="BU570" s="188"/>
      <c r="BV570" s="188"/>
      <c r="BW570" s="188"/>
      <c r="BX570" s="188"/>
    </row>
    <row r="571" spans="8:76"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/>
      <c r="AF571" s="188"/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  <c r="BI571" s="188"/>
      <c r="BJ571" s="188"/>
      <c r="BK571" s="188"/>
      <c r="BL571" s="188"/>
      <c r="BM571" s="188"/>
      <c r="BN571" s="188"/>
      <c r="BO571" s="188"/>
      <c r="BP571" s="188"/>
      <c r="BQ571" s="188"/>
      <c r="BR571" s="188"/>
      <c r="BS571" s="188"/>
      <c r="BT571" s="188"/>
      <c r="BU571" s="188"/>
      <c r="BV571" s="188"/>
      <c r="BW571" s="188"/>
      <c r="BX571" s="188"/>
    </row>
    <row r="572" spans="8:76"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/>
      <c r="AF572" s="188"/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  <c r="BI572" s="188"/>
      <c r="BJ572" s="188"/>
      <c r="BK572" s="188"/>
      <c r="BL572" s="188"/>
      <c r="BM572" s="188"/>
      <c r="BN572" s="188"/>
      <c r="BO572" s="188"/>
      <c r="BP572" s="188"/>
      <c r="BQ572" s="188"/>
      <c r="BR572" s="188"/>
      <c r="BS572" s="188"/>
      <c r="BT572" s="188"/>
      <c r="BU572" s="188"/>
      <c r="BV572" s="188"/>
      <c r="BW572" s="188"/>
      <c r="BX572" s="188"/>
    </row>
    <row r="573" spans="8:76"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/>
      <c r="AF573" s="188"/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  <c r="BI573" s="188"/>
      <c r="BJ573" s="188"/>
      <c r="BK573" s="188"/>
      <c r="BL573" s="188"/>
      <c r="BM573" s="188"/>
      <c r="BN573" s="188"/>
      <c r="BO573" s="188"/>
      <c r="BP573" s="188"/>
      <c r="BQ573" s="188"/>
      <c r="BR573" s="188"/>
      <c r="BS573" s="188"/>
      <c r="BT573" s="188"/>
      <c r="BU573" s="188"/>
      <c r="BV573" s="188"/>
      <c r="BW573" s="188"/>
      <c r="BX573" s="188"/>
    </row>
    <row r="574" spans="8:76"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/>
      <c r="AF574" s="188"/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  <c r="BI574" s="188"/>
      <c r="BJ574" s="188"/>
      <c r="BK574" s="188"/>
      <c r="BL574" s="188"/>
      <c r="BM574" s="188"/>
      <c r="BN574" s="188"/>
      <c r="BO574" s="188"/>
      <c r="BP574" s="188"/>
      <c r="BQ574" s="188"/>
      <c r="BR574" s="188"/>
      <c r="BS574" s="188"/>
      <c r="BT574" s="188"/>
      <c r="BU574" s="188"/>
      <c r="BV574" s="188"/>
      <c r="BW574" s="188"/>
      <c r="BX574" s="188"/>
    </row>
    <row r="575" spans="8:76"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/>
      <c r="AF575" s="188"/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  <c r="BI575" s="188"/>
      <c r="BJ575" s="188"/>
      <c r="BK575" s="188"/>
      <c r="BL575" s="188"/>
      <c r="BM575" s="188"/>
      <c r="BN575" s="188"/>
      <c r="BO575" s="188"/>
      <c r="BP575" s="188"/>
      <c r="BQ575" s="188"/>
      <c r="BR575" s="188"/>
      <c r="BS575" s="188"/>
      <c r="BT575" s="188"/>
      <c r="BU575" s="188"/>
      <c r="BV575" s="188"/>
      <c r="BW575" s="188"/>
      <c r="BX575" s="188"/>
    </row>
    <row r="576" spans="8:76"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/>
      <c r="AF576" s="188"/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  <c r="BI576" s="188"/>
      <c r="BJ576" s="188"/>
      <c r="BK576" s="188"/>
      <c r="BL576" s="188"/>
      <c r="BM576" s="188"/>
      <c r="BN576" s="188"/>
      <c r="BO576" s="188"/>
      <c r="BP576" s="188"/>
      <c r="BQ576" s="188"/>
      <c r="BR576" s="188"/>
      <c r="BS576" s="188"/>
      <c r="BT576" s="188"/>
      <c r="BU576" s="188"/>
      <c r="BV576" s="188"/>
      <c r="BW576" s="188"/>
      <c r="BX576" s="188"/>
    </row>
    <row r="577" spans="8:76"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/>
      <c r="AF577" s="188"/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  <c r="BI577" s="188"/>
      <c r="BJ577" s="188"/>
      <c r="BK577" s="188"/>
      <c r="BL577" s="188"/>
      <c r="BM577" s="188"/>
      <c r="BN577" s="188"/>
      <c r="BO577" s="188"/>
      <c r="BP577" s="188"/>
      <c r="BQ577" s="188"/>
      <c r="BR577" s="188"/>
      <c r="BS577" s="188"/>
      <c r="BT577" s="188"/>
      <c r="BU577" s="188"/>
      <c r="BV577" s="188"/>
      <c r="BW577" s="188"/>
      <c r="BX577" s="188"/>
    </row>
    <row r="578" spans="8:76"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/>
      <c r="AF578" s="188"/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  <c r="BI578" s="188"/>
      <c r="BJ578" s="188"/>
      <c r="BK578" s="188"/>
      <c r="BL578" s="188"/>
      <c r="BM578" s="188"/>
      <c r="BN578" s="188"/>
      <c r="BO578" s="188"/>
      <c r="BP578" s="188"/>
      <c r="BQ578" s="188"/>
      <c r="BR578" s="188"/>
      <c r="BS578" s="188"/>
      <c r="BT578" s="188"/>
      <c r="BU578" s="188"/>
      <c r="BV578" s="188"/>
      <c r="BW578" s="188"/>
      <c r="BX578" s="188"/>
    </row>
    <row r="579" spans="8:76"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/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  <c r="BI579" s="188"/>
      <c r="BJ579" s="188"/>
      <c r="BK579" s="188"/>
      <c r="BL579" s="188"/>
      <c r="BM579" s="188"/>
      <c r="BN579" s="188"/>
      <c r="BO579" s="188"/>
      <c r="BP579" s="188"/>
      <c r="BQ579" s="188"/>
      <c r="BR579" s="188"/>
      <c r="BS579" s="188"/>
      <c r="BT579" s="188"/>
      <c r="BU579" s="188"/>
      <c r="BV579" s="188"/>
      <c r="BW579" s="188"/>
      <c r="BX579" s="188"/>
    </row>
    <row r="580" spans="8:76"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/>
      <c r="AF580" s="188"/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  <c r="BI580" s="188"/>
      <c r="BJ580" s="188"/>
      <c r="BK580" s="188"/>
      <c r="BL580" s="188"/>
      <c r="BM580" s="188"/>
      <c r="BN580" s="188"/>
      <c r="BO580" s="188"/>
      <c r="BP580" s="188"/>
      <c r="BQ580" s="188"/>
      <c r="BR580" s="188"/>
      <c r="BS580" s="188"/>
      <c r="BT580" s="188"/>
      <c r="BU580" s="188"/>
      <c r="BV580" s="188"/>
      <c r="BW580" s="188"/>
      <c r="BX580" s="188"/>
    </row>
    <row r="581" spans="8:76"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/>
      <c r="AF581" s="188"/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  <c r="BI581" s="188"/>
      <c r="BJ581" s="188"/>
      <c r="BK581" s="188"/>
      <c r="BL581" s="188"/>
      <c r="BM581" s="188"/>
      <c r="BN581" s="188"/>
      <c r="BO581" s="188"/>
      <c r="BP581" s="188"/>
      <c r="BQ581" s="188"/>
      <c r="BR581" s="188"/>
      <c r="BS581" s="188"/>
      <c r="BT581" s="188"/>
      <c r="BU581" s="188"/>
      <c r="BV581" s="188"/>
      <c r="BW581" s="188"/>
      <c r="BX581" s="188"/>
    </row>
    <row r="582" spans="8:76"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/>
      <c r="AF582" s="188"/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  <c r="BI582" s="188"/>
      <c r="BJ582" s="188"/>
      <c r="BK582" s="188"/>
      <c r="BL582" s="188"/>
      <c r="BM582" s="188"/>
      <c r="BN582" s="188"/>
      <c r="BO582" s="188"/>
      <c r="BP582" s="188"/>
      <c r="BQ582" s="188"/>
      <c r="BR582" s="188"/>
      <c r="BS582" s="188"/>
      <c r="BT582" s="188"/>
      <c r="BU582" s="188"/>
      <c r="BV582" s="188"/>
      <c r="BW582" s="188"/>
      <c r="BX582" s="188"/>
    </row>
    <row r="583" spans="8:76"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/>
      <c r="AF583" s="188"/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  <c r="BI583" s="188"/>
      <c r="BJ583" s="188"/>
      <c r="BK583" s="188"/>
      <c r="BL583" s="188"/>
      <c r="BM583" s="188"/>
      <c r="BN583" s="188"/>
      <c r="BO583" s="188"/>
      <c r="BP583" s="188"/>
      <c r="BQ583" s="188"/>
      <c r="BR583" s="188"/>
      <c r="BS583" s="188"/>
      <c r="BT583" s="188"/>
      <c r="BU583" s="188"/>
      <c r="BV583" s="188"/>
      <c r="BW583" s="188"/>
      <c r="BX583" s="188"/>
    </row>
    <row r="584" spans="8:76"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/>
      <c r="AF584" s="188"/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  <c r="BI584" s="188"/>
      <c r="BJ584" s="188"/>
      <c r="BK584" s="188"/>
      <c r="BL584" s="188"/>
      <c r="BM584" s="188"/>
      <c r="BN584" s="188"/>
      <c r="BO584" s="188"/>
      <c r="BP584" s="188"/>
      <c r="BQ584" s="188"/>
      <c r="BR584" s="188"/>
      <c r="BS584" s="188"/>
      <c r="BT584" s="188"/>
      <c r="BU584" s="188"/>
      <c r="BV584" s="188"/>
      <c r="BW584" s="188"/>
      <c r="BX584" s="188"/>
    </row>
    <row r="585" spans="8:76"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/>
      <c r="AF585" s="188"/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  <c r="BI585" s="188"/>
      <c r="BJ585" s="188"/>
      <c r="BK585" s="188"/>
      <c r="BL585" s="188"/>
      <c r="BM585" s="188"/>
      <c r="BN585" s="188"/>
      <c r="BO585" s="188"/>
      <c r="BP585" s="188"/>
      <c r="BQ585" s="188"/>
      <c r="BR585" s="188"/>
      <c r="BS585" s="188"/>
      <c r="BT585" s="188"/>
      <c r="BU585" s="188"/>
      <c r="BV585" s="188"/>
      <c r="BW585" s="188"/>
      <c r="BX585" s="188"/>
    </row>
    <row r="586" spans="8:76"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/>
      <c r="AF586" s="188"/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  <c r="BI586" s="188"/>
      <c r="BJ586" s="188"/>
      <c r="BK586" s="188"/>
      <c r="BL586" s="188"/>
      <c r="BM586" s="188"/>
      <c r="BN586" s="188"/>
      <c r="BO586" s="188"/>
      <c r="BP586" s="188"/>
      <c r="BQ586" s="188"/>
      <c r="BR586" s="188"/>
      <c r="BS586" s="188"/>
      <c r="BT586" s="188"/>
      <c r="BU586" s="188"/>
      <c r="BV586" s="188"/>
      <c r="BW586" s="188"/>
      <c r="BX586" s="188"/>
    </row>
    <row r="587" spans="8:76"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/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  <c r="BI587" s="188"/>
      <c r="BJ587" s="188"/>
      <c r="BK587" s="188"/>
      <c r="BL587" s="188"/>
      <c r="BM587" s="188"/>
      <c r="BN587" s="188"/>
      <c r="BO587" s="188"/>
      <c r="BP587" s="188"/>
      <c r="BQ587" s="188"/>
      <c r="BR587" s="188"/>
      <c r="BS587" s="188"/>
      <c r="BT587" s="188"/>
      <c r="BU587" s="188"/>
      <c r="BV587" s="188"/>
      <c r="BW587" s="188"/>
      <c r="BX587" s="188"/>
    </row>
    <row r="588" spans="8:76"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/>
      <c r="AF588" s="188"/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  <c r="BI588" s="188"/>
      <c r="BJ588" s="188"/>
      <c r="BK588" s="188"/>
      <c r="BL588" s="188"/>
      <c r="BM588" s="188"/>
      <c r="BN588" s="188"/>
      <c r="BO588" s="188"/>
      <c r="BP588" s="188"/>
      <c r="BQ588" s="188"/>
      <c r="BR588" s="188"/>
      <c r="BS588" s="188"/>
      <c r="BT588" s="188"/>
      <c r="BU588" s="188"/>
      <c r="BV588" s="188"/>
      <c r="BW588" s="188"/>
      <c r="BX588" s="188"/>
    </row>
    <row r="589" spans="8:76"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/>
      <c r="AF589" s="188"/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  <c r="BI589" s="188"/>
      <c r="BJ589" s="188"/>
      <c r="BK589" s="188"/>
      <c r="BL589" s="188"/>
      <c r="BM589" s="188"/>
      <c r="BN589" s="188"/>
      <c r="BO589" s="188"/>
      <c r="BP589" s="188"/>
      <c r="BQ589" s="188"/>
      <c r="BR589" s="188"/>
      <c r="BS589" s="188"/>
      <c r="BT589" s="188"/>
      <c r="BU589" s="188"/>
      <c r="BV589" s="188"/>
      <c r="BW589" s="188"/>
      <c r="BX589" s="188"/>
    </row>
    <row r="590" spans="8:76"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/>
      <c r="AF590" s="188"/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  <c r="BI590" s="188"/>
      <c r="BJ590" s="188"/>
      <c r="BK590" s="188"/>
      <c r="BL590" s="188"/>
      <c r="BM590" s="188"/>
      <c r="BN590" s="188"/>
      <c r="BO590" s="188"/>
      <c r="BP590" s="188"/>
      <c r="BQ590" s="188"/>
      <c r="BR590" s="188"/>
      <c r="BS590" s="188"/>
      <c r="BT590" s="188"/>
      <c r="BU590" s="188"/>
      <c r="BV590" s="188"/>
      <c r="BW590" s="188"/>
      <c r="BX590" s="188"/>
    </row>
    <row r="591" spans="8:76"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/>
      <c r="AF591" s="188"/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  <c r="BI591" s="188"/>
      <c r="BJ591" s="188"/>
      <c r="BK591" s="188"/>
      <c r="BL591" s="188"/>
      <c r="BM591" s="188"/>
      <c r="BN591" s="188"/>
      <c r="BO591" s="188"/>
      <c r="BP591" s="188"/>
      <c r="BQ591" s="188"/>
      <c r="BR591" s="188"/>
      <c r="BS591" s="188"/>
      <c r="BT591" s="188"/>
      <c r="BU591" s="188"/>
      <c r="BV591" s="188"/>
      <c r="BW591" s="188"/>
      <c r="BX591" s="188"/>
    </row>
    <row r="592" spans="8:76"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/>
      <c r="AF592" s="188"/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  <c r="BI592" s="188"/>
      <c r="BJ592" s="188"/>
      <c r="BK592" s="188"/>
      <c r="BL592" s="188"/>
      <c r="BM592" s="188"/>
      <c r="BN592" s="188"/>
      <c r="BO592" s="188"/>
      <c r="BP592" s="188"/>
      <c r="BQ592" s="188"/>
      <c r="BR592" s="188"/>
      <c r="BS592" s="188"/>
      <c r="BT592" s="188"/>
      <c r="BU592" s="188"/>
      <c r="BV592" s="188"/>
      <c r="BW592" s="188"/>
      <c r="BX592" s="188"/>
    </row>
    <row r="593" spans="8:76"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/>
      <c r="AF593" s="188"/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  <c r="BI593" s="188"/>
      <c r="BJ593" s="188"/>
      <c r="BK593" s="188"/>
      <c r="BL593" s="188"/>
      <c r="BM593" s="188"/>
      <c r="BN593" s="188"/>
      <c r="BO593" s="188"/>
      <c r="BP593" s="188"/>
      <c r="BQ593" s="188"/>
      <c r="BR593" s="188"/>
      <c r="BS593" s="188"/>
      <c r="BT593" s="188"/>
      <c r="BU593" s="188"/>
      <c r="BV593" s="188"/>
      <c r="BW593" s="188"/>
      <c r="BX593" s="188"/>
    </row>
  </sheetData>
  <mergeCells count="13">
    <mergeCell ref="A37:F37"/>
    <mergeCell ref="A38:F38"/>
    <mergeCell ref="A39:F39"/>
    <mergeCell ref="A29:G29"/>
    <mergeCell ref="A16:G16"/>
    <mergeCell ref="A23:F23"/>
    <mergeCell ref="A24:F24"/>
    <mergeCell ref="A25:F25"/>
    <mergeCell ref="A1:G1"/>
    <mergeCell ref="A3:G3"/>
    <mergeCell ref="A10:F10"/>
    <mergeCell ref="A11:F11"/>
    <mergeCell ref="A12:F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workbookViewId="0">
      <selection activeCell="A20" sqref="A20"/>
    </sheetView>
  </sheetViews>
  <sheetFormatPr defaultRowHeight="15"/>
  <cols>
    <col min="1" max="1" width="59.7109375" customWidth="1"/>
    <col min="2" max="2" width="14.42578125" customWidth="1"/>
    <col min="3" max="3" width="15" customWidth="1"/>
    <col min="4" max="4" width="12.42578125" customWidth="1"/>
    <col min="5" max="5" width="13.140625" customWidth="1"/>
  </cols>
  <sheetData>
    <row r="2" spans="1:4">
      <c r="A2" s="239" t="s">
        <v>208</v>
      </c>
      <c r="B2" s="239" t="s">
        <v>340</v>
      </c>
      <c r="C2" s="239" t="s">
        <v>313</v>
      </c>
      <c r="D2" s="239" t="s">
        <v>339</v>
      </c>
    </row>
    <row r="3" spans="1:4">
      <c r="A3" s="239" t="s">
        <v>203</v>
      </c>
      <c r="B3" s="240">
        <v>2</v>
      </c>
      <c r="C3" s="239">
        <v>2</v>
      </c>
      <c r="D3" s="243">
        <f>B3*C3</f>
        <v>4</v>
      </c>
    </row>
    <row r="4" spans="1:4">
      <c r="A4" s="239" t="s">
        <v>204</v>
      </c>
      <c r="B4" s="240">
        <v>3</v>
      </c>
      <c r="C4" s="239">
        <v>2</v>
      </c>
      <c r="D4" s="243">
        <f t="shared" ref="D4:D7" si="0">B4*C4</f>
        <v>6</v>
      </c>
    </row>
    <row r="5" spans="1:4">
      <c r="A5" s="239" t="s">
        <v>205</v>
      </c>
      <c r="B5" s="240">
        <v>4</v>
      </c>
      <c r="C5" s="239">
        <v>4</v>
      </c>
      <c r="D5" s="243">
        <f t="shared" si="0"/>
        <v>16</v>
      </c>
    </row>
    <row r="6" spans="1:4">
      <c r="A6" s="239" t="s">
        <v>206</v>
      </c>
      <c r="B6" s="240">
        <v>0.5</v>
      </c>
      <c r="C6" s="239">
        <v>4</v>
      </c>
      <c r="D6" s="243">
        <f t="shared" si="0"/>
        <v>2</v>
      </c>
    </row>
    <row r="7" spans="1:4">
      <c r="A7" s="239" t="s">
        <v>207</v>
      </c>
      <c r="B7" s="240">
        <v>2</v>
      </c>
      <c r="C7" s="239">
        <v>4</v>
      </c>
      <c r="D7" s="243">
        <f t="shared" si="0"/>
        <v>8</v>
      </c>
    </row>
    <row r="8" spans="1:4">
      <c r="A8" s="239" t="s">
        <v>211</v>
      </c>
      <c r="B8" s="413">
        <f>D8/12</f>
        <v>3</v>
      </c>
      <c r="C8" s="414"/>
      <c r="D8" s="243">
        <f>SUM(D3:D7)</f>
        <v>36</v>
      </c>
    </row>
    <row r="9" spans="1:4">
      <c r="A9" s="241" t="s">
        <v>209</v>
      </c>
      <c r="B9" s="242" t="s">
        <v>314</v>
      </c>
      <c r="C9" s="241"/>
      <c r="D9" s="244"/>
    </row>
    <row r="10" spans="1:4">
      <c r="A10" s="241" t="s">
        <v>203</v>
      </c>
      <c r="B10" s="242">
        <v>1</v>
      </c>
      <c r="C10" s="241">
        <v>2</v>
      </c>
      <c r="D10" s="244">
        <f>B10*C10</f>
        <v>2</v>
      </c>
    </row>
    <row r="11" spans="1:4">
      <c r="A11" s="241" t="s">
        <v>204</v>
      </c>
      <c r="B11" s="242">
        <v>1</v>
      </c>
      <c r="C11" s="241">
        <v>2</v>
      </c>
      <c r="D11" s="244">
        <f t="shared" ref="D11:D14" si="1">B11*C11</f>
        <v>2</v>
      </c>
    </row>
    <row r="12" spans="1:4">
      <c r="A12" s="241" t="s">
        <v>205</v>
      </c>
      <c r="B12" s="242">
        <v>1</v>
      </c>
      <c r="C12" s="241">
        <v>4</v>
      </c>
      <c r="D12" s="244">
        <f t="shared" si="1"/>
        <v>4</v>
      </c>
    </row>
    <row r="13" spans="1:4">
      <c r="A13" s="241" t="s">
        <v>206</v>
      </c>
      <c r="B13" s="242">
        <v>0.2</v>
      </c>
      <c r="C13" s="241">
        <v>4</v>
      </c>
      <c r="D13" s="244">
        <f t="shared" si="1"/>
        <v>0.8</v>
      </c>
    </row>
    <row r="14" spans="1:4">
      <c r="A14" s="241" t="s">
        <v>207</v>
      </c>
      <c r="B14" s="242">
        <v>1.6</v>
      </c>
      <c r="C14" s="241">
        <v>2</v>
      </c>
      <c r="D14" s="244">
        <f t="shared" si="1"/>
        <v>3.2</v>
      </c>
    </row>
    <row r="15" spans="1:4">
      <c r="A15" s="241" t="s">
        <v>210</v>
      </c>
      <c r="B15" s="242">
        <v>3.5</v>
      </c>
      <c r="C15" s="241">
        <v>4</v>
      </c>
      <c r="D15" s="244">
        <f>B15*C15</f>
        <v>14</v>
      </c>
    </row>
    <row r="16" spans="1:4">
      <c r="A16" s="241" t="s">
        <v>211</v>
      </c>
      <c r="B16" s="415">
        <f>D16/12</f>
        <v>2</v>
      </c>
      <c r="C16" s="416"/>
      <c r="D16" s="244">
        <f t="shared" ref="D16" si="2">SUM(D11:D15)</f>
        <v>24</v>
      </c>
    </row>
    <row r="18" spans="1:4">
      <c r="A18" s="422" t="s">
        <v>341</v>
      </c>
      <c r="B18" s="422"/>
      <c r="C18" s="422"/>
      <c r="D18" s="422"/>
    </row>
    <row r="19" spans="1:4">
      <c r="A19" s="422"/>
      <c r="B19" s="422"/>
      <c r="C19" s="422"/>
      <c r="D19" s="422"/>
    </row>
  </sheetData>
  <mergeCells count="3">
    <mergeCell ref="B8:C8"/>
    <mergeCell ref="B16:C16"/>
    <mergeCell ref="A18:D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5"/>
  <sheetViews>
    <sheetView topLeftCell="A199" workbookViewId="0">
      <selection activeCell="D215" sqref="D215:N215"/>
    </sheetView>
  </sheetViews>
  <sheetFormatPr defaultRowHeight="15"/>
  <sheetData>
    <row r="2" spans="1:14">
      <c r="A2" s="418" t="s">
        <v>212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20"/>
    </row>
    <row r="3" spans="1:14">
      <c r="A3" s="421" t="s">
        <v>213</v>
      </c>
      <c r="B3" s="421"/>
      <c r="C3" s="421"/>
      <c r="D3" s="421" t="s">
        <v>214</v>
      </c>
      <c r="E3" s="421"/>
      <c r="F3" s="421"/>
      <c r="G3" s="421"/>
      <c r="H3" s="421"/>
      <c r="I3" s="421"/>
      <c r="J3" s="421"/>
      <c r="K3" s="421"/>
      <c r="L3" s="421"/>
      <c r="M3" s="421"/>
      <c r="N3" s="421"/>
    </row>
    <row r="4" spans="1:14">
      <c r="A4" s="226" t="s">
        <v>0</v>
      </c>
      <c r="B4" s="417" t="s">
        <v>215</v>
      </c>
      <c r="C4" s="417"/>
      <c r="D4" s="417" t="s">
        <v>216</v>
      </c>
      <c r="E4" s="417"/>
      <c r="F4" s="417"/>
      <c r="G4" s="417"/>
      <c r="H4" s="417"/>
      <c r="I4" s="417"/>
      <c r="J4" s="417"/>
      <c r="K4" s="417"/>
      <c r="L4" s="417"/>
      <c r="M4" s="417"/>
      <c r="N4" s="417"/>
    </row>
    <row r="5" spans="1:14">
      <c r="A5" s="22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228"/>
    </row>
    <row r="6" spans="1:14">
      <c r="A6" s="229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228"/>
    </row>
    <row r="7" spans="1:14">
      <c r="A7" s="226" t="s">
        <v>217</v>
      </c>
      <c r="B7" s="417" t="s">
        <v>218</v>
      </c>
      <c r="C7" s="417"/>
      <c r="D7" s="417" t="s">
        <v>219</v>
      </c>
      <c r="E7" s="417"/>
      <c r="F7" s="417"/>
      <c r="G7" s="417"/>
      <c r="H7" s="417"/>
      <c r="I7" s="417"/>
      <c r="J7" s="417"/>
      <c r="K7" s="417"/>
      <c r="L7" s="417"/>
      <c r="M7" s="417"/>
      <c r="N7" s="417"/>
    </row>
    <row r="8" spans="1:14">
      <c r="A8" s="229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228"/>
    </row>
    <row r="9" spans="1:14">
      <c r="A9" s="417" t="s">
        <v>15</v>
      </c>
      <c r="B9" s="417"/>
      <c r="C9" s="417"/>
      <c r="D9" s="417" t="s">
        <v>220</v>
      </c>
      <c r="E9" s="417"/>
      <c r="F9" s="417"/>
      <c r="G9" s="417"/>
      <c r="H9" s="417"/>
      <c r="I9" s="417"/>
      <c r="J9" s="417"/>
      <c r="K9" s="417"/>
      <c r="L9" s="417"/>
      <c r="M9" s="417"/>
      <c r="N9" s="417"/>
    </row>
    <row r="10" spans="1:14">
      <c r="A10" s="229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228"/>
    </row>
    <row r="11" spans="1:14">
      <c r="A11" s="229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228"/>
    </row>
    <row r="12" spans="1:14">
      <c r="A12" s="229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228"/>
    </row>
    <row r="13" spans="1:14">
      <c r="A13" s="418" t="s">
        <v>221</v>
      </c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20"/>
    </row>
    <row r="14" spans="1:14">
      <c r="A14" s="421" t="s">
        <v>213</v>
      </c>
      <c r="B14" s="421"/>
      <c r="C14" s="421"/>
      <c r="D14" s="421" t="s">
        <v>214</v>
      </c>
      <c r="E14" s="421"/>
      <c r="F14" s="421"/>
      <c r="G14" s="421"/>
      <c r="H14" s="421"/>
      <c r="I14" s="421"/>
      <c r="J14" s="421"/>
      <c r="K14" s="421"/>
      <c r="L14" s="421"/>
      <c r="M14" s="421"/>
      <c r="N14" s="421"/>
    </row>
    <row r="15" spans="1:14">
      <c r="A15" s="226" t="s">
        <v>0</v>
      </c>
      <c r="B15" s="417" t="s">
        <v>222</v>
      </c>
      <c r="C15" s="417"/>
      <c r="D15" s="417" t="s">
        <v>223</v>
      </c>
      <c r="E15" s="417"/>
      <c r="F15" s="417"/>
      <c r="G15" s="417"/>
      <c r="H15" s="417"/>
      <c r="I15" s="417"/>
      <c r="J15" s="417"/>
      <c r="K15" s="417"/>
      <c r="L15" s="417"/>
      <c r="M15" s="417"/>
      <c r="N15" s="417"/>
    </row>
    <row r="16" spans="1:14">
      <c r="A16" s="229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228"/>
    </row>
    <row r="17" spans="1:14">
      <c r="A17" s="229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228"/>
    </row>
    <row r="18" spans="1:14">
      <c r="A18" s="229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228"/>
    </row>
    <row r="19" spans="1:14">
      <c r="A19" s="229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228"/>
    </row>
    <row r="20" spans="1:14">
      <c r="A20" s="226" t="s">
        <v>1</v>
      </c>
      <c r="B20" s="417" t="s">
        <v>224</v>
      </c>
      <c r="C20" s="417"/>
      <c r="D20" s="417" t="s">
        <v>225</v>
      </c>
      <c r="E20" s="417"/>
      <c r="F20" s="417"/>
      <c r="G20" s="417"/>
      <c r="H20" s="417"/>
      <c r="I20" s="417"/>
      <c r="J20" s="417"/>
      <c r="K20" s="417"/>
      <c r="L20" s="417"/>
      <c r="M20" s="417"/>
      <c r="N20" s="417"/>
    </row>
    <row r="21" spans="1:14">
      <c r="A21" s="229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228"/>
    </row>
    <row r="22" spans="1:14">
      <c r="A22" s="229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228"/>
    </row>
    <row r="23" spans="1:14">
      <c r="A23" s="229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228"/>
    </row>
    <row r="24" spans="1:14">
      <c r="A24" s="229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228"/>
    </row>
    <row r="25" spans="1:14">
      <c r="A25" s="417" t="s">
        <v>226</v>
      </c>
      <c r="B25" s="417"/>
      <c r="C25" s="417"/>
      <c r="D25" s="417" t="s">
        <v>220</v>
      </c>
      <c r="E25" s="417"/>
      <c r="F25" s="417"/>
      <c r="G25" s="417"/>
      <c r="H25" s="417"/>
      <c r="I25" s="417"/>
      <c r="J25" s="417"/>
      <c r="K25" s="417"/>
      <c r="L25" s="417"/>
      <c r="M25" s="417"/>
      <c r="N25" s="417"/>
    </row>
    <row r="26" spans="1:14">
      <c r="A26" s="229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228"/>
    </row>
    <row r="27" spans="1:14">
      <c r="A27" s="229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228"/>
    </row>
    <row r="28" spans="1:14">
      <c r="A28" s="226" t="s">
        <v>3</v>
      </c>
      <c r="B28" s="417" t="s">
        <v>227</v>
      </c>
      <c r="C28" s="417"/>
      <c r="D28" s="417" t="s">
        <v>228</v>
      </c>
      <c r="E28" s="417"/>
      <c r="F28" s="417"/>
      <c r="G28" s="417"/>
      <c r="H28" s="417"/>
      <c r="I28" s="417"/>
      <c r="J28" s="417"/>
      <c r="K28" s="417"/>
      <c r="L28" s="417"/>
      <c r="M28" s="417"/>
      <c r="N28" s="417"/>
    </row>
    <row r="29" spans="1:14">
      <c r="A29" s="230"/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2"/>
    </row>
    <row r="30" spans="1:14">
      <c r="A30" s="229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228"/>
    </row>
    <row r="31" spans="1:14">
      <c r="A31" s="417" t="s">
        <v>15</v>
      </c>
      <c r="B31" s="417"/>
      <c r="C31" s="417"/>
      <c r="D31" s="417" t="s">
        <v>229</v>
      </c>
      <c r="E31" s="417"/>
      <c r="F31" s="417"/>
      <c r="G31" s="417"/>
      <c r="H31" s="417"/>
      <c r="I31" s="417"/>
      <c r="J31" s="417"/>
      <c r="K31" s="417"/>
      <c r="L31" s="417"/>
      <c r="M31" s="417"/>
      <c r="N31" s="417"/>
    </row>
    <row r="32" spans="1:14">
      <c r="A32" s="229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228"/>
    </row>
    <row r="33" spans="1:14">
      <c r="A33" s="229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228"/>
    </row>
    <row r="34" spans="1:14">
      <c r="A34" s="418" t="s">
        <v>230</v>
      </c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20"/>
    </row>
    <row r="35" spans="1:14">
      <c r="A35" s="421" t="s">
        <v>213</v>
      </c>
      <c r="B35" s="421"/>
      <c r="C35" s="421"/>
      <c r="D35" s="421" t="s">
        <v>214</v>
      </c>
      <c r="E35" s="421"/>
      <c r="F35" s="421"/>
      <c r="G35" s="421"/>
      <c r="H35" s="421"/>
      <c r="I35" s="421"/>
      <c r="J35" s="421"/>
      <c r="K35" s="421"/>
      <c r="L35" s="421"/>
      <c r="M35" s="421"/>
      <c r="N35" s="421"/>
    </row>
    <row r="36" spans="1:14">
      <c r="A36" s="226" t="s">
        <v>0</v>
      </c>
      <c r="B36" s="417" t="s">
        <v>22</v>
      </c>
      <c r="C36" s="417"/>
      <c r="D36" s="417" t="s">
        <v>231</v>
      </c>
      <c r="E36" s="417"/>
      <c r="F36" s="417"/>
      <c r="G36" s="417"/>
      <c r="H36" s="417"/>
      <c r="I36" s="417"/>
      <c r="J36" s="417"/>
      <c r="K36" s="417"/>
      <c r="L36" s="417"/>
      <c r="M36" s="417"/>
      <c r="N36" s="417"/>
    </row>
    <row r="37" spans="1:14">
      <c r="A37" s="229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228"/>
    </row>
    <row r="38" spans="1:14">
      <c r="A38" s="229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228"/>
    </row>
    <row r="39" spans="1:14">
      <c r="A39" s="226" t="s">
        <v>1</v>
      </c>
      <c r="B39" s="417" t="s">
        <v>232</v>
      </c>
      <c r="C39" s="417"/>
      <c r="D39" s="417" t="s">
        <v>233</v>
      </c>
      <c r="E39" s="417"/>
      <c r="F39" s="417"/>
      <c r="G39" s="417"/>
      <c r="H39" s="417"/>
      <c r="I39" s="417"/>
      <c r="J39" s="417"/>
      <c r="K39" s="417"/>
      <c r="L39" s="417"/>
      <c r="M39" s="417"/>
      <c r="N39" s="417"/>
    </row>
    <row r="40" spans="1:14">
      <c r="A40" s="229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228"/>
    </row>
    <row r="41" spans="1:14">
      <c r="A41" s="229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228"/>
    </row>
    <row r="42" spans="1:14">
      <c r="A42" s="226" t="s">
        <v>3</v>
      </c>
      <c r="B42" s="417" t="s">
        <v>234</v>
      </c>
      <c r="C42" s="417"/>
      <c r="D42" s="417" t="s">
        <v>235</v>
      </c>
      <c r="E42" s="417"/>
      <c r="F42" s="417"/>
      <c r="G42" s="417"/>
      <c r="H42" s="417"/>
      <c r="I42" s="417"/>
      <c r="J42" s="417"/>
      <c r="K42" s="417"/>
      <c r="L42" s="417"/>
      <c r="M42" s="417"/>
      <c r="N42" s="417"/>
    </row>
    <row r="43" spans="1:14">
      <c r="A43" s="229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228"/>
    </row>
    <row r="44" spans="1:14">
      <c r="A44" s="229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228"/>
    </row>
    <row r="45" spans="1:14">
      <c r="A45" s="226" t="s">
        <v>4</v>
      </c>
      <c r="B45" s="417" t="s">
        <v>25</v>
      </c>
      <c r="C45" s="417"/>
      <c r="D45" s="417" t="s">
        <v>236</v>
      </c>
      <c r="E45" s="417"/>
      <c r="F45" s="417"/>
      <c r="G45" s="417"/>
      <c r="H45" s="417"/>
      <c r="I45" s="417"/>
      <c r="J45" s="417"/>
      <c r="K45" s="417"/>
      <c r="L45" s="417"/>
      <c r="M45" s="417"/>
      <c r="N45" s="417"/>
    </row>
    <row r="46" spans="1:14">
      <c r="A46" s="229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228"/>
    </row>
    <row r="47" spans="1:14">
      <c r="A47" s="229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228"/>
    </row>
    <row r="48" spans="1:14">
      <c r="A48" s="226" t="s">
        <v>71</v>
      </c>
      <c r="B48" s="417" t="s">
        <v>237</v>
      </c>
      <c r="C48" s="417"/>
      <c r="D48" s="417" t="s">
        <v>238</v>
      </c>
      <c r="E48" s="417"/>
      <c r="F48" s="417"/>
      <c r="G48" s="417"/>
      <c r="H48" s="417"/>
      <c r="I48" s="417"/>
      <c r="J48" s="417"/>
      <c r="K48" s="417"/>
      <c r="L48" s="417"/>
      <c r="M48" s="417"/>
      <c r="N48" s="417"/>
    </row>
    <row r="49" spans="1:14">
      <c r="A49" s="229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228"/>
    </row>
    <row r="50" spans="1:14">
      <c r="A50" s="229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228"/>
    </row>
    <row r="51" spans="1:14">
      <c r="A51" s="226" t="s">
        <v>72</v>
      </c>
      <c r="B51" s="417" t="s">
        <v>27</v>
      </c>
      <c r="C51" s="417"/>
      <c r="D51" s="417" t="s">
        <v>239</v>
      </c>
      <c r="E51" s="417"/>
      <c r="F51" s="417"/>
      <c r="G51" s="417"/>
      <c r="H51" s="417"/>
      <c r="I51" s="417"/>
      <c r="J51" s="417"/>
      <c r="K51" s="417"/>
      <c r="L51" s="417"/>
      <c r="M51" s="417"/>
      <c r="N51" s="417"/>
    </row>
    <row r="52" spans="1:14">
      <c r="A52" s="229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228"/>
    </row>
    <row r="53" spans="1:14">
      <c r="A53" s="229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228"/>
    </row>
    <row r="54" spans="1:14">
      <c r="A54" s="226" t="s">
        <v>76</v>
      </c>
      <c r="B54" s="417" t="s">
        <v>28</v>
      </c>
      <c r="C54" s="417"/>
      <c r="D54" s="417" t="s">
        <v>240</v>
      </c>
      <c r="E54" s="417"/>
      <c r="F54" s="417"/>
      <c r="G54" s="417"/>
      <c r="H54" s="417"/>
      <c r="I54" s="417"/>
      <c r="J54" s="417"/>
      <c r="K54" s="417"/>
      <c r="L54" s="417"/>
      <c r="M54" s="417"/>
      <c r="N54" s="417"/>
    </row>
    <row r="55" spans="1:14">
      <c r="A55" s="229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228"/>
    </row>
    <row r="56" spans="1:14">
      <c r="A56" s="229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228"/>
    </row>
    <row r="57" spans="1:14">
      <c r="A57" s="226" t="s">
        <v>77</v>
      </c>
      <c r="B57" s="417" t="s">
        <v>29</v>
      </c>
      <c r="C57" s="417"/>
      <c r="D57" s="417" t="s">
        <v>241</v>
      </c>
      <c r="E57" s="417"/>
      <c r="F57" s="417"/>
      <c r="G57" s="417"/>
      <c r="H57" s="417"/>
      <c r="I57" s="417"/>
      <c r="J57" s="417"/>
      <c r="K57" s="417"/>
      <c r="L57" s="417"/>
      <c r="M57" s="417"/>
      <c r="N57" s="417"/>
    </row>
    <row r="58" spans="1:14">
      <c r="A58" s="229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228"/>
    </row>
    <row r="59" spans="1:14">
      <c r="A59" s="229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228"/>
    </row>
    <row r="60" spans="1:14">
      <c r="A60" s="417" t="s">
        <v>15</v>
      </c>
      <c r="B60" s="417"/>
      <c r="C60" s="417"/>
      <c r="D60" s="417" t="s">
        <v>220</v>
      </c>
      <c r="E60" s="417"/>
      <c r="F60" s="417"/>
      <c r="G60" s="417"/>
      <c r="H60" s="417"/>
      <c r="I60" s="417"/>
      <c r="J60" s="417"/>
      <c r="K60" s="417"/>
      <c r="L60" s="417"/>
      <c r="M60" s="417"/>
      <c r="N60" s="417"/>
    </row>
    <row r="61" spans="1:14">
      <c r="A61" s="229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228"/>
    </row>
    <row r="62" spans="1:14">
      <c r="A62" s="233"/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5"/>
    </row>
    <row r="63" spans="1:14">
      <c r="A63" s="418" t="s">
        <v>242</v>
      </c>
      <c r="B63" s="419"/>
      <c r="C63" s="419"/>
      <c r="D63" s="419"/>
      <c r="E63" s="419"/>
      <c r="F63" s="419"/>
      <c r="G63" s="419"/>
      <c r="H63" s="419"/>
      <c r="I63" s="419"/>
      <c r="J63" s="419"/>
      <c r="K63" s="419"/>
      <c r="L63" s="419"/>
      <c r="M63" s="419"/>
      <c r="N63" s="420"/>
    </row>
    <row r="64" spans="1:14">
      <c r="A64" s="421" t="s">
        <v>213</v>
      </c>
      <c r="B64" s="421"/>
      <c r="C64" s="421"/>
      <c r="D64" s="421" t="s">
        <v>214</v>
      </c>
      <c r="E64" s="421"/>
      <c r="F64" s="421"/>
      <c r="G64" s="421"/>
      <c r="H64" s="421"/>
      <c r="I64" s="421"/>
      <c r="J64" s="421"/>
      <c r="K64" s="421"/>
      <c r="L64" s="421"/>
      <c r="M64" s="421"/>
      <c r="N64" s="421"/>
    </row>
    <row r="65" spans="1:14">
      <c r="A65" s="226" t="s">
        <v>0</v>
      </c>
      <c r="B65" s="417" t="s">
        <v>33</v>
      </c>
      <c r="C65" s="417"/>
      <c r="D65" s="417" t="s">
        <v>243</v>
      </c>
      <c r="E65" s="417"/>
      <c r="F65" s="417"/>
      <c r="G65" s="417"/>
      <c r="H65" s="417"/>
      <c r="I65" s="417"/>
      <c r="J65" s="417"/>
      <c r="K65" s="417"/>
      <c r="L65" s="417"/>
      <c r="M65" s="417"/>
      <c r="N65" s="417"/>
    </row>
    <row r="66" spans="1:14">
      <c r="A66" s="229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228"/>
    </row>
    <row r="67" spans="1:14">
      <c r="A67" s="229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228"/>
    </row>
    <row r="68" spans="1:14">
      <c r="A68" s="226" t="s">
        <v>1</v>
      </c>
      <c r="B68" s="417" t="s">
        <v>244</v>
      </c>
      <c r="C68" s="417"/>
      <c r="D68" s="417" t="s">
        <v>245</v>
      </c>
      <c r="E68" s="417"/>
      <c r="F68" s="417"/>
      <c r="G68" s="417"/>
      <c r="H68" s="417"/>
      <c r="I68" s="417"/>
      <c r="J68" s="417"/>
      <c r="K68" s="417"/>
      <c r="L68" s="417"/>
      <c r="M68" s="417"/>
      <c r="N68" s="417"/>
    </row>
    <row r="69" spans="1:14">
      <c r="A69" s="229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228"/>
    </row>
    <row r="70" spans="1:14">
      <c r="A70" s="229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228"/>
    </row>
    <row r="71" spans="1:14">
      <c r="A71" s="226" t="s">
        <v>246</v>
      </c>
      <c r="B71" s="417" t="s">
        <v>247</v>
      </c>
      <c r="C71" s="417"/>
      <c r="D71" s="417" t="s">
        <v>248</v>
      </c>
      <c r="E71" s="417"/>
      <c r="F71" s="417"/>
      <c r="G71" s="417"/>
      <c r="H71" s="417"/>
      <c r="I71" s="417"/>
      <c r="J71" s="417"/>
      <c r="K71" s="417"/>
      <c r="L71" s="417"/>
      <c r="M71" s="417"/>
      <c r="N71" s="417"/>
    </row>
    <row r="72" spans="1:14">
      <c r="A72" s="229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228"/>
    </row>
    <row r="73" spans="1:14">
      <c r="A73" s="417" t="s">
        <v>15</v>
      </c>
      <c r="B73" s="417"/>
      <c r="C73" s="417"/>
      <c r="D73" s="417" t="s">
        <v>220</v>
      </c>
      <c r="E73" s="417"/>
      <c r="F73" s="417"/>
      <c r="G73" s="417"/>
      <c r="H73" s="417"/>
      <c r="I73" s="417"/>
      <c r="J73" s="417"/>
      <c r="K73" s="417"/>
      <c r="L73" s="417"/>
      <c r="M73" s="417"/>
      <c r="N73" s="417"/>
    </row>
    <row r="74" spans="1:14">
      <c r="A74" s="229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228"/>
    </row>
    <row r="75" spans="1:14">
      <c r="A75" s="233"/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5"/>
    </row>
    <row r="76" spans="1:14">
      <c r="A76" s="418" t="s">
        <v>249</v>
      </c>
      <c r="B76" s="419"/>
      <c r="C76" s="419"/>
      <c r="D76" s="419"/>
      <c r="E76" s="419"/>
      <c r="F76" s="419"/>
      <c r="G76" s="419"/>
      <c r="H76" s="419"/>
      <c r="I76" s="419"/>
      <c r="J76" s="419"/>
      <c r="K76" s="419"/>
      <c r="L76" s="419"/>
      <c r="M76" s="419"/>
      <c r="N76" s="420"/>
    </row>
    <row r="77" spans="1:14">
      <c r="A77" s="421" t="s">
        <v>213</v>
      </c>
      <c r="B77" s="421"/>
      <c r="C77" s="421"/>
      <c r="D77" s="421" t="s">
        <v>214</v>
      </c>
      <c r="E77" s="421"/>
      <c r="F77" s="421"/>
      <c r="G77" s="421"/>
      <c r="H77" s="421"/>
      <c r="I77" s="421"/>
      <c r="J77" s="421"/>
      <c r="K77" s="421"/>
      <c r="L77" s="421"/>
      <c r="M77" s="421"/>
      <c r="N77" s="421"/>
    </row>
    <row r="78" spans="1:14">
      <c r="A78" s="226" t="s">
        <v>17</v>
      </c>
      <c r="B78" s="417"/>
      <c r="C78" s="417"/>
      <c r="D78" s="417" t="s">
        <v>130</v>
      </c>
      <c r="E78" s="417"/>
      <c r="F78" s="417"/>
      <c r="G78" s="417"/>
      <c r="H78" s="417"/>
      <c r="I78" s="417"/>
      <c r="J78" s="417"/>
      <c r="K78" s="417"/>
      <c r="L78" s="417"/>
      <c r="M78" s="417"/>
      <c r="N78" s="417"/>
    </row>
    <row r="79" spans="1:14">
      <c r="A79" s="229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228"/>
    </row>
    <row r="80" spans="1:14">
      <c r="A80" s="229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28"/>
    </row>
    <row r="81" spans="1:14">
      <c r="A81" s="226" t="s">
        <v>19</v>
      </c>
      <c r="B81" s="417"/>
      <c r="C81" s="417"/>
      <c r="D81" s="417" t="s">
        <v>250</v>
      </c>
      <c r="E81" s="417"/>
      <c r="F81" s="417"/>
      <c r="G81" s="417"/>
      <c r="H81" s="417"/>
      <c r="I81" s="417"/>
      <c r="J81" s="417"/>
      <c r="K81" s="417"/>
      <c r="L81" s="417"/>
      <c r="M81" s="417"/>
      <c r="N81" s="417"/>
    </row>
    <row r="82" spans="1:14">
      <c r="A82" s="229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228"/>
    </row>
    <row r="83" spans="1:14">
      <c r="A83" s="229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228"/>
    </row>
    <row r="84" spans="1:14">
      <c r="A84" s="226" t="s">
        <v>31</v>
      </c>
      <c r="B84" s="417"/>
      <c r="C84" s="417"/>
      <c r="D84" s="417" t="s">
        <v>251</v>
      </c>
      <c r="E84" s="417"/>
      <c r="F84" s="417"/>
      <c r="G84" s="417"/>
      <c r="H84" s="417"/>
      <c r="I84" s="417"/>
      <c r="J84" s="417"/>
      <c r="K84" s="417"/>
      <c r="L84" s="417"/>
      <c r="M84" s="417"/>
      <c r="N84" s="417"/>
    </row>
    <row r="85" spans="1:14">
      <c r="A85" s="227"/>
      <c r="B85" s="236"/>
      <c r="C85" s="236"/>
      <c r="D85" s="236"/>
      <c r="E85" s="236"/>
      <c r="F85" s="236"/>
      <c r="G85" s="236"/>
      <c r="H85" s="236"/>
      <c r="I85" s="236"/>
      <c r="J85" s="236"/>
      <c r="K85" s="236"/>
      <c r="L85" s="236"/>
      <c r="M85" s="236"/>
      <c r="N85" s="237"/>
    </row>
    <row r="86" spans="1:14">
      <c r="A86" s="229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228"/>
    </row>
    <row r="87" spans="1:14">
      <c r="A87" s="417" t="s">
        <v>15</v>
      </c>
      <c r="B87" s="417"/>
      <c r="C87" s="417"/>
      <c r="D87" s="417" t="s">
        <v>252</v>
      </c>
      <c r="E87" s="417"/>
      <c r="F87" s="417"/>
      <c r="G87" s="417"/>
      <c r="H87" s="417"/>
      <c r="I87" s="417"/>
      <c r="J87" s="417"/>
      <c r="K87" s="417"/>
      <c r="L87" s="417"/>
      <c r="M87" s="417"/>
      <c r="N87" s="417"/>
    </row>
    <row r="88" spans="1:14">
      <c r="A88" s="229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228"/>
    </row>
    <row r="89" spans="1:14">
      <c r="A89" s="233"/>
      <c r="B89" s="234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5"/>
    </row>
    <row r="90" spans="1:14">
      <c r="A90" s="418" t="s">
        <v>253</v>
      </c>
      <c r="B90" s="419"/>
      <c r="C90" s="419"/>
      <c r="D90" s="419"/>
      <c r="E90" s="419"/>
      <c r="F90" s="419"/>
      <c r="G90" s="419"/>
      <c r="H90" s="419"/>
      <c r="I90" s="419"/>
      <c r="J90" s="419"/>
      <c r="K90" s="419"/>
      <c r="L90" s="419"/>
      <c r="M90" s="419"/>
      <c r="N90" s="420"/>
    </row>
    <row r="91" spans="1:14">
      <c r="A91" s="421" t="s">
        <v>213</v>
      </c>
      <c r="B91" s="421"/>
      <c r="C91" s="421"/>
      <c r="D91" s="421" t="s">
        <v>214</v>
      </c>
      <c r="E91" s="421"/>
      <c r="F91" s="421"/>
      <c r="G91" s="421"/>
      <c r="H91" s="421"/>
      <c r="I91" s="421"/>
      <c r="J91" s="421"/>
      <c r="K91" s="421"/>
      <c r="L91" s="421"/>
      <c r="M91" s="421"/>
      <c r="N91" s="421"/>
    </row>
    <row r="92" spans="1:14">
      <c r="A92" s="226" t="s">
        <v>0</v>
      </c>
      <c r="B92" s="417" t="s">
        <v>254</v>
      </c>
      <c r="C92" s="417"/>
      <c r="D92" s="417" t="s">
        <v>255</v>
      </c>
      <c r="E92" s="417"/>
      <c r="F92" s="417"/>
      <c r="G92" s="417"/>
      <c r="H92" s="417"/>
      <c r="I92" s="417"/>
      <c r="J92" s="417"/>
      <c r="K92" s="417"/>
      <c r="L92" s="417"/>
      <c r="M92" s="417"/>
      <c r="N92" s="417"/>
    </row>
    <row r="93" spans="1:14">
      <c r="A93" s="229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228"/>
    </row>
    <row r="94" spans="1:14">
      <c r="A94" s="229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228"/>
    </row>
    <row r="95" spans="1:14">
      <c r="A95" s="229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228"/>
    </row>
    <row r="96" spans="1:14">
      <c r="A96" s="226" t="s">
        <v>1</v>
      </c>
      <c r="B96" s="417" t="s">
        <v>256</v>
      </c>
      <c r="C96" s="417"/>
      <c r="D96" s="417" t="s">
        <v>257</v>
      </c>
      <c r="E96" s="417"/>
      <c r="F96" s="417"/>
      <c r="G96" s="417"/>
      <c r="H96" s="417"/>
      <c r="I96" s="417"/>
      <c r="J96" s="417"/>
      <c r="K96" s="417"/>
      <c r="L96" s="417"/>
      <c r="M96" s="417"/>
      <c r="N96" s="417"/>
    </row>
    <row r="97" spans="1:14">
      <c r="A97" s="229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228"/>
    </row>
    <row r="98" spans="1:14">
      <c r="A98" s="229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228"/>
    </row>
    <row r="99" spans="1:14">
      <c r="A99" s="226" t="s">
        <v>3</v>
      </c>
      <c r="B99" s="417" t="s">
        <v>258</v>
      </c>
      <c r="C99" s="417"/>
      <c r="D99" s="417" t="s">
        <v>259</v>
      </c>
      <c r="E99" s="417"/>
      <c r="F99" s="417"/>
      <c r="G99" s="417"/>
      <c r="H99" s="417"/>
      <c r="I99" s="417"/>
      <c r="J99" s="417"/>
      <c r="K99" s="417"/>
      <c r="L99" s="417"/>
      <c r="M99" s="417"/>
      <c r="N99" s="417"/>
    </row>
    <row r="100" spans="1:14">
      <c r="A100" s="229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228"/>
    </row>
    <row r="101" spans="1:14">
      <c r="A101" s="229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228"/>
    </row>
    <row r="102" spans="1:14">
      <c r="A102" s="226" t="s">
        <v>4</v>
      </c>
      <c r="B102" s="417" t="s">
        <v>260</v>
      </c>
      <c r="C102" s="417"/>
      <c r="D102" s="417" t="s">
        <v>261</v>
      </c>
      <c r="E102" s="417"/>
      <c r="F102" s="417"/>
      <c r="G102" s="417"/>
      <c r="H102" s="417"/>
      <c r="I102" s="417"/>
      <c r="J102" s="417"/>
      <c r="K102" s="417"/>
      <c r="L102" s="417"/>
      <c r="M102" s="417"/>
      <c r="N102" s="417"/>
    </row>
    <row r="103" spans="1:14">
      <c r="A103" s="229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228"/>
    </row>
    <row r="104" spans="1:14">
      <c r="A104" s="229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228"/>
    </row>
    <row r="105" spans="1:14">
      <c r="A105" s="226" t="s">
        <v>71</v>
      </c>
      <c r="B105" s="417" t="s">
        <v>262</v>
      </c>
      <c r="C105" s="417"/>
      <c r="D105" s="417" t="s">
        <v>263</v>
      </c>
      <c r="E105" s="417"/>
      <c r="F105" s="417"/>
      <c r="G105" s="417"/>
      <c r="H105" s="417"/>
      <c r="I105" s="417"/>
      <c r="J105" s="417"/>
      <c r="K105" s="417"/>
      <c r="L105" s="417"/>
      <c r="M105" s="417"/>
      <c r="N105" s="417"/>
    </row>
    <row r="106" spans="1:14">
      <c r="A106" s="229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228"/>
    </row>
    <row r="107" spans="1:14">
      <c r="A107" s="229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228"/>
    </row>
    <row r="108" spans="1:14">
      <c r="A108" s="229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228"/>
    </row>
    <row r="109" spans="1:14">
      <c r="A109" s="226" t="s">
        <v>72</v>
      </c>
      <c r="B109" s="417" t="s">
        <v>264</v>
      </c>
      <c r="C109" s="417"/>
      <c r="D109" s="417" t="s">
        <v>265</v>
      </c>
      <c r="E109" s="417"/>
      <c r="F109" s="417"/>
      <c r="G109" s="417"/>
      <c r="H109" s="417"/>
      <c r="I109" s="417"/>
      <c r="J109" s="417"/>
      <c r="K109" s="417"/>
      <c r="L109" s="417"/>
      <c r="M109" s="417"/>
      <c r="N109" s="417"/>
    </row>
    <row r="110" spans="1:14">
      <c r="A110" s="229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228"/>
    </row>
    <row r="111" spans="1:14">
      <c r="A111" s="229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228"/>
    </row>
    <row r="112" spans="1:14">
      <c r="A112" s="226" t="s">
        <v>76</v>
      </c>
      <c r="B112" s="417" t="s">
        <v>258</v>
      </c>
      <c r="C112" s="417"/>
      <c r="D112" s="417" t="s">
        <v>259</v>
      </c>
      <c r="E112" s="417"/>
      <c r="F112" s="417"/>
      <c r="G112" s="417"/>
      <c r="H112" s="417"/>
      <c r="I112" s="417"/>
      <c r="J112" s="417"/>
      <c r="K112" s="417"/>
      <c r="L112" s="417"/>
      <c r="M112" s="417"/>
      <c r="N112" s="417"/>
    </row>
    <row r="113" spans="1:14">
      <c r="A113" s="229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228"/>
    </row>
    <row r="114" spans="1:14">
      <c r="A114" s="229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228"/>
    </row>
    <row r="115" spans="1:14">
      <c r="A115" s="226" t="s">
        <v>77</v>
      </c>
      <c r="B115" s="417" t="s">
        <v>266</v>
      </c>
      <c r="C115" s="417"/>
      <c r="D115" s="417" t="s">
        <v>261</v>
      </c>
      <c r="E115" s="417"/>
      <c r="F115" s="417"/>
      <c r="G115" s="417"/>
      <c r="H115" s="417"/>
      <c r="I115" s="417"/>
      <c r="J115" s="417"/>
      <c r="K115" s="417"/>
      <c r="L115" s="417"/>
      <c r="M115" s="417"/>
      <c r="N115" s="417"/>
    </row>
    <row r="116" spans="1:14">
      <c r="A116" s="229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228"/>
    </row>
    <row r="117" spans="1:14">
      <c r="A117" s="229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228"/>
    </row>
    <row r="118" spans="1:14">
      <c r="A118" s="417" t="s">
        <v>15</v>
      </c>
      <c r="B118" s="417"/>
      <c r="C118" s="417"/>
      <c r="D118" s="417" t="s">
        <v>220</v>
      </c>
      <c r="E118" s="417"/>
      <c r="F118" s="417"/>
      <c r="G118" s="417"/>
      <c r="H118" s="417"/>
      <c r="I118" s="417"/>
      <c r="J118" s="417"/>
      <c r="K118" s="417"/>
      <c r="L118" s="417"/>
      <c r="M118" s="417"/>
      <c r="N118" s="417"/>
    </row>
    <row r="119" spans="1:14">
      <c r="A119" s="229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228"/>
    </row>
    <row r="120" spans="1:14">
      <c r="A120" s="233"/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  <c r="L120" s="234"/>
      <c r="M120" s="234"/>
      <c r="N120" s="235"/>
    </row>
    <row r="121" spans="1:14">
      <c r="A121" s="418" t="s">
        <v>267</v>
      </c>
      <c r="B121" s="419"/>
      <c r="C121" s="419"/>
      <c r="D121" s="419"/>
      <c r="E121" s="419"/>
      <c r="F121" s="419"/>
      <c r="G121" s="419"/>
      <c r="H121" s="419"/>
      <c r="I121" s="419"/>
      <c r="J121" s="419"/>
      <c r="K121" s="419"/>
      <c r="L121" s="419"/>
      <c r="M121" s="419"/>
      <c r="N121" s="420"/>
    </row>
    <row r="122" spans="1:14">
      <c r="A122" s="421" t="s">
        <v>213</v>
      </c>
      <c r="B122" s="421"/>
      <c r="C122" s="421"/>
      <c r="D122" s="421" t="s">
        <v>214</v>
      </c>
      <c r="E122" s="421"/>
      <c r="F122" s="421"/>
      <c r="G122" s="421"/>
      <c r="H122" s="421"/>
      <c r="I122" s="421"/>
      <c r="J122" s="421"/>
      <c r="K122" s="421"/>
      <c r="L122" s="421"/>
      <c r="M122" s="421"/>
      <c r="N122" s="421"/>
    </row>
    <row r="123" spans="1:14">
      <c r="A123" s="226" t="s">
        <v>0</v>
      </c>
      <c r="B123" s="417" t="s">
        <v>268</v>
      </c>
      <c r="C123" s="417"/>
      <c r="D123" s="417" t="s">
        <v>269</v>
      </c>
      <c r="E123" s="417"/>
      <c r="F123" s="417"/>
      <c r="G123" s="417"/>
      <c r="H123" s="417"/>
      <c r="I123" s="417"/>
      <c r="J123" s="417"/>
      <c r="K123" s="417"/>
      <c r="L123" s="417"/>
      <c r="M123" s="417"/>
      <c r="N123" s="417"/>
    </row>
    <row r="124" spans="1:14">
      <c r="A124" s="229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228"/>
    </row>
    <row r="125" spans="1:14">
      <c r="A125" s="229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228"/>
    </row>
    <row r="126" spans="1:14">
      <c r="A126" s="229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228"/>
    </row>
    <row r="127" spans="1:14">
      <c r="A127" s="226" t="s">
        <v>1</v>
      </c>
      <c r="B127" s="417" t="s">
        <v>40</v>
      </c>
      <c r="C127" s="417"/>
      <c r="D127" s="417" t="s">
        <v>270</v>
      </c>
      <c r="E127" s="417"/>
      <c r="F127" s="417"/>
      <c r="G127" s="417"/>
      <c r="H127" s="417"/>
      <c r="I127" s="417"/>
      <c r="J127" s="417"/>
      <c r="K127" s="417"/>
      <c r="L127" s="417"/>
      <c r="M127" s="417"/>
      <c r="N127" s="417"/>
    </row>
    <row r="128" spans="1:14">
      <c r="A128" s="229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228"/>
    </row>
    <row r="129" spans="1:14">
      <c r="A129" s="229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228"/>
    </row>
    <row r="130" spans="1:14">
      <c r="A130" s="229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228"/>
    </row>
    <row r="131" spans="1:14">
      <c r="A131" s="226" t="s">
        <v>3</v>
      </c>
      <c r="B131" s="417" t="s">
        <v>271</v>
      </c>
      <c r="C131" s="417"/>
      <c r="D131" s="417" t="s">
        <v>272</v>
      </c>
      <c r="E131" s="417"/>
      <c r="F131" s="417"/>
      <c r="G131" s="417"/>
      <c r="H131" s="417"/>
      <c r="I131" s="417"/>
      <c r="J131" s="417"/>
      <c r="K131" s="417"/>
      <c r="L131" s="417"/>
      <c r="M131" s="417"/>
      <c r="N131" s="417"/>
    </row>
    <row r="132" spans="1:14">
      <c r="A132" s="229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228"/>
    </row>
    <row r="133" spans="1:14">
      <c r="A133" s="229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228"/>
    </row>
    <row r="134" spans="1:14">
      <c r="A134" s="229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228"/>
    </row>
    <row r="135" spans="1:14">
      <c r="A135" s="229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228"/>
    </row>
    <row r="136" spans="1:14">
      <c r="A136" s="226" t="s">
        <v>4</v>
      </c>
      <c r="B136" s="417" t="s">
        <v>273</v>
      </c>
      <c r="C136" s="417"/>
      <c r="D136" s="417" t="s">
        <v>274</v>
      </c>
      <c r="E136" s="417"/>
      <c r="F136" s="417"/>
      <c r="G136" s="417"/>
      <c r="H136" s="417"/>
      <c r="I136" s="417"/>
      <c r="J136" s="417"/>
      <c r="K136" s="417"/>
      <c r="L136" s="417"/>
      <c r="M136" s="417"/>
      <c r="N136" s="417"/>
    </row>
    <row r="137" spans="1:14">
      <c r="A137" s="229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228"/>
    </row>
    <row r="138" spans="1:14">
      <c r="A138" s="229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228"/>
    </row>
    <row r="139" spans="1:14">
      <c r="A139" s="229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228"/>
    </row>
    <row r="140" spans="1:14">
      <c r="A140" s="226" t="s">
        <v>71</v>
      </c>
      <c r="B140" s="417" t="s">
        <v>275</v>
      </c>
      <c r="C140" s="417"/>
      <c r="D140" s="417" t="s">
        <v>276</v>
      </c>
      <c r="E140" s="417"/>
      <c r="F140" s="417"/>
      <c r="G140" s="417"/>
      <c r="H140" s="417"/>
      <c r="I140" s="417"/>
      <c r="J140" s="417"/>
      <c r="K140" s="417"/>
      <c r="L140" s="417"/>
      <c r="M140" s="417"/>
      <c r="N140" s="417"/>
    </row>
    <row r="141" spans="1:14">
      <c r="A141" s="229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228"/>
    </row>
    <row r="142" spans="1:14">
      <c r="A142" s="229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228"/>
    </row>
    <row r="143" spans="1:14">
      <c r="A143" s="229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228"/>
    </row>
    <row r="144" spans="1:14">
      <c r="A144" s="229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228"/>
    </row>
    <row r="145" spans="1:14">
      <c r="A145" s="229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228"/>
    </row>
    <row r="146" spans="1:14">
      <c r="A146" s="226" t="s">
        <v>72</v>
      </c>
      <c r="B146" s="417" t="s">
        <v>247</v>
      </c>
      <c r="C146" s="417"/>
      <c r="D146" s="417" t="s">
        <v>277</v>
      </c>
      <c r="E146" s="417"/>
      <c r="F146" s="417"/>
      <c r="G146" s="417"/>
      <c r="H146" s="417"/>
      <c r="I146" s="417"/>
      <c r="J146" s="417"/>
      <c r="K146" s="417"/>
      <c r="L146" s="417"/>
      <c r="M146" s="417"/>
      <c r="N146" s="417"/>
    </row>
    <row r="147" spans="1:14">
      <c r="A147" s="229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228"/>
    </row>
    <row r="148" spans="1:14">
      <c r="A148" s="229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228"/>
    </row>
    <row r="149" spans="1:14">
      <c r="A149" s="226" t="s">
        <v>76</v>
      </c>
      <c r="B149" s="417" t="s">
        <v>227</v>
      </c>
      <c r="C149" s="417"/>
      <c r="D149" s="417" t="s">
        <v>278</v>
      </c>
      <c r="E149" s="417"/>
      <c r="F149" s="417"/>
      <c r="G149" s="417"/>
      <c r="H149" s="417"/>
      <c r="I149" s="417"/>
      <c r="J149" s="417"/>
      <c r="K149" s="417"/>
      <c r="L149" s="417"/>
      <c r="M149" s="417"/>
      <c r="N149" s="417"/>
    </row>
    <row r="150" spans="1:14">
      <c r="A150" s="229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228"/>
    </row>
    <row r="151" spans="1:14">
      <c r="A151" s="229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228"/>
    </row>
    <row r="152" spans="1:14">
      <c r="A152" s="417" t="s">
        <v>15</v>
      </c>
      <c r="B152" s="417"/>
      <c r="C152" s="417"/>
      <c r="D152" s="417" t="s">
        <v>220</v>
      </c>
      <c r="E152" s="417"/>
      <c r="F152" s="417"/>
      <c r="G152" s="417"/>
      <c r="H152" s="417"/>
      <c r="I152" s="417"/>
      <c r="J152" s="417"/>
      <c r="K152" s="417"/>
      <c r="L152" s="417"/>
      <c r="M152" s="417"/>
      <c r="N152" s="417"/>
    </row>
    <row r="153" spans="1:14">
      <c r="A153" s="229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228"/>
    </row>
    <row r="154" spans="1:14">
      <c r="A154" s="233"/>
      <c r="B154" s="234"/>
      <c r="C154" s="234"/>
      <c r="D154" s="234"/>
      <c r="E154" s="234"/>
      <c r="F154" s="234"/>
      <c r="G154" s="234"/>
      <c r="H154" s="234"/>
      <c r="I154" s="234"/>
      <c r="J154" s="234"/>
      <c r="K154" s="234"/>
      <c r="L154" s="234"/>
      <c r="M154" s="234"/>
      <c r="N154" s="235"/>
    </row>
    <row r="155" spans="1:14">
      <c r="A155" s="418" t="s">
        <v>279</v>
      </c>
      <c r="B155" s="419"/>
      <c r="C155" s="419"/>
      <c r="D155" s="419"/>
      <c r="E155" s="419"/>
      <c r="F155" s="419"/>
      <c r="G155" s="419"/>
      <c r="H155" s="419"/>
      <c r="I155" s="419"/>
      <c r="J155" s="419"/>
      <c r="K155" s="419"/>
      <c r="L155" s="419"/>
      <c r="M155" s="419"/>
      <c r="N155" s="420"/>
    </row>
    <row r="156" spans="1:14">
      <c r="A156" s="421" t="s">
        <v>213</v>
      </c>
      <c r="B156" s="421"/>
      <c r="C156" s="421"/>
      <c r="D156" s="421" t="s">
        <v>214</v>
      </c>
      <c r="E156" s="421"/>
      <c r="F156" s="421"/>
      <c r="G156" s="421"/>
      <c r="H156" s="421"/>
      <c r="I156" s="421"/>
      <c r="J156" s="421"/>
      <c r="K156" s="421"/>
      <c r="L156" s="421"/>
      <c r="M156" s="421"/>
      <c r="N156" s="421"/>
    </row>
    <row r="157" spans="1:14">
      <c r="A157" s="226" t="s">
        <v>0</v>
      </c>
      <c r="B157" s="417" t="s">
        <v>47</v>
      </c>
      <c r="C157" s="417"/>
      <c r="D157" s="417" t="s">
        <v>280</v>
      </c>
      <c r="E157" s="417"/>
      <c r="F157" s="417"/>
      <c r="G157" s="417"/>
      <c r="H157" s="417"/>
      <c r="I157" s="417"/>
      <c r="J157" s="417"/>
      <c r="K157" s="417"/>
      <c r="L157" s="417"/>
      <c r="M157" s="417"/>
      <c r="N157" s="417"/>
    </row>
    <row r="158" spans="1:14">
      <c r="A158" s="229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228"/>
    </row>
    <row r="159" spans="1:14">
      <c r="A159" s="229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228"/>
    </row>
    <row r="160" spans="1:14">
      <c r="A160" s="229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228"/>
    </row>
    <row r="161" spans="1:14">
      <c r="A161" s="226" t="s">
        <v>1</v>
      </c>
      <c r="B161" s="417" t="s">
        <v>48</v>
      </c>
      <c r="C161" s="417"/>
      <c r="D161" s="417" t="s">
        <v>281</v>
      </c>
      <c r="E161" s="417"/>
      <c r="F161" s="417"/>
      <c r="G161" s="417"/>
      <c r="H161" s="417"/>
      <c r="I161" s="417"/>
      <c r="J161" s="417"/>
      <c r="K161" s="417"/>
      <c r="L161" s="417"/>
      <c r="M161" s="417"/>
      <c r="N161" s="417"/>
    </row>
    <row r="162" spans="1:14">
      <c r="A162" s="229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228"/>
    </row>
    <row r="163" spans="1:14">
      <c r="A163" s="229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228"/>
    </row>
    <row r="164" spans="1:14">
      <c r="A164" s="229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228"/>
    </row>
    <row r="165" spans="1:14">
      <c r="A165" s="226" t="s">
        <v>3</v>
      </c>
      <c r="B165" s="417" t="s">
        <v>282</v>
      </c>
      <c r="C165" s="417"/>
      <c r="D165" s="417" t="s">
        <v>283</v>
      </c>
      <c r="E165" s="417"/>
      <c r="F165" s="417"/>
      <c r="G165" s="417"/>
      <c r="H165" s="417"/>
      <c r="I165" s="417"/>
      <c r="J165" s="417"/>
      <c r="K165" s="417"/>
      <c r="L165" s="417"/>
      <c r="M165" s="417"/>
      <c r="N165" s="417"/>
    </row>
    <row r="166" spans="1:14">
      <c r="A166" s="229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228"/>
    </row>
    <row r="167" spans="1:14">
      <c r="A167" s="229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228"/>
    </row>
    <row r="168" spans="1:14">
      <c r="A168" s="229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228"/>
    </row>
    <row r="169" spans="1:14">
      <c r="A169" s="226" t="s">
        <v>4</v>
      </c>
      <c r="B169" s="417" t="s">
        <v>247</v>
      </c>
      <c r="C169" s="417"/>
      <c r="D169" s="417" t="s">
        <v>284</v>
      </c>
      <c r="E169" s="417"/>
      <c r="F169" s="417"/>
      <c r="G169" s="417"/>
      <c r="H169" s="417"/>
      <c r="I169" s="417"/>
      <c r="J169" s="417"/>
      <c r="K169" s="417"/>
      <c r="L169" s="417"/>
      <c r="M169" s="417"/>
      <c r="N169" s="417"/>
    </row>
    <row r="170" spans="1:14">
      <c r="A170" s="229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228"/>
    </row>
    <row r="171" spans="1:14">
      <c r="A171" s="229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228"/>
    </row>
    <row r="172" spans="1:14">
      <c r="A172" s="417" t="s">
        <v>15</v>
      </c>
      <c r="B172" s="417"/>
      <c r="C172" s="417"/>
      <c r="D172" s="417" t="s">
        <v>220</v>
      </c>
      <c r="E172" s="417"/>
      <c r="F172" s="417"/>
      <c r="G172" s="417"/>
      <c r="H172" s="417"/>
      <c r="I172" s="417"/>
      <c r="J172" s="417"/>
      <c r="K172" s="417"/>
      <c r="L172" s="417"/>
      <c r="M172" s="417"/>
      <c r="N172" s="417"/>
    </row>
    <row r="173" spans="1:14">
      <c r="A173" s="229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228"/>
    </row>
    <row r="174" spans="1:14">
      <c r="A174" s="233"/>
      <c r="B174" s="234"/>
      <c r="C174" s="234"/>
      <c r="D174" s="234"/>
      <c r="E174" s="234"/>
      <c r="F174" s="234"/>
      <c r="G174" s="234"/>
      <c r="H174" s="234"/>
      <c r="I174" s="234"/>
      <c r="J174" s="234"/>
      <c r="K174" s="234"/>
      <c r="L174" s="234"/>
      <c r="M174" s="234"/>
      <c r="N174" s="235"/>
    </row>
    <row r="175" spans="1:14">
      <c r="A175" s="418" t="s">
        <v>285</v>
      </c>
      <c r="B175" s="419"/>
      <c r="C175" s="419"/>
      <c r="D175" s="419"/>
      <c r="E175" s="419"/>
      <c r="F175" s="419"/>
      <c r="G175" s="419"/>
      <c r="H175" s="419"/>
      <c r="I175" s="419"/>
      <c r="J175" s="419"/>
      <c r="K175" s="419"/>
      <c r="L175" s="419"/>
      <c r="M175" s="419"/>
      <c r="N175" s="420"/>
    </row>
    <row r="176" spans="1:14">
      <c r="A176" s="421" t="s">
        <v>213</v>
      </c>
      <c r="B176" s="421"/>
      <c r="C176" s="421"/>
      <c r="D176" s="421" t="s">
        <v>214</v>
      </c>
      <c r="E176" s="421"/>
      <c r="F176" s="421"/>
      <c r="G176" s="421"/>
      <c r="H176" s="421"/>
      <c r="I176" s="421"/>
      <c r="J176" s="421"/>
      <c r="K176" s="421"/>
      <c r="L176" s="421"/>
      <c r="M176" s="421"/>
      <c r="N176" s="421"/>
    </row>
    <row r="177" spans="1:14">
      <c r="A177" s="226" t="s">
        <v>0</v>
      </c>
      <c r="B177" s="417" t="s">
        <v>51</v>
      </c>
      <c r="C177" s="417"/>
      <c r="D177" s="417" t="s">
        <v>286</v>
      </c>
      <c r="E177" s="417"/>
      <c r="F177" s="417"/>
      <c r="G177" s="417"/>
      <c r="H177" s="417"/>
      <c r="I177" s="417"/>
      <c r="J177" s="417"/>
      <c r="K177" s="417"/>
      <c r="L177" s="417"/>
      <c r="M177" s="417"/>
      <c r="N177" s="417"/>
    </row>
    <row r="178" spans="1:14">
      <c r="A178" s="229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228"/>
    </row>
    <row r="179" spans="1:14">
      <c r="A179" s="229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  <c r="N179" s="228"/>
    </row>
    <row r="180" spans="1:14">
      <c r="A180" s="229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228"/>
    </row>
    <row r="181" spans="1:14">
      <c r="A181" s="226" t="s">
        <v>1</v>
      </c>
      <c r="B181" s="417" t="s">
        <v>52</v>
      </c>
      <c r="C181" s="417"/>
      <c r="D181" s="417" t="s">
        <v>287</v>
      </c>
      <c r="E181" s="417"/>
      <c r="F181" s="417"/>
      <c r="G181" s="417"/>
      <c r="H181" s="417"/>
      <c r="I181" s="417"/>
      <c r="J181" s="417"/>
      <c r="K181" s="417"/>
      <c r="L181" s="417"/>
      <c r="M181" s="417"/>
      <c r="N181" s="417"/>
    </row>
    <row r="182" spans="1:14">
      <c r="A182" s="229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  <c r="N182" s="228"/>
    </row>
    <row r="183" spans="1:14">
      <c r="A183" s="229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228"/>
    </row>
    <row r="184" spans="1:14">
      <c r="A184" s="229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228"/>
    </row>
    <row r="185" spans="1:14">
      <c r="A185" s="226" t="s">
        <v>3</v>
      </c>
      <c r="B185" s="417" t="s">
        <v>53</v>
      </c>
      <c r="C185" s="417"/>
      <c r="D185" s="417" t="s">
        <v>288</v>
      </c>
      <c r="E185" s="417"/>
      <c r="F185" s="417"/>
      <c r="G185" s="417"/>
      <c r="H185" s="417"/>
      <c r="I185" s="417"/>
      <c r="J185" s="417"/>
      <c r="K185" s="417"/>
      <c r="L185" s="417"/>
      <c r="M185" s="417"/>
      <c r="N185" s="417"/>
    </row>
    <row r="186" spans="1:14">
      <c r="A186" s="227"/>
      <c r="B186" s="238" t="s">
        <v>289</v>
      </c>
      <c r="C186" s="236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7"/>
    </row>
    <row r="187" spans="1:14">
      <c r="A187" s="229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228"/>
    </row>
    <row r="188" spans="1:14">
      <c r="A188" s="229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228"/>
    </row>
    <row r="189" spans="1:14">
      <c r="A189" s="229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228"/>
    </row>
    <row r="190" spans="1:14">
      <c r="A190" s="229"/>
      <c r="B190" s="238" t="s">
        <v>290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228"/>
    </row>
    <row r="191" spans="1:14">
      <c r="A191" s="229"/>
      <c r="B191" s="238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228"/>
    </row>
    <row r="192" spans="1:14">
      <c r="A192" s="229"/>
      <c r="B192" s="238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228"/>
    </row>
    <row r="193" spans="1:14">
      <c r="A193" s="229"/>
      <c r="B193" s="238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228"/>
    </row>
    <row r="194" spans="1:14">
      <c r="A194" s="229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228"/>
    </row>
    <row r="195" spans="1:14">
      <c r="A195" s="229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228"/>
    </row>
    <row r="196" spans="1:14">
      <c r="A196" s="229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228"/>
    </row>
    <row r="197" spans="1:14">
      <c r="A197" s="229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228"/>
    </row>
    <row r="198" spans="1:14">
      <c r="A198" s="226" t="s">
        <v>291</v>
      </c>
      <c r="B198" s="417" t="s">
        <v>292</v>
      </c>
      <c r="C198" s="417"/>
      <c r="D198" s="417" t="s">
        <v>293</v>
      </c>
      <c r="E198" s="417"/>
      <c r="F198" s="417"/>
      <c r="G198" s="417"/>
      <c r="H198" s="417"/>
      <c r="I198" s="417"/>
      <c r="J198" s="417"/>
      <c r="K198" s="417"/>
      <c r="L198" s="417"/>
      <c r="M198" s="417"/>
      <c r="N198" s="417"/>
    </row>
    <row r="199" spans="1:14">
      <c r="A199" s="229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228"/>
    </row>
    <row r="200" spans="1:14">
      <c r="A200" s="229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  <c r="N200" s="228"/>
    </row>
    <row r="201" spans="1:14">
      <c r="A201" s="226" t="s">
        <v>294</v>
      </c>
      <c r="B201" s="417" t="s">
        <v>295</v>
      </c>
      <c r="C201" s="417"/>
      <c r="D201" s="417" t="s">
        <v>293</v>
      </c>
      <c r="E201" s="417"/>
      <c r="F201" s="417"/>
      <c r="G201" s="417"/>
      <c r="H201" s="417"/>
      <c r="I201" s="417"/>
      <c r="J201" s="417"/>
      <c r="K201" s="417"/>
      <c r="L201" s="417"/>
      <c r="M201" s="417"/>
      <c r="N201" s="417"/>
    </row>
    <row r="202" spans="1:14">
      <c r="A202" s="229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228"/>
    </row>
    <row r="203" spans="1:14">
      <c r="A203" s="229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228"/>
    </row>
    <row r="204" spans="1:14">
      <c r="A204" s="226" t="s">
        <v>296</v>
      </c>
      <c r="B204" s="417" t="s">
        <v>297</v>
      </c>
      <c r="C204" s="417"/>
      <c r="D204" s="417" t="s">
        <v>293</v>
      </c>
      <c r="E204" s="417"/>
      <c r="F204" s="417"/>
      <c r="G204" s="417"/>
      <c r="H204" s="417"/>
      <c r="I204" s="417"/>
      <c r="J204" s="417"/>
      <c r="K204" s="417"/>
      <c r="L204" s="417"/>
      <c r="M204" s="417"/>
      <c r="N204" s="417"/>
    </row>
    <row r="205" spans="1:14">
      <c r="A205" s="229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228"/>
    </row>
    <row r="206" spans="1:14">
      <c r="A206" s="229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228"/>
    </row>
    <row r="207" spans="1:14">
      <c r="A207" s="417" t="s">
        <v>15</v>
      </c>
      <c r="B207" s="417"/>
      <c r="C207" s="417"/>
      <c r="D207" s="417" t="s">
        <v>220</v>
      </c>
      <c r="E207" s="417"/>
      <c r="F207" s="417"/>
      <c r="G207" s="417"/>
      <c r="H207" s="417"/>
      <c r="I207" s="417"/>
      <c r="J207" s="417"/>
      <c r="K207" s="417"/>
      <c r="L207" s="417"/>
      <c r="M207" s="417"/>
      <c r="N207" s="417"/>
    </row>
    <row r="208" spans="1:14">
      <c r="A208" s="229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228"/>
    </row>
    <row r="209" spans="1:14">
      <c r="A209" s="233"/>
      <c r="B209" s="234"/>
      <c r="C209" s="234"/>
      <c r="D209" s="234"/>
      <c r="E209" s="234"/>
      <c r="F209" s="234"/>
      <c r="G209" s="234"/>
      <c r="H209" s="234"/>
      <c r="I209" s="234"/>
      <c r="J209" s="234"/>
      <c r="K209" s="234"/>
      <c r="L209" s="234"/>
      <c r="M209" s="234"/>
      <c r="N209" s="235"/>
    </row>
    <row r="210" spans="1:14">
      <c r="A210" s="418" t="s">
        <v>298</v>
      </c>
      <c r="B210" s="419"/>
      <c r="C210" s="419"/>
      <c r="D210" s="419"/>
      <c r="E210" s="419"/>
      <c r="F210" s="419"/>
      <c r="G210" s="419"/>
      <c r="H210" s="419"/>
      <c r="I210" s="419"/>
      <c r="J210" s="419"/>
      <c r="K210" s="419"/>
      <c r="L210" s="419"/>
      <c r="M210" s="419"/>
      <c r="N210" s="420"/>
    </row>
    <row r="211" spans="1:14">
      <c r="A211" s="421" t="s">
        <v>213</v>
      </c>
      <c r="B211" s="421"/>
      <c r="C211" s="421"/>
      <c r="D211" s="421" t="s">
        <v>214</v>
      </c>
      <c r="E211" s="421"/>
      <c r="F211" s="421"/>
      <c r="G211" s="421"/>
      <c r="H211" s="421"/>
      <c r="I211" s="421"/>
      <c r="J211" s="421"/>
      <c r="K211" s="421"/>
      <c r="L211" s="421"/>
      <c r="M211" s="421"/>
      <c r="N211" s="421"/>
    </row>
    <row r="212" spans="1:14">
      <c r="A212" s="226" t="s">
        <v>0</v>
      </c>
      <c r="B212" s="417" t="s">
        <v>299</v>
      </c>
      <c r="C212" s="417"/>
      <c r="D212" s="417" t="s">
        <v>300</v>
      </c>
      <c r="E212" s="417"/>
      <c r="F212" s="417"/>
      <c r="G212" s="417"/>
      <c r="H212" s="417"/>
      <c r="I212" s="417"/>
      <c r="J212" s="417"/>
      <c r="K212" s="417"/>
      <c r="L212" s="417"/>
      <c r="M212" s="417"/>
      <c r="N212" s="417"/>
    </row>
    <row r="213" spans="1:14">
      <c r="A213" s="229"/>
      <c r="B213" s="187"/>
      <c r="C213" s="187"/>
      <c r="D213" s="187"/>
      <c r="E213" s="187"/>
      <c r="F213" s="187"/>
      <c r="G213" s="187"/>
      <c r="H213" s="187"/>
      <c r="I213" s="187"/>
      <c r="J213" s="187"/>
      <c r="K213" s="187"/>
      <c r="L213" s="187"/>
      <c r="M213" s="187"/>
      <c r="N213" s="228"/>
    </row>
    <row r="214" spans="1:14">
      <c r="A214" s="229"/>
      <c r="B214" s="187"/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228"/>
    </row>
    <row r="215" spans="1:14">
      <c r="A215" s="226" t="s">
        <v>1</v>
      </c>
      <c r="B215" s="417" t="s">
        <v>301</v>
      </c>
      <c r="C215" s="417"/>
      <c r="D215" s="417" t="s">
        <v>302</v>
      </c>
      <c r="E215" s="417"/>
      <c r="F215" s="417"/>
      <c r="G215" s="417"/>
      <c r="H215" s="417"/>
      <c r="I215" s="417"/>
      <c r="J215" s="417"/>
      <c r="K215" s="417"/>
      <c r="L215" s="417"/>
      <c r="M215" s="417"/>
      <c r="N215" s="417"/>
    </row>
    <row r="216" spans="1:14">
      <c r="A216" s="229"/>
      <c r="B216" s="187"/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228"/>
    </row>
    <row r="217" spans="1:14">
      <c r="A217" s="229"/>
      <c r="B217" s="187"/>
      <c r="C217" s="187"/>
      <c r="D217" s="187"/>
      <c r="E217" s="187"/>
      <c r="F217" s="187"/>
      <c r="G217" s="187"/>
      <c r="H217" s="187"/>
      <c r="I217" s="187"/>
      <c r="J217" s="187"/>
      <c r="K217" s="187"/>
      <c r="L217" s="187"/>
      <c r="M217" s="187"/>
      <c r="N217" s="228"/>
    </row>
    <row r="218" spans="1:14">
      <c r="A218" s="226" t="s">
        <v>3</v>
      </c>
      <c r="B218" s="417" t="s">
        <v>303</v>
      </c>
      <c r="C218" s="417"/>
      <c r="D218" s="417" t="s">
        <v>304</v>
      </c>
      <c r="E218" s="417"/>
      <c r="F218" s="417"/>
      <c r="G218" s="417"/>
      <c r="H218" s="417"/>
      <c r="I218" s="417"/>
      <c r="J218" s="417"/>
      <c r="K218" s="417"/>
      <c r="L218" s="417"/>
      <c r="M218" s="417"/>
      <c r="N218" s="417"/>
    </row>
    <row r="219" spans="1:14">
      <c r="A219" s="227"/>
      <c r="B219" s="238"/>
      <c r="C219" s="236"/>
      <c r="D219" s="236"/>
      <c r="E219" s="236"/>
      <c r="F219" s="236"/>
      <c r="G219" s="236"/>
      <c r="H219" s="236"/>
      <c r="I219" s="236"/>
      <c r="J219" s="236"/>
      <c r="K219" s="236"/>
      <c r="L219" s="236"/>
      <c r="M219" s="236"/>
      <c r="N219" s="237"/>
    </row>
    <row r="220" spans="1:14">
      <c r="A220" s="229"/>
      <c r="B220" s="187"/>
      <c r="C220" s="187"/>
      <c r="D220" s="187"/>
      <c r="E220" s="187"/>
      <c r="F220" s="187"/>
      <c r="G220" s="187"/>
      <c r="H220" s="187"/>
      <c r="I220" s="187"/>
      <c r="J220" s="187"/>
      <c r="K220" s="187"/>
      <c r="L220" s="187"/>
      <c r="M220" s="187"/>
      <c r="N220" s="228"/>
    </row>
    <row r="221" spans="1:14">
      <c r="A221" s="226" t="s">
        <v>4</v>
      </c>
      <c r="B221" s="417" t="s">
        <v>305</v>
      </c>
      <c r="C221" s="417"/>
      <c r="D221" s="417" t="s">
        <v>306</v>
      </c>
      <c r="E221" s="417"/>
      <c r="F221" s="417"/>
      <c r="G221" s="417"/>
      <c r="H221" s="417"/>
      <c r="I221" s="417"/>
      <c r="J221" s="417"/>
      <c r="K221" s="417"/>
      <c r="L221" s="417"/>
      <c r="M221" s="417"/>
      <c r="N221" s="417"/>
    </row>
    <row r="222" spans="1:14">
      <c r="A222" s="227"/>
      <c r="B222" s="238"/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7"/>
    </row>
    <row r="223" spans="1:14">
      <c r="A223" s="229"/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228"/>
    </row>
    <row r="224" spans="1:14">
      <c r="A224" s="226" t="s">
        <v>71</v>
      </c>
      <c r="B224" s="417" t="s">
        <v>307</v>
      </c>
      <c r="C224" s="417"/>
      <c r="D224" s="417" t="s">
        <v>308</v>
      </c>
      <c r="E224" s="417"/>
      <c r="F224" s="417"/>
      <c r="G224" s="417"/>
      <c r="H224" s="417"/>
      <c r="I224" s="417"/>
      <c r="J224" s="417"/>
      <c r="K224" s="417"/>
      <c r="L224" s="417"/>
      <c r="M224" s="417"/>
      <c r="N224" s="417"/>
    </row>
    <row r="225" spans="1:14">
      <c r="A225" s="227"/>
      <c r="B225" s="238"/>
      <c r="C225" s="236"/>
      <c r="D225" s="236"/>
      <c r="E225" s="236"/>
      <c r="F225" s="236"/>
      <c r="G225" s="236"/>
      <c r="H225" s="236"/>
      <c r="I225" s="236"/>
      <c r="J225" s="236"/>
      <c r="K225" s="236"/>
      <c r="L225" s="236"/>
      <c r="M225" s="236"/>
      <c r="N225" s="237"/>
    </row>
    <row r="226" spans="1:14">
      <c r="A226" s="229"/>
      <c r="B226" s="187"/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228"/>
    </row>
    <row r="227" spans="1:14">
      <c r="A227" s="226"/>
      <c r="B227" s="417" t="s">
        <v>226</v>
      </c>
      <c r="C227" s="417"/>
      <c r="D227" s="417" t="s">
        <v>309</v>
      </c>
      <c r="E227" s="417"/>
      <c r="F227" s="417"/>
      <c r="G227" s="417"/>
      <c r="H227" s="417"/>
      <c r="I227" s="417"/>
      <c r="J227" s="417"/>
      <c r="K227" s="417"/>
      <c r="L227" s="417"/>
      <c r="M227" s="417"/>
      <c r="N227" s="417"/>
    </row>
    <row r="228" spans="1:14">
      <c r="A228" s="227"/>
      <c r="B228" s="238"/>
      <c r="C228" s="236"/>
      <c r="D228" s="236"/>
      <c r="E228" s="236"/>
      <c r="F228" s="236"/>
      <c r="G228" s="236"/>
      <c r="H228" s="236"/>
      <c r="I228" s="236"/>
      <c r="J228" s="236"/>
      <c r="K228" s="236"/>
      <c r="L228" s="236"/>
      <c r="M228" s="236"/>
      <c r="N228" s="237"/>
    </row>
    <row r="229" spans="1:14">
      <c r="A229" s="229"/>
      <c r="B229" s="187"/>
      <c r="C229" s="187"/>
      <c r="D229" s="187"/>
      <c r="E229" s="187"/>
      <c r="F229" s="187"/>
      <c r="G229" s="187"/>
      <c r="H229" s="187"/>
      <c r="I229" s="187"/>
      <c r="J229" s="187"/>
      <c r="K229" s="187"/>
      <c r="L229" s="187"/>
      <c r="M229" s="187"/>
      <c r="N229" s="228"/>
    </row>
    <row r="230" spans="1:14">
      <c r="A230" s="226" t="s">
        <v>72</v>
      </c>
      <c r="B230" s="417" t="s">
        <v>310</v>
      </c>
      <c r="C230" s="417"/>
      <c r="D230" s="417" t="s">
        <v>311</v>
      </c>
      <c r="E230" s="417"/>
      <c r="F230" s="417"/>
      <c r="G230" s="417"/>
      <c r="H230" s="417"/>
      <c r="I230" s="417"/>
      <c r="J230" s="417"/>
      <c r="K230" s="417"/>
      <c r="L230" s="417"/>
      <c r="M230" s="417"/>
      <c r="N230" s="417"/>
    </row>
    <row r="231" spans="1:14">
      <c r="A231" s="229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228"/>
    </row>
    <row r="232" spans="1:14">
      <c r="A232" s="229"/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228"/>
    </row>
    <row r="233" spans="1:14">
      <c r="A233" s="417" t="s">
        <v>15</v>
      </c>
      <c r="B233" s="417"/>
      <c r="C233" s="417"/>
      <c r="D233" s="417" t="s">
        <v>312</v>
      </c>
      <c r="E233" s="417"/>
      <c r="F233" s="417"/>
      <c r="G233" s="417"/>
      <c r="H233" s="417"/>
      <c r="I233" s="417"/>
      <c r="J233" s="417"/>
      <c r="K233" s="417"/>
      <c r="L233" s="417"/>
      <c r="M233" s="417"/>
      <c r="N233" s="417"/>
    </row>
    <row r="234" spans="1:14">
      <c r="A234" s="229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228"/>
    </row>
    <row r="235" spans="1:14">
      <c r="A235" s="233"/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5"/>
    </row>
  </sheetData>
  <mergeCells count="154">
    <mergeCell ref="A9:C9"/>
    <mergeCell ref="D9:N9"/>
    <mergeCell ref="A13:N13"/>
    <mergeCell ref="A14:C14"/>
    <mergeCell ref="D14:N14"/>
    <mergeCell ref="B15:C15"/>
    <mergeCell ref="D15:N15"/>
    <mergeCell ref="A2:N2"/>
    <mergeCell ref="A3:C3"/>
    <mergeCell ref="D3:N3"/>
    <mergeCell ref="B4:C4"/>
    <mergeCell ref="D4:N4"/>
    <mergeCell ref="B7:C7"/>
    <mergeCell ref="D7:N7"/>
    <mergeCell ref="A31:C31"/>
    <mergeCell ref="D31:N31"/>
    <mergeCell ref="A34:N34"/>
    <mergeCell ref="A35:C35"/>
    <mergeCell ref="D35:N35"/>
    <mergeCell ref="B36:C36"/>
    <mergeCell ref="D36:N36"/>
    <mergeCell ref="B20:C20"/>
    <mergeCell ref="D20:N20"/>
    <mergeCell ref="A25:C25"/>
    <mergeCell ref="D25:N25"/>
    <mergeCell ref="B28:C28"/>
    <mergeCell ref="D28:N28"/>
    <mergeCell ref="B48:C48"/>
    <mergeCell ref="D48:N48"/>
    <mergeCell ref="B51:C51"/>
    <mergeCell ref="D51:N51"/>
    <mergeCell ref="B54:C54"/>
    <mergeCell ref="D54:N54"/>
    <mergeCell ref="B39:C39"/>
    <mergeCell ref="D39:N39"/>
    <mergeCell ref="B42:C42"/>
    <mergeCell ref="D42:N42"/>
    <mergeCell ref="B45:C45"/>
    <mergeCell ref="D45:N45"/>
    <mergeCell ref="B65:C65"/>
    <mergeCell ref="D65:N65"/>
    <mergeCell ref="B68:C68"/>
    <mergeCell ref="D68:N68"/>
    <mergeCell ref="B71:C71"/>
    <mergeCell ref="D71:N71"/>
    <mergeCell ref="B57:C57"/>
    <mergeCell ref="D57:N57"/>
    <mergeCell ref="A60:C60"/>
    <mergeCell ref="D60:N60"/>
    <mergeCell ref="A63:N63"/>
    <mergeCell ref="A64:C64"/>
    <mergeCell ref="D64:N64"/>
    <mergeCell ref="B81:C81"/>
    <mergeCell ref="D81:N81"/>
    <mergeCell ref="B84:C84"/>
    <mergeCell ref="D84:N84"/>
    <mergeCell ref="A87:C87"/>
    <mergeCell ref="D87:N87"/>
    <mergeCell ref="A73:C73"/>
    <mergeCell ref="D73:N73"/>
    <mergeCell ref="A76:N76"/>
    <mergeCell ref="A77:C77"/>
    <mergeCell ref="D77:N77"/>
    <mergeCell ref="B78:C78"/>
    <mergeCell ref="D78:N78"/>
    <mergeCell ref="B99:C99"/>
    <mergeCell ref="D99:N99"/>
    <mergeCell ref="B102:C102"/>
    <mergeCell ref="D102:N102"/>
    <mergeCell ref="B105:C105"/>
    <mergeCell ref="D105:N105"/>
    <mergeCell ref="A90:N90"/>
    <mergeCell ref="A91:C91"/>
    <mergeCell ref="D91:N91"/>
    <mergeCell ref="B92:C92"/>
    <mergeCell ref="D92:N92"/>
    <mergeCell ref="B96:C96"/>
    <mergeCell ref="D96:N96"/>
    <mergeCell ref="A118:C118"/>
    <mergeCell ref="D118:N118"/>
    <mergeCell ref="A121:N121"/>
    <mergeCell ref="A122:C122"/>
    <mergeCell ref="D122:N122"/>
    <mergeCell ref="B123:C123"/>
    <mergeCell ref="D123:N123"/>
    <mergeCell ref="B109:C109"/>
    <mergeCell ref="D109:N109"/>
    <mergeCell ref="B112:C112"/>
    <mergeCell ref="D112:N112"/>
    <mergeCell ref="B115:C115"/>
    <mergeCell ref="D115:N115"/>
    <mergeCell ref="B140:C140"/>
    <mergeCell ref="D140:N140"/>
    <mergeCell ref="B146:C146"/>
    <mergeCell ref="D146:N146"/>
    <mergeCell ref="B149:C149"/>
    <mergeCell ref="D149:N149"/>
    <mergeCell ref="B127:C127"/>
    <mergeCell ref="D127:N127"/>
    <mergeCell ref="B131:C131"/>
    <mergeCell ref="D131:N131"/>
    <mergeCell ref="B136:C136"/>
    <mergeCell ref="D136:N136"/>
    <mergeCell ref="B161:C161"/>
    <mergeCell ref="D161:N161"/>
    <mergeCell ref="B165:C165"/>
    <mergeCell ref="D165:N165"/>
    <mergeCell ref="B169:C169"/>
    <mergeCell ref="D169:N169"/>
    <mergeCell ref="A152:C152"/>
    <mergeCell ref="D152:N152"/>
    <mergeCell ref="A155:N155"/>
    <mergeCell ref="A156:C156"/>
    <mergeCell ref="D156:N156"/>
    <mergeCell ref="B157:C157"/>
    <mergeCell ref="D157:N157"/>
    <mergeCell ref="B181:C181"/>
    <mergeCell ref="D181:N181"/>
    <mergeCell ref="B185:C185"/>
    <mergeCell ref="D185:N185"/>
    <mergeCell ref="B198:C198"/>
    <mergeCell ref="D198:N198"/>
    <mergeCell ref="A172:C172"/>
    <mergeCell ref="D172:N172"/>
    <mergeCell ref="A175:N175"/>
    <mergeCell ref="A176:C176"/>
    <mergeCell ref="D176:N176"/>
    <mergeCell ref="B177:C177"/>
    <mergeCell ref="D177:N177"/>
    <mergeCell ref="A210:N210"/>
    <mergeCell ref="A211:C211"/>
    <mergeCell ref="D211:N211"/>
    <mergeCell ref="B212:C212"/>
    <mergeCell ref="D212:N212"/>
    <mergeCell ref="B215:C215"/>
    <mergeCell ref="D215:N215"/>
    <mergeCell ref="B201:C201"/>
    <mergeCell ref="D201:N201"/>
    <mergeCell ref="B204:C204"/>
    <mergeCell ref="D204:N204"/>
    <mergeCell ref="A207:C207"/>
    <mergeCell ref="D207:N207"/>
    <mergeCell ref="B227:C227"/>
    <mergeCell ref="D227:N227"/>
    <mergeCell ref="B230:C230"/>
    <mergeCell ref="D230:N230"/>
    <mergeCell ref="A233:C233"/>
    <mergeCell ref="D233:N233"/>
    <mergeCell ref="B218:C218"/>
    <mergeCell ref="D218:N218"/>
    <mergeCell ref="B221:C221"/>
    <mergeCell ref="D221:N221"/>
    <mergeCell ref="B224:C224"/>
    <mergeCell ref="D224:N22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Modelo de Proposta de Preços</vt:lpstr>
      <vt:lpstr>MOTORISTA</vt:lpstr>
      <vt:lpstr>ALMOXERIFE</vt:lpstr>
      <vt:lpstr>CARREGADOR.MOVEIS</vt:lpstr>
      <vt:lpstr>UNIFORMES</vt:lpstr>
      <vt:lpstr>EPI</vt:lpstr>
      <vt:lpstr>MEMORIAL DE CAL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2019-10-16T18:44:26Z</cp:lastPrinted>
  <dcterms:created xsi:type="dcterms:W3CDTF">2018-12-11T19:55:53Z</dcterms:created>
  <dcterms:modified xsi:type="dcterms:W3CDTF">2019-10-22T11:56:46Z</dcterms:modified>
</cp:coreProperties>
</file>