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alisson.fonseca\Desktop\"/>
    </mc:Choice>
  </mc:AlternateContent>
  <bookViews>
    <workbookView xWindow="0" yWindow="0" windowWidth="28800" windowHeight="12225"/>
  </bookViews>
  <sheets>
    <sheet name="Plan1" sheetId="1" r:id="rId1"/>
    <sheet name="Plan2" sheetId="2" r:id="rId2"/>
    <sheet name="Plan3" sheetId="3" r:id="rId3"/>
  </sheets>
  <calcPr calcId="152511"/>
</workbook>
</file>

<file path=xl/calcChain.xml><?xml version="1.0" encoding="utf-8"?>
<calcChain xmlns="http://schemas.openxmlformats.org/spreadsheetml/2006/main">
  <c r="A16" i="1" l="1"/>
  <c r="A10" i="1" l="1"/>
  <c r="D2" i="1" l="1"/>
  <c r="E2" i="1" l="1"/>
  <c r="B27" i="1"/>
  <c r="C33" i="1" l="1"/>
  <c r="B28" i="1"/>
  <c r="A13" i="1"/>
  <c r="B21" i="1" l="1"/>
  <c r="B10" i="1"/>
  <c r="B20" i="1" s="1"/>
  <c r="B9" i="2"/>
  <c r="D6" i="2"/>
  <c r="B6" i="2" s="1"/>
  <c r="B3" i="2"/>
  <c r="B13" i="1" l="1"/>
  <c r="B22" i="1"/>
</calcChain>
</file>

<file path=xl/sharedStrings.xml><?xml version="1.0" encoding="utf-8"?>
<sst xmlns="http://schemas.openxmlformats.org/spreadsheetml/2006/main" count="38" uniqueCount="35">
  <si>
    <t>PC</t>
  </si>
  <si>
    <t>LG</t>
  </si>
  <si>
    <t>SG</t>
  </si>
  <si>
    <t>LC</t>
  </si>
  <si>
    <t>Valor estimado da Contratação</t>
  </si>
  <si>
    <t>Passivo Total</t>
  </si>
  <si>
    <t>Ativo Circulante</t>
  </si>
  <si>
    <t>Ativo Permanente</t>
  </si>
  <si>
    <t>Passivo Circulante</t>
  </si>
  <si>
    <t>Passivo Não Circulante</t>
  </si>
  <si>
    <t>TOTAL</t>
  </si>
  <si>
    <t>AC+RLP</t>
  </si>
  <si>
    <t>PC+ELP</t>
  </si>
  <si>
    <t>AT</t>
  </si>
  <si>
    <t>AC</t>
  </si>
  <si>
    <t>16,66% - IN 05/2017</t>
  </si>
  <si>
    <t>Ativo Total</t>
  </si>
  <si>
    <t>ATIVO</t>
  </si>
  <si>
    <t>PASSIVO</t>
  </si>
  <si>
    <t>LG (liquidez geral)</t>
  </si>
  <si>
    <t>SG (solvência geral)</t>
  </si>
  <si>
    <t>LC (liquidez corrente)</t>
  </si>
  <si>
    <t>01/12.</t>
  </si>
  <si>
    <t>PERCENTUAL MAIOR/MENOR 10%</t>
  </si>
  <si>
    <t>Receita Bruta</t>
  </si>
  <si>
    <t>Total Contratros</t>
  </si>
  <si>
    <t>Percentual</t>
  </si>
  <si>
    <t>&gt;1</t>
  </si>
  <si>
    <t>ÍNDICES DE LIQUIDEZ</t>
  </si>
  <si>
    <t>CAPITAL DE GIRO</t>
  </si>
  <si>
    <t>PATRIMÔNIO LÍQUIDO</t>
  </si>
  <si>
    <t>CONTRATOS FIRMADOS</t>
  </si>
  <si>
    <t>10% do PL</t>
  </si>
  <si>
    <t>Justificativa</t>
  </si>
  <si>
    <t>SIM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</si>
</sst>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0.0000000"/>
    <numFmt numFmtId="166" formatCode="_-[$R$-416]\ * #,##0.00_-;\-[$R$-416]\ * #,##0.00_-;_-[$R$-416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164" fontId="3" fillId="0" borderId="1" xfId="1" applyFont="1" applyBorder="1"/>
    <xf numFmtId="164" fontId="3" fillId="0" borderId="1" xfId="0" applyNumberFormat="1" applyFont="1" applyBorder="1"/>
    <xf numFmtId="164" fontId="3" fillId="0" borderId="0" xfId="0" applyNumberFormat="1" applyFont="1"/>
    <xf numFmtId="164" fontId="0" fillId="0" borderId="0" xfId="0" applyNumberFormat="1"/>
    <xf numFmtId="0" fontId="4" fillId="0" borderId="1" xfId="0" applyFont="1" applyBorder="1"/>
    <xf numFmtId="0" fontId="0" fillId="0" borderId="1" xfId="0" applyBorder="1"/>
    <xf numFmtId="164" fontId="0" fillId="0" borderId="1" xfId="1" applyFont="1" applyBorder="1"/>
    <xf numFmtId="43" fontId="4" fillId="0" borderId="1" xfId="3" applyFont="1" applyBorder="1" applyAlignment="1">
      <alignment horizontal="center" vertical="top"/>
    </xf>
    <xf numFmtId="43" fontId="4" fillId="0" borderId="1" xfId="3" applyFont="1" applyBorder="1"/>
    <xf numFmtId="164" fontId="0" fillId="0" borderId="1" xfId="0" applyNumberFormat="1" applyBorder="1"/>
    <xf numFmtId="0" fontId="3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3" fillId="0" borderId="1" xfId="0" applyFont="1" applyBorder="1"/>
    <xf numFmtId="0" fontId="3" fillId="0" borderId="0" xfId="0" applyFont="1" applyBorder="1"/>
    <xf numFmtId="4" fontId="3" fillId="0" borderId="0" xfId="0" applyNumberFormat="1" applyFont="1" applyBorder="1"/>
    <xf numFmtId="0" fontId="2" fillId="4" borderId="1" xfId="0" applyFont="1" applyFill="1" applyBorder="1" applyAlignment="1">
      <alignment horizontal="center" vertical="center"/>
    </xf>
    <xf numFmtId="164" fontId="3" fillId="3" borderId="1" xfId="1" applyFont="1" applyFill="1" applyBorder="1"/>
    <xf numFmtId="164" fontId="3" fillId="3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3" fillId="5" borderId="1" xfId="0" applyNumberFormat="1" applyFont="1" applyFill="1" applyBorder="1"/>
    <xf numFmtId="166" fontId="3" fillId="0" borderId="0" xfId="0" applyNumberFormat="1" applyFont="1"/>
    <xf numFmtId="166" fontId="3" fillId="0" borderId="1" xfId="0" applyNumberFormat="1" applyFont="1" applyBorder="1"/>
    <xf numFmtId="16" fontId="3" fillId="2" borderId="1" xfId="0" applyNumberFormat="1" applyFont="1" applyFill="1" applyBorder="1"/>
    <xf numFmtId="165" fontId="2" fillId="5" borderId="1" xfId="0" applyNumberFormat="1" applyFont="1" applyFill="1" applyBorder="1"/>
    <xf numFmtId="0" fontId="3" fillId="3" borderId="0" xfId="0" applyFont="1" applyFill="1"/>
    <xf numFmtId="0" fontId="2" fillId="3" borderId="0" xfId="0" applyFont="1" applyFill="1" applyBorder="1" applyAlignment="1">
      <alignment horizontal="center" vertical="center"/>
    </xf>
    <xf numFmtId="9" fontId="3" fillId="6" borderId="1" xfId="2" applyFont="1" applyFill="1" applyBorder="1"/>
    <xf numFmtId="166" fontId="2" fillId="5" borderId="4" xfId="0" applyNumberFormat="1" applyFont="1" applyFill="1" applyBorder="1"/>
    <xf numFmtId="0" fontId="2" fillId="5" borderId="1" xfId="0" applyFont="1" applyFill="1" applyBorder="1" applyAlignment="1">
      <alignment horizontal="center"/>
    </xf>
    <xf numFmtId="2" fontId="2" fillId="5" borderId="1" xfId="0" applyNumberFormat="1" applyFont="1" applyFill="1" applyBorder="1"/>
    <xf numFmtId="0" fontId="2" fillId="2" borderId="1" xfId="0" applyFont="1" applyFill="1" applyBorder="1" applyAlignment="1">
      <alignment horizontal="center"/>
    </xf>
    <xf numFmtId="164" fontId="3" fillId="0" borderId="1" xfId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164" fontId="3" fillId="0" borderId="0" xfId="1" applyFont="1"/>
    <xf numFmtId="44" fontId="3" fillId="0" borderId="0" xfId="0" applyNumberFormat="1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4" fontId="2" fillId="5" borderId="2" xfId="0" applyNumberFormat="1" applyFont="1" applyFill="1" applyBorder="1" applyAlignment="1">
      <alignment horizontal="center"/>
    </xf>
    <xf numFmtId="164" fontId="2" fillId="5" borderId="3" xfId="0" applyNumberFormat="1" applyFont="1" applyFill="1" applyBorder="1" applyAlignment="1">
      <alignment horizontal="center"/>
    </xf>
    <xf numFmtId="164" fontId="3" fillId="5" borderId="1" xfId="0" applyNumberFormat="1" applyFont="1" applyFill="1" applyBorder="1" applyAlignment="1">
      <alignment horizontal="center"/>
    </xf>
  </cellXfs>
  <cellStyles count="4">
    <cellStyle name="Moeda" xfId="1" builtinId="4"/>
    <cellStyle name="Normal" xfId="0" builtinId="0"/>
    <cellStyle name="Porcentagem" xfId="2" builtinId="5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D25" sqref="D25"/>
    </sheetView>
  </sheetViews>
  <sheetFormatPr defaultRowHeight="18.75" x14ac:dyDescent="0.3"/>
  <cols>
    <col min="1" max="1" width="27.42578125" style="1" bestFit="1" customWidth="1"/>
    <col min="2" max="2" width="29.28515625" style="1" bestFit="1" customWidth="1"/>
    <col min="3" max="3" width="23.7109375" style="1" customWidth="1"/>
    <col min="4" max="4" width="27.85546875" style="1" bestFit="1" customWidth="1"/>
    <col min="5" max="5" width="25.28515625" style="1" bestFit="1" customWidth="1"/>
    <col min="6" max="6" width="16.140625" style="1" bestFit="1" customWidth="1"/>
    <col min="7" max="7" width="14.7109375" style="1" bestFit="1" customWidth="1"/>
    <col min="8" max="8" width="22.5703125" style="1" bestFit="1" customWidth="1"/>
    <col min="9" max="16384" width="9.140625" style="1"/>
  </cols>
  <sheetData>
    <row r="1" spans="1:8" ht="37.5" x14ac:dyDescent="0.3">
      <c r="A1" s="13" t="s">
        <v>14</v>
      </c>
      <c r="B1" s="13" t="s">
        <v>0</v>
      </c>
      <c r="C1" s="14" t="s">
        <v>4</v>
      </c>
      <c r="D1" s="13" t="s">
        <v>32</v>
      </c>
      <c r="E1" s="13" t="s">
        <v>15</v>
      </c>
    </row>
    <row r="2" spans="1:8" x14ac:dyDescent="0.3">
      <c r="A2" s="2">
        <v>56378.73</v>
      </c>
      <c r="B2" s="2">
        <v>146502.60999999999</v>
      </c>
      <c r="C2" s="2">
        <v>18355.669999999998</v>
      </c>
      <c r="D2" s="36">
        <f>C2/10</f>
        <v>1835.5669999999998</v>
      </c>
      <c r="E2" s="24">
        <f>C2*16.66/100</f>
        <v>3058.0546219999997</v>
      </c>
    </row>
    <row r="3" spans="1:8" x14ac:dyDescent="0.3">
      <c r="A3" s="4"/>
    </row>
    <row r="4" spans="1:8" x14ac:dyDescent="0.3">
      <c r="A4" s="13" t="s">
        <v>17</v>
      </c>
      <c r="B4" s="13" t="s">
        <v>18</v>
      </c>
      <c r="C4" s="17"/>
      <c r="D4" s="17"/>
    </row>
    <row r="5" spans="1:8" x14ac:dyDescent="0.3">
      <c r="A5" s="19" t="s">
        <v>6</v>
      </c>
      <c r="B5" s="19" t="s">
        <v>8</v>
      </c>
      <c r="C5" s="17"/>
      <c r="D5" s="17"/>
    </row>
    <row r="6" spans="1:8" x14ac:dyDescent="0.3">
      <c r="A6" s="2">
        <v>56378.73</v>
      </c>
      <c r="B6" s="2">
        <v>146502.60999999999</v>
      </c>
    </row>
    <row r="7" spans="1:8" x14ac:dyDescent="0.3">
      <c r="A7" s="19" t="s">
        <v>7</v>
      </c>
      <c r="B7" s="19" t="s">
        <v>9</v>
      </c>
      <c r="E7" s="12"/>
    </row>
    <row r="8" spans="1:8" x14ac:dyDescent="0.3">
      <c r="A8" s="2">
        <v>142795.44</v>
      </c>
      <c r="B8" s="2">
        <v>26821.439999999999</v>
      </c>
    </row>
    <row r="9" spans="1:8" x14ac:dyDescent="0.3">
      <c r="A9" s="23" t="s">
        <v>16</v>
      </c>
      <c r="B9" s="19" t="s">
        <v>5</v>
      </c>
    </row>
    <row r="10" spans="1:8" x14ac:dyDescent="0.3">
      <c r="A10" s="3">
        <f>A6+A8</f>
        <v>199174.17</v>
      </c>
      <c r="B10" s="2">
        <f>B6+B8</f>
        <v>173324.05</v>
      </c>
    </row>
    <row r="11" spans="1:8" x14ac:dyDescent="0.3">
      <c r="A11" s="43" t="s">
        <v>30</v>
      </c>
      <c r="B11" s="44"/>
    </row>
    <row r="12" spans="1:8" x14ac:dyDescent="0.3">
      <c r="A12" s="45">
        <v>25850.12</v>
      </c>
      <c r="B12" s="46"/>
    </row>
    <row r="13" spans="1:8" x14ac:dyDescent="0.3">
      <c r="A13" s="20">
        <f>A6+A8</f>
        <v>199174.17</v>
      </c>
      <c r="B13" s="21">
        <f>B6+B8+A12</f>
        <v>199174.16999999998</v>
      </c>
      <c r="H13" s="38"/>
    </row>
    <row r="14" spans="1:8" x14ac:dyDescent="0.3">
      <c r="A14" s="29"/>
      <c r="B14" s="30"/>
      <c r="C14" s="17"/>
      <c r="H14" s="38"/>
    </row>
    <row r="15" spans="1:8" x14ac:dyDescent="0.3">
      <c r="A15" s="40" t="s">
        <v>29</v>
      </c>
      <c r="B15" s="40"/>
      <c r="H15" s="39"/>
    </row>
    <row r="16" spans="1:8" x14ac:dyDescent="0.3">
      <c r="A16" s="47">
        <f>A6-B6</f>
        <v>-90123.879999999976</v>
      </c>
      <c r="B16" s="47"/>
      <c r="H16" s="39"/>
    </row>
    <row r="17" spans="1:4" x14ac:dyDescent="0.3">
      <c r="B17" s="18"/>
    </row>
    <row r="18" spans="1:4" x14ac:dyDescent="0.3">
      <c r="B18" s="17"/>
    </row>
    <row r="19" spans="1:4" x14ac:dyDescent="0.3">
      <c r="A19" s="41" t="s">
        <v>28</v>
      </c>
      <c r="B19" s="42"/>
    </row>
    <row r="20" spans="1:4" x14ac:dyDescent="0.3">
      <c r="A20" s="15" t="s">
        <v>19</v>
      </c>
      <c r="B20" s="28">
        <f>A6/B10</f>
        <v>0.32527932505615931</v>
      </c>
    </row>
    <row r="21" spans="1:4" x14ac:dyDescent="0.3">
      <c r="A21" s="15" t="s">
        <v>20</v>
      </c>
      <c r="B21" s="28">
        <f>A13/(B6+B8)</f>
        <v>1.1491432954630361</v>
      </c>
    </row>
    <row r="22" spans="1:4" x14ac:dyDescent="0.3">
      <c r="A22" s="15" t="s">
        <v>21</v>
      </c>
      <c r="B22" s="28">
        <f>A6/B6</f>
        <v>0.38483089140869237</v>
      </c>
    </row>
    <row r="25" spans="1:4" x14ac:dyDescent="0.3">
      <c r="A25" s="40" t="s">
        <v>31</v>
      </c>
      <c r="B25" s="41"/>
    </row>
    <row r="26" spans="1:4" x14ac:dyDescent="0.3">
      <c r="A26" s="16"/>
      <c r="B26" s="26"/>
    </row>
    <row r="27" spans="1:4" x14ac:dyDescent="0.3">
      <c r="A27" s="15" t="s">
        <v>10</v>
      </c>
      <c r="B27" s="32">
        <f>SUM(B26:B26)</f>
        <v>0</v>
      </c>
    </row>
    <row r="28" spans="1:4" x14ac:dyDescent="0.3">
      <c r="A28" s="27" t="s">
        <v>22</v>
      </c>
      <c r="B28" s="34" t="e">
        <f>(A12/B27)*12</f>
        <v>#DIV/0!</v>
      </c>
      <c r="C28" s="33" t="s">
        <v>27</v>
      </c>
    </row>
    <row r="29" spans="1:4" x14ac:dyDescent="0.3">
      <c r="B29" s="25"/>
    </row>
    <row r="31" spans="1:4" x14ac:dyDescent="0.3">
      <c r="A31" s="41" t="s">
        <v>23</v>
      </c>
      <c r="B31" s="41"/>
      <c r="C31" s="41"/>
    </row>
    <row r="32" spans="1:4" x14ac:dyDescent="0.3">
      <c r="A32" s="22" t="s">
        <v>24</v>
      </c>
      <c r="B32" s="22" t="s">
        <v>25</v>
      </c>
      <c r="C32" s="22" t="s">
        <v>26</v>
      </c>
      <c r="D32" s="35" t="s">
        <v>33</v>
      </c>
    </row>
    <row r="33" spans="1:4" x14ac:dyDescent="0.3">
      <c r="A33" s="26"/>
      <c r="B33" s="26"/>
      <c r="C33" s="31" t="e">
        <f>(A33-B33)/A33</f>
        <v>#DIV/0!</v>
      </c>
      <c r="D33" s="37" t="s">
        <v>34</v>
      </c>
    </row>
  </sheetData>
  <mergeCells count="7">
    <mergeCell ref="A25:B25"/>
    <mergeCell ref="A31:C31"/>
    <mergeCell ref="A19:B19"/>
    <mergeCell ref="A15:B15"/>
    <mergeCell ref="A11:B11"/>
    <mergeCell ref="A12:B12"/>
    <mergeCell ref="A16:B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9"/>
  <sheetViews>
    <sheetView workbookViewId="0">
      <selection activeCell="E15" sqref="E15"/>
    </sheetView>
  </sheetViews>
  <sheetFormatPr defaultRowHeight="15" x14ac:dyDescent="0.25"/>
  <cols>
    <col min="4" max="4" width="15.85546875" bestFit="1" customWidth="1"/>
    <col min="5" max="5" width="13.28515625" bestFit="1" customWidth="1"/>
  </cols>
  <sheetData>
    <row r="2" spans="2:7" x14ac:dyDescent="0.25">
      <c r="B2" s="6" t="s">
        <v>1</v>
      </c>
      <c r="C2" s="7" t="s">
        <v>11</v>
      </c>
      <c r="D2" s="8">
        <v>772749.42</v>
      </c>
      <c r="E2" s="8">
        <v>3651.51</v>
      </c>
    </row>
    <row r="3" spans="2:7" x14ac:dyDescent="0.25">
      <c r="B3" s="9">
        <f>(D2+E2)/(D3+E3)</f>
        <v>0.68579276263201328</v>
      </c>
      <c r="C3" s="7" t="s">
        <v>12</v>
      </c>
      <c r="D3" s="8">
        <v>1072121.79</v>
      </c>
      <c r="E3" s="8">
        <v>60000</v>
      </c>
      <c r="G3" s="5"/>
    </row>
    <row r="4" spans="2:7" x14ac:dyDescent="0.25">
      <c r="B4" s="7"/>
      <c r="C4" s="7"/>
      <c r="D4" s="7"/>
      <c r="E4" s="7"/>
    </row>
    <row r="5" spans="2:7" x14ac:dyDescent="0.25">
      <c r="B5" s="6" t="s">
        <v>2</v>
      </c>
      <c r="C5" s="7" t="s">
        <v>13</v>
      </c>
      <c r="D5" s="8">
        <v>1308426.98</v>
      </c>
      <c r="E5" s="7"/>
    </row>
    <row r="6" spans="2:7" x14ac:dyDescent="0.25">
      <c r="B6" s="10">
        <f>D5/D6</f>
        <v>1.1557298795565094</v>
      </c>
      <c r="C6" s="7" t="s">
        <v>12</v>
      </c>
      <c r="D6" s="11">
        <f>D3+E3</f>
        <v>1132121.79</v>
      </c>
      <c r="E6" s="7"/>
    </row>
    <row r="7" spans="2:7" x14ac:dyDescent="0.25">
      <c r="B7" s="7"/>
      <c r="C7" s="7"/>
      <c r="D7" s="7"/>
      <c r="E7" s="7"/>
    </row>
    <row r="8" spans="2:7" x14ac:dyDescent="0.25">
      <c r="B8" s="6" t="s">
        <v>3</v>
      </c>
      <c r="C8" s="7" t="s">
        <v>14</v>
      </c>
      <c r="D8" s="8">
        <v>772749.42</v>
      </c>
      <c r="E8" s="7"/>
    </row>
    <row r="9" spans="2:7" x14ac:dyDescent="0.25">
      <c r="B9" s="6">
        <f>D8/D9</f>
        <v>0.72076645322169974</v>
      </c>
      <c r="C9" s="7" t="s">
        <v>0</v>
      </c>
      <c r="D9" s="8">
        <v>1072121.79</v>
      </c>
      <c r="E9" s="7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Halisson Luciano Chaves A. da Fonseca</dc:creator>
  <cp:lastModifiedBy>Halisson Luciano Chaves A. da Fonseca</cp:lastModifiedBy>
  <cp:lastPrinted>2015-07-29T19:55:46Z</cp:lastPrinted>
  <dcterms:created xsi:type="dcterms:W3CDTF">2015-07-20T19:48:32Z</dcterms:created>
  <dcterms:modified xsi:type="dcterms:W3CDTF">2019-02-08T11:25:55Z</dcterms:modified>
</cp:coreProperties>
</file>