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defaultThemeVersion="124226"/>
  <mc:AlternateContent xmlns:mc="http://schemas.openxmlformats.org/markup-compatibility/2006">
    <mc:Choice Requires="x15">
      <x15ac:absPath xmlns:x15ac="http://schemas.microsoft.com/office/spreadsheetml/2010/11/ac" url="C:\Users\Marianaprodrigues\OneDrive - MEC-Ministério da Educação\Área de Trabalho\Redação - Mariana\Arquivos central de demandas\Atualização portal\"/>
    </mc:Choice>
  </mc:AlternateContent>
  <xr:revisionPtr revIDLastSave="0" documentId="8_{472DB755-4424-4287-A679-59807409B2FA}" xr6:coauthVersionLast="47" xr6:coauthVersionMax="47" xr10:uidLastSave="{00000000-0000-0000-0000-000000000000}"/>
  <bookViews>
    <workbookView xWindow="3765" yWindow="3765" windowWidth="21600" windowHeight="11295" xr2:uid="{00000000-000D-0000-FFFF-FFFF00000000}"/>
  </bookViews>
  <sheets>
    <sheet name="Planilha2" sheetId="6" r:id="rId1"/>
    <sheet name="Serviços Gerais" sheetId="3" r:id="rId2"/>
    <sheet name="Divisória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 l="1"/>
  <c r="K4" i="3"/>
  <c r="K5" i="3"/>
  <c r="K6" i="3"/>
  <c r="K7" i="3"/>
  <c r="K8" i="3"/>
  <c r="K9" i="3"/>
  <c r="K2" i="3"/>
  <c r="I3" i="3"/>
  <c r="I4" i="3"/>
  <c r="I5" i="3"/>
  <c r="I6" i="3"/>
  <c r="I7" i="3"/>
  <c r="I8" i="3"/>
  <c r="I9" i="3"/>
  <c r="I2" i="3"/>
  <c r="D119" i="3"/>
  <c r="D120" i="3"/>
  <c r="D121" i="3"/>
  <c r="D122" i="3"/>
  <c r="D123" i="3"/>
  <c r="D124" i="3"/>
  <c r="D125" i="3"/>
  <c r="D118" i="3"/>
  <c r="D13" i="5"/>
  <c r="B13" i="5"/>
  <c r="C13" i="5" s="1"/>
  <c r="E6" i="5"/>
  <c r="E4" i="5"/>
  <c r="E9" i="5" s="1"/>
  <c r="D403" i="3" l="1"/>
  <c r="D404" i="3"/>
  <c r="D405" i="3"/>
  <c r="D406" i="3"/>
  <c r="D407" i="3"/>
  <c r="D408" i="3"/>
  <c r="D409" i="3"/>
  <c r="D410" i="3"/>
  <c r="D402" i="3"/>
  <c r="D374" i="3"/>
  <c r="D375" i="3"/>
  <c r="D376" i="3"/>
  <c r="D377" i="3"/>
  <c r="D373" i="3"/>
  <c r="D288" i="3"/>
  <c r="D289" i="3"/>
  <c r="D290" i="3"/>
  <c r="D291" i="3"/>
  <c r="D292" i="3"/>
  <c r="D293" i="3"/>
  <c r="D294" i="3"/>
  <c r="D287" i="3"/>
  <c r="D241" i="3"/>
  <c r="F28" i="3" l="1"/>
  <c r="F29" i="3"/>
  <c r="F30" i="3"/>
  <c r="F31" i="3"/>
  <c r="F32" i="3"/>
  <c r="F33" i="3"/>
  <c r="F34" i="3"/>
  <c r="F35" i="3"/>
  <c r="F36" i="3"/>
  <c r="F37" i="3"/>
  <c r="F38" i="3"/>
  <c r="F39" i="3"/>
  <c r="F40" i="3"/>
  <c r="F41" i="3"/>
  <c r="F59" i="3"/>
  <c r="F60" i="3"/>
  <c r="F61" i="3"/>
  <c r="F62" i="3"/>
  <c r="F63" i="3"/>
  <c r="F64" i="3"/>
  <c r="F65" i="3"/>
  <c r="F66" i="3"/>
  <c r="F67" i="3"/>
  <c r="F68" i="3"/>
  <c r="F74" i="3"/>
  <c r="F75" i="3"/>
  <c r="F76" i="3"/>
  <c r="F77" i="3"/>
  <c r="F78" i="3"/>
  <c r="F79" i="3"/>
  <c r="F80" i="3"/>
  <c r="F81" i="3"/>
  <c r="F82" i="3"/>
  <c r="F83" i="3"/>
  <c r="F84" i="3"/>
  <c r="F85" i="3"/>
  <c r="F86" i="3"/>
  <c r="F87" i="3"/>
  <c r="F89" i="3"/>
  <c r="F90" i="3"/>
  <c r="F91" i="3"/>
  <c r="F92" i="3"/>
  <c r="F93" i="3"/>
  <c r="F94" i="3"/>
  <c r="F95" i="3"/>
  <c r="F96" i="3"/>
  <c r="F97" i="3"/>
  <c r="F98" i="3"/>
  <c r="F99" i="3"/>
  <c r="F100" i="3"/>
  <c r="F101" i="3"/>
  <c r="F102" i="3"/>
  <c r="F104" i="3"/>
  <c r="F105" i="3"/>
  <c r="F106" i="3"/>
  <c r="F107" i="3"/>
  <c r="F108" i="3"/>
  <c r="F109" i="3"/>
  <c r="F110" i="3"/>
  <c r="F111" i="3"/>
  <c r="F112" i="3"/>
  <c r="F113" i="3"/>
  <c r="F114" i="3"/>
  <c r="F115" i="3"/>
  <c r="F116" i="3"/>
  <c r="F121" i="3"/>
  <c r="F126" i="3"/>
  <c r="F127" i="3"/>
  <c r="F128" i="3"/>
  <c r="F129" i="3"/>
  <c r="F130" i="3"/>
  <c r="F131" i="3"/>
  <c r="F132" i="3"/>
  <c r="F133" i="3"/>
  <c r="F137" i="3"/>
  <c r="F138" i="3"/>
  <c r="F139" i="3"/>
  <c r="F140" i="3"/>
  <c r="F141" i="3"/>
  <c r="F142" i="3"/>
  <c r="F143" i="3"/>
  <c r="F144" i="3"/>
  <c r="F145" i="3"/>
  <c r="F146" i="3"/>
  <c r="F147" i="3"/>
  <c r="F148" i="3"/>
  <c r="F149" i="3"/>
  <c r="F150" i="3"/>
  <c r="F151" i="3"/>
  <c r="F152" i="3"/>
  <c r="F153" i="3"/>
  <c r="F154" i="3"/>
  <c r="F155" i="3"/>
  <c r="F156" i="3"/>
  <c r="F157" i="3"/>
  <c r="F158" i="3"/>
  <c r="F159" i="3"/>
  <c r="F160"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90" i="3"/>
  <c r="F191" i="3"/>
  <c r="F192" i="3"/>
  <c r="F193" i="3"/>
  <c r="F194" i="3"/>
  <c r="F195" i="3"/>
  <c r="F196" i="3"/>
  <c r="F197" i="3"/>
  <c r="F198" i="3"/>
  <c r="F200" i="3"/>
  <c r="F201" i="3"/>
  <c r="F202" i="3"/>
  <c r="F203" i="3"/>
  <c r="F204" i="3"/>
  <c r="F205" i="3"/>
  <c r="F206" i="3"/>
  <c r="F207" i="3"/>
  <c r="F208" i="3"/>
  <c r="F209" i="3"/>
  <c r="F210" i="3"/>
  <c r="F211" i="3"/>
  <c r="F212" i="3"/>
  <c r="F213" i="3"/>
  <c r="F214" i="3"/>
  <c r="F215" i="3"/>
  <c r="F216" i="3"/>
  <c r="F217" i="3"/>
  <c r="F218" i="3"/>
  <c r="F219" i="3"/>
  <c r="F221" i="3"/>
  <c r="F222" i="3"/>
  <c r="F223" i="3"/>
  <c r="F224" i="3"/>
  <c r="F225" i="3"/>
  <c r="F226" i="3"/>
  <c r="F227" i="3"/>
  <c r="F228" i="3"/>
  <c r="F229" i="3"/>
  <c r="F230" i="3"/>
  <c r="F231" i="3"/>
  <c r="F232" i="3"/>
  <c r="F233" i="3"/>
  <c r="F234" i="3"/>
  <c r="F235" i="3"/>
  <c r="F236" i="3"/>
  <c r="F237" i="3"/>
  <c r="F238" i="3"/>
  <c r="F239" i="3"/>
  <c r="F241" i="3"/>
  <c r="F253" i="3"/>
  <c r="F254" i="3"/>
  <c r="F255" i="3"/>
  <c r="F256" i="3"/>
  <c r="F257" i="3"/>
  <c r="F258" i="3"/>
  <c r="F259" i="3"/>
  <c r="F260" i="3"/>
  <c r="F261" i="3"/>
  <c r="F262" i="3"/>
  <c r="F263" i="3"/>
  <c r="F264" i="3"/>
  <c r="F265" i="3"/>
  <c r="F266" i="3"/>
  <c r="F267" i="3"/>
  <c r="F269" i="3"/>
  <c r="F270" i="3"/>
  <c r="F271" i="3"/>
  <c r="F272" i="3"/>
  <c r="F273" i="3"/>
  <c r="F274" i="3"/>
  <c r="F275" i="3"/>
  <c r="F276" i="3"/>
  <c r="F277" i="3"/>
  <c r="F278" i="3"/>
  <c r="F279" i="3"/>
  <c r="F280" i="3"/>
  <c r="F281" i="3"/>
  <c r="F282" i="3"/>
  <c r="F283" i="3"/>
  <c r="F284" i="3"/>
  <c r="F285" i="3"/>
  <c r="F287" i="3"/>
  <c r="F288" i="3"/>
  <c r="F289" i="3"/>
  <c r="F290" i="3"/>
  <c r="F291" i="3"/>
  <c r="F292" i="3"/>
  <c r="F293" i="3"/>
  <c r="F294" i="3"/>
  <c r="F295" i="3"/>
  <c r="F296" i="3"/>
  <c r="F297" i="3"/>
  <c r="F298" i="3"/>
  <c r="F299" i="3"/>
  <c r="F300" i="3"/>
  <c r="F301" i="3"/>
  <c r="F302" i="3"/>
  <c r="F303" i="3"/>
  <c r="F304" i="3"/>
  <c r="F305" i="3"/>
  <c r="F306" i="3"/>
  <c r="F307" i="3"/>
  <c r="F308" i="3"/>
  <c r="F309" i="3"/>
  <c r="F310" i="3"/>
  <c r="F312" i="3"/>
  <c r="F313" i="3"/>
  <c r="F314" i="3"/>
  <c r="F315" i="3"/>
  <c r="F316" i="3"/>
  <c r="F317" i="3"/>
  <c r="F318" i="3"/>
  <c r="F319" i="3"/>
  <c r="F320" i="3"/>
  <c r="F321" i="3"/>
  <c r="F322" i="3"/>
  <c r="F323" i="3"/>
  <c r="F324" i="3"/>
  <c r="F325" i="3"/>
  <c r="F326" i="3"/>
  <c r="F327" i="3"/>
  <c r="F328" i="3"/>
  <c r="F329" i="3"/>
  <c r="F331" i="3"/>
  <c r="F332" i="3"/>
  <c r="F333" i="3"/>
  <c r="F334" i="3"/>
  <c r="F335" i="3"/>
  <c r="F336" i="3"/>
  <c r="F337" i="3"/>
  <c r="F338" i="3"/>
  <c r="F339" i="3"/>
  <c r="F340" i="3"/>
  <c r="F341" i="3"/>
  <c r="F342" i="3"/>
  <c r="F344" i="3"/>
  <c r="F345" i="3"/>
  <c r="F346" i="3"/>
  <c r="F347" i="3"/>
  <c r="F348" i="3"/>
  <c r="F349" i="3"/>
  <c r="F350" i="3"/>
  <c r="F351" i="3"/>
  <c r="F352" i="3"/>
  <c r="F353" i="3"/>
  <c r="F354" i="3"/>
  <c r="F355" i="3"/>
  <c r="F356" i="3"/>
  <c r="F357" i="3"/>
  <c r="F359" i="3"/>
  <c r="F360" i="3"/>
  <c r="F361" i="3"/>
  <c r="F362" i="3"/>
  <c r="F363" i="3"/>
  <c r="F364" i="3"/>
  <c r="F365" i="3"/>
  <c r="F366" i="3"/>
  <c r="F367" i="3"/>
  <c r="F368" i="3"/>
  <c r="F369" i="3"/>
  <c r="F370" i="3"/>
  <c r="F371" i="3"/>
  <c r="F373" i="3"/>
  <c r="F374" i="3"/>
  <c r="F375" i="3"/>
  <c r="F376" i="3"/>
  <c r="F377" i="3"/>
  <c r="F378" i="3"/>
  <c r="F379" i="3"/>
  <c r="F380" i="3"/>
  <c r="F381" i="3"/>
  <c r="F382" i="3"/>
  <c r="F383" i="3"/>
  <c r="F384" i="3"/>
  <c r="F385" i="3"/>
  <c r="F386" i="3"/>
  <c r="F387" i="3"/>
  <c r="F388" i="3"/>
  <c r="F389" i="3"/>
  <c r="F390" i="3"/>
  <c r="F391" i="3"/>
  <c r="F392" i="3"/>
  <c r="F394" i="3"/>
  <c r="F395" i="3"/>
  <c r="F396" i="3"/>
  <c r="F397" i="3"/>
  <c r="F398" i="3"/>
  <c r="F399" i="3"/>
  <c r="F400"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8" i="3"/>
  <c r="F499" i="3"/>
  <c r="F500" i="3"/>
  <c r="F501" i="3"/>
  <c r="F502" i="3"/>
  <c r="F503" i="3"/>
  <c r="F504" i="3"/>
  <c r="F505" i="3"/>
  <c r="F506" i="3"/>
  <c r="F507" i="3"/>
  <c r="F508" i="3"/>
  <c r="F518" i="3"/>
  <c r="F519" i="3"/>
  <c r="F520" i="3"/>
  <c r="F521" i="3"/>
  <c r="F522" i="3"/>
  <c r="F523" i="3"/>
  <c r="F524" i="3"/>
  <c r="F525" i="3"/>
  <c r="F526" i="3"/>
  <c r="F527" i="3"/>
  <c r="F528" i="3"/>
  <c r="F529" i="3"/>
  <c r="F530" i="3"/>
  <c r="F531" i="3"/>
  <c r="F532" i="3"/>
  <c r="F534" i="3"/>
  <c r="F535" i="3"/>
  <c r="F536" i="3"/>
  <c r="F537" i="3"/>
  <c r="F538" i="3"/>
  <c r="F539" i="3"/>
  <c r="F540" i="3"/>
  <c r="F541" i="3"/>
  <c r="F542" i="3"/>
  <c r="F543" i="3"/>
  <c r="F546" i="3"/>
  <c r="F547" i="3"/>
  <c r="F548" i="3"/>
  <c r="F549" i="3"/>
  <c r="F550" i="3"/>
  <c r="F551" i="3"/>
  <c r="F552" i="3"/>
  <c r="F553" i="3"/>
  <c r="F554" i="3"/>
  <c r="F555" i="3"/>
  <c r="F556" i="3"/>
  <c r="F558" i="3"/>
  <c r="F559" i="3"/>
  <c r="F560" i="3"/>
  <c r="F561" i="3"/>
  <c r="F562" i="3"/>
  <c r="F563" i="3"/>
  <c r="F564" i="3"/>
  <c r="F566" i="3"/>
  <c r="F567" i="3"/>
  <c r="F568" i="3"/>
  <c r="F569"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11" i="3"/>
  <c r="F612" i="3"/>
  <c r="F613" i="3"/>
  <c r="F614" i="3"/>
  <c r="F615" i="3"/>
  <c r="F616" i="3"/>
  <c r="F617" i="3"/>
  <c r="F618" i="3"/>
  <c r="F619" i="3"/>
  <c r="F620" i="3"/>
  <c r="F621" i="3"/>
  <c r="F622" i="3"/>
  <c r="F623" i="3"/>
  <c r="F624" i="3"/>
  <c r="F625" i="3"/>
  <c r="F626" i="3"/>
  <c r="F627" i="3"/>
  <c r="F628" i="3"/>
  <c r="F629" i="3"/>
  <c r="F630" i="3"/>
  <c r="F631" i="3"/>
  <c r="F632"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D511" i="3"/>
  <c r="F511" i="3" s="1"/>
  <c r="D512" i="3"/>
  <c r="E512" i="3" s="1"/>
  <c r="D513" i="3"/>
  <c r="E513" i="3" s="1"/>
  <c r="D514" i="3"/>
  <c r="E514" i="3" s="1"/>
  <c r="D515" i="3"/>
  <c r="F515" i="3" s="1"/>
  <c r="D516" i="3"/>
  <c r="E516" i="3" s="1"/>
  <c r="D517" i="3"/>
  <c r="F517" i="3" s="1"/>
  <c r="D510" i="3"/>
  <c r="F510" i="3" s="1"/>
  <c r="E403" i="3"/>
  <c r="E404" i="3"/>
  <c r="E405" i="3"/>
  <c r="E406" i="3"/>
  <c r="E407" i="3"/>
  <c r="E408" i="3"/>
  <c r="E409" i="3"/>
  <c r="E410" i="3"/>
  <c r="E378" i="3"/>
  <c r="E374" i="3"/>
  <c r="E375" i="3"/>
  <c r="E376" i="3"/>
  <c r="E377" i="3"/>
  <c r="E288" i="3"/>
  <c r="E289" i="3"/>
  <c r="E290" i="3"/>
  <c r="E291" i="3"/>
  <c r="E292" i="3"/>
  <c r="E293" i="3"/>
  <c r="E294" i="3"/>
  <c r="D242" i="3"/>
  <c r="E242" i="3" s="1"/>
  <c r="D243" i="3"/>
  <c r="E243" i="3" s="1"/>
  <c r="D244" i="3"/>
  <c r="E244" i="3" s="1"/>
  <c r="D245" i="3"/>
  <c r="E245" i="3" s="1"/>
  <c r="D246" i="3"/>
  <c r="F246" i="3" s="1"/>
  <c r="D247" i="3"/>
  <c r="F247" i="3" s="1"/>
  <c r="D248" i="3"/>
  <c r="F248" i="3" s="1"/>
  <c r="D249" i="3"/>
  <c r="E249" i="3" s="1"/>
  <c r="D250" i="3"/>
  <c r="F250" i="3" s="1"/>
  <c r="D251" i="3"/>
  <c r="E251" i="3" s="1"/>
  <c r="D252" i="3"/>
  <c r="E252" i="3" s="1"/>
  <c r="E253" i="3"/>
  <c r="E254" i="3"/>
  <c r="E255" i="3"/>
  <c r="E256" i="3"/>
  <c r="E257" i="3"/>
  <c r="E258" i="3"/>
  <c r="E259" i="3"/>
  <c r="E260" i="3"/>
  <c r="E261" i="3"/>
  <c r="E262" i="3"/>
  <c r="E263" i="3"/>
  <c r="E264" i="3"/>
  <c r="E265" i="3"/>
  <c r="E266" i="3"/>
  <c r="E267" i="3"/>
  <c r="E511" i="3" l="1"/>
  <c r="E248" i="3"/>
  <c r="F242" i="3"/>
  <c r="E517" i="3"/>
  <c r="F514" i="3"/>
  <c r="E515" i="3"/>
  <c r="E250" i="3"/>
  <c r="F243" i="3"/>
  <c r="E247" i="3"/>
  <c r="F513" i="3"/>
  <c r="F252" i="3"/>
  <c r="F516" i="3"/>
  <c r="F512" i="3"/>
  <c r="F251" i="3"/>
  <c r="E246" i="3"/>
  <c r="F249" i="3"/>
  <c r="F245" i="3"/>
  <c r="F244" i="3"/>
  <c r="D606" i="3"/>
  <c r="F606" i="3" s="1"/>
  <c r="D607" i="3"/>
  <c r="F607" i="3" s="1"/>
  <c r="D608" i="3"/>
  <c r="F608" i="3" s="1"/>
  <c r="D609" i="3"/>
  <c r="D610" i="3"/>
  <c r="F610" i="3" s="1"/>
  <c r="D605" i="3"/>
  <c r="F605" i="3" s="1"/>
  <c r="D572" i="3"/>
  <c r="F572" i="3" s="1"/>
  <c r="F125" i="3"/>
  <c r="F124" i="3"/>
  <c r="F123" i="3"/>
  <c r="F122" i="3"/>
  <c r="F120" i="3"/>
  <c r="F119" i="3"/>
  <c r="D136" i="3"/>
  <c r="D135" i="3"/>
  <c r="F135" i="3" s="1"/>
  <c r="D26" i="3"/>
  <c r="F26" i="3" s="1"/>
  <c r="D25" i="3"/>
  <c r="F25" i="3" s="1"/>
  <c r="D5" i="3"/>
  <c r="F5" i="3" s="1"/>
  <c r="D6" i="3"/>
  <c r="F6" i="3" s="1"/>
  <c r="D7" i="3"/>
  <c r="F7" i="3" s="1"/>
  <c r="D8" i="3"/>
  <c r="F8" i="3" s="1"/>
  <c r="D9" i="3"/>
  <c r="D10" i="3"/>
  <c r="D16" i="3"/>
  <c r="F16" i="3" s="1"/>
  <c r="D4" i="3"/>
  <c r="F4" i="3" s="1"/>
  <c r="E112" i="3"/>
  <c r="E106" i="3"/>
  <c r="E104" i="3"/>
  <c r="E96" i="3"/>
  <c r="E97" i="3"/>
  <c r="E98" i="3"/>
  <c r="E99" i="3"/>
  <c r="E100" i="3"/>
  <c r="E101" i="3"/>
  <c r="D72" i="3"/>
  <c r="D73" i="3"/>
  <c r="F73" i="3" s="1"/>
  <c r="D71" i="3"/>
  <c r="D44" i="3"/>
  <c r="D45" i="3"/>
  <c r="F45" i="3" s="1"/>
  <c r="D46" i="3"/>
  <c r="F46" i="3" s="1"/>
  <c r="D47" i="3"/>
  <c r="F47" i="3" s="1"/>
  <c r="D48" i="3"/>
  <c r="F48" i="3" s="1"/>
  <c r="D49" i="3"/>
  <c r="D50" i="3"/>
  <c r="F50" i="3" s="1"/>
  <c r="D51" i="3"/>
  <c r="D52" i="3"/>
  <c r="F52" i="3" s="1"/>
  <c r="D53" i="3"/>
  <c r="D54" i="3"/>
  <c r="D55" i="3"/>
  <c r="D56" i="3"/>
  <c r="D57" i="3"/>
  <c r="F57" i="3" s="1"/>
  <c r="D58" i="3"/>
  <c r="F58" i="3" s="1"/>
  <c r="E65" i="3"/>
  <c r="E67" i="3"/>
  <c r="D43" i="3"/>
  <c r="F43" i="3" s="1"/>
  <c r="D11" i="3"/>
  <c r="D12" i="3"/>
  <c r="F12" i="3" s="1"/>
  <c r="D13" i="3"/>
  <c r="D14" i="3"/>
  <c r="D15" i="3"/>
  <c r="D17" i="3"/>
  <c r="F17" i="3" s="1"/>
  <c r="D18" i="3"/>
  <c r="F18" i="3" s="1"/>
  <c r="D19" i="3"/>
  <c r="F19" i="3" s="1"/>
  <c r="D20" i="3"/>
  <c r="F20" i="3" s="1"/>
  <c r="D21" i="3"/>
  <c r="F21" i="3" s="1"/>
  <c r="D22" i="3"/>
  <c r="D23" i="3"/>
  <c r="D24" i="3"/>
  <c r="F24" i="3" s="1"/>
  <c r="D27" i="3"/>
  <c r="E28" i="3"/>
  <c r="E39" i="3"/>
  <c r="E40" i="3"/>
  <c r="E18" i="3"/>
  <c r="E25" i="3"/>
  <c r="E29" i="3"/>
  <c r="E30" i="3"/>
  <c r="E31" i="3"/>
  <c r="E32" i="3"/>
  <c r="E33" i="3"/>
  <c r="E34" i="3"/>
  <c r="E35" i="3"/>
  <c r="E36" i="3"/>
  <c r="E37" i="3"/>
  <c r="E38" i="3"/>
  <c r="E41" i="3"/>
  <c r="E43" i="3"/>
  <c r="E47" i="3"/>
  <c r="E48" i="3"/>
  <c r="E57" i="3"/>
  <c r="E59" i="3"/>
  <c r="E60" i="3"/>
  <c r="E61" i="3"/>
  <c r="E62" i="3"/>
  <c r="E63" i="3"/>
  <c r="E64" i="3"/>
  <c r="E66" i="3"/>
  <c r="E68" i="3"/>
  <c r="E74" i="3"/>
  <c r="E75" i="3"/>
  <c r="E76" i="3"/>
  <c r="E77" i="3"/>
  <c r="E78" i="3"/>
  <c r="E79" i="3"/>
  <c r="E80" i="3"/>
  <c r="E81" i="3"/>
  <c r="E82" i="3"/>
  <c r="E83" i="3"/>
  <c r="E84" i="3"/>
  <c r="E85" i="3"/>
  <c r="E86" i="3"/>
  <c r="E87" i="3"/>
  <c r="E89" i="3"/>
  <c r="E90" i="3"/>
  <c r="E91" i="3"/>
  <c r="E92" i="3"/>
  <c r="E93" i="3"/>
  <c r="E94" i="3"/>
  <c r="E95" i="3"/>
  <c r="E102" i="3"/>
  <c r="E105" i="3"/>
  <c r="E107" i="3"/>
  <c r="E108" i="3"/>
  <c r="E109" i="3"/>
  <c r="E110" i="3"/>
  <c r="E111" i="3"/>
  <c r="E113" i="3"/>
  <c r="E114" i="3"/>
  <c r="E115" i="3"/>
  <c r="E116" i="3"/>
  <c r="E121" i="3"/>
  <c r="E124" i="3"/>
  <c r="E126" i="3"/>
  <c r="E127" i="3"/>
  <c r="E128" i="3"/>
  <c r="E129" i="3"/>
  <c r="E130" i="3"/>
  <c r="E131" i="3"/>
  <c r="E132" i="3"/>
  <c r="E133" i="3"/>
  <c r="E135" i="3"/>
  <c r="E137" i="3"/>
  <c r="E138" i="3"/>
  <c r="E139" i="3"/>
  <c r="E140" i="3"/>
  <c r="E141" i="3"/>
  <c r="E142" i="3"/>
  <c r="E143" i="3"/>
  <c r="E144" i="3"/>
  <c r="E145" i="3"/>
  <c r="E146" i="3"/>
  <c r="E147" i="3"/>
  <c r="E148" i="3"/>
  <c r="E149" i="3"/>
  <c r="E150" i="3"/>
  <c r="E151" i="3"/>
  <c r="E152" i="3"/>
  <c r="E153" i="3"/>
  <c r="E154" i="3"/>
  <c r="E155" i="3"/>
  <c r="E156" i="3"/>
  <c r="E157" i="3"/>
  <c r="E158" i="3"/>
  <c r="E159" i="3"/>
  <c r="E160"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90" i="3"/>
  <c r="J5" i="3" s="1"/>
  <c r="E191" i="3"/>
  <c r="E192" i="3"/>
  <c r="E193" i="3"/>
  <c r="E194" i="3"/>
  <c r="E195" i="3"/>
  <c r="E196" i="3"/>
  <c r="E197" i="3"/>
  <c r="E198" i="3"/>
  <c r="E200" i="3"/>
  <c r="E201" i="3"/>
  <c r="E202" i="3"/>
  <c r="E203" i="3"/>
  <c r="E204" i="3"/>
  <c r="E205" i="3"/>
  <c r="E206" i="3"/>
  <c r="E207" i="3"/>
  <c r="E208" i="3"/>
  <c r="E209" i="3"/>
  <c r="E210" i="3"/>
  <c r="E211" i="3"/>
  <c r="E212" i="3"/>
  <c r="E213" i="3"/>
  <c r="E214" i="3"/>
  <c r="E215" i="3"/>
  <c r="E216" i="3"/>
  <c r="E217" i="3"/>
  <c r="E218" i="3"/>
  <c r="E219" i="3"/>
  <c r="E221" i="3"/>
  <c r="E222" i="3"/>
  <c r="E223" i="3"/>
  <c r="E224" i="3"/>
  <c r="E225" i="3"/>
  <c r="E226" i="3"/>
  <c r="E227" i="3"/>
  <c r="E228" i="3"/>
  <c r="E229" i="3"/>
  <c r="E230" i="3"/>
  <c r="E231" i="3"/>
  <c r="E232" i="3"/>
  <c r="E233" i="3"/>
  <c r="E234" i="3"/>
  <c r="E235" i="3"/>
  <c r="E236" i="3"/>
  <c r="E237" i="3"/>
  <c r="E238" i="3"/>
  <c r="E239" i="3"/>
  <c r="E241" i="3"/>
  <c r="E269" i="3"/>
  <c r="E270" i="3"/>
  <c r="E271" i="3"/>
  <c r="E272" i="3"/>
  <c r="E273" i="3"/>
  <c r="E274" i="3"/>
  <c r="E275" i="3"/>
  <c r="E276" i="3"/>
  <c r="E277" i="3"/>
  <c r="E278" i="3"/>
  <c r="E279" i="3"/>
  <c r="E280" i="3"/>
  <c r="E281" i="3"/>
  <c r="E282" i="3"/>
  <c r="E283" i="3"/>
  <c r="E284" i="3"/>
  <c r="E285" i="3"/>
  <c r="E287" i="3"/>
  <c r="E295" i="3"/>
  <c r="E296" i="3"/>
  <c r="E297" i="3"/>
  <c r="E298" i="3"/>
  <c r="E299" i="3"/>
  <c r="E300" i="3"/>
  <c r="E301" i="3"/>
  <c r="E302" i="3"/>
  <c r="E303" i="3"/>
  <c r="E304" i="3"/>
  <c r="E305" i="3"/>
  <c r="E306" i="3"/>
  <c r="E307" i="3"/>
  <c r="E308" i="3"/>
  <c r="E309" i="3"/>
  <c r="E310" i="3"/>
  <c r="E312" i="3"/>
  <c r="E313" i="3"/>
  <c r="E314" i="3"/>
  <c r="E315" i="3"/>
  <c r="E316" i="3"/>
  <c r="E317" i="3"/>
  <c r="E318" i="3"/>
  <c r="E319" i="3"/>
  <c r="E320" i="3"/>
  <c r="E321" i="3"/>
  <c r="E322" i="3"/>
  <c r="E323" i="3"/>
  <c r="E324" i="3"/>
  <c r="E325" i="3"/>
  <c r="E326" i="3"/>
  <c r="E327" i="3"/>
  <c r="E328" i="3"/>
  <c r="E329" i="3"/>
  <c r="E331" i="3"/>
  <c r="E332" i="3"/>
  <c r="E333" i="3"/>
  <c r="E334" i="3"/>
  <c r="E335" i="3"/>
  <c r="E336" i="3"/>
  <c r="E337" i="3"/>
  <c r="E338" i="3"/>
  <c r="E339" i="3"/>
  <c r="E340" i="3"/>
  <c r="E341" i="3"/>
  <c r="E342" i="3"/>
  <c r="E344" i="3"/>
  <c r="E345" i="3"/>
  <c r="E346" i="3"/>
  <c r="E347" i="3"/>
  <c r="E348" i="3"/>
  <c r="E349" i="3"/>
  <c r="E350" i="3"/>
  <c r="E351" i="3"/>
  <c r="E352" i="3"/>
  <c r="E353" i="3"/>
  <c r="E354" i="3"/>
  <c r="E355" i="3"/>
  <c r="E356" i="3"/>
  <c r="E357" i="3"/>
  <c r="E359" i="3"/>
  <c r="E360" i="3"/>
  <c r="E361" i="3"/>
  <c r="E362" i="3"/>
  <c r="E363" i="3"/>
  <c r="E364" i="3"/>
  <c r="E365" i="3"/>
  <c r="E366" i="3"/>
  <c r="E367" i="3"/>
  <c r="E368" i="3"/>
  <c r="E369" i="3"/>
  <c r="E370" i="3"/>
  <c r="E371" i="3"/>
  <c r="E373" i="3"/>
  <c r="E379" i="3"/>
  <c r="E380" i="3"/>
  <c r="E381" i="3"/>
  <c r="E382" i="3"/>
  <c r="E383" i="3"/>
  <c r="E384" i="3"/>
  <c r="E385" i="3"/>
  <c r="E386" i="3"/>
  <c r="E387" i="3"/>
  <c r="E388" i="3"/>
  <c r="E389" i="3"/>
  <c r="E390" i="3"/>
  <c r="E391" i="3"/>
  <c r="E392" i="3"/>
  <c r="E394" i="3"/>
  <c r="E395" i="3"/>
  <c r="E396" i="3"/>
  <c r="E397" i="3"/>
  <c r="E398" i="3"/>
  <c r="E399" i="3"/>
  <c r="E400" i="3"/>
  <c r="E402"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8" i="3"/>
  <c r="E499" i="3"/>
  <c r="E500" i="3"/>
  <c r="E501" i="3"/>
  <c r="E502" i="3"/>
  <c r="E503" i="3"/>
  <c r="E504" i="3"/>
  <c r="E505" i="3"/>
  <c r="E506" i="3"/>
  <c r="E507" i="3"/>
  <c r="E508" i="3"/>
  <c r="E510" i="3"/>
  <c r="E518" i="3"/>
  <c r="E519" i="3"/>
  <c r="E520" i="3"/>
  <c r="E521" i="3"/>
  <c r="E522" i="3"/>
  <c r="E523" i="3"/>
  <c r="E524" i="3"/>
  <c r="E525" i="3"/>
  <c r="E526" i="3"/>
  <c r="E527" i="3"/>
  <c r="E528" i="3"/>
  <c r="E529" i="3"/>
  <c r="E530" i="3"/>
  <c r="E531" i="3"/>
  <c r="E532" i="3"/>
  <c r="E534" i="3"/>
  <c r="E535" i="3"/>
  <c r="E536" i="3"/>
  <c r="E537" i="3"/>
  <c r="E538" i="3"/>
  <c r="E539" i="3"/>
  <c r="E540" i="3"/>
  <c r="E541" i="3"/>
  <c r="E542" i="3"/>
  <c r="E543" i="3"/>
  <c r="E546" i="3"/>
  <c r="E547" i="3"/>
  <c r="E548" i="3"/>
  <c r="E549" i="3"/>
  <c r="E550" i="3"/>
  <c r="E551" i="3"/>
  <c r="E552" i="3"/>
  <c r="E553" i="3"/>
  <c r="E554" i="3"/>
  <c r="E555" i="3"/>
  <c r="E556" i="3"/>
  <c r="E558" i="3"/>
  <c r="E559" i="3"/>
  <c r="E560" i="3"/>
  <c r="E561" i="3"/>
  <c r="E562" i="3"/>
  <c r="E563" i="3"/>
  <c r="E564" i="3"/>
  <c r="E566" i="3"/>
  <c r="E567" i="3"/>
  <c r="E568" i="3"/>
  <c r="E569"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5" i="3"/>
  <c r="E606" i="3"/>
  <c r="E608" i="3"/>
  <c r="E610" i="3"/>
  <c r="E611" i="3"/>
  <c r="E612" i="3"/>
  <c r="E613" i="3"/>
  <c r="E614" i="3"/>
  <c r="E615" i="3"/>
  <c r="E616" i="3"/>
  <c r="E617" i="3"/>
  <c r="E618" i="3"/>
  <c r="E619" i="3"/>
  <c r="E620" i="3"/>
  <c r="E621" i="3"/>
  <c r="E622" i="3"/>
  <c r="E623" i="3"/>
  <c r="E624" i="3"/>
  <c r="E625" i="3"/>
  <c r="E626" i="3"/>
  <c r="E627" i="3"/>
  <c r="E628" i="3"/>
  <c r="E629" i="3"/>
  <c r="E630" i="3"/>
  <c r="E631" i="3"/>
  <c r="E632"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J2" i="3" l="1"/>
  <c r="E4" i="3"/>
  <c r="E607" i="3"/>
  <c r="J3" i="3"/>
  <c r="E21" i="3"/>
  <c r="E119" i="3"/>
  <c r="E19" i="3"/>
  <c r="E52" i="3"/>
  <c r="E125" i="3"/>
  <c r="E73" i="3"/>
  <c r="E45" i="3"/>
  <c r="E20" i="3"/>
  <c r="E58" i="3"/>
  <c r="E12" i="3"/>
  <c r="E6" i="3"/>
  <c r="E16" i="3"/>
  <c r="E46" i="3"/>
  <c r="E122" i="3"/>
  <c r="E50" i="3"/>
  <c r="E17" i="3"/>
  <c r="E49" i="3"/>
  <c r="F49" i="3"/>
  <c r="E51" i="3"/>
  <c r="F51" i="3"/>
  <c r="E8" i="3"/>
  <c r="E11" i="3"/>
  <c r="F11" i="3"/>
  <c r="E120" i="3"/>
  <c r="E7" i="3"/>
  <c r="E5" i="3"/>
  <c r="E609" i="3"/>
  <c r="J6" i="3" s="1"/>
  <c r="F609" i="3"/>
  <c r="E26" i="3"/>
  <c r="E56" i="3"/>
  <c r="F56" i="3"/>
  <c r="E44" i="3"/>
  <c r="F44" i="3"/>
  <c r="E136" i="3"/>
  <c r="J4" i="3" s="1"/>
  <c r="F136" i="3"/>
  <c r="E23" i="3"/>
  <c r="F23" i="3"/>
  <c r="E22" i="3"/>
  <c r="F22" i="3"/>
  <c r="E15" i="3"/>
  <c r="F15" i="3"/>
  <c r="E55" i="3"/>
  <c r="F55" i="3"/>
  <c r="E71" i="3"/>
  <c r="F71" i="3"/>
  <c r="E118" i="3"/>
  <c r="F118" i="3"/>
  <c r="E123" i="3"/>
  <c r="E24" i="3"/>
  <c r="E14" i="3"/>
  <c r="F14" i="3"/>
  <c r="E54" i="3"/>
  <c r="F54" i="3"/>
  <c r="E27" i="3"/>
  <c r="F27" i="3"/>
  <c r="E13" i="3"/>
  <c r="F13" i="3"/>
  <c r="E53" i="3"/>
  <c r="F53" i="3"/>
  <c r="E72" i="3"/>
  <c r="F72" i="3"/>
  <c r="E10" i="3"/>
  <c r="F10" i="3"/>
  <c r="E9" i="3"/>
  <c r="F9" i="3"/>
  <c r="J8" i="3" l="1"/>
  <c r="J7" i="3"/>
  <c r="J11" i="3" l="1"/>
  <c r="J13" i="3" s="1"/>
</calcChain>
</file>

<file path=xl/sharedStrings.xml><?xml version="1.0" encoding="utf-8"?>
<sst xmlns="http://schemas.openxmlformats.org/spreadsheetml/2006/main" count="2009" uniqueCount="667">
  <si>
    <t>Equipe</t>
  </si>
  <si>
    <t>Posto</t>
  </si>
  <si>
    <t>Quantidade de Profissionais 220H</t>
  </si>
  <si>
    <t>Justificativa</t>
  </si>
  <si>
    <t>Todas</t>
  </si>
  <si>
    <t>Engenheiro Civil - Manutenção</t>
  </si>
  <si>
    <t>Mínimo 1</t>
  </si>
  <si>
    <t>Engenheiro Civil - Operação</t>
  </si>
  <si>
    <t>Encarregado Geral</t>
  </si>
  <si>
    <t>Almoxarife</t>
  </si>
  <si>
    <t>Equipe 1</t>
  </si>
  <si>
    <t>Encarregado de Turma de manutenção e reparos de aparelhos térmicos, de climatização e de refrigeração</t>
  </si>
  <si>
    <t>Mecânico de manutenção e instalação de aparelhos de climatização e refrigeração</t>
  </si>
  <si>
    <t>Planilha - Serviços Gerais</t>
  </si>
  <si>
    <t>Operador eletromecânico</t>
  </si>
  <si>
    <t>Eletricista de manutenção eletroeletrônica</t>
  </si>
  <si>
    <t>Operador de instalação de ar-condicionado</t>
  </si>
  <si>
    <t>Quatro centrais de climatização</t>
  </si>
  <si>
    <t>Auxiliar de Manutenção Predial</t>
  </si>
  <si>
    <t>Equipe 2</t>
  </si>
  <si>
    <t>Encarregado de turma de manutenção e reparo de montagem de divisórias de madeira</t>
  </si>
  <si>
    <t>Montador de Divisórias de madeira</t>
  </si>
  <si>
    <t>Planilha - Divisórias</t>
  </si>
  <si>
    <t>Equipe 3</t>
  </si>
  <si>
    <t xml:space="preserve">Encarregado de turma de manutenção e reparo de obras civis  </t>
  </si>
  <si>
    <t>Bombeiro hidráulico</t>
  </si>
  <si>
    <t>Bombeiro hidráulico plantonista diurno (12x36)</t>
  </si>
  <si>
    <t>Mínimo 2</t>
  </si>
  <si>
    <t>Bombeiro hidráulico plantonista noturno (12x36)</t>
  </si>
  <si>
    <t>Marceneiro</t>
  </si>
  <si>
    <t>Serralheiro</t>
  </si>
  <si>
    <t>Vidraceiro</t>
  </si>
  <si>
    <t>Pedreiro</t>
  </si>
  <si>
    <t>Pintor / Gesseiro</t>
  </si>
  <si>
    <t>Equipe 4</t>
  </si>
  <si>
    <t>Encarregado de turma de manutenção reparo de eletricista</t>
  </si>
  <si>
    <t>Eletricista de linhas elétricas, telefônicas e de comunicação de dados</t>
  </si>
  <si>
    <t>Eletricista de linhas elétricas, telefônicas e de comunicação de dados Plantonista Diurno (12x36)</t>
  </si>
  <si>
    <t>Eletricista de linhas elétricas, telefônicas e de comunicação de dados Plantonista Noturno (12x36)</t>
  </si>
  <si>
    <t>ANEXO IV – PLANO DE MANUTENÇÃO, OPERAÇÃO E CONTROLE</t>
  </si>
  <si>
    <t>Frequência</t>
  </si>
  <si>
    <t>Postos</t>
  </si>
  <si>
    <t>Horas</t>
  </si>
  <si>
    <t>Horas Anuais</t>
  </si>
  <si>
    <t>Horas Diárias</t>
  </si>
  <si>
    <t>Horas Anuais Demandadas</t>
  </si>
  <si>
    <t>Horas Diárias Por Posto</t>
  </si>
  <si>
    <t>1.   Sistema hidrossanitário</t>
  </si>
  <si>
    <t>1.1.  BOMBAS DE RECALQUE</t>
  </si>
  <si>
    <t>Operação do sistema;</t>
  </si>
  <si>
    <t>Diário</t>
  </si>
  <si>
    <t>Bombeiro Hidráulico</t>
  </si>
  <si>
    <t>Verificação do funcionamento mecânico das bombas;</t>
  </si>
  <si>
    <t>Controle do gotejamento de água pelas gaxetas;</t>
  </si>
  <si>
    <t>Mecânico</t>
  </si>
  <si>
    <t>Verificação do superaquecimento dos motores e mancais;</t>
  </si>
  <si>
    <t>Inspeção  do  funcionamento  das  chaves  boias  de  regulagem  de  água  superiores  e inferiores;</t>
  </si>
  <si>
    <t>Verificação do nível de óleo lubrificante;</t>
  </si>
  <si>
    <t>Eletricista</t>
  </si>
  <si>
    <t>Verificação da existência de ruídos anormais, elétricos ou mecânicos;</t>
  </si>
  <si>
    <t>Inspeção na tubulação e conexões hidráulicas;</t>
  </si>
  <si>
    <t>Total</t>
  </si>
  <si>
    <t>Inspeção nas válvulas e registros da tubulação hidráulica;</t>
  </si>
  <si>
    <t>Inspeção dos filtros de água;</t>
  </si>
  <si>
    <t>Aux. Manutenção</t>
  </si>
  <si>
    <t>Verificação do funcionamento das válvulas de descarga;</t>
  </si>
  <si>
    <t>Verificação dos funcionamentos das torneiras;</t>
  </si>
  <si>
    <t>Verificação do estado das pias e vasos;</t>
  </si>
  <si>
    <t>Verificar estado da tubulação primária;</t>
  </si>
  <si>
    <t>Verificação das condições dos ralos de escoamento;</t>
  </si>
  <si>
    <t>Verificação de obstrução nas pias, vasos e drenos;</t>
  </si>
  <si>
    <t>Verificação do funcionamento das válvulas dos sanitários;</t>
  </si>
  <si>
    <t>Verificação da existência de vazamento nas pias, vasos, torneiras e na rede hidráulica;</t>
  </si>
  <si>
    <t>Inspeção na rede de esgoto de águas pluviais;</t>
  </si>
  <si>
    <t>Inspeção nas caixas assépticas;</t>
  </si>
  <si>
    <t>Inspeção em toda rede de esgoto de águas pluviais;</t>
  </si>
  <si>
    <t>Limpeza dos ralos de escoamento;</t>
  </si>
  <si>
    <t>Limpeza na rede hidráulica de água potável;</t>
  </si>
  <si>
    <t>Verificar caixas e ralos sifonados secos.</t>
  </si>
  <si>
    <t>Inspeção no funcionamento das válvulas de retenção;</t>
  </si>
  <si>
    <t>Semanal</t>
  </si>
  <si>
    <t>Verificação do estado das gaxetas;</t>
  </si>
  <si>
    <t>Verificação das luvas de acoplamento;</t>
  </si>
  <si>
    <t>Verificação do estado de conservação das bases e chumbadores;</t>
  </si>
  <si>
    <t>Verificação do estado e óleo lubrificante.</t>
  </si>
  <si>
    <t>Verificação do alinhamento do eixo bombas e motores;</t>
  </si>
  <si>
    <t>Mensal</t>
  </si>
  <si>
    <t>Medição da folga das luvas de acoplamento;</t>
  </si>
  <si>
    <t>Limpeza dos elementos dos filtros de água;</t>
  </si>
  <si>
    <t>Reaperto das bases de fixação dos motores;</t>
  </si>
  <si>
    <t>Teste de funcionamento dos dispositivos de proteção dos motores;</t>
  </si>
  <si>
    <t>Limpeza das caixas de esgoto e águas pluviais;</t>
  </si>
  <si>
    <t>Limpeza de toda a rede de esgoto e águas pluviais;</t>
  </si>
  <si>
    <t>Limpeza das caixas coletoras de águas pluviais;</t>
  </si>
  <si>
    <t>Inspeção   em   toda   rede   hidráulica   quanto   ao   índice   de   oxidação   e   estado   de
conservação.</t>
  </si>
  <si>
    <t>1.2.  INSTALAÇÕES HIDROSSANITÁRIAS</t>
  </si>
  <si>
    <t>Vazamento nas torneiras, registros, chuveiros, pias, duchas higiênicas etc.;</t>
  </si>
  <si>
    <t>Entupimento das bacias, acessórios, vasos, ralos, caixas coletoras etc.;</t>
  </si>
  <si>
    <t>Estado de conservação dos assentos sanitários;</t>
  </si>
  <si>
    <t>Trincas em tubulação;</t>
  </si>
  <si>
    <t>Nível das caixas de gordura e proceder à remoção do material ali existente;</t>
  </si>
  <si>
    <t>Pressão e vazão de água nas louças;</t>
  </si>
  <si>
    <t>Estado geral de louças, ferramentas etc.;</t>
  </si>
  <si>
    <t>Regulagem dos dispositivos de acionamento das válvulas (bóias, descarga, mictório);</t>
  </si>
  <si>
    <t>Troca de torneira de bebedouro;</t>
  </si>
  <si>
    <t>Rolamentos;</t>
  </si>
  <si>
    <t>Lado das bombas de recalque e seus contatos de níveis superior e inferior;</t>
  </si>
  <si>
    <t>“Bocas  de  lobo”  e  caixas  de  visita  externos,  a  fim  de  proporcionar  um  perfeito
escoamento das águas pluviais;</t>
  </si>
  <si>
    <t>Verificação do estado geral e vazamentos dos reservatórios;</t>
  </si>
  <si>
    <t>Reparos gerais (inclusive impermeabilização) nos reservatórios;</t>
  </si>
  <si>
    <t>Inspecionar as tampas dos reservatórios (estado e vedação);</t>
  </si>
  <si>
    <t>Instalação de novos ramais de água e esgoto.</t>
  </si>
  <si>
    <t>Estado da tubulação primária;</t>
  </si>
  <si>
    <t>Caixas e ralos sifonados;</t>
  </si>
  <si>
    <t>Registrar em um livro próprio, o consumo de água;</t>
  </si>
  <si>
    <t>Limpeza das caixas de passagem, de areia e drenos de águas pluviais;</t>
  </si>
  <si>
    <t>Limpeza das caixas de passagem, de gordura e valetas coletoras de esgoto;</t>
  </si>
  <si>
    <t>Limpeza dos reservatórios de água potável;</t>
  </si>
  <si>
    <t>Proceder ao recolhimento de pó de café nas caixas de decantação;</t>
  </si>
  <si>
    <t>Verificação do estado geral e vazamentos nos hidrômetros.</t>
  </si>
  <si>
    <t>Limpeza dos drenos dos reservatórios.</t>
  </si>
  <si>
    <t>Realizar limpeza geral e desinfecção dos reservatórios de água, inferiores e superiores, respectivamente. Deverá ser programada redução gradual do enchimento, para que as perdas sejam minimizadas. A desinfecção deverá ser feita preferencialmente conforme
orientação da concessionária pública.</t>
  </si>
  <si>
    <t>Semestral</t>
  </si>
  <si>
    <t>2.   Sistema de proteção contra incêndio</t>
  </si>
  <si>
    <t>2.1.  HIDRANTES</t>
  </si>
  <si>
    <t>Verificar e corrigir o nível da caixa d’água;</t>
  </si>
  <si>
    <t>Verificar e corrigir vazamentos na rede, nos registros, barriletes etc.;</t>
  </si>
  <si>
    <t>Verificar e corrigir problemas no acesso a hidrantes e registros.</t>
  </si>
  <si>
    <t>Verificar se há vazamento nos registros internos de globo/e ou da gaveta. Tais registros
devem ser mantidos em perfeitas condições de uso pelos usuários;</t>
  </si>
  <si>
    <t>Verificar as juntas de engate rápido testando se as roscas não estão danificadas;</t>
  </si>
  <si>
    <t>Verificar se os esguichos e requintes estão em condições de uso;</t>
  </si>
  <si>
    <t>Inspecionar e verificar o nível do reservatório de água;</t>
  </si>
  <si>
    <t>Teste das bombas do sistema;</t>
  </si>
  <si>
    <t>Drenagem da câmara de ar;</t>
  </si>
  <si>
    <t>Teste no sistema automático das bombas;</t>
  </si>
  <si>
    <t>Verificar e sanar possíveis vazamentos nas caixas de incêndio e reservatório de água;</t>
  </si>
  <si>
    <t>Verificar abertura e fechamento das caixas de incêndio;</t>
  </si>
  <si>
    <t>Inspecionar esguichos, registros, chave de engate rápido e conexões;</t>
  </si>
  <si>
    <t>Lubrificar registros com uma mistura de óleo e grafite;</t>
  </si>
  <si>
    <t>Realizar limpeza das caixas de incêndio;</t>
  </si>
  <si>
    <t>Verificar o estado de conservação dos hidrantes de passeio quanto ao acesso, abertura
da tampa, ferrugem, funcionamento do registro etc.;</t>
  </si>
  <si>
    <t>Inspecionar os instrumentos de medição, relacionados com manômetro e pressostato.</t>
  </si>
  <si>
    <t>2.2.  SISTEMA DE SPRINKLERS</t>
  </si>
  <si>
    <t>Inspeção dos registros de controle de cada andar;</t>
  </si>
  <si>
    <t>Inspeção nos manômetros de pressão;</t>
  </si>
  <si>
    <t>Inspeção no reservatório verificando se o abastecimento está normal e se os registros
estão abertos.</t>
  </si>
  <si>
    <t>Teste no sistema automático das bombas.</t>
  </si>
  <si>
    <t>Verificação  do  estado  geral  de  chaves  e  comandos  da  central,  quanto  ao  aspecto  e
condições de operação;</t>
  </si>
  <si>
    <t>Lubrificar válvulas de controle;</t>
  </si>
  <si>
    <t>Efetuar inspeção e limpeza nas bombas;</t>
  </si>
  <si>
    <t>Inspecionar as tubulações e mantê-las em boas condições e livres de danos mecânicos;</t>
  </si>
  <si>
    <t>Testes nos acionadores.</t>
  </si>
  <si>
    <t>Efetuar limpeza interna da tubulação através de abertura do dreno da rede de sprinklers
por andar;</t>
  </si>
  <si>
    <t>Trimestral</t>
  </si>
  <si>
    <t>Teste real do sistema com rompimento de uma ampola, escolhida pela fiscalização.</t>
  </si>
  <si>
    <t>Efetuar pintura nas bombas.</t>
  </si>
  <si>
    <t>2.3.  SISTEMA COMPOSTO POR CILINDROS DE 45 KG DE CO2</t>
  </si>
  <si>
    <t>Submeter os cilindros à pesagem, a fim de constatar possíveis vazamentos, e recarga,
se necessária;</t>
  </si>
  <si>
    <t>Anual</t>
  </si>
  <si>
    <t>Separar os cilindros com peso irregular, para posterior envio à empresa responsável pela
recarga;</t>
  </si>
  <si>
    <t>Realizar a recarga dos cilindros de 45 kg de CO2 no prazo correto, sem causar nenhum
transtorno  ou  acidente  ao  órgão  ou  aos  seus  funcionários,  devendo  comunicar  e executar todo o processo necessário para o envio dos cilindros;</t>
  </si>
  <si>
    <t>submeter os cilindros de 45 kg de CO2 aos testes hidrostáticos na época oportuna de
acordo  com  a  validade  de  segurança  de  cada  um,  a  fim  de  avaliar  a  eficiência  e  a resistência dos vasos e acessórios.</t>
  </si>
  <si>
    <t>Inspecionar o painel eletrônico da central de controle;</t>
  </si>
  <si>
    <t>Verificar o posicionamento das válvulas direcionais;</t>
  </si>
  <si>
    <t>Verificar as condições de funcionamento da central;</t>
  </si>
  <si>
    <t>Verificar as armações de funcionamento da central;</t>
  </si>
  <si>
    <t>Verificar possíveis vazamentos;</t>
  </si>
  <si>
    <t>Verificar detectores de fumaça;</t>
  </si>
  <si>
    <t>Verificar condições de funcionamento dos alarmes sonoros;</t>
  </si>
  <si>
    <t>Análise do vencimento para nova realização de teste hidrostático nos cilindros de 45 kg
de CO2;</t>
  </si>
  <si>
    <t>Análise  do  vencimento  de  nova  recarga  de  gás  CO2  para  o  sistema  de  combate  a
incêndio por bateria de cilindros de co2 com 45 kg cada um.</t>
  </si>
  <si>
    <t>3.   Telhados e coberturas</t>
  </si>
  <si>
    <t>Análise do sistema de escoamento;</t>
  </si>
  <si>
    <t>Revisão das grelhas de escoamento;</t>
  </si>
  <si>
    <t>Avaliação do estado das telhas;</t>
  </si>
  <si>
    <t>Substituição de telhas quebradas;</t>
  </si>
  <si>
    <t>Avaliação dos rufos;</t>
  </si>
  <si>
    <t>Análise das camadas de proteção;</t>
  </si>
  <si>
    <t>Avaliação da proteção mecânica;</t>
  </si>
  <si>
    <t>Análise da impermeabilização e pontos de umidade.</t>
  </si>
  <si>
    <t>Limpeza geral do telhado;</t>
  </si>
  <si>
    <t>Limpeza do sistema de escoamento;</t>
  </si>
  <si>
    <t>Limpeza geral da laje;</t>
  </si>
  <si>
    <t>Limpeza das calhas.</t>
  </si>
  <si>
    <t>Consertos de pontos de impermeabilização (área de até 20 metros quadrado);</t>
  </si>
  <si>
    <t>Reparo em pontos específicos da proteção mecânica (área de até 20 metros quadrado);</t>
  </si>
  <si>
    <t>Reparos nas calhas;</t>
  </si>
  <si>
    <t>Reparos nas platibandas (até 10 metros lineares).</t>
  </si>
  <si>
    <t>4.   Esquadrias  de  ferro  (janelas,  portas  e  portões),  materiais  em  alumínio  e  aço,
soldagem e manutenção em elementos metálicos em geral</t>
  </si>
  <si>
    <t>Serão verificadas as portas (geralmente com vidro temperado) de acesso aos edifícios e de  áreas comuns internas (hall de  elevadores, entrada de  gabinetes  e corredores), e efetuada a necessária manutenção. Serão verificados os portões metálicos, em chapa (com ou sem telas). Relatar os casos em que haja a necessidade de substituição de peças
(molas, roldanas) e de serviços de serralheria.</t>
  </si>
  <si>
    <t>Verificação,  ajustes  e  consertos  de  todas  as  esquadrias  de  ferro  da  edificação,  seus
batentes,  alavancas  de  fechamento,  guarnições  de  borracha  e  baguetes.  Instalação, reaperto e complementação de acessórios, fechos, trincos, fechaduras e lubrificações;</t>
  </si>
  <si>
    <t>verificar o estado e o alinhamento dos trilhos e dos portões de correr;</t>
  </si>
  <si>
    <t>verificar o estado das roldanas e lubrificá-las;</t>
  </si>
  <si>
    <t>verificar o estado das caixas de roldanas e efetuar o desempeno, se possível;</t>
  </si>
  <si>
    <t>verificar o estado dos puxadores, e sua fixação;</t>
  </si>
  <si>
    <t>verificar o estado geral dos pinos de deslizamento;</t>
  </si>
  <si>
    <t>verificar o estado das telas e sua amarração e soldagem;</t>
  </si>
  <si>
    <t>verificar o estado dos porta-cadeados;</t>
  </si>
  <si>
    <t>verificar o estado das guias de condução e de fechamento, e desempená-las;</t>
  </si>
  <si>
    <t>verificar o alinhamento e fechamento das portas;</t>
  </si>
  <si>
    <t>verificar o funcionamento de molas de piso e pivôs, e efetuar a devida regulagem;</t>
  </si>
  <si>
    <t>verificar o estado das fechaduras, dos fechos e ferrolhos.</t>
  </si>
  <si>
    <t>Deverão  ser  removidos  os  produtos  que  estejam  ressecados  ou  danificados  nas vedações das esquadrias, sendo aplicada nova camada de impermeabilizante, rejunte ou  outro  selante.  A  aplicação  deverá  ser  feita  de  forma  cuidadosa,  sem  que  haja rebarbas  ou  excessos  do  produto,  preservando-se  assim  a  estética  e  aparência  das
esquadrias;</t>
  </si>
  <si>
    <t>Executar  consertos  em  locais  que  apresentarem  oxidação  em  esquadrias  (portas, portões etc.) metálicas, tampas metálicas, grades metálicas, bases de mesas e armários
metálicos. Lixamento e aplicação de produto antiferrugens;</t>
  </si>
  <si>
    <t>Confeccionar letreiros e placas de comunicação visual com material em ferro ou similar
para utilizarmos como prevenção de acidentes e outros;</t>
  </si>
  <si>
    <t>Confeccionar bases de mesas em metalom ou similar para o complemento de mobiliário
existente nos edifícios;</t>
  </si>
  <si>
    <t>Instalação de letreiros e placas de comunicação visual;</t>
  </si>
  <si>
    <t>Confecção  de  grades  de  segurança  para  esquadrias.  Confecção  em  chapas. Proteção
com antiferrugens e acabamento com esmalte. Montagem e instalação das peças em esquadrias determinadas no local;</t>
  </si>
  <si>
    <t>Soldar e costurar tubulações, chapas e outros componentes metálicos;</t>
  </si>
  <si>
    <t>Executar  serviços  de  serralheria  de  reparos  e  adaptações  em  elementos  de  chapas,
tubos, suportes e outros componentes metálicos, tais como grades, alambrados etc.;</t>
  </si>
  <si>
    <t>Montagem e desmontagem de estruturas metálicas;</t>
  </si>
  <si>
    <t>Executar consertos nos suportes de correntes;</t>
  </si>
  <si>
    <t>Manutenção em portas metálicas e tampas de alçapão;</t>
  </si>
  <si>
    <t>Confecção de grelhas, leitos e outras peças metálicas;</t>
  </si>
  <si>
    <t>Substituir peças ou lubrificar roldanas ou pinos deslizantes de caixas e trilhos de portões.</t>
  </si>
  <si>
    <t>5.   Elementos civis (paredes, pisos, calçadas, rampas, caixas)</t>
  </si>
  <si>
    <t>Execução de serviços de recomposição e recuperação de elementos de vedação (até 30
metros quadrado);</t>
  </si>
  <si>
    <t>Reconstituição de paredes, incluindo reboco (até 30 metros quadrado);</t>
  </si>
  <si>
    <t>Regularização de paredes (até 30 metros quadrado);</t>
  </si>
  <si>
    <t>Aplicação de argamassa comum para estucamento (até 30 metros quadrado);</t>
  </si>
  <si>
    <t>Aplicação  de  injeção de  resina  epóxi ou outros  produtos  de  aplicações  similares  (em
áreas de até 30 metros quadrados);</t>
  </si>
  <si>
    <t>Assentamento  ou  remoção  de  pisos  (incluindo  granito  ou  mármore)  (até  20  metros
quadrado);</t>
  </si>
  <si>
    <t>Instalação ou remoção de pisos vinílicos: paviflex, ambienta ou similares (existentes nos
edifícios) (até 20 metros quadrado);</t>
  </si>
  <si>
    <t>Assentamento ou remoção de revestimentos cerâmicos em paredes ou pilares (até 50
metros quadrado);</t>
  </si>
  <si>
    <t>Fornecimento e instalação de divisórias de granito (até 20 metros quadrado);</t>
  </si>
  <si>
    <t>Reconstituição  de  revestimentos  cerâmicos,  incluindo:  pedras,  pastilhas,  azulejos  e
similares, em paredes (até 20 metros quadrado);</t>
  </si>
  <si>
    <t>Reconstituição de contrapisos e lajes de concreto armado (até 20 metros quadrado);</t>
  </si>
  <si>
    <t>Regularização de contrapisos (até 20 metros quadrado);</t>
  </si>
  <si>
    <t>Execução e reconstituição de calçadas (até 50 metros quadrado);</t>
  </si>
  <si>
    <t>Chumbamento de peças e tubulações internas (para reposição);</t>
  </si>
  <si>
    <t>Recuperação e execução de caixas de passagem e inspeção em sistemas hidrossanitários
já existentes;</t>
  </si>
  <si>
    <t>Reinstalação de bancadas de granito já existentes, com cubas e outros elementos em
banheiros e copas;</t>
  </si>
  <si>
    <t>Instalação de cubas em banheiros e copas;</t>
  </si>
  <si>
    <t>Demolição de paredes de alvenaria (até 50 metros quadrado);</t>
  </si>
  <si>
    <t>Demolição de elementos de gesso em geral (até 50 metros quadrado);</t>
  </si>
  <si>
    <t>Demolição de contrapisos (até 50 metros quadrado);</t>
  </si>
  <si>
    <t>Remoção de revestimentos cerâmicos, incluindo: pedras, pastilhas, azulejos e similares,
em paredes, pilares ou pisos (até 50 metros quadrado);</t>
  </si>
  <si>
    <t>Aplicação  de  camada  impermeabilizante  antes  do  assentamento  de  revestimentos
cerâmico, ou ainda, quando houver necessidade (até 50 metros quadrado);</t>
  </si>
  <si>
    <t>Aplicação de rejunte (até 50 metros quadrado);</t>
  </si>
  <si>
    <t>Executar  serviços  de  recomposição  de  bases  de  concreto  para  emprego  em  muros,
caixas (d’água, pluviais e de esgotos) e tanques;</t>
  </si>
  <si>
    <t>Realizar construção de alvenarias (área de até 30 metros quadrado);</t>
  </si>
  <si>
    <t>Recuperação e/ou recomposição de elementos estruturais como vigas (uma unidade), pilares (2 unidades, sendo 2 em 1 pavimento, ou ainda 2 em pavimentos consecutivos)
e similares já existentes;</t>
  </si>
  <si>
    <t>Realizar a recomposição de meios-fios existentes nas divisas dos Edifícios pertencentes
ao MEC.</t>
  </si>
  <si>
    <t>6.   Elementos em madeira, MDF e outros serviços em materiais similares</t>
  </si>
  <si>
    <t>Instalação de quadros, placas, papeleiras, saboneteiras, fechaduras, molas e cadeados;</t>
  </si>
  <si>
    <t>Instalação de rodapé;</t>
  </si>
  <si>
    <t>Instalação de perfis em madeira, acrílicos ou metálicos;</t>
  </si>
  <si>
    <t>Verificação,  ajustes  e  consertos  de  todas  as  portas  e  esquadrias  de  madeira  da edificação,   seus   batentes,   alavancas   de   fechamento,   guarnições   de   borracha   e baguetes.  Instalação,  reapertos  e  complementação  de  acessórios,  fechos,  trincos,
fechaduras e lubrificações;</t>
  </si>
  <si>
    <t>Deverão  ser  revisadas  as  vedações  das  esquadrias,  retirando-se  os  produtos  que estejam ressecados ou danificados, sendo aplicada nova camada de impermeabilizante, rejunte ou outro selante. A aplicação deverá ser feita de forma cuidadosa, sem que haja rebarbas  ou  excessos  do  produto,  preservando-se  assim  a  estética  e  aparência  das
esquadrias;</t>
  </si>
  <si>
    <t>Verificação, fornecimento e instalação de molas aéreas. As molas existentes deverão ser
reguladas de forma a permitir o perfeito fechamento;</t>
  </si>
  <si>
    <t>Ajuste de mobiliário com reaperto de parafusos, deslocamentos, colagens e serviço com
aplicação de verniz.</t>
  </si>
  <si>
    <t>Montagem e desmontagem de armários, baias e outros mobiliários;</t>
  </si>
  <si>
    <t>Execução de serviços simplificados em divisórias: ajustes de portas, pequenas alterações nos  locais  de montagem,  complementação  de  acessórios  como  baguetes,  borrachas,
ferragens e montantes.</t>
  </si>
  <si>
    <t>7.   Pintura e pequenos reparos em forro</t>
  </si>
  <si>
    <t>Aplicação de tinta esmalte, acrílica lavável e outros tipos (incluindo todas as formas de
aplicação:  rolo, brocha, pincel,  pistola  etc.)  em  paredes,  pisos,  tetos,  forros, rodapés (área menor que 50 m²);</t>
  </si>
  <si>
    <t>Pintura em ferragens, alambrados, grades e similares;</t>
  </si>
  <si>
    <t>Pintura em portas e portões de ferro;</t>
  </si>
  <si>
    <t>Preparo com lixamento de forro, parede e pilar antes da pintura (área menor que 50
m²);</t>
  </si>
  <si>
    <t>Aplicação de massa acrílica acabamento acetinado (área menor que 50 m²);</t>
  </si>
  <si>
    <t>Aplicação de fundo anticorrosivo.</t>
  </si>
  <si>
    <t>Conserto  no  forro  de  gesso  de  pequenos  furos,  quebras  ou  remendos  em  locais
danificados pela retirada de alto-falantes, bico de chuveiros automáticos (sprinklers) e outros;</t>
  </si>
  <si>
    <t>Recuperação  de  forro  de gesso,  utilizando-se  pó  de gesso, em  locais danificados  por inspeção  ou  manutenção  de  instalações,  remoção  e  remanejamento  de  divisórias  e
luminárias etc.;</t>
  </si>
  <si>
    <t>Aplicação de gesso estruturado com fibra de sisal, moldado em placas de 60 x 60 cm com emprego de aditivos resistentes ao fogo, com espessura mínima de 1 (um) cm, com
3 (três) cm de borda e 1 (um) cm de centro;</t>
  </si>
  <si>
    <t>Desmontagem e remoção de gesso em forro, dutos ou paredes, incluindo estrutura e
demais componentes.</t>
  </si>
  <si>
    <t>Desmontagem e/ou instalação de forro removível em placas de 62,5 x 125 cm ou 62,5 x 62,5 cm, espessura de 0,95 cm, compostas de gesso acartonado e revestidas na face aparente com película rígida de PVC, acabamento texturizado, na cor branca, aplicação sobre perfil “T” de 2,0 cm, com pendurais rígidos, conforme padrão existente (até área
de 20 metros quadrado).</t>
  </si>
  <si>
    <t>Desmontagem e/ou instalação de gesso acartonado, espessura 0,8 cm, incluindo toda a estrutura  necessária  para  a  montagem.  Aplicação  em  posição  horizontal,  vertical  ou
inclinada (até área de 20 metros quadrado).</t>
  </si>
  <si>
    <t>Revitalização  da  pintura  de  tampas  de  caixas  de  esgoto,  águas  pluviais  e  outras
existentes nas calçadas dos prédios pertencentes ao MEC;</t>
  </si>
  <si>
    <t>Pintura de equipamentos, bombas e máquinas presentes nos subsolos dos edifícios CNE,
Anexo e Sede;</t>
  </si>
  <si>
    <t>Revitalização   de   pintura   de   vagas   de   garagem   e   de   estacionamentos,   inclusive
sinalizações horizontais e verticais;</t>
  </si>
  <si>
    <t>Pintura e/ou revitalização de sinalizações de emergência;</t>
  </si>
  <si>
    <t>Pintura das caixas de hidrante.</t>
  </si>
  <si>
    <t>Revitalização da pintura de tubulações em ferro;</t>
  </si>
  <si>
    <t>Pintura dos cilindros de 45 kg de CO2;</t>
  </si>
  <si>
    <t>Pintura nas platibandas.</t>
  </si>
  <si>
    <t>8.   Esquadrias de vidro</t>
  </si>
  <si>
    <t>Trocar  ou  ajustar,  lubrificar,  quando  for  o  caso,  os  cabos,  polias,  pinos,  parafusos,
trancas e outras peças dos movimentadores das janelas dos imóveis do MEC;</t>
  </si>
  <si>
    <t>Regular e reposicionar vidros instalados em portas ou janelas metálicas;</t>
  </si>
  <si>
    <t>Efetuar remoção de vidros, quando estes estiverem soltos ou quebrados;</t>
  </si>
  <si>
    <t>Executar pequenos cortes em vidros, incluindo acabamento de bordas;</t>
  </si>
  <si>
    <t>Utilizar elementos de acabamento, vedação e borrachas de fixação;</t>
  </si>
  <si>
    <t>Vedação de vidros com silicone, massa de vidraceiro ou outro material adequado;</t>
  </si>
  <si>
    <t>Ajustes, consertos e instalação de puxadores;</t>
  </si>
  <si>
    <t>Regulagem de portas (incluindo toda sua estrutura) de vidro temperado;</t>
  </si>
  <si>
    <t>Regulagem de janelas de vidro temperado;</t>
  </si>
  <si>
    <t>Instalação de trinco de portas ou janelas de vidro (conforme os modelos existentes e/ou
solicitados pela fiscalização);</t>
  </si>
  <si>
    <t>Instalação de dobradiça de janela de vidro temperado, cor preto fosco (conforme os
modelos existentes e/ou solicitados pela fiscalização);</t>
  </si>
  <si>
    <t>Instalação de puxadores em portas ou janelas de vidro;</t>
  </si>
  <si>
    <t>Instalação de borracha para vidro temperado;</t>
  </si>
  <si>
    <t>Instalação de molduras de alumínio de 2 cm com suportes e vidros;</t>
  </si>
  <si>
    <t>Instalação de molduras de madeira de 2 cm com suportes e vidro;</t>
  </si>
  <si>
    <t>Instalação  de  fundo  em  cortiça  natural  e  emborrachada  em  molduras  novas  ou
existentes com vidro;</t>
  </si>
  <si>
    <t>Instalação de conjunto fechadura/contra fechadura de piso ou centro para portas de
vidro temperado, conforme modelos existentes nos Edifícios pertencentes ao MEC;</t>
  </si>
  <si>
    <t>Remoção de filme de controle solar reflexivo (qualquer cor);</t>
  </si>
  <si>
    <t>Remoção de película jateada ou outros tipos.</t>
  </si>
  <si>
    <t>12. Sala do quadro geral de distribuição</t>
  </si>
  <si>
    <t>Inspeção  na  iluminação  da  cabina  que  deverá  estar  no  sistema  de  No-Breaks  dos
respectivos Edifícios;</t>
  </si>
  <si>
    <t>Verificação da existência de ruídos anormais, elétrico ou mecânico;</t>
  </si>
  <si>
    <t>Verificação do equilíbrio das correntes de fase nas saídas dos disjuntores e fusíveis (por
amostra);</t>
  </si>
  <si>
    <t>Verificação da existência e da conformidade da identificação dos circuitos;</t>
  </si>
  <si>
    <t>Verificar lâmpadas de sinalização;</t>
  </si>
  <si>
    <t>Verificar transformadores de medição de painel;</t>
  </si>
  <si>
    <t>Inspeção visual no sistema de aterramento;</t>
  </si>
  <si>
    <t>Inspeção visual de todos os equipamentos e do local;</t>
  </si>
  <si>
    <t>Inspeção visual dos disjuntores, das chaves seccionadoras e dos fusíveis;</t>
  </si>
  <si>
    <t>Manter a limpeza da sala;</t>
  </si>
  <si>
    <t>Realizar o registro das ocorrências no diário de ocorrências.</t>
  </si>
  <si>
    <t>Atualização do diagrama Unifilar elétrico e do Prontuário das Instalações Elétricas.</t>
  </si>
  <si>
    <t>Inspeção visual no barramento, conexões e isoladores;</t>
  </si>
  <si>
    <t>Inspeção visual nos fios e cabos;</t>
  </si>
  <si>
    <t>Verificação visual do estado dos isoladores quanto às rachaduras;</t>
  </si>
  <si>
    <t>Verificar abertura e fechamento dos armários</t>
  </si>
  <si>
    <t>Ajustar dispositivos de comando dos disjuntores</t>
  </si>
  <si>
    <t>Medir resistência de aterramento</t>
  </si>
  <si>
    <t>Efetuar limpeza com sopro de ar comprimido</t>
  </si>
  <si>
    <t>Reaperto geral das porcas e parafusos dos barramentos e contatos elétricos;</t>
  </si>
  <si>
    <t>Verificação do aquecimento dos contatos elétricos com equipamento termovisor;</t>
  </si>
  <si>
    <t>Verificar tensão das molas dos disjuntores;</t>
  </si>
  <si>
    <t>Verificar regulagem dos relés de sobre corrente dos disjuntores reguláveis;</t>
  </si>
  <si>
    <t>Efetuar limpeza dos quadros com estopa embebida em solvente orgânico;</t>
  </si>
  <si>
    <t>Polir contato dos terminais</t>
  </si>
  <si>
    <t>Combater corrosão e retocar pintura do gabinete</t>
  </si>
  <si>
    <t>Limpar barramentos</t>
  </si>
  <si>
    <t>13. Banco de capacitores</t>
  </si>
  <si>
    <t>Verificar a existência de vazamentos nos capacitores;</t>
  </si>
  <si>
    <t>Verificar as fixações nas bases</t>
  </si>
  <si>
    <t>Verificar o funcionamento do sistema automático;</t>
  </si>
  <si>
    <t>Verificar estado e o funcionamento dos disjuntores;</t>
  </si>
  <si>
    <t>Verificar os contatores e os reles de proteção;</t>
  </si>
  <si>
    <t>Verificar todos os fusíveis de proteção do sistema e comandos;</t>
  </si>
  <si>
    <t>Verificar   temperatura   de   operação   dos   equipamentos,   corrigindo   as   eventuais
anormalidades.</t>
  </si>
  <si>
    <t>Realizar o registro das ocorrências no livro de ocorrências.</t>
  </si>
  <si>
    <t>Verificar as tensões de operação e potências dos capacitores;</t>
  </si>
  <si>
    <t>Verificar o estado de conservação dos bancos de capacitores;</t>
  </si>
  <si>
    <t>Verificar e reapertar as porcas de todos os parafusos, e as conexões;</t>
  </si>
  <si>
    <t>Verificar e proceder a limpeza geral dos bancos de capacitores;</t>
  </si>
  <si>
    <t>Realizar  a manutenção preditiva, termográfica, para verificar a termo resistência dos
dispositivos elétricos.</t>
  </si>
  <si>
    <t>Medição de capacitância</t>
  </si>
  <si>
    <t>Medição de Corrente</t>
  </si>
  <si>
    <t>Medição de temperatura</t>
  </si>
  <si>
    <t>Emissão de relatório dos serviços, inspeções e testes</t>
  </si>
  <si>
    <t>14. Quadro elétrico geral de distribuição predial</t>
  </si>
  <si>
    <t>Leitura dos instrumentos de medição;</t>
  </si>
  <si>
    <t>Limpeza externa dos armários;</t>
  </si>
  <si>
    <t>Verificação de odores ou sinais visuais de queima em contatos elétricos;</t>
  </si>
  <si>
    <t>Verificação do equilíbrio das correntes de fases nas saídas dos disjuntores (por amostra);</t>
  </si>
  <si>
    <t>Atualização do diagrama Unifilar elétrico.</t>
  </si>
  <si>
    <t>Medição   da   corrente   elétrica   (com   amperímetro/alicate)   dos   alimentadores   dos
circuitos em todas as entradas dos disjuntores;</t>
  </si>
  <si>
    <t>Verificação  da concordância  com as condições  limites  de corrente máxima  permitida
para cabos elétricos com a utilização da tabela do fabricante para circuitos de até 30m ou com cálculos apropriados para circuitos de comprimentos superiores;</t>
  </si>
  <si>
    <t>Verificação dos sistemas de extinção de incêndio;</t>
  </si>
  <si>
    <t>Inspeção   visual   dos   barramentos   e   dos   terminais   conectores   quanto   a   pontos
escurecidos, centelhas elétricas, vibrações, sujeiras e insetos e outros animais;</t>
  </si>
  <si>
    <t>Verificação do sistema de aterramento;</t>
  </si>
  <si>
    <t>Limpeza dos sistemas de extinção de incêndio;</t>
  </si>
  <si>
    <t>Limpeza, com ar comprimido, dos quadros elétricos.</t>
  </si>
  <si>
    <t>Verificação do aquecimento dos contatos elétricos com equipamento termo visor;</t>
  </si>
  <si>
    <t>Verificação da tensão das molas dos disjuntores;</t>
  </si>
  <si>
    <t>Verificação da regulagem dos relés de sobrecorrente dos disjuntores reguláveis;</t>
  </si>
  <si>
    <t>Lubrificação das partes mecânicas dos disjuntores quando necessário e com produtos
adequados ao serviço.</t>
  </si>
  <si>
    <t>15. Quadro elétrico geral de distribuição predial</t>
  </si>
  <si>
    <t>Realizar a inspeção visual de todos os componentes</t>
  </si>
  <si>
    <t>Manter sempre fechadas as portas dos quadros;</t>
  </si>
  <si>
    <t>Verificar funcionamentos dos disjuntores;</t>
  </si>
  <si>
    <t>Ligar  e  desligar  a  iluminação  dos  pavimentos  em  dias  de  expediente,  conforme
orientação pré-estabelecida pela COST/CGRL;</t>
  </si>
  <si>
    <t>Realizar o registro das ocorrências no livro de ocorrências;</t>
  </si>
  <si>
    <t>Verificação de odores ou sinais visuais de queima em cabos, fios e contatos elétricos;</t>
  </si>
  <si>
    <t>Verificação  do  equilíbrio  das  correntes  de  fases  na  entrada  do  disjuntor  geral  e  dos
disjuntores parciais trifásicos;</t>
  </si>
  <si>
    <t>Manter a limpeza externa;</t>
  </si>
  <si>
    <t>Atualização do diagrama Unifilar elétrico com croqui indicativo das áreas de trabalho
atendidas pelos circuitos de tomadas e da quantidade de tomadas por circuitos;</t>
  </si>
  <si>
    <t>Lubrificação das dobradiças das portas dos armários;</t>
  </si>
  <si>
    <t>Verificação no funcionamento dos disjuntores;</t>
  </si>
  <si>
    <t>Verificação  das  condições do  aterramento  dos quadros  e  do  aterramento  das partes
metálicas das instalações não destinadas a condução de corrente;</t>
  </si>
  <si>
    <t>Verificação da tensão da mola dos disjuntores;</t>
  </si>
  <si>
    <t>Reaperto dos parafusos dos barramentos de entrada e saída.</t>
  </si>
  <si>
    <t>Limpeza, com ar comprimido, dos disjuntores, quadros e barramentos.</t>
  </si>
  <si>
    <t>16. Iluminação interna / externa e tomadas</t>
  </si>
  <si>
    <t>Inspeção das luminárias quanto à existência de lâmpadas queimadas ou inoperantes;</t>
  </si>
  <si>
    <t>Verificação dos interruptores das lâmpadas quanto às condições operacionais;</t>
  </si>
  <si>
    <t>Verificação da existência de ruído nos reatores;</t>
  </si>
  <si>
    <t>Verificação da fixação das tomadas e interruptores;</t>
  </si>
  <si>
    <t>Verificação do sistema de fixação das luminárias;</t>
  </si>
  <si>
    <t>Verificação de odores ou sinais visuais de queima em cabos, fios, contatos elétricos e
pinos de tomadas;</t>
  </si>
  <si>
    <t>Verificação da existência do pino de aterramento das tomadas e do aterramento das
luminárias;</t>
  </si>
  <si>
    <t>Verificação do isolamento dos circuitos quanto ao estado dos fios.</t>
  </si>
  <si>
    <t>Verificar quanto a quantidade de luminosidade</t>
  </si>
  <si>
    <t>Limpeza das luminárias e lâmpadas. (corretiva)</t>
  </si>
  <si>
    <t>Testes no sistema de iluminação de emergência.</t>
  </si>
  <si>
    <t>17. Rede elétrica</t>
  </si>
  <si>
    <t>Inspecionar as tubulações aparentes efetuando limpeza, reaperto/reforço das conexões
e dos elementos de fixação.</t>
  </si>
  <si>
    <t>Inspeção das caixas de passagem;</t>
  </si>
  <si>
    <t>Inspeção da fixação de eletrocalhas e eletrodutos;</t>
  </si>
  <si>
    <t>Inspeção do estado das isolações de fios e cabos e a existência de emendas nos mesmos;</t>
  </si>
  <si>
    <t>Verificar presença de água ou umidade excessiva no interior dos eletrodutos/caixas;</t>
  </si>
  <si>
    <t>Verificar    continuidade    do    aterramento    de    eletrodutos/eletrocalhas    metálicas,
promovendo quando necessárias ligações para sua equipotencialização.</t>
  </si>
  <si>
    <t>Medir  as  tensões  e  correntes,  sob  carga,  e  verificar  se  estão  compatíveis  com  as
capacidades nominais dos condutores.</t>
  </si>
  <si>
    <t>Limpeza, com ar comprimido, das caixas de passagem;</t>
  </si>
  <si>
    <t>Limpeza, com ar comprimido, de eletrocalhas;</t>
  </si>
  <si>
    <t>Limpeza, com ar comprimido, das salas elétricas;</t>
  </si>
  <si>
    <t>Medição da corrente elétrica dos fios e cabos e verificação se a mesma se encontra de
acordo com as tabelas normatizadas de máxima condução de corrente permitidas;</t>
  </si>
  <si>
    <t>Verificação de sobreaquecimento de cabos elétricos.</t>
  </si>
  <si>
    <t>Eliminar focos de corrosão em tubulações ou caixas.</t>
  </si>
  <si>
    <t>18. Rede elétrica estabilizada</t>
  </si>
  <si>
    <t>Verificação da fixação das tomadas;</t>
  </si>
  <si>
    <t>Verificação da existência do pino de aterramento nas tomadas e do aterramento das
partes metálicas das instalações não destinadas à condução de corrente;</t>
  </si>
  <si>
    <t>Verificar concordância dos polos das tomadas.</t>
  </si>
  <si>
    <t>Reapertar carcaças, tampas e blocos de tomadas;</t>
  </si>
  <si>
    <t>Medição da corrente elétrica dos fios e cabos e verificação se ela se encontra de acordo
com as tabelas normatizadas de máxima condução de corrente permitidas e verificação do equilíbrio entre as correntes das fases;</t>
  </si>
  <si>
    <t>19. Quadros de comando</t>
  </si>
  <si>
    <t>Verificação da existência de fusíveis queimados;</t>
  </si>
  <si>
    <t>Inspeção da pressão de contato dos fusíveis;</t>
  </si>
  <si>
    <t>Verificação do fechamento correto das tampas dos porta-fusíveis.</t>
  </si>
  <si>
    <t>Inspeção do estado das chaves magnéticas;</t>
  </si>
  <si>
    <t>Verificação do contato dos porta-fusíveis para evitar fusões;</t>
  </si>
  <si>
    <t>Verificação do arco em excesso das chaves magnéticas;</t>
  </si>
  <si>
    <t>Verificação do ajuste dos relés de sobrecarga;</t>
  </si>
  <si>
    <t>Verificação   do   isolante  e  continuidade   do   enrolamento  das   bobinas   das  chaves
magnéticas;</t>
  </si>
  <si>
    <t>Verificação do estado de conservação das bases fusíveis;</t>
  </si>
  <si>
    <t>Reaperto dos bornes de ligação das chaves magnéticas;</t>
  </si>
  <si>
    <t>Reaperto dos parafusos de contato dos botões de comando;</t>
  </si>
  <si>
    <t>Verificação da equalização da pressão no fechamento dos contatos;</t>
  </si>
  <si>
    <t>Limpeza das câmaras de extinção e dos contatos das chaves magnéticas;</t>
  </si>
  <si>
    <t>Ajuste de pressão dos contatos.</t>
  </si>
  <si>
    <t>Medição da corrente elétrica dos fios e cabos e verificação se ela se encontra de acordo com as tabelas normatizadas de máxima condução de corrente permitidas e verificação
do equilíbrio entre as correntes das fases;</t>
  </si>
  <si>
    <t>20. Luz de emergência</t>
  </si>
  <si>
    <t>Verificação das cargas das baterias;</t>
  </si>
  <si>
    <t>Inspeção dos terminais quanto à oxidação;</t>
  </si>
  <si>
    <t>Teste de descarga de baterias;</t>
  </si>
  <si>
    <t>Teste de funcionamento dos refletores;</t>
  </si>
  <si>
    <t>Medição da voltagem na saída para os circuitos/lâmpadas;</t>
  </si>
  <si>
    <t>Limpeza das caixas das baterias e das luminárias autônomas de emergência;</t>
  </si>
  <si>
    <t>Verificação do estado da conservação das baterias.</t>
  </si>
  <si>
    <t>21. Grupo moto-gerador</t>
  </si>
  <si>
    <t>Inspeção dos instrumentos de medição;</t>
  </si>
  <si>
    <t>Verificar os níveis do óleo lubrificante e da água do radiador;</t>
  </si>
  <si>
    <t>Inspecionar o equipamento quanto a vazamentos de combustível, lubrificante ou água de  refrigeração.  Se  constatar  alguma  irregularidade,  providenciar  correção  antes  de
utilizar o grupo gerador;</t>
  </si>
  <si>
    <t>Drenar  os  sedimentos  do  tanque  de  combustível  e  do  filtro  separador  de  água,  se
necessário;</t>
  </si>
  <si>
    <t>Drenar diariamente o sistema de combustível (tanque e filtros, para evitar o acúmulo
de água que possa danificar os componentes do sistema de injeção);</t>
  </si>
  <si>
    <t>Teste de funcionamento de geradores em vazio;</t>
  </si>
  <si>
    <t>Leitura dos painéis de controle no teste;</t>
  </si>
  <si>
    <t>Verificação da existência de ruídos anormais, elétricos ou mecânicos no teste;</t>
  </si>
  <si>
    <t>Verificação do funcionamento do sistema de pré-aquecimento.</t>
  </si>
  <si>
    <t>Inspeção nas chaves seccionadoras;</t>
  </si>
  <si>
    <t>Verificação do nível de água no radiador;</t>
  </si>
  <si>
    <t>Verificação da tensão das correias;</t>
  </si>
  <si>
    <t>Verificação do nível de óleo no cárter e no reverso redutor;</t>
  </si>
  <si>
    <t>Verificação do nível de solução nas baterias;</t>
  </si>
  <si>
    <t>Verificação do nível de combustível no tanque;</t>
  </si>
  <si>
    <t>Inspeção nos quadros de comando;</t>
  </si>
  <si>
    <t>Limpeza da sala de máquinas e do equipamento;</t>
  </si>
  <si>
    <t>Verificação dos estados das mangueiras de interligação;</t>
  </si>
  <si>
    <t>Teste dos leds de sinalização;</t>
  </si>
  <si>
    <t>Verificação da bomba autoaspirante;</t>
  </si>
  <si>
    <t>Limpeza dos terminais das baterias;</t>
  </si>
  <si>
    <t>Exame de óleo do Carter;</t>
  </si>
  <si>
    <t>Verificação do estado dos mancais;</t>
  </si>
  <si>
    <t>Verificação da pressão do óleo lubrificante;</t>
  </si>
  <si>
    <t>Acioná-lo, no mínimo, durante meia hora sob carga uma vez por semana;</t>
  </si>
  <si>
    <t>Verificação da existência de ruídos anormais, elétricos ou mecânicos no teste.</t>
  </si>
  <si>
    <t>Inspeção nas escovas e anéis de deslizamento;</t>
  </si>
  <si>
    <t>Completar o nível de solução eletrolítica nas baterias;</t>
  </si>
  <si>
    <t>Reaperto dos parafusos de fixação da base;</t>
  </si>
  <si>
    <t>Verificação dos anéis coletores;</t>
  </si>
  <si>
    <t>Verificação do estado das escovas;</t>
  </si>
  <si>
    <t>Verificação do estado das pinturas;</t>
  </si>
  <si>
    <t>Limpeza do filtro de ar (sempre que necessário);</t>
  </si>
  <si>
    <t>Reaperto da tubulação do combustível;</t>
  </si>
  <si>
    <t>Verificação da instalação elétrica;</t>
  </si>
  <si>
    <t>Verificação e aferição do acoplamento;</t>
  </si>
  <si>
    <t>Aferição dos instrumentos de medição;</t>
  </si>
  <si>
    <t>Verificação das molas dos porta-escovas;</t>
  </si>
  <si>
    <t>Medição das resistências de isolamento;</t>
  </si>
  <si>
    <t>Limpeza dos anéis coletores e dos enrolamentos;</t>
  </si>
  <si>
    <t>Verificação do nível de alinhamento;</t>
  </si>
  <si>
    <t>Limpeza e calibragem dos bicos injetores;</t>
  </si>
  <si>
    <t>Verificação das escovas e coletores do dínamo e motor de arranque;</t>
  </si>
  <si>
    <t>Verificar todas as ligações dos quadros;</t>
  </si>
  <si>
    <t>Revisão de todos os contatos dos quadros (fusíveis, relés, chaves etc.);</t>
  </si>
  <si>
    <t>Verificar os contatores da chave principal;</t>
  </si>
  <si>
    <t>Verificar as câmaras de extinção da chave principal;</t>
  </si>
  <si>
    <t>Verificar os contatos dos contatores auxiliares;</t>
  </si>
  <si>
    <t>Verificar as pressões das molas do contator principal e dos contatores auxiliares;</t>
  </si>
  <si>
    <t>Lubrificar os mecanismos dos contatores principal e auxiliares;</t>
  </si>
  <si>
    <t>Verificar o funcionamento dos botões de comando;</t>
  </si>
  <si>
    <t>Aferir, com voltímetro padrão, as leituras dos voltímetros dos painéis dos quadros;</t>
  </si>
  <si>
    <t>Aferir, com amperímetro padrão, as leituras dos amperímetros dos painéis dos quadros;</t>
  </si>
  <si>
    <t>Aferir,  com  frequencímetro  padrão  as  leituras  dos  frequencímetros  dos  painéis  dos
quadros;</t>
  </si>
  <si>
    <t>Verificar os isoladores dos barramentos;</t>
  </si>
  <si>
    <t>Fazer a limpeza dos aerodutos externos dos ventiladores de resfriamento dos motores;</t>
  </si>
  <si>
    <t>Verificar a pintura de todo o grupo gerador e dos painéis;</t>
  </si>
  <si>
    <t>Trocar o óleo lubrificante, nas datas recomendadas, de acordo com o funcionamento
das máquinas;</t>
  </si>
  <si>
    <t>Fazer a limpeza dos filtros de óleo lubrificante;</t>
  </si>
  <si>
    <t>Fazer a limpeza do respiro do cárter de cada um dos motores;</t>
  </si>
  <si>
    <t>Trocar os elementos dos filtros lubrificantes;</t>
  </si>
  <si>
    <t>Verificar o aperto dos parafusos do sistema de admissão;</t>
  </si>
  <si>
    <t>Verificar o aperto dos parafusos do sistema de descarga;</t>
  </si>
  <si>
    <t>Verificar o aperto dos parafusos das turbinas de superalimentação;</t>
  </si>
  <si>
    <t>Verificar as folgas das válvulas;</t>
  </si>
  <si>
    <t>Verificar a pressão de injeção;</t>
  </si>
  <si>
    <t>Verificar a fixação dos amortecedores de vibração;</t>
  </si>
  <si>
    <t>Verificar os bendix e solenoides dos motores de arranque;</t>
  </si>
  <si>
    <t>Fazer a limpeza dos filtros de combustível;</t>
  </si>
  <si>
    <t>Verificar os desgastes dos coletores dos motores de arranque.</t>
  </si>
  <si>
    <t>Verificar a relação dos transformadores de correntes;</t>
  </si>
  <si>
    <t>Fazer o teste de isolamento de fase para terra no enrolamento do gerador;</t>
  </si>
  <si>
    <t>Fazer o teste de isolamento entre fases no enrolamento do gerador;</t>
  </si>
  <si>
    <t>Fazer o teste de isolamento para terra nos cabos de interligação do painel/gerador;</t>
  </si>
  <si>
    <t>Fazer o teste de isolamento entre cabos de interligação do painel/gerador;</t>
  </si>
  <si>
    <t>Fazer o teste de isolamento para terra nos cabos de controle entre motores;</t>
  </si>
  <si>
    <t>Verificar a fixação dos ventiladores de refrigeração do motor;</t>
  </si>
  <si>
    <t>Verificar os mancais dos geradores e lubrificar;</t>
  </si>
  <si>
    <t>Fazer o teste de carga, para conferir o funcionamento;</t>
  </si>
  <si>
    <t>Verificar os balanceamentos estáticos e dinâmicos dos ventiladores dos geradores;</t>
  </si>
  <si>
    <t>Verificar os rolamentos das bombas de água internas;</t>
  </si>
  <si>
    <t>Verificar os rolamentos das polias tensoras das bombas de água;</t>
  </si>
  <si>
    <t>Verificar as superfícies dos blocos;</t>
  </si>
  <si>
    <t>Verificar os rolamentos das bombas autoaspirantes e das hélices dos radiadores;</t>
  </si>
  <si>
    <t>Verificar os rotores de borracha das bombas autoaspirantes;</t>
  </si>
  <si>
    <t>Verificar os rolamentos das polias tensoras das bombas autoaspirantes;</t>
  </si>
  <si>
    <t>Testar a válvula de segurança;</t>
  </si>
  <si>
    <t>Verificar os anéis coletores de óleo;</t>
  </si>
  <si>
    <t>Limpar os orifícios de retorno de óleo dos pistões;</t>
  </si>
  <si>
    <t>Lubrificar mancais de todo o grupo gerador;</t>
  </si>
  <si>
    <t>Verificar as bombas de óleo lubrificante;</t>
  </si>
  <si>
    <t>Verificar os eixos (e os mancais dos eixos) das manivelas;</t>
  </si>
  <si>
    <t>Verificar os anéis de segmento de todos os motores;</t>
  </si>
  <si>
    <t>22. Sistemas de proteção contra descargas atmosféricas</t>
  </si>
  <si>
    <t>Verificar e corrigir se necessário:</t>
  </si>
  <si>
    <t>Estado do captor;</t>
  </si>
  <si>
    <t>Cabos e tubulação de descida;</t>
  </si>
  <si>
    <t>Conexão de aterramentos e grampos tensores;</t>
  </si>
  <si>
    <t>Malhas de terra;</t>
  </si>
  <si>
    <t>Oxidação das partes metálicas, estrutura e ligações.</t>
  </si>
  <si>
    <t>Medir e registrar resistência de aterramento;</t>
  </si>
  <si>
    <t>Verificar se a resistência de aterramento não ultrapassa o valor máximo previsto em
norma técnica;</t>
  </si>
  <si>
    <t>Verificar o funcionamento geral, elétrico e mecânico do sistema;</t>
  </si>
  <si>
    <t>Reapertar as conexões e fixações existentes</t>
  </si>
  <si>
    <t>Combater oxidação através de aplicação de produto químico.</t>
  </si>
  <si>
    <t>23. Bombas de recalque (serviços elétricos)</t>
  </si>
  <si>
    <t>Verificação do funcionamento elétrico e mecânico das bombas;</t>
  </si>
  <si>
    <t>Inspeção  do  funcionamento  das  chaves  boias  de  regulagem  de  água  superiores  e
inferiores;</t>
  </si>
  <si>
    <t>Verificação da existência de fusíveis queimados.</t>
  </si>
  <si>
    <t>Verificação do estado e óleo lubrificante;</t>
  </si>
  <si>
    <t>Medição da corrente elétrica dos motores;</t>
  </si>
  <si>
    <t>Aferição da corrente elétrica dos motobombas.</t>
  </si>
  <si>
    <t>Medição da resistência de isolamento dos motores mantendo-a dentro das normas;</t>
  </si>
  <si>
    <t>Inspeção do estado das bases fusíveis quanto a aquecimento;</t>
  </si>
  <si>
    <t>Limpeza das chaves magnéticas;</t>
  </si>
  <si>
    <t>Verificação do estado de conservação dos contatos das chaves magnéticas;</t>
  </si>
  <si>
    <t>Limpeza as câmaras de extinção das chaves magnéticas;</t>
  </si>
  <si>
    <t>Lubrificação das partes mecânicas das chaves magnéticas;</t>
  </si>
  <si>
    <t>Ajuste da pressão dos contatos.</t>
  </si>
  <si>
    <t>24. Sistema de proteção contra incêndio (serviços elétricos)</t>
  </si>
  <si>
    <t>Teste nos dispositivos elétricos dos quadros de comandos.</t>
  </si>
  <si>
    <t>Fazem parte da parte elétrica do sistema de sprinklers todos os equipamentos elétricos e de comando, necessários ao perfeito funcionamento do sistema tais como, quadro de comandos das bombas, manômetros, pressostatos, sensores de detecção, central de alarme, fios, cabos e
eletrodutos correspondentes ao sistema.</t>
  </si>
  <si>
    <t>Efetuar inspeção e limpeza nas bombas e quadro elétrico;</t>
  </si>
  <si>
    <t>Inspecionar os eletrodutos e mantê-los em boas condições e livres de danos mecânicos;</t>
  </si>
  <si>
    <t>25. Rede de telecomunicações</t>
  </si>
  <si>
    <t>25.1.            SALAS DE TELECOMUNICAÇÕES</t>
  </si>
  <si>
    <t>Vistoriar as salas de telecomunicações quanto à limpeza e fontes de poeiras;</t>
  </si>
  <si>
    <t>Inspeção visual dos armários de telecomunicações;</t>
  </si>
  <si>
    <t>Inspeção de conectores e tomadas RJ-45, RJ-11, RJ-09, coaxiais e óticos;</t>
  </si>
  <si>
    <t>Inspeção das fibras ópticas e distribuidores ópticos;</t>
  </si>
  <si>
    <t>Visualizar se alguma identificação do cabeamento foi perdida;</t>
  </si>
  <si>
    <t>Vistoriar iluminação da sala;</t>
  </si>
  <si>
    <t>Analisar temperatura do ambiente, verificando se ar-condicionado está funcionado;</t>
  </si>
  <si>
    <t>Conferir quantidade de pontos disponíveis por rack e por pilha de switch;</t>
  </si>
  <si>
    <t>Verificar  e organizar  os cabos UTP, os cabos  de telefonia  fixa, os  cabos  coaxiais  e os
cabos óticos nos armários de telecomunicações;</t>
  </si>
  <si>
    <t>Verificar funcionamento e crimpagem dos painéis de conexão.</t>
  </si>
  <si>
    <t>25.2.            PONTOS DE USUÁRIOS</t>
  </si>
  <si>
    <t>Vistoriar pontos de redes e de telefonia dos usuários verificando, conforme as Normas,
se:</t>
  </si>
  <si>
    <t>O ponto está com etiqueta de identificação;</t>
  </si>
  <si>
    <t>O ponto está conectorizado adequadamente;</t>
  </si>
  <si>
    <t>O ponto está afixado adequadamente;</t>
  </si>
  <si>
    <t>O patch cable é de tamanho adequado;</t>
  </si>
  <si>
    <t>O patch cable está conectorizado adequadamente.</t>
  </si>
  <si>
    <t>Deverá ser atendido meio pavimento por dia.</t>
  </si>
  <si>
    <t>25.3.            CABEAMENTO HORIZONTAL E VERTICAL</t>
  </si>
  <si>
    <t>Verificar se o cabeamento de telecomunicações está adequadamente separado da rede
elétrica;</t>
  </si>
  <si>
    <t>Verificar se cabeamento de telecomunicações está adequadamente acondicionado em
canaleta ou duto.</t>
  </si>
  <si>
    <t>Verificar adequação dos D.I.O. de cada sala de telecomunicações.</t>
  </si>
  <si>
    <t>26. SISTEMA DE CLIMATIZAÇÃO</t>
  </si>
  <si>
    <t>26.1.            Sistemas Centrais – Edifícios Sede, Anexos e Conselho Nacional de Educação</t>
  </si>
  <si>
    <t>Operação   geral   do   sistema   (obedecendo   a   sequência   correta   no   ligamento   das máquinas, segundo a orientação do fabricante, considerando a ligação do resfriador, sempre por último);
Leitura  a  cada  3(três)  horas,  no  quadro  de  controle  dos  resfriadores  de  líquidos (centrífugas e chillers), realizando as seguintes anotações, em formulário próprio, a ser disponibilizado pela Contratada:
o  Data, hora e nome do operador;
o  Pressão de sucção;
o  Pressão de descarga;
o  Pressão do óleo;
o  Temperatura de entrada e saída de água gelada;
o  Temperatura de entrada e saída de água de condensação;
o  Percentual de trabalho da centrífuga;
o  Quantidade de compressores em operação (no caso dos chillers);
o  Amperagem dos resfriadores em funcionamento;
Verificação das pressões de entrada e saída, de água gelada e de condensação;
Verificação  do  funcionamento  dos  “fan-coils”  e  seus  componentes,  em  todos  os pavimentos;
Inspeção dos dispositivos de transmissão dos ventiladores da torre de arrefecimento;
Verificação da alimentação de água a torre de arrefecimento;
Verificação   do   funcionamento   das   bombas   de   circulação   de   água   gelada   e   de condensação;
Inspeção dos drenos de água de condensação;
Limpeza da casa central de máquinas;
Verificação  da  tensão  de  alimentação  de  energia  elétrica  nas  03(três)  fases  para  os resfriadores e bombas;
Qualquer serviço que se fizer necessário ao perfeito funcionamento do sistema.</t>
  </si>
  <si>
    <t>Limpeza dos ralos de escoamentos de água condensada;</t>
  </si>
  <si>
    <t>Inspeção nas tubulações de água gelada e verificação do isolamento delas;</t>
  </si>
  <si>
    <t>Inspeção nos registros e mangueiras;</t>
  </si>
  <si>
    <t>Inspeção nas bandejas de água condensada dos “fan-coils”;</t>
  </si>
  <si>
    <t>Inspeção do funcionamento dos controles e sensores de temperaturas;</t>
  </si>
  <si>
    <t>Inspeção das passagens internas das aberturas de ventilação dos motores das torres de
arrefecimento;</t>
  </si>
  <si>
    <t>Regulagens que se fizerem necessárias;</t>
  </si>
  <si>
    <t>Serviços que se fizerem necessários;</t>
  </si>
  <si>
    <t>Limpeza das casas de máquinas dos “fan-coils”.</t>
  </si>
  <si>
    <t>Lavagem da impregnação de óleo nos filtros das bombas de ar exterior dos “fan-coils”;</t>
  </si>
  <si>
    <t>Quinzenal</t>
  </si>
  <si>
    <t>Verificação do funcionamento da parte elétrica e mecânica dos “fan-coils”;</t>
  </si>
  <si>
    <t>Verificação dos quadros elétricos de comando dos “fan-coils” e seus componentes, em
todos os pavimentos;</t>
  </si>
  <si>
    <t>Verificação  das  gaxetas  e  luvas  de  acoplamento  das  bombas  de  circulação  de  água
gelada e de condensação;</t>
  </si>
  <si>
    <t>Regulagem e serviços que se fizerem necessários.</t>
  </si>
  <si>
    <t>Limpeza de impregnação de óleo nos filtros de ar dos “fan-coils”;</t>
  </si>
  <si>
    <t>Alinhamento e regulagem das polias e correias de todos os ventiladores;</t>
  </si>
  <si>
    <t>Verificação dos módulos e quadros de comando eletrônico das centrífugas e chillers;</t>
  </si>
  <si>
    <t>Regulagem e revisão em todos os registros de gaveta e de globo do sistema de água
gelada e condensação;</t>
  </si>
  <si>
    <t>Limpeza geral da torre de arrefecimento;</t>
  </si>
  <si>
    <t>Teste de vazamento nas conexões e tubulações de gás refrigerante;</t>
  </si>
  <si>
    <t>Medição do isolamento e amperagem de todos os motores da instalação;</t>
  </si>
  <si>
    <t>Verificação de alinhamento e acoplamento das bombas de circulação de água gelada e
condensação;</t>
  </si>
  <si>
    <t>Verificação da existência de vazamento de água nos “fan-coils”;</t>
  </si>
  <si>
    <t>Verificação dos dispositivos de controle e proteção dos circuitos de motores;</t>
  </si>
  <si>
    <t>Verificação  do  funcionamento  de  todos  os  controles  termostáticos  e  umidistatos  do
sistema;</t>
  </si>
  <si>
    <t>Limpeza geral das instalações e lavagem das serpentinas de resfriamento dos “fan-coils”
em todos os pavimentos;</t>
  </si>
  <si>
    <t>Lubrificação geral das instalações.</t>
  </si>
  <si>
    <t>Troca de óleo tipo MOBIL DTE NM;</t>
  </si>
  <si>
    <t>Troca do filtro secador AT 4864 HH;</t>
  </si>
  <si>
    <t>Troca do filtro de óleo purador ELM 153;</t>
  </si>
  <si>
    <t>Varetar o couler e condensador;</t>
  </si>
  <si>
    <t>26.2.            Self-contained de condensação à água – Edifício Sede – Microfilmagem</t>
  </si>
  <si>
    <t>Operação   geral   das   máquinas   (obedecendo   a   sequência   correta   no   ligamento,
considerando o condicionador sempre por último);</t>
  </si>
  <si>
    <t>Verificação do funcionamento dos evaporadores;</t>
  </si>
  <si>
    <t>Verificação da alimentação de água aos umidificadores;</t>
  </si>
  <si>
    <t>Inspeção dos drenos de água condensada;</t>
  </si>
  <si>
    <t>Verificação da existência de ruídos anormais elétricos ou mecânicos;</t>
  </si>
  <si>
    <t>Medição e anotação das condições de ar de retorno.</t>
  </si>
  <si>
    <t>Inspeção nas tubulações de água condensada;</t>
  </si>
  <si>
    <t>Verificação da alimentação de água à torre de arrefecimento;</t>
  </si>
  <si>
    <t>Inspeção dos ralos de escoamento de água condensada;</t>
  </si>
  <si>
    <t>Verificação do funcionamento das bombas de condensação.</t>
  </si>
  <si>
    <t>Medição da tensão de entrada e saída do transformador;</t>
  </si>
  <si>
    <t>Lavagem da impregnação de óleo nos filtros da tomada de ar exterior;</t>
  </si>
  <si>
    <t>Verificação    dos    quadros    elétricos    de    comando    dos    condicionadores    e    seus
componentes;</t>
  </si>
  <si>
    <t>Verificação do funcionamento da parte elétrica e mecânica dos condicionadores;</t>
  </si>
  <si>
    <t>Verificação das gaxetas e luvas de acoplamento das bombas de circulação de água e de
condensação</t>
  </si>
  <si>
    <t>Limpeza de impregnação de óleo nos filtros de ar dos condicionadores;</t>
  </si>
  <si>
    <t>Retirar e lavar com sabão neutro os filtros de espuma de poliuretano e colocar as tampas
dos condicionadores;</t>
  </si>
  <si>
    <t>Alinhamento e regulagem das polias e correias de todos os ventiladores do sistema;</t>
  </si>
  <si>
    <t>Regulagem e revisão em todos os registros de gaveta e de globo do sistema de água de
condensação;</t>
  </si>
  <si>
    <t>Limpeza de vazamento nas conexões e tubulações de gás refrigerante;</t>
  </si>
  <si>
    <t>Verificação  de  alinhamento  e  acoplamento  das  bombas  de  circulação  de  água  de
condensação;</t>
  </si>
  <si>
    <t>Verificação do funcionamento de todos os controles termostáticos do sistema;</t>
  </si>
  <si>
    <t>Limpeza interna das bandejas de água condensada;</t>
  </si>
  <si>
    <t>26.3.            Self-contained de condensação a ar e splits no Edifício-Sede e Anexos e CNE</t>
  </si>
  <si>
    <t>Qualquer serviço que se fizer necessário ao perfeito funcionamento dos equipamentos.</t>
  </si>
  <si>
    <t>Verificação    da    existência    de    ruídos    anormais    elétricos    ou    mecânicos    nos
condicionadores;</t>
  </si>
  <si>
    <t>Verificação do funcionamento das partes elétricas e mecânicas;</t>
  </si>
  <si>
    <t>Verificação da folga das correias de transmissão;</t>
  </si>
  <si>
    <t>Medição e anotação da amperagem dos motores e compressores;</t>
  </si>
  <si>
    <t>Inspeção de funcionamento dos umidificadores;</t>
  </si>
  <si>
    <t>Inspeção nos indicadores de líquidos de umidade;</t>
  </si>
  <si>
    <t>Limpeza dos ralos de escoamento de água condensada</t>
  </si>
  <si>
    <t>Medição e anotação das pressões de trabalho dos compressores;</t>
  </si>
  <si>
    <t>Alinhamento e regulagem das polias e correias de transmissão;</t>
  </si>
  <si>
    <t>Medição e anotação da vazão de ar nos evaporadores;</t>
  </si>
  <si>
    <t>Inspeção dos elementos de controle da temperatura, pressão e comando;</t>
  </si>
  <si>
    <t>Limpeza dos condensadores;</t>
  </si>
  <si>
    <t>Verificação do estado dos mancais dos ventiladores;</t>
  </si>
  <si>
    <t>Medição   simultânea   e   anotação   das   temperaturas   do   ar   na   entrada   saída   do
evaporador;</t>
  </si>
  <si>
    <t>Medição e anotação da resistência de isolamento dos compressores e motores;</t>
  </si>
  <si>
    <t>Aferição do ajuste dos relés de sobrecarga;</t>
  </si>
  <si>
    <t>Aferição e anotação das condições de trabalho e rendimento dos condicionadores;</t>
  </si>
  <si>
    <t>ANEXO VIII - Planilha de Custos e Formação de Preços</t>
  </si>
  <si>
    <t>unidade</t>
  </si>
  <si>
    <t>quantidade</t>
  </si>
  <si>
    <t>Coeficiente de Produtividade h/m²</t>
  </si>
  <si>
    <t>Montagem e desmontagem de divisórias de madeira</t>
  </si>
  <si>
    <t>Montagem</t>
  </si>
  <si>
    <t>Serviços  de  montagem  de  divisórias  e  painéis  (todos  os  tipos),  quadros  de  vidro  e  demais  componentes metálicos, com reaproveitamento de placas de MDF , estruturas metálicas e rodapés, com ajustes e cortes de materiais existentes nas dependências do MEC.</t>
  </si>
  <si>
    <t>m²</t>
  </si>
  <si>
    <t>Desmontagem</t>
  </si>
  <si>
    <t>Serviços  de  desmontagem  de  divisórias  (todos  os  tipos),  quadros  de  vidro  e  demais  componentes  com reaproveitamento de placas de MDF, estruturas metálicas e rodapés, existentes nas dependências do MEC.</t>
  </si>
  <si>
    <t>Montador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</si>
</sst>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color rgb="FF000000"/>
      <name val="Times New Roman"/>
      <charset val="204"/>
    </font>
    <font>
      <sz val="10"/>
      <color rgb="FF000000"/>
      <name val="Calibri"/>
      <family val="2"/>
      <scheme val="minor"/>
    </font>
    <font>
      <b/>
      <sz val="10"/>
      <color rgb="FF000000"/>
      <name val="Calibri"/>
      <family val="2"/>
      <scheme val="minor"/>
    </font>
    <font>
      <sz val="8"/>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9"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applyAlignment="1">
      <alignment horizontal="left" vertical="top"/>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2" borderId="0" xfId="0" applyFont="1" applyFill="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DCB7-D05F-42A4-9E74-EBD5E0DB09D2}">
  <dimension ref="A1:D29"/>
  <sheetViews>
    <sheetView tabSelected="1" workbookViewId="0">
      <selection activeCell="Q10" sqref="Q10"/>
    </sheetView>
  </sheetViews>
  <sheetFormatPr defaultRowHeight="30" customHeight="1"/>
  <cols>
    <col min="1" max="1" width="9.33203125" style="2"/>
    <col min="2" max="2" width="55.33203125" style="2" customWidth="1"/>
    <col min="3" max="3" width="19.5" style="2" customWidth="1"/>
    <col min="4" max="4" width="16.5" style="2" customWidth="1"/>
    <col min="5" max="16384" width="9.33203125" style="2"/>
  </cols>
  <sheetData>
    <row r="1" spans="1:4" ht="30" customHeight="1">
      <c r="A1" s="1" t="s">
        <v>0</v>
      </c>
      <c r="B1" s="1" t="s">
        <v>1</v>
      </c>
      <c r="C1" s="1" t="s">
        <v>2</v>
      </c>
      <c r="D1" s="1" t="s">
        <v>3</v>
      </c>
    </row>
    <row r="2" spans="1:4" ht="30" customHeight="1">
      <c r="A2" s="11" t="s">
        <v>4</v>
      </c>
      <c r="B2" s="3" t="s">
        <v>5</v>
      </c>
      <c r="C2" s="3">
        <v>1</v>
      </c>
      <c r="D2" s="3" t="s">
        <v>6</v>
      </c>
    </row>
    <row r="3" spans="1:4" ht="30" customHeight="1">
      <c r="A3" s="11"/>
      <c r="B3" s="3" t="s">
        <v>7</v>
      </c>
      <c r="C3" s="3">
        <v>1</v>
      </c>
      <c r="D3" s="3" t="s">
        <v>6</v>
      </c>
    </row>
    <row r="4" spans="1:4" ht="30" customHeight="1">
      <c r="A4" s="11"/>
      <c r="B4" s="3" t="s">
        <v>8</v>
      </c>
      <c r="C4" s="3">
        <v>1</v>
      </c>
      <c r="D4" s="3" t="s">
        <v>6</v>
      </c>
    </row>
    <row r="5" spans="1:4" ht="30" customHeight="1">
      <c r="A5" s="11"/>
      <c r="B5" s="3" t="s">
        <v>9</v>
      </c>
      <c r="C5" s="3">
        <v>1</v>
      </c>
      <c r="D5" s="3" t="s">
        <v>6</v>
      </c>
    </row>
    <row r="6" spans="1:4" ht="30" customHeight="1">
      <c r="A6" s="11" t="s">
        <v>10</v>
      </c>
      <c r="B6" s="3" t="s">
        <v>11</v>
      </c>
      <c r="C6" s="3">
        <v>1</v>
      </c>
      <c r="D6" s="3" t="s">
        <v>6</v>
      </c>
    </row>
    <row r="7" spans="1:4" ht="30" customHeight="1">
      <c r="A7" s="11"/>
      <c r="B7" s="3" t="s">
        <v>12</v>
      </c>
      <c r="C7" s="3">
        <v>4</v>
      </c>
      <c r="D7" s="3" t="s">
        <v>13</v>
      </c>
    </row>
    <row r="8" spans="1:4" ht="30" customHeight="1">
      <c r="A8" s="11"/>
      <c r="B8" s="3" t="s">
        <v>14</v>
      </c>
      <c r="C8" s="3">
        <v>1</v>
      </c>
      <c r="D8" s="3" t="s">
        <v>6</v>
      </c>
    </row>
    <row r="9" spans="1:4" ht="30" customHeight="1">
      <c r="A9" s="11"/>
      <c r="B9" s="3" t="s">
        <v>15</v>
      </c>
      <c r="C9" s="3">
        <v>1</v>
      </c>
      <c r="D9" s="3" t="s">
        <v>6</v>
      </c>
    </row>
    <row r="10" spans="1:4" ht="30" customHeight="1">
      <c r="A10" s="11"/>
      <c r="B10" s="3" t="s">
        <v>16</v>
      </c>
      <c r="C10" s="3">
        <v>4</v>
      </c>
      <c r="D10" s="3" t="s">
        <v>17</v>
      </c>
    </row>
    <row r="11" spans="1:4" ht="30" customHeight="1">
      <c r="A11" s="11"/>
      <c r="B11" s="3" t="s">
        <v>18</v>
      </c>
      <c r="C11" s="3">
        <v>4</v>
      </c>
      <c r="D11" s="3" t="s">
        <v>13</v>
      </c>
    </row>
    <row r="12" spans="1:4" ht="30" customHeight="1">
      <c r="A12" s="11" t="s">
        <v>19</v>
      </c>
      <c r="B12" s="3" t="s">
        <v>20</v>
      </c>
      <c r="C12" s="3">
        <v>1</v>
      </c>
      <c r="D12" s="3" t="s">
        <v>6</v>
      </c>
    </row>
    <row r="13" spans="1:4" ht="30" customHeight="1">
      <c r="A13" s="11"/>
      <c r="B13" s="3" t="s">
        <v>21</v>
      </c>
      <c r="C13" s="3">
        <v>2</v>
      </c>
      <c r="D13" s="3" t="s">
        <v>22</v>
      </c>
    </row>
    <row r="14" spans="1:4" ht="30" customHeight="1">
      <c r="A14" s="11"/>
      <c r="B14" s="3" t="s">
        <v>18</v>
      </c>
      <c r="C14" s="3">
        <v>4</v>
      </c>
      <c r="D14" s="3" t="s">
        <v>13</v>
      </c>
    </row>
    <row r="15" spans="1:4" ht="30" customHeight="1">
      <c r="A15" s="11" t="s">
        <v>23</v>
      </c>
      <c r="B15" s="3" t="s">
        <v>24</v>
      </c>
      <c r="C15" s="3">
        <v>1</v>
      </c>
      <c r="D15" s="3" t="s">
        <v>6</v>
      </c>
    </row>
    <row r="16" spans="1:4" ht="30" customHeight="1">
      <c r="A16" s="11"/>
      <c r="B16" s="3" t="s">
        <v>25</v>
      </c>
      <c r="C16" s="3">
        <v>2</v>
      </c>
      <c r="D16" s="3" t="s">
        <v>13</v>
      </c>
    </row>
    <row r="17" spans="1:4" ht="30" customHeight="1">
      <c r="A17" s="11"/>
      <c r="B17" s="3" t="s">
        <v>26</v>
      </c>
      <c r="C17" s="3">
        <v>2</v>
      </c>
      <c r="D17" s="3" t="s">
        <v>27</v>
      </c>
    </row>
    <row r="18" spans="1:4" ht="30" customHeight="1">
      <c r="A18" s="11"/>
      <c r="B18" s="3" t="s">
        <v>28</v>
      </c>
      <c r="C18" s="3">
        <v>2</v>
      </c>
      <c r="D18" s="3" t="s">
        <v>27</v>
      </c>
    </row>
    <row r="19" spans="1:4" ht="30" customHeight="1">
      <c r="A19" s="11"/>
      <c r="B19" s="3" t="s">
        <v>29</v>
      </c>
      <c r="C19" s="3">
        <v>3</v>
      </c>
      <c r="D19" s="3" t="s">
        <v>13</v>
      </c>
    </row>
    <row r="20" spans="1:4" ht="30" customHeight="1">
      <c r="A20" s="11"/>
      <c r="B20" s="3" t="s">
        <v>30</v>
      </c>
      <c r="C20" s="3">
        <v>1</v>
      </c>
      <c r="D20" s="3" t="s">
        <v>13</v>
      </c>
    </row>
    <row r="21" spans="1:4" ht="30" customHeight="1">
      <c r="A21" s="11"/>
      <c r="B21" s="3" t="s">
        <v>31</v>
      </c>
      <c r="C21" s="3">
        <v>1</v>
      </c>
      <c r="D21" s="3" t="s">
        <v>13</v>
      </c>
    </row>
    <row r="22" spans="1:4" ht="30" customHeight="1">
      <c r="A22" s="11"/>
      <c r="B22" s="3" t="s">
        <v>32</v>
      </c>
      <c r="C22" s="3">
        <v>1</v>
      </c>
      <c r="D22" s="3" t="s">
        <v>13</v>
      </c>
    </row>
    <row r="23" spans="1:4" ht="30" customHeight="1">
      <c r="A23" s="11"/>
      <c r="B23" s="3" t="s">
        <v>33</v>
      </c>
      <c r="C23" s="3">
        <v>5</v>
      </c>
      <c r="D23" s="3" t="s">
        <v>13</v>
      </c>
    </row>
    <row r="24" spans="1:4" ht="30" customHeight="1">
      <c r="A24" s="11"/>
      <c r="B24" s="3" t="s">
        <v>18</v>
      </c>
      <c r="C24" s="3">
        <v>8</v>
      </c>
      <c r="D24" s="3" t="s">
        <v>13</v>
      </c>
    </row>
    <row r="25" spans="1:4" ht="30" customHeight="1">
      <c r="A25" s="11" t="s">
        <v>34</v>
      </c>
      <c r="B25" s="3" t="s">
        <v>35</v>
      </c>
      <c r="C25" s="3">
        <v>1</v>
      </c>
      <c r="D25" s="3" t="s">
        <v>6</v>
      </c>
    </row>
    <row r="26" spans="1:4" ht="30" customHeight="1">
      <c r="A26" s="11"/>
      <c r="B26" s="3" t="s">
        <v>36</v>
      </c>
      <c r="C26" s="3">
        <v>11</v>
      </c>
      <c r="D26" s="3" t="s">
        <v>13</v>
      </c>
    </row>
    <row r="27" spans="1:4" ht="30" customHeight="1">
      <c r="A27" s="11"/>
      <c r="B27" s="3" t="s">
        <v>37</v>
      </c>
      <c r="C27" s="3">
        <v>2</v>
      </c>
      <c r="D27" s="3" t="s">
        <v>27</v>
      </c>
    </row>
    <row r="28" spans="1:4" ht="30" customHeight="1">
      <c r="A28" s="11"/>
      <c r="B28" s="3" t="s">
        <v>38</v>
      </c>
      <c r="C28" s="3">
        <v>2</v>
      </c>
      <c r="D28" s="3" t="s">
        <v>27</v>
      </c>
    </row>
    <row r="29" spans="1:4" ht="30" customHeight="1">
      <c r="A29" s="11"/>
      <c r="B29" s="3" t="s">
        <v>18</v>
      </c>
      <c r="C29" s="3">
        <v>15</v>
      </c>
      <c r="D29" s="3" t="s">
        <v>13</v>
      </c>
    </row>
  </sheetData>
  <mergeCells count="5">
    <mergeCell ref="A6:A11"/>
    <mergeCell ref="A12:A14"/>
    <mergeCell ref="A15:A24"/>
    <mergeCell ref="A25:A29"/>
    <mergeCell ref="A2:A5"/>
  </mergeCells>
  <phoneticPr fontId="3" type="noConversion"/>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EE73-0AA5-44B4-942D-3B6B2EE234DA}">
  <dimension ref="A1:K659"/>
  <sheetViews>
    <sheetView zoomScale="85" zoomScaleNormal="85" workbookViewId="0">
      <selection activeCell="J13" sqref="J13"/>
    </sheetView>
  </sheetViews>
  <sheetFormatPr defaultRowHeight="12.75"/>
  <cols>
    <col min="1" max="1" width="132.1640625" style="2" customWidth="1"/>
    <col min="2" max="2" width="11.6640625" style="2" bestFit="1" customWidth="1"/>
    <col min="3" max="3" width="20.83203125" style="2" bestFit="1" customWidth="1"/>
    <col min="4" max="4" width="17.5" style="2" bestFit="1" customWidth="1"/>
    <col min="5" max="5" width="18.6640625" style="2" bestFit="1" customWidth="1"/>
    <col min="6" max="6" width="16.5" style="2" bestFit="1" customWidth="1"/>
    <col min="7" max="7" width="13.6640625" style="2" bestFit="1" customWidth="1"/>
    <col min="8" max="8" width="20.1640625" style="2" bestFit="1" customWidth="1"/>
    <col min="9" max="9" width="26.1640625" style="2" bestFit="1" customWidth="1"/>
    <col min="10" max="10" width="32.5" style="2" bestFit="1" customWidth="1"/>
    <col min="11" max="11" width="23.6640625" style="2" bestFit="1" customWidth="1"/>
    <col min="12" max="16384" width="9.33203125" style="2"/>
  </cols>
  <sheetData>
    <row r="1" spans="1:11" ht="25.5" customHeight="1">
      <c r="A1" s="1" t="s">
        <v>39</v>
      </c>
      <c r="B1" s="1" t="s">
        <v>40</v>
      </c>
      <c r="C1" s="1" t="s">
        <v>41</v>
      </c>
      <c r="D1" s="1" t="s">
        <v>42</v>
      </c>
      <c r="E1" s="1" t="s">
        <v>43</v>
      </c>
      <c r="F1" s="1" t="s">
        <v>44</v>
      </c>
      <c r="H1" s="1" t="s">
        <v>1</v>
      </c>
      <c r="I1" s="1" t="s">
        <v>45</v>
      </c>
      <c r="J1" s="1" t="s">
        <v>2</v>
      </c>
      <c r="K1" s="1" t="s">
        <v>46</v>
      </c>
    </row>
    <row r="2" spans="1:11">
      <c r="A2" s="15" t="s">
        <v>47</v>
      </c>
      <c r="B2" s="16"/>
      <c r="C2" s="16"/>
      <c r="D2" s="16"/>
      <c r="E2" s="16"/>
      <c r="F2" s="17"/>
      <c r="H2" s="5" t="s">
        <v>33</v>
      </c>
      <c r="I2" s="6">
        <f>SUMIF(C:C,H2,E:E)</f>
        <v>10704</v>
      </c>
      <c r="J2" s="5">
        <f t="shared" ref="J2:J8" si="0">ROUNDUP(I2/(220*12),0)</f>
        <v>5</v>
      </c>
      <c r="K2" s="6">
        <f>SUMIF(C:C,H2,F:F)/J2</f>
        <v>8.2338461538461534</v>
      </c>
    </row>
    <row r="3" spans="1:11">
      <c r="A3" s="12" t="s">
        <v>48</v>
      </c>
      <c r="B3" s="13"/>
      <c r="C3" s="13"/>
      <c r="D3" s="13"/>
      <c r="E3" s="13"/>
      <c r="F3" s="14"/>
      <c r="H3" s="5" t="s">
        <v>31</v>
      </c>
      <c r="I3" s="6">
        <f t="shared" ref="I3:I9" si="1">SUMIF(C:C,H3,E:E)</f>
        <v>1140</v>
      </c>
      <c r="J3" s="5">
        <f t="shared" si="0"/>
        <v>1</v>
      </c>
      <c r="K3" s="6">
        <f t="shared" ref="K3:K9" si="2">SUMIF(C:C,H3,F:F)/J3</f>
        <v>4.384615384615385</v>
      </c>
    </row>
    <row r="4" spans="1:11">
      <c r="A4" s="3" t="s">
        <v>49</v>
      </c>
      <c r="B4" s="3" t="s">
        <v>50</v>
      </c>
      <c r="C4" s="3" t="s">
        <v>51</v>
      </c>
      <c r="D4" s="4">
        <f t="shared" ref="D4:D10" si="3">10/60</f>
        <v>0.16666666666666666</v>
      </c>
      <c r="E4" s="4">
        <f>IF(B4="Diário",D4*5*52,IF(B4="Semanal",D4*52,IF(B4="Quinzenal",D4*2*15,IF(B4="Mensal",D4*12,IF(B4="Bimestral",D4*6,IF(B4="Trimestral",D4*4,IF(B4="Semestral",D4*2,IF(B4="Anual",D4,"ERRO"))))))))</f>
        <v>43.333333333333329</v>
      </c>
      <c r="F4" s="4">
        <f>IF(B4="Diário",D4,IF(B4="Semanal",D4/5,IF(B4="Quinzenal",D4/10,IF(B4="Mensal",D4/(52/12*5),IF(B4="Bimestral",D4/(52/12*10),IF(B4="Trimestral",D4/(52/12*15),IF(B4="Semestral",D4/(52/12*30),IF(B4="Anual",D4/(52/12*60),"ERRO"))))))))</f>
        <v>0.16666666666666666</v>
      </c>
      <c r="H4" s="5" t="s">
        <v>30</v>
      </c>
      <c r="I4" s="6">
        <f t="shared" si="1"/>
        <v>2097.333333333333</v>
      </c>
      <c r="J4" s="5">
        <f t="shared" si="0"/>
        <v>1</v>
      </c>
      <c r="K4" s="6">
        <f t="shared" si="2"/>
        <v>8.0666666666666682</v>
      </c>
    </row>
    <row r="5" spans="1:11">
      <c r="A5" s="3" t="s">
        <v>52</v>
      </c>
      <c r="B5" s="3" t="s">
        <v>50</v>
      </c>
      <c r="C5" s="3" t="s">
        <v>51</v>
      </c>
      <c r="D5" s="4">
        <f t="shared" si="3"/>
        <v>0.16666666666666666</v>
      </c>
      <c r="E5" s="4">
        <f t="shared" ref="E5:E68" si="4">IF(B5="Diário",D5*5*52,IF(B5="Semanal",D5*52,IF(B5="Quinzenal",D5*2*15,IF(B5="Mensal",D5*12,IF(B5="Bimestral",D5*6,IF(B5="Trimestral",D5*4,IF(B5="Semestral",D5*2,IF(B5="Anual",D5,"ERRO"))))))))</f>
        <v>43.333333333333329</v>
      </c>
      <c r="F5" s="4">
        <f t="shared" ref="F5:F68" si="5">IF(B5="Diário",D5,IF(B5="Semanal",D5/5,IF(B5="Quinzenal",D5/10,IF(B5="Mensal",D5/(52/12*5),IF(B5="Bimestral",D5/(52/12*10),IF(B5="Trimestral",D5/(52/12*15),IF(B5="Semestral",D5/(52/12*30),IF(B5="Anual",D5/(52/12*60),"ERRO"))))))))</f>
        <v>0.16666666666666666</v>
      </c>
      <c r="H5" s="5" t="s">
        <v>29</v>
      </c>
      <c r="I5" s="6">
        <f t="shared" si="1"/>
        <v>5440</v>
      </c>
      <c r="J5" s="5">
        <f t="shared" si="0"/>
        <v>3</v>
      </c>
      <c r="K5" s="6">
        <f t="shared" si="2"/>
        <v>6.9743589743589753</v>
      </c>
    </row>
    <row r="6" spans="1:11">
      <c r="A6" s="3" t="s">
        <v>53</v>
      </c>
      <c r="B6" s="3" t="s">
        <v>50</v>
      </c>
      <c r="C6" s="3" t="s">
        <v>51</v>
      </c>
      <c r="D6" s="4">
        <f t="shared" si="3"/>
        <v>0.16666666666666666</v>
      </c>
      <c r="E6" s="4">
        <f t="shared" si="4"/>
        <v>43.333333333333329</v>
      </c>
      <c r="F6" s="4">
        <f t="shared" si="5"/>
        <v>0.16666666666666666</v>
      </c>
      <c r="H6" s="5" t="s">
        <v>54</v>
      </c>
      <c r="I6" s="6">
        <f t="shared" si="1"/>
        <v>8596.6666666666661</v>
      </c>
      <c r="J6" s="5">
        <f t="shared" si="0"/>
        <v>4</v>
      </c>
      <c r="K6" s="6">
        <f t="shared" si="2"/>
        <v>8.1314102564102466</v>
      </c>
    </row>
    <row r="7" spans="1:11">
      <c r="A7" s="3" t="s">
        <v>55</v>
      </c>
      <c r="B7" s="3" t="s">
        <v>50</v>
      </c>
      <c r="C7" s="3" t="s">
        <v>51</v>
      </c>
      <c r="D7" s="4">
        <f t="shared" si="3"/>
        <v>0.16666666666666666</v>
      </c>
      <c r="E7" s="4">
        <f t="shared" si="4"/>
        <v>43.333333333333329</v>
      </c>
      <c r="F7" s="4">
        <f t="shared" si="5"/>
        <v>0.16666666666666666</v>
      </c>
      <c r="H7" s="5" t="s">
        <v>51</v>
      </c>
      <c r="I7" s="6">
        <f t="shared" si="1"/>
        <v>6075.6666666666652</v>
      </c>
      <c r="J7" s="5">
        <f t="shared" si="0"/>
        <v>3</v>
      </c>
      <c r="K7" s="6">
        <f t="shared" si="2"/>
        <v>7.7893162393162356</v>
      </c>
    </row>
    <row r="8" spans="1:11">
      <c r="A8" s="3" t="s">
        <v>56</v>
      </c>
      <c r="B8" s="3" t="s">
        <v>50</v>
      </c>
      <c r="C8" s="3" t="s">
        <v>51</v>
      </c>
      <c r="D8" s="4">
        <f t="shared" si="3"/>
        <v>0.16666666666666666</v>
      </c>
      <c r="E8" s="4">
        <f t="shared" si="4"/>
        <v>43.333333333333329</v>
      </c>
      <c r="F8" s="4">
        <f t="shared" si="5"/>
        <v>0.16666666666666666</v>
      </c>
      <c r="H8" s="5" t="s">
        <v>32</v>
      </c>
      <c r="I8" s="6">
        <f t="shared" si="1"/>
        <v>2941.333333333333</v>
      </c>
      <c r="J8" s="5">
        <f t="shared" si="0"/>
        <v>2</v>
      </c>
      <c r="K8" s="6">
        <f t="shared" si="2"/>
        <v>5.6564102564102612</v>
      </c>
    </row>
    <row r="9" spans="1:11">
      <c r="A9" s="3" t="s">
        <v>57</v>
      </c>
      <c r="B9" s="3" t="s">
        <v>50</v>
      </c>
      <c r="C9" s="3" t="s">
        <v>51</v>
      </c>
      <c r="D9" s="4">
        <f t="shared" si="3"/>
        <v>0.16666666666666666</v>
      </c>
      <c r="E9" s="4">
        <f t="shared" si="4"/>
        <v>43.333333333333329</v>
      </c>
      <c r="F9" s="4">
        <f t="shared" si="5"/>
        <v>0.16666666666666666</v>
      </c>
      <c r="H9" s="5" t="s">
        <v>58</v>
      </c>
      <c r="I9" s="6">
        <f t="shared" si="1"/>
        <v>27109.000000000004</v>
      </c>
      <c r="J9" s="5">
        <v>12</v>
      </c>
      <c r="K9" s="6">
        <f t="shared" si="2"/>
        <v>8.6887820512820113</v>
      </c>
    </row>
    <row r="10" spans="1:11">
      <c r="A10" s="3" t="s">
        <v>59</v>
      </c>
      <c r="B10" s="3" t="s">
        <v>50</v>
      </c>
      <c r="C10" s="3" t="s">
        <v>51</v>
      </c>
      <c r="D10" s="4">
        <f t="shared" si="3"/>
        <v>0.16666666666666666</v>
      </c>
      <c r="E10" s="4">
        <f t="shared" si="4"/>
        <v>43.333333333333329</v>
      </c>
      <c r="F10" s="4">
        <f t="shared" si="5"/>
        <v>0.16666666666666666</v>
      </c>
      <c r="H10" s="11"/>
      <c r="I10" s="11"/>
      <c r="J10" s="11"/>
      <c r="K10" s="11"/>
    </row>
    <row r="11" spans="1:11">
      <c r="A11" s="3" t="s">
        <v>60</v>
      </c>
      <c r="B11" s="3" t="s">
        <v>50</v>
      </c>
      <c r="C11" s="3" t="s">
        <v>51</v>
      </c>
      <c r="D11" s="4">
        <f t="shared" ref="D11:D58" si="6">1/3</f>
        <v>0.33333333333333331</v>
      </c>
      <c r="E11" s="4">
        <f t="shared" si="4"/>
        <v>86.666666666666657</v>
      </c>
      <c r="F11" s="4">
        <f t="shared" si="5"/>
        <v>0.33333333333333331</v>
      </c>
      <c r="H11" s="9" t="s">
        <v>61</v>
      </c>
      <c r="I11" s="9"/>
      <c r="J11" s="9">
        <f>SUM(J2:J10)</f>
        <v>31</v>
      </c>
      <c r="K11" s="9"/>
    </row>
    <row r="12" spans="1:11">
      <c r="A12" s="3" t="s">
        <v>62</v>
      </c>
      <c r="B12" s="3" t="s">
        <v>50</v>
      </c>
      <c r="C12" s="3" t="s">
        <v>51</v>
      </c>
      <c r="D12" s="4">
        <f t="shared" si="6"/>
        <v>0.33333333333333331</v>
      </c>
      <c r="E12" s="4">
        <f t="shared" si="4"/>
        <v>86.666666666666657</v>
      </c>
      <c r="F12" s="4">
        <f t="shared" si="5"/>
        <v>0.33333333333333331</v>
      </c>
      <c r="H12" s="11"/>
      <c r="I12" s="11"/>
      <c r="J12" s="11"/>
      <c r="K12" s="11"/>
    </row>
    <row r="13" spans="1:11">
      <c r="A13" s="3" t="s">
        <v>63</v>
      </c>
      <c r="B13" s="3" t="s">
        <v>50</v>
      </c>
      <c r="C13" s="3" t="s">
        <v>51</v>
      </c>
      <c r="D13" s="4">
        <f t="shared" si="6"/>
        <v>0.33333333333333331</v>
      </c>
      <c r="E13" s="4">
        <f t="shared" si="4"/>
        <v>86.666666666666657</v>
      </c>
      <c r="F13" s="4">
        <f t="shared" si="5"/>
        <v>0.33333333333333331</v>
      </c>
      <c r="H13" s="10" t="s">
        <v>64</v>
      </c>
      <c r="I13" s="10"/>
      <c r="J13" s="10">
        <f>J11</f>
        <v>31</v>
      </c>
    </row>
    <row r="14" spans="1:11">
      <c r="A14" s="3" t="s">
        <v>65</v>
      </c>
      <c r="B14" s="3" t="s">
        <v>50</v>
      </c>
      <c r="C14" s="3" t="s">
        <v>51</v>
      </c>
      <c r="D14" s="4">
        <f t="shared" si="6"/>
        <v>0.33333333333333331</v>
      </c>
      <c r="E14" s="4">
        <f t="shared" si="4"/>
        <v>86.666666666666657</v>
      </c>
      <c r="F14" s="4">
        <f t="shared" si="5"/>
        <v>0.33333333333333331</v>
      </c>
    </row>
    <row r="15" spans="1:11">
      <c r="A15" s="3" t="s">
        <v>66</v>
      </c>
      <c r="B15" s="3" t="s">
        <v>50</v>
      </c>
      <c r="C15" s="3" t="s">
        <v>51</v>
      </c>
      <c r="D15" s="4">
        <f t="shared" si="6"/>
        <v>0.33333333333333331</v>
      </c>
      <c r="E15" s="4">
        <f t="shared" si="4"/>
        <v>86.666666666666657</v>
      </c>
      <c r="F15" s="4">
        <f t="shared" si="5"/>
        <v>0.33333333333333331</v>
      </c>
    </row>
    <row r="16" spans="1:11">
      <c r="A16" s="3" t="s">
        <v>67</v>
      </c>
      <c r="B16" s="3" t="s">
        <v>50</v>
      </c>
      <c r="C16" s="3" t="s">
        <v>51</v>
      </c>
      <c r="D16" s="4">
        <f>10/60</f>
        <v>0.16666666666666666</v>
      </c>
      <c r="E16" s="4">
        <f t="shared" si="4"/>
        <v>43.333333333333329</v>
      </c>
      <c r="F16" s="4">
        <f t="shared" si="5"/>
        <v>0.16666666666666666</v>
      </c>
    </row>
    <row r="17" spans="1:6">
      <c r="A17" s="3" t="s">
        <v>68</v>
      </c>
      <c r="B17" s="3" t="s">
        <v>50</v>
      </c>
      <c r="C17" s="3" t="s">
        <v>51</v>
      </c>
      <c r="D17" s="4">
        <f t="shared" si="6"/>
        <v>0.33333333333333331</v>
      </c>
      <c r="E17" s="4">
        <f t="shared" si="4"/>
        <v>86.666666666666657</v>
      </c>
      <c r="F17" s="4">
        <f t="shared" si="5"/>
        <v>0.33333333333333331</v>
      </c>
    </row>
    <row r="18" spans="1:6">
      <c r="A18" s="3" t="s">
        <v>69</v>
      </c>
      <c r="B18" s="3" t="s">
        <v>50</v>
      </c>
      <c r="C18" s="3" t="s">
        <v>51</v>
      </c>
      <c r="D18" s="4">
        <f t="shared" si="6"/>
        <v>0.33333333333333331</v>
      </c>
      <c r="E18" s="4">
        <f t="shared" si="4"/>
        <v>86.666666666666657</v>
      </c>
      <c r="F18" s="4">
        <f t="shared" si="5"/>
        <v>0.33333333333333331</v>
      </c>
    </row>
    <row r="19" spans="1:6">
      <c r="A19" s="3" t="s">
        <v>70</v>
      </c>
      <c r="B19" s="3" t="s">
        <v>50</v>
      </c>
      <c r="C19" s="3" t="s">
        <v>51</v>
      </c>
      <c r="D19" s="4">
        <f t="shared" si="6"/>
        <v>0.33333333333333331</v>
      </c>
      <c r="E19" s="4">
        <f t="shared" si="4"/>
        <v>86.666666666666657</v>
      </c>
      <c r="F19" s="4">
        <f t="shared" si="5"/>
        <v>0.33333333333333331</v>
      </c>
    </row>
    <row r="20" spans="1:6">
      <c r="A20" s="3" t="s">
        <v>71</v>
      </c>
      <c r="B20" s="3" t="s">
        <v>50</v>
      </c>
      <c r="C20" s="3" t="s">
        <v>51</v>
      </c>
      <c r="D20" s="4">
        <f t="shared" si="6"/>
        <v>0.33333333333333331</v>
      </c>
      <c r="E20" s="4">
        <f t="shared" si="4"/>
        <v>86.666666666666657</v>
      </c>
      <c r="F20" s="4">
        <f t="shared" si="5"/>
        <v>0.33333333333333331</v>
      </c>
    </row>
    <row r="21" spans="1:6">
      <c r="A21" s="3" t="s">
        <v>72</v>
      </c>
      <c r="B21" s="3" t="s">
        <v>50</v>
      </c>
      <c r="C21" s="3" t="s">
        <v>51</v>
      </c>
      <c r="D21" s="4">
        <f t="shared" si="6"/>
        <v>0.33333333333333331</v>
      </c>
      <c r="E21" s="4">
        <f t="shared" si="4"/>
        <v>86.666666666666657</v>
      </c>
      <c r="F21" s="4">
        <f t="shared" si="5"/>
        <v>0.33333333333333331</v>
      </c>
    </row>
    <row r="22" spans="1:6">
      <c r="A22" s="3" t="s">
        <v>73</v>
      </c>
      <c r="B22" s="3" t="s">
        <v>50</v>
      </c>
      <c r="C22" s="3" t="s">
        <v>51</v>
      </c>
      <c r="D22" s="4">
        <f t="shared" si="6"/>
        <v>0.33333333333333331</v>
      </c>
      <c r="E22" s="4">
        <f t="shared" si="4"/>
        <v>86.666666666666657</v>
      </c>
      <c r="F22" s="4">
        <f t="shared" si="5"/>
        <v>0.33333333333333331</v>
      </c>
    </row>
    <row r="23" spans="1:6">
      <c r="A23" s="3" t="s">
        <v>74</v>
      </c>
      <c r="B23" s="3" t="s">
        <v>50</v>
      </c>
      <c r="C23" s="3" t="s">
        <v>51</v>
      </c>
      <c r="D23" s="4">
        <f t="shared" si="6"/>
        <v>0.33333333333333331</v>
      </c>
      <c r="E23" s="4">
        <f t="shared" si="4"/>
        <v>86.666666666666657</v>
      </c>
      <c r="F23" s="4">
        <f t="shared" si="5"/>
        <v>0.33333333333333331</v>
      </c>
    </row>
    <row r="24" spans="1:6">
      <c r="A24" s="3" t="s">
        <v>75</v>
      </c>
      <c r="B24" s="3" t="s">
        <v>50</v>
      </c>
      <c r="C24" s="3" t="s">
        <v>51</v>
      </c>
      <c r="D24" s="4">
        <f t="shared" si="6"/>
        <v>0.33333333333333331</v>
      </c>
      <c r="E24" s="4">
        <f t="shared" si="4"/>
        <v>86.666666666666657</v>
      </c>
      <c r="F24" s="4">
        <f t="shared" si="5"/>
        <v>0.33333333333333331</v>
      </c>
    </row>
    <row r="25" spans="1:6">
      <c r="A25" s="3" t="s">
        <v>76</v>
      </c>
      <c r="B25" s="3" t="s">
        <v>50</v>
      </c>
      <c r="C25" s="3" t="s">
        <v>51</v>
      </c>
      <c r="D25" s="4">
        <f>30/60</f>
        <v>0.5</v>
      </c>
      <c r="E25" s="4">
        <f t="shared" si="4"/>
        <v>130</v>
      </c>
      <c r="F25" s="4">
        <f t="shared" si="5"/>
        <v>0.5</v>
      </c>
    </row>
    <row r="26" spans="1:6">
      <c r="A26" s="3" t="s">
        <v>77</v>
      </c>
      <c r="B26" s="3" t="s">
        <v>50</v>
      </c>
      <c r="C26" s="3" t="s">
        <v>51</v>
      </c>
      <c r="D26" s="4">
        <f>30/60</f>
        <v>0.5</v>
      </c>
      <c r="E26" s="4">
        <f t="shared" si="4"/>
        <v>130</v>
      </c>
      <c r="F26" s="4">
        <f t="shared" si="5"/>
        <v>0.5</v>
      </c>
    </row>
    <row r="27" spans="1:6">
      <c r="A27" s="3" t="s">
        <v>78</v>
      </c>
      <c r="B27" s="3" t="s">
        <v>50</v>
      </c>
      <c r="C27" s="3" t="s">
        <v>51</v>
      </c>
      <c r="D27" s="4">
        <f t="shared" si="6"/>
        <v>0.33333333333333331</v>
      </c>
      <c r="E27" s="4">
        <f t="shared" si="4"/>
        <v>86.666666666666657</v>
      </c>
      <c r="F27" s="4">
        <f t="shared" si="5"/>
        <v>0.33333333333333331</v>
      </c>
    </row>
    <row r="28" spans="1:6">
      <c r="A28" s="3" t="s">
        <v>79</v>
      </c>
      <c r="B28" s="3" t="s">
        <v>80</v>
      </c>
      <c r="C28" s="3" t="s">
        <v>51</v>
      </c>
      <c r="D28" s="4">
        <v>1</v>
      </c>
      <c r="E28" s="4">
        <f t="shared" si="4"/>
        <v>52</v>
      </c>
      <c r="F28" s="4">
        <f t="shared" si="5"/>
        <v>0.2</v>
      </c>
    </row>
    <row r="29" spans="1:6">
      <c r="A29" s="3" t="s">
        <v>81</v>
      </c>
      <c r="B29" s="3" t="s">
        <v>80</v>
      </c>
      <c r="C29" s="3" t="s">
        <v>51</v>
      </c>
      <c r="D29" s="4">
        <v>1</v>
      </c>
      <c r="E29" s="4">
        <f t="shared" si="4"/>
        <v>52</v>
      </c>
      <c r="F29" s="4">
        <f t="shared" si="5"/>
        <v>0.2</v>
      </c>
    </row>
    <row r="30" spans="1:6">
      <c r="A30" s="3" t="s">
        <v>82</v>
      </c>
      <c r="B30" s="3" t="s">
        <v>80</v>
      </c>
      <c r="C30" s="3" t="s">
        <v>51</v>
      </c>
      <c r="D30" s="4">
        <v>1</v>
      </c>
      <c r="E30" s="4">
        <f t="shared" si="4"/>
        <v>52</v>
      </c>
      <c r="F30" s="4">
        <f t="shared" si="5"/>
        <v>0.2</v>
      </c>
    </row>
    <row r="31" spans="1:6">
      <c r="A31" s="3" t="s">
        <v>83</v>
      </c>
      <c r="B31" s="3" t="s">
        <v>80</v>
      </c>
      <c r="C31" s="3" t="s">
        <v>51</v>
      </c>
      <c r="D31" s="4">
        <v>1</v>
      </c>
      <c r="E31" s="4">
        <f t="shared" si="4"/>
        <v>52</v>
      </c>
      <c r="F31" s="4">
        <f t="shared" si="5"/>
        <v>0.2</v>
      </c>
    </row>
    <row r="32" spans="1:6">
      <c r="A32" s="3" t="s">
        <v>84</v>
      </c>
      <c r="B32" s="3" t="s">
        <v>80</v>
      </c>
      <c r="C32" s="3" t="s">
        <v>51</v>
      </c>
      <c r="D32" s="4">
        <v>1</v>
      </c>
      <c r="E32" s="4">
        <f t="shared" si="4"/>
        <v>52</v>
      </c>
      <c r="F32" s="4">
        <f t="shared" si="5"/>
        <v>0.2</v>
      </c>
    </row>
    <row r="33" spans="1:6">
      <c r="A33" s="3" t="s">
        <v>85</v>
      </c>
      <c r="B33" s="3" t="s">
        <v>86</v>
      </c>
      <c r="C33" s="3" t="s">
        <v>51</v>
      </c>
      <c r="D33" s="4">
        <v>1</v>
      </c>
      <c r="E33" s="4">
        <f t="shared" si="4"/>
        <v>12</v>
      </c>
      <c r="F33" s="4">
        <f t="shared" si="5"/>
        <v>4.6153846153846156E-2</v>
      </c>
    </row>
    <row r="34" spans="1:6">
      <c r="A34" s="3" t="s">
        <v>87</v>
      </c>
      <c r="B34" s="3" t="s">
        <v>86</v>
      </c>
      <c r="C34" s="3" t="s">
        <v>51</v>
      </c>
      <c r="D34" s="4">
        <v>1</v>
      </c>
      <c r="E34" s="4">
        <f t="shared" si="4"/>
        <v>12</v>
      </c>
      <c r="F34" s="4">
        <f t="shared" si="5"/>
        <v>4.6153846153846156E-2</v>
      </c>
    </row>
    <row r="35" spans="1:6">
      <c r="A35" s="3" t="s">
        <v>88</v>
      </c>
      <c r="B35" s="3" t="s">
        <v>86</v>
      </c>
      <c r="C35" s="3" t="s">
        <v>51</v>
      </c>
      <c r="D35" s="4">
        <v>1</v>
      </c>
      <c r="E35" s="4">
        <f t="shared" si="4"/>
        <v>12</v>
      </c>
      <c r="F35" s="4">
        <f t="shared" si="5"/>
        <v>4.6153846153846156E-2</v>
      </c>
    </row>
    <row r="36" spans="1:6">
      <c r="A36" s="3" t="s">
        <v>89</v>
      </c>
      <c r="B36" s="3" t="s">
        <v>86</v>
      </c>
      <c r="C36" s="3" t="s">
        <v>51</v>
      </c>
      <c r="D36" s="4">
        <v>1</v>
      </c>
      <c r="E36" s="4">
        <f t="shared" si="4"/>
        <v>12</v>
      </c>
      <c r="F36" s="4">
        <f t="shared" si="5"/>
        <v>4.6153846153846156E-2</v>
      </c>
    </row>
    <row r="37" spans="1:6">
      <c r="A37" s="3" t="s">
        <v>90</v>
      </c>
      <c r="B37" s="3" t="s">
        <v>86</v>
      </c>
      <c r="C37" s="3" t="s">
        <v>51</v>
      </c>
      <c r="D37" s="4">
        <v>1</v>
      </c>
      <c r="E37" s="4">
        <f t="shared" si="4"/>
        <v>12</v>
      </c>
      <c r="F37" s="4">
        <f t="shared" si="5"/>
        <v>4.6153846153846156E-2</v>
      </c>
    </row>
    <row r="38" spans="1:6">
      <c r="A38" s="3" t="s">
        <v>91</v>
      </c>
      <c r="B38" s="3" t="s">
        <v>86</v>
      </c>
      <c r="C38" s="3" t="s">
        <v>51</v>
      </c>
      <c r="D38" s="4">
        <v>8</v>
      </c>
      <c r="E38" s="4">
        <f t="shared" si="4"/>
        <v>96</v>
      </c>
      <c r="F38" s="4">
        <f t="shared" si="5"/>
        <v>0.36923076923076925</v>
      </c>
    </row>
    <row r="39" spans="1:6">
      <c r="A39" s="3" t="s">
        <v>92</v>
      </c>
      <c r="B39" s="3" t="s">
        <v>86</v>
      </c>
      <c r="C39" s="3" t="s">
        <v>51</v>
      </c>
      <c r="D39" s="4">
        <v>8</v>
      </c>
      <c r="E39" s="4">
        <f t="shared" si="4"/>
        <v>96</v>
      </c>
      <c r="F39" s="4">
        <f t="shared" si="5"/>
        <v>0.36923076923076925</v>
      </c>
    </row>
    <row r="40" spans="1:6">
      <c r="A40" s="3" t="s">
        <v>93</v>
      </c>
      <c r="B40" s="3" t="s">
        <v>86</v>
      </c>
      <c r="C40" s="3" t="s">
        <v>51</v>
      </c>
      <c r="D40" s="4">
        <v>8</v>
      </c>
      <c r="E40" s="4">
        <f t="shared" si="4"/>
        <v>96</v>
      </c>
      <c r="F40" s="4">
        <f t="shared" si="5"/>
        <v>0.36923076923076925</v>
      </c>
    </row>
    <row r="41" spans="1:6" ht="25.5">
      <c r="A41" s="3" t="s">
        <v>94</v>
      </c>
      <c r="B41" s="3" t="s">
        <v>86</v>
      </c>
      <c r="C41" s="3" t="s">
        <v>51</v>
      </c>
      <c r="D41" s="4">
        <v>8</v>
      </c>
      <c r="E41" s="4">
        <f t="shared" si="4"/>
        <v>96</v>
      </c>
      <c r="F41" s="4">
        <f t="shared" si="5"/>
        <v>0.36923076923076925</v>
      </c>
    </row>
    <row r="42" spans="1:6">
      <c r="A42" s="12" t="s">
        <v>95</v>
      </c>
      <c r="B42" s="13"/>
      <c r="C42" s="13"/>
      <c r="D42" s="13"/>
      <c r="E42" s="13"/>
      <c r="F42" s="14"/>
    </row>
    <row r="43" spans="1:6">
      <c r="A43" s="3" t="s">
        <v>96</v>
      </c>
      <c r="B43" s="3" t="s">
        <v>50</v>
      </c>
      <c r="C43" s="3" t="s">
        <v>51</v>
      </c>
      <c r="D43" s="4">
        <f t="shared" si="6"/>
        <v>0.33333333333333331</v>
      </c>
      <c r="E43" s="4">
        <f t="shared" si="4"/>
        <v>86.666666666666657</v>
      </c>
      <c r="F43" s="4">
        <f t="shared" si="5"/>
        <v>0.33333333333333331</v>
      </c>
    </row>
    <row r="44" spans="1:6">
      <c r="A44" s="3" t="s">
        <v>97</v>
      </c>
      <c r="B44" s="3" t="s">
        <v>50</v>
      </c>
      <c r="C44" s="3" t="s">
        <v>51</v>
      </c>
      <c r="D44" s="4">
        <f t="shared" si="6"/>
        <v>0.33333333333333331</v>
      </c>
      <c r="E44" s="4">
        <f t="shared" si="4"/>
        <v>86.666666666666657</v>
      </c>
      <c r="F44" s="4">
        <f t="shared" si="5"/>
        <v>0.33333333333333331</v>
      </c>
    </row>
    <row r="45" spans="1:6">
      <c r="A45" s="3" t="s">
        <v>98</v>
      </c>
      <c r="B45" s="3" t="s">
        <v>50</v>
      </c>
      <c r="C45" s="3" t="s">
        <v>51</v>
      </c>
      <c r="D45" s="4">
        <f t="shared" si="6"/>
        <v>0.33333333333333331</v>
      </c>
      <c r="E45" s="4">
        <f t="shared" si="4"/>
        <v>86.666666666666657</v>
      </c>
      <c r="F45" s="4">
        <f t="shared" si="5"/>
        <v>0.33333333333333331</v>
      </c>
    </row>
    <row r="46" spans="1:6">
      <c r="A46" s="3" t="s">
        <v>99</v>
      </c>
      <c r="B46" s="3" t="s">
        <v>50</v>
      </c>
      <c r="C46" s="3" t="s">
        <v>51</v>
      </c>
      <c r="D46" s="4">
        <f t="shared" si="6"/>
        <v>0.33333333333333331</v>
      </c>
      <c r="E46" s="4">
        <f t="shared" si="4"/>
        <v>86.666666666666657</v>
      </c>
      <c r="F46" s="4">
        <f t="shared" si="5"/>
        <v>0.33333333333333331</v>
      </c>
    </row>
    <row r="47" spans="1:6">
      <c r="A47" s="3" t="s">
        <v>100</v>
      </c>
      <c r="B47" s="3" t="s">
        <v>50</v>
      </c>
      <c r="C47" s="3" t="s">
        <v>51</v>
      </c>
      <c r="D47" s="4">
        <f t="shared" si="6"/>
        <v>0.33333333333333331</v>
      </c>
      <c r="E47" s="4">
        <f t="shared" si="4"/>
        <v>86.666666666666657</v>
      </c>
      <c r="F47" s="4">
        <f t="shared" si="5"/>
        <v>0.33333333333333331</v>
      </c>
    </row>
    <row r="48" spans="1:6">
      <c r="A48" s="3" t="s">
        <v>101</v>
      </c>
      <c r="B48" s="3" t="s">
        <v>50</v>
      </c>
      <c r="C48" s="3" t="s">
        <v>51</v>
      </c>
      <c r="D48" s="4">
        <f t="shared" si="6"/>
        <v>0.33333333333333331</v>
      </c>
      <c r="E48" s="4">
        <f t="shared" si="4"/>
        <v>86.666666666666657</v>
      </c>
      <c r="F48" s="4">
        <f t="shared" si="5"/>
        <v>0.33333333333333331</v>
      </c>
    </row>
    <row r="49" spans="1:6">
      <c r="A49" s="3" t="s">
        <v>102</v>
      </c>
      <c r="B49" s="3" t="s">
        <v>50</v>
      </c>
      <c r="C49" s="3" t="s">
        <v>51</v>
      </c>
      <c r="D49" s="4">
        <f t="shared" si="6"/>
        <v>0.33333333333333331</v>
      </c>
      <c r="E49" s="4">
        <f t="shared" si="4"/>
        <v>86.666666666666657</v>
      </c>
      <c r="F49" s="4">
        <f t="shared" si="5"/>
        <v>0.33333333333333331</v>
      </c>
    </row>
    <row r="50" spans="1:6">
      <c r="A50" s="3" t="s">
        <v>103</v>
      </c>
      <c r="B50" s="3" t="s">
        <v>50</v>
      </c>
      <c r="C50" s="3" t="s">
        <v>51</v>
      </c>
      <c r="D50" s="4">
        <f t="shared" si="6"/>
        <v>0.33333333333333331</v>
      </c>
      <c r="E50" s="4">
        <f t="shared" si="4"/>
        <v>86.666666666666657</v>
      </c>
      <c r="F50" s="4">
        <f t="shared" si="5"/>
        <v>0.33333333333333331</v>
      </c>
    </row>
    <row r="51" spans="1:6">
      <c r="A51" s="3" t="s">
        <v>104</v>
      </c>
      <c r="B51" s="3" t="s">
        <v>50</v>
      </c>
      <c r="C51" s="3" t="s">
        <v>51</v>
      </c>
      <c r="D51" s="4">
        <f t="shared" si="6"/>
        <v>0.33333333333333331</v>
      </c>
      <c r="E51" s="4">
        <f t="shared" si="4"/>
        <v>86.666666666666657</v>
      </c>
      <c r="F51" s="4">
        <f t="shared" si="5"/>
        <v>0.33333333333333331</v>
      </c>
    </row>
    <row r="52" spans="1:6">
      <c r="A52" s="3" t="s">
        <v>105</v>
      </c>
      <c r="B52" s="3" t="s">
        <v>50</v>
      </c>
      <c r="C52" s="3" t="s">
        <v>51</v>
      </c>
      <c r="D52" s="4">
        <f t="shared" si="6"/>
        <v>0.33333333333333331</v>
      </c>
      <c r="E52" s="4">
        <f t="shared" si="4"/>
        <v>86.666666666666657</v>
      </c>
      <c r="F52" s="4">
        <f t="shared" si="5"/>
        <v>0.33333333333333331</v>
      </c>
    </row>
    <row r="53" spans="1:6">
      <c r="A53" s="3" t="s">
        <v>106</v>
      </c>
      <c r="B53" s="3" t="s">
        <v>50</v>
      </c>
      <c r="C53" s="3" t="s">
        <v>51</v>
      </c>
      <c r="D53" s="4">
        <f t="shared" si="6"/>
        <v>0.33333333333333331</v>
      </c>
      <c r="E53" s="4">
        <f t="shared" si="4"/>
        <v>86.666666666666657</v>
      </c>
      <c r="F53" s="4">
        <f t="shared" si="5"/>
        <v>0.33333333333333331</v>
      </c>
    </row>
    <row r="54" spans="1:6" ht="25.5">
      <c r="A54" s="3" t="s">
        <v>107</v>
      </c>
      <c r="B54" s="3" t="s">
        <v>50</v>
      </c>
      <c r="C54" s="3" t="s">
        <v>51</v>
      </c>
      <c r="D54" s="4">
        <f t="shared" si="6"/>
        <v>0.33333333333333331</v>
      </c>
      <c r="E54" s="4">
        <f t="shared" si="4"/>
        <v>86.666666666666657</v>
      </c>
      <c r="F54" s="4">
        <f t="shared" si="5"/>
        <v>0.33333333333333331</v>
      </c>
    </row>
    <row r="55" spans="1:6">
      <c r="A55" s="3" t="s">
        <v>108</v>
      </c>
      <c r="B55" s="3" t="s">
        <v>50</v>
      </c>
      <c r="C55" s="3" t="s">
        <v>51</v>
      </c>
      <c r="D55" s="4">
        <f t="shared" si="6"/>
        <v>0.33333333333333331</v>
      </c>
      <c r="E55" s="4">
        <f t="shared" si="4"/>
        <v>86.666666666666657</v>
      </c>
      <c r="F55" s="4">
        <f t="shared" si="5"/>
        <v>0.33333333333333331</v>
      </c>
    </row>
    <row r="56" spans="1:6">
      <c r="A56" s="3" t="s">
        <v>109</v>
      </c>
      <c r="B56" s="3" t="s">
        <v>50</v>
      </c>
      <c r="C56" s="3" t="s">
        <v>51</v>
      </c>
      <c r="D56" s="4">
        <f t="shared" si="6"/>
        <v>0.33333333333333331</v>
      </c>
      <c r="E56" s="4">
        <f t="shared" si="4"/>
        <v>86.666666666666657</v>
      </c>
      <c r="F56" s="4">
        <f t="shared" si="5"/>
        <v>0.33333333333333331</v>
      </c>
    </row>
    <row r="57" spans="1:6">
      <c r="A57" s="3" t="s">
        <v>110</v>
      </c>
      <c r="B57" s="3" t="s">
        <v>50</v>
      </c>
      <c r="C57" s="3" t="s">
        <v>51</v>
      </c>
      <c r="D57" s="4">
        <f t="shared" si="6"/>
        <v>0.33333333333333331</v>
      </c>
      <c r="E57" s="4">
        <f t="shared" si="4"/>
        <v>86.666666666666657</v>
      </c>
      <c r="F57" s="4">
        <f t="shared" si="5"/>
        <v>0.33333333333333331</v>
      </c>
    </row>
    <row r="58" spans="1:6">
      <c r="A58" s="3" t="s">
        <v>111</v>
      </c>
      <c r="B58" s="3" t="s">
        <v>50</v>
      </c>
      <c r="C58" s="3" t="s">
        <v>51</v>
      </c>
      <c r="D58" s="4">
        <f t="shared" si="6"/>
        <v>0.33333333333333331</v>
      </c>
      <c r="E58" s="4">
        <f t="shared" si="4"/>
        <v>86.666666666666657</v>
      </c>
      <c r="F58" s="4">
        <f t="shared" si="5"/>
        <v>0.33333333333333331</v>
      </c>
    </row>
    <row r="59" spans="1:6">
      <c r="A59" s="3" t="s">
        <v>112</v>
      </c>
      <c r="B59" s="3" t="s">
        <v>80</v>
      </c>
      <c r="C59" s="3" t="s">
        <v>51</v>
      </c>
      <c r="D59" s="4">
        <v>1</v>
      </c>
      <c r="E59" s="4">
        <f t="shared" si="4"/>
        <v>52</v>
      </c>
      <c r="F59" s="4">
        <f t="shared" si="5"/>
        <v>0.2</v>
      </c>
    </row>
    <row r="60" spans="1:6">
      <c r="A60" s="3" t="s">
        <v>113</v>
      </c>
      <c r="B60" s="3" t="s">
        <v>80</v>
      </c>
      <c r="C60" s="3" t="s">
        <v>51</v>
      </c>
      <c r="D60" s="4">
        <v>1</v>
      </c>
      <c r="E60" s="4">
        <f t="shared" si="4"/>
        <v>52</v>
      </c>
      <c r="F60" s="4">
        <f t="shared" si="5"/>
        <v>0.2</v>
      </c>
    </row>
    <row r="61" spans="1:6">
      <c r="A61" s="3" t="s">
        <v>114</v>
      </c>
      <c r="B61" s="3" t="s">
        <v>80</v>
      </c>
      <c r="C61" s="3" t="s">
        <v>51</v>
      </c>
      <c r="D61" s="4">
        <v>1</v>
      </c>
      <c r="E61" s="4">
        <f t="shared" si="4"/>
        <v>52</v>
      </c>
      <c r="F61" s="4">
        <f t="shared" si="5"/>
        <v>0.2</v>
      </c>
    </row>
    <row r="62" spans="1:6">
      <c r="A62" s="3" t="s">
        <v>115</v>
      </c>
      <c r="B62" s="3" t="s">
        <v>80</v>
      </c>
      <c r="C62" s="3" t="s">
        <v>51</v>
      </c>
      <c r="D62" s="4">
        <v>1</v>
      </c>
      <c r="E62" s="4">
        <f t="shared" si="4"/>
        <v>52</v>
      </c>
      <c r="F62" s="4">
        <f t="shared" si="5"/>
        <v>0.2</v>
      </c>
    </row>
    <row r="63" spans="1:6">
      <c r="A63" s="3" t="s">
        <v>116</v>
      </c>
      <c r="B63" s="3" t="s">
        <v>80</v>
      </c>
      <c r="C63" s="3" t="s">
        <v>51</v>
      </c>
      <c r="D63" s="4">
        <v>5</v>
      </c>
      <c r="E63" s="4">
        <f t="shared" si="4"/>
        <v>260</v>
      </c>
      <c r="F63" s="4">
        <f t="shared" si="5"/>
        <v>1</v>
      </c>
    </row>
    <row r="64" spans="1:6">
      <c r="A64" s="3" t="s">
        <v>117</v>
      </c>
      <c r="B64" s="3" t="s">
        <v>80</v>
      </c>
      <c r="C64" s="3" t="s">
        <v>51</v>
      </c>
      <c r="D64" s="4">
        <v>2</v>
      </c>
      <c r="E64" s="4">
        <f t="shared" si="4"/>
        <v>104</v>
      </c>
      <c r="F64" s="4">
        <f t="shared" si="5"/>
        <v>0.4</v>
      </c>
    </row>
    <row r="65" spans="1:6">
      <c r="A65" s="3" t="s">
        <v>118</v>
      </c>
      <c r="B65" s="3" t="s">
        <v>80</v>
      </c>
      <c r="C65" s="3" t="s">
        <v>51</v>
      </c>
      <c r="D65" s="4">
        <v>2</v>
      </c>
      <c r="E65" s="4">
        <f t="shared" si="4"/>
        <v>104</v>
      </c>
      <c r="F65" s="4">
        <f t="shared" si="5"/>
        <v>0.4</v>
      </c>
    </row>
    <row r="66" spans="1:6">
      <c r="A66" s="3" t="s">
        <v>119</v>
      </c>
      <c r="B66" s="3" t="s">
        <v>80</v>
      </c>
      <c r="C66" s="3" t="s">
        <v>51</v>
      </c>
      <c r="D66" s="4">
        <v>1</v>
      </c>
      <c r="E66" s="4">
        <f t="shared" si="4"/>
        <v>52</v>
      </c>
      <c r="F66" s="4">
        <f t="shared" si="5"/>
        <v>0.2</v>
      </c>
    </row>
    <row r="67" spans="1:6">
      <c r="A67" s="3" t="s">
        <v>120</v>
      </c>
      <c r="B67" s="3" t="s">
        <v>86</v>
      </c>
      <c r="C67" s="3" t="s">
        <v>51</v>
      </c>
      <c r="D67" s="4">
        <v>2</v>
      </c>
      <c r="E67" s="4">
        <f t="shared" si="4"/>
        <v>24</v>
      </c>
      <c r="F67" s="4">
        <f t="shared" si="5"/>
        <v>9.2307692307692313E-2</v>
      </c>
    </row>
    <row r="68" spans="1:6" ht="38.25">
      <c r="A68" s="3" t="s">
        <v>121</v>
      </c>
      <c r="B68" s="3" t="s">
        <v>122</v>
      </c>
      <c r="C68" s="3" t="s">
        <v>51</v>
      </c>
      <c r="D68" s="4">
        <v>8</v>
      </c>
      <c r="E68" s="4">
        <f t="shared" si="4"/>
        <v>16</v>
      </c>
      <c r="F68" s="4">
        <f t="shared" si="5"/>
        <v>6.1538461538461542E-2</v>
      </c>
    </row>
    <row r="69" spans="1:6">
      <c r="A69" s="15" t="s">
        <v>123</v>
      </c>
      <c r="B69" s="16"/>
      <c r="C69" s="16"/>
      <c r="D69" s="16"/>
      <c r="E69" s="16"/>
      <c r="F69" s="17"/>
    </row>
    <row r="70" spans="1:6">
      <c r="A70" s="12" t="s">
        <v>124</v>
      </c>
      <c r="B70" s="13"/>
      <c r="C70" s="13"/>
      <c r="D70" s="13"/>
      <c r="E70" s="13"/>
      <c r="F70" s="14"/>
    </row>
    <row r="71" spans="1:6">
      <c r="A71" s="3" t="s">
        <v>125</v>
      </c>
      <c r="B71" s="3" t="s">
        <v>50</v>
      </c>
      <c r="C71" s="3" t="s">
        <v>51</v>
      </c>
      <c r="D71" s="4">
        <f t="shared" ref="D71:D73" si="7">1/3</f>
        <v>0.33333333333333331</v>
      </c>
      <c r="E71" s="4">
        <f t="shared" ref="E71:E132" si="8">IF(B71="Diário",D71*5*52,IF(B71="Semanal",D71*52,IF(B71="Quinzenal",D71*2*15,IF(B71="Mensal",D71*12,IF(B71="Bimestral",D71*6,IF(B71="Trimestral",D71*4,IF(B71="Semestral",D71*2,IF(B71="Anual",D71,"ERRO"))))))))</f>
        <v>86.666666666666657</v>
      </c>
      <c r="F71" s="4">
        <f t="shared" ref="F71:F132" si="9">IF(B71="Diário",D71,IF(B71="Semanal",D71/5,IF(B71="Quinzenal",D71/10,IF(B71="Mensal",D71/(52/12*5),IF(B71="Bimestral",D71/(52/12*10),IF(B71="Trimestral",D71/(52/12*15),IF(B71="Semestral",D71/(52/12*30),IF(B71="Anual",D71/(52/12*60),"ERRO"))))))))</f>
        <v>0.33333333333333331</v>
      </c>
    </row>
    <row r="72" spans="1:6">
      <c r="A72" s="3" t="s">
        <v>126</v>
      </c>
      <c r="B72" s="3" t="s">
        <v>50</v>
      </c>
      <c r="C72" s="3" t="s">
        <v>51</v>
      </c>
      <c r="D72" s="4">
        <f t="shared" si="7"/>
        <v>0.33333333333333331</v>
      </c>
      <c r="E72" s="4">
        <f t="shared" si="8"/>
        <v>86.666666666666657</v>
      </c>
      <c r="F72" s="4">
        <f t="shared" si="9"/>
        <v>0.33333333333333331</v>
      </c>
    </row>
    <row r="73" spans="1:6">
      <c r="A73" s="3" t="s">
        <v>127</v>
      </c>
      <c r="B73" s="3" t="s">
        <v>50</v>
      </c>
      <c r="C73" s="3" t="s">
        <v>51</v>
      </c>
      <c r="D73" s="4">
        <f t="shared" si="7"/>
        <v>0.33333333333333331</v>
      </c>
      <c r="E73" s="4">
        <f t="shared" si="8"/>
        <v>86.666666666666657</v>
      </c>
      <c r="F73" s="4">
        <f t="shared" si="9"/>
        <v>0.33333333333333331</v>
      </c>
    </row>
    <row r="74" spans="1:6" ht="25.5">
      <c r="A74" s="3" t="s">
        <v>128</v>
      </c>
      <c r="B74" s="3" t="s">
        <v>80</v>
      </c>
      <c r="C74" s="3" t="s">
        <v>51</v>
      </c>
      <c r="D74" s="4">
        <v>1</v>
      </c>
      <c r="E74" s="4">
        <f t="shared" si="8"/>
        <v>52</v>
      </c>
      <c r="F74" s="4">
        <f t="shared" si="9"/>
        <v>0.2</v>
      </c>
    </row>
    <row r="75" spans="1:6">
      <c r="A75" s="3" t="s">
        <v>129</v>
      </c>
      <c r="B75" s="3" t="s">
        <v>80</v>
      </c>
      <c r="C75" s="3" t="s">
        <v>51</v>
      </c>
      <c r="D75" s="4">
        <v>1</v>
      </c>
      <c r="E75" s="4">
        <f t="shared" si="8"/>
        <v>52</v>
      </c>
      <c r="F75" s="4">
        <f t="shared" si="9"/>
        <v>0.2</v>
      </c>
    </row>
    <row r="76" spans="1:6">
      <c r="A76" s="3" t="s">
        <v>130</v>
      </c>
      <c r="B76" s="3" t="s">
        <v>80</v>
      </c>
      <c r="C76" s="3" t="s">
        <v>51</v>
      </c>
      <c r="D76" s="4">
        <v>1</v>
      </c>
      <c r="E76" s="4">
        <f t="shared" si="8"/>
        <v>52</v>
      </c>
      <c r="F76" s="4">
        <f t="shared" si="9"/>
        <v>0.2</v>
      </c>
    </row>
    <row r="77" spans="1:6">
      <c r="A77" s="3" t="s">
        <v>131</v>
      </c>
      <c r="B77" s="3" t="s">
        <v>80</v>
      </c>
      <c r="C77" s="3" t="s">
        <v>51</v>
      </c>
      <c r="D77" s="4">
        <v>1</v>
      </c>
      <c r="E77" s="4">
        <f t="shared" si="8"/>
        <v>52</v>
      </c>
      <c r="F77" s="4">
        <f t="shared" si="9"/>
        <v>0.2</v>
      </c>
    </row>
    <row r="78" spans="1:6">
      <c r="A78" s="3" t="s">
        <v>132</v>
      </c>
      <c r="B78" s="3" t="s">
        <v>80</v>
      </c>
      <c r="C78" s="3" t="s">
        <v>51</v>
      </c>
      <c r="D78" s="4">
        <v>1</v>
      </c>
      <c r="E78" s="4">
        <f t="shared" si="8"/>
        <v>52</v>
      </c>
      <c r="F78" s="4">
        <f t="shared" si="9"/>
        <v>0.2</v>
      </c>
    </row>
    <row r="79" spans="1:6">
      <c r="A79" s="3" t="s">
        <v>133</v>
      </c>
      <c r="B79" s="3" t="s">
        <v>80</v>
      </c>
      <c r="C79" s="3" t="s">
        <v>51</v>
      </c>
      <c r="D79" s="4">
        <v>1</v>
      </c>
      <c r="E79" s="4">
        <f t="shared" si="8"/>
        <v>52</v>
      </c>
      <c r="F79" s="4">
        <f t="shared" si="9"/>
        <v>0.2</v>
      </c>
    </row>
    <row r="80" spans="1:6">
      <c r="A80" s="3" t="s">
        <v>134</v>
      </c>
      <c r="B80" s="3" t="s">
        <v>80</v>
      </c>
      <c r="C80" s="3" t="s">
        <v>51</v>
      </c>
      <c r="D80" s="4">
        <v>1</v>
      </c>
      <c r="E80" s="4">
        <f t="shared" si="8"/>
        <v>52</v>
      </c>
      <c r="F80" s="4">
        <f t="shared" si="9"/>
        <v>0.2</v>
      </c>
    </row>
    <row r="81" spans="1:6">
      <c r="A81" s="3" t="s">
        <v>135</v>
      </c>
      <c r="B81" s="3" t="s">
        <v>80</v>
      </c>
      <c r="C81" s="3" t="s">
        <v>51</v>
      </c>
      <c r="D81" s="4">
        <v>1</v>
      </c>
      <c r="E81" s="4">
        <f t="shared" si="8"/>
        <v>52</v>
      </c>
      <c r="F81" s="4">
        <f t="shared" si="9"/>
        <v>0.2</v>
      </c>
    </row>
    <row r="82" spans="1:6">
      <c r="A82" s="3" t="s">
        <v>136</v>
      </c>
      <c r="B82" s="3" t="s">
        <v>80</v>
      </c>
      <c r="C82" s="3" t="s">
        <v>51</v>
      </c>
      <c r="D82" s="4">
        <v>1</v>
      </c>
      <c r="E82" s="4">
        <f t="shared" si="8"/>
        <v>52</v>
      </c>
      <c r="F82" s="4">
        <f t="shared" si="9"/>
        <v>0.2</v>
      </c>
    </row>
    <row r="83" spans="1:6">
      <c r="A83" s="3" t="s">
        <v>137</v>
      </c>
      <c r="B83" s="3" t="s">
        <v>86</v>
      </c>
      <c r="C83" s="3" t="s">
        <v>51</v>
      </c>
      <c r="D83" s="4">
        <v>1</v>
      </c>
      <c r="E83" s="4">
        <f t="shared" si="8"/>
        <v>12</v>
      </c>
      <c r="F83" s="4">
        <f t="shared" si="9"/>
        <v>4.6153846153846156E-2</v>
      </c>
    </row>
    <row r="84" spans="1:6">
      <c r="A84" s="3" t="s">
        <v>138</v>
      </c>
      <c r="B84" s="3" t="s">
        <v>86</v>
      </c>
      <c r="C84" s="3" t="s">
        <v>51</v>
      </c>
      <c r="D84" s="4">
        <v>1</v>
      </c>
      <c r="E84" s="4">
        <f t="shared" si="8"/>
        <v>12</v>
      </c>
      <c r="F84" s="4">
        <f t="shared" si="9"/>
        <v>4.6153846153846156E-2</v>
      </c>
    </row>
    <row r="85" spans="1:6">
      <c r="A85" s="3" t="s">
        <v>139</v>
      </c>
      <c r="B85" s="3" t="s">
        <v>86</v>
      </c>
      <c r="C85" s="3" t="s">
        <v>51</v>
      </c>
      <c r="D85" s="4">
        <v>2</v>
      </c>
      <c r="E85" s="4">
        <f t="shared" si="8"/>
        <v>24</v>
      </c>
      <c r="F85" s="4">
        <f t="shared" si="9"/>
        <v>9.2307692307692313E-2</v>
      </c>
    </row>
    <row r="86" spans="1:6" ht="25.5">
      <c r="A86" s="3" t="s">
        <v>140</v>
      </c>
      <c r="B86" s="3" t="s">
        <v>86</v>
      </c>
      <c r="C86" s="3" t="s">
        <v>51</v>
      </c>
      <c r="D86" s="4">
        <v>2</v>
      </c>
      <c r="E86" s="4">
        <f t="shared" si="8"/>
        <v>24</v>
      </c>
      <c r="F86" s="4">
        <f t="shared" si="9"/>
        <v>9.2307692307692313E-2</v>
      </c>
    </row>
    <row r="87" spans="1:6">
      <c r="A87" s="3" t="s">
        <v>141</v>
      </c>
      <c r="B87" s="3" t="s">
        <v>86</v>
      </c>
      <c r="C87" s="3" t="s">
        <v>51</v>
      </c>
      <c r="D87" s="4">
        <v>2</v>
      </c>
      <c r="E87" s="4">
        <f t="shared" si="8"/>
        <v>24</v>
      </c>
      <c r="F87" s="4">
        <f t="shared" si="9"/>
        <v>9.2307692307692313E-2</v>
      </c>
    </row>
    <row r="88" spans="1:6">
      <c r="A88" s="12" t="s">
        <v>142</v>
      </c>
      <c r="B88" s="13"/>
      <c r="C88" s="13"/>
      <c r="D88" s="13"/>
      <c r="E88" s="13"/>
      <c r="F88" s="14"/>
    </row>
    <row r="89" spans="1:6">
      <c r="A89" s="3" t="s">
        <v>143</v>
      </c>
      <c r="B89" s="3" t="s">
        <v>80</v>
      </c>
      <c r="C89" s="3" t="s">
        <v>51</v>
      </c>
      <c r="D89" s="4">
        <v>2</v>
      </c>
      <c r="E89" s="4">
        <f t="shared" si="8"/>
        <v>104</v>
      </c>
      <c r="F89" s="4">
        <f t="shared" si="9"/>
        <v>0.4</v>
      </c>
    </row>
    <row r="90" spans="1:6">
      <c r="A90" s="3" t="s">
        <v>144</v>
      </c>
      <c r="B90" s="3" t="s">
        <v>80</v>
      </c>
      <c r="C90" s="3" t="s">
        <v>51</v>
      </c>
      <c r="D90" s="4">
        <v>2</v>
      </c>
      <c r="E90" s="4">
        <f t="shared" si="8"/>
        <v>104</v>
      </c>
      <c r="F90" s="4">
        <f t="shared" si="9"/>
        <v>0.4</v>
      </c>
    </row>
    <row r="91" spans="1:6" ht="25.5">
      <c r="A91" s="3" t="s">
        <v>145</v>
      </c>
      <c r="B91" s="3" t="s">
        <v>80</v>
      </c>
      <c r="C91" s="3" t="s">
        <v>51</v>
      </c>
      <c r="D91" s="4">
        <v>1</v>
      </c>
      <c r="E91" s="4">
        <f t="shared" si="8"/>
        <v>52</v>
      </c>
      <c r="F91" s="4">
        <f t="shared" si="9"/>
        <v>0.2</v>
      </c>
    </row>
    <row r="92" spans="1:6">
      <c r="A92" s="3" t="s">
        <v>132</v>
      </c>
      <c r="B92" s="3" t="s">
        <v>80</v>
      </c>
      <c r="C92" s="3" t="s">
        <v>51</v>
      </c>
      <c r="D92" s="4">
        <v>1</v>
      </c>
      <c r="E92" s="4">
        <f t="shared" si="8"/>
        <v>52</v>
      </c>
      <c r="F92" s="4">
        <f t="shared" si="9"/>
        <v>0.2</v>
      </c>
    </row>
    <row r="93" spans="1:6">
      <c r="A93" s="3" t="s">
        <v>133</v>
      </c>
      <c r="B93" s="3" t="s">
        <v>80</v>
      </c>
      <c r="C93" s="3" t="s">
        <v>51</v>
      </c>
      <c r="D93" s="4">
        <v>1</v>
      </c>
      <c r="E93" s="4">
        <f t="shared" si="8"/>
        <v>52</v>
      </c>
      <c r="F93" s="4">
        <f t="shared" si="9"/>
        <v>0.2</v>
      </c>
    </row>
    <row r="94" spans="1:6">
      <c r="A94" s="3" t="s">
        <v>146</v>
      </c>
      <c r="B94" s="3" t="s">
        <v>80</v>
      </c>
      <c r="C94" s="3" t="s">
        <v>51</v>
      </c>
      <c r="D94" s="4">
        <v>1</v>
      </c>
      <c r="E94" s="4">
        <f t="shared" si="8"/>
        <v>52</v>
      </c>
      <c r="F94" s="4">
        <f t="shared" si="9"/>
        <v>0.2</v>
      </c>
    </row>
    <row r="95" spans="1:6" ht="25.5">
      <c r="A95" s="3" t="s">
        <v>147</v>
      </c>
      <c r="B95" s="3" t="s">
        <v>86</v>
      </c>
      <c r="C95" s="3" t="s">
        <v>51</v>
      </c>
      <c r="D95" s="4">
        <v>1</v>
      </c>
      <c r="E95" s="4">
        <f t="shared" si="8"/>
        <v>12</v>
      </c>
      <c r="F95" s="4">
        <f t="shared" si="9"/>
        <v>4.6153846153846156E-2</v>
      </c>
    </row>
    <row r="96" spans="1:6">
      <c r="A96" s="3" t="s">
        <v>148</v>
      </c>
      <c r="B96" s="3" t="s">
        <v>86</v>
      </c>
      <c r="C96" s="3" t="s">
        <v>51</v>
      </c>
      <c r="D96" s="4">
        <v>2</v>
      </c>
      <c r="E96" s="4">
        <f t="shared" si="8"/>
        <v>24</v>
      </c>
      <c r="F96" s="4">
        <f t="shared" si="9"/>
        <v>9.2307692307692313E-2</v>
      </c>
    </row>
    <row r="97" spans="1:6">
      <c r="A97" s="3" t="s">
        <v>149</v>
      </c>
      <c r="B97" s="3" t="s">
        <v>86</v>
      </c>
      <c r="C97" s="3" t="s">
        <v>51</v>
      </c>
      <c r="D97" s="4">
        <v>3</v>
      </c>
      <c r="E97" s="4">
        <f t="shared" si="8"/>
        <v>36</v>
      </c>
      <c r="F97" s="4">
        <f t="shared" si="9"/>
        <v>0.13846153846153847</v>
      </c>
    </row>
    <row r="98" spans="1:6">
      <c r="A98" s="3" t="s">
        <v>150</v>
      </c>
      <c r="B98" s="3" t="s">
        <v>86</v>
      </c>
      <c r="C98" s="3" t="s">
        <v>51</v>
      </c>
      <c r="D98" s="4">
        <v>1</v>
      </c>
      <c r="E98" s="4">
        <f t="shared" si="8"/>
        <v>12</v>
      </c>
      <c r="F98" s="4">
        <f t="shared" si="9"/>
        <v>4.6153846153846156E-2</v>
      </c>
    </row>
    <row r="99" spans="1:6">
      <c r="A99" s="3" t="s">
        <v>151</v>
      </c>
      <c r="B99" s="3" t="s">
        <v>86</v>
      </c>
      <c r="C99" s="3" t="s">
        <v>51</v>
      </c>
      <c r="D99" s="4">
        <v>1</v>
      </c>
      <c r="E99" s="4">
        <f t="shared" si="8"/>
        <v>12</v>
      </c>
      <c r="F99" s="4">
        <f t="shared" si="9"/>
        <v>4.6153846153846156E-2</v>
      </c>
    </row>
    <row r="100" spans="1:6" ht="25.5">
      <c r="A100" s="3" t="s">
        <v>152</v>
      </c>
      <c r="B100" s="3" t="s">
        <v>153</v>
      </c>
      <c r="C100" s="3" t="s">
        <v>51</v>
      </c>
      <c r="D100" s="4">
        <v>4</v>
      </c>
      <c r="E100" s="4">
        <f t="shared" si="8"/>
        <v>16</v>
      </c>
      <c r="F100" s="4">
        <f t="shared" si="9"/>
        <v>6.1538461538461542E-2</v>
      </c>
    </row>
    <row r="101" spans="1:6">
      <c r="A101" s="3" t="s">
        <v>154</v>
      </c>
      <c r="B101" s="3" t="s">
        <v>153</v>
      </c>
      <c r="C101" s="3" t="s">
        <v>51</v>
      </c>
      <c r="D101" s="4">
        <v>4</v>
      </c>
      <c r="E101" s="4">
        <f t="shared" si="8"/>
        <v>16</v>
      </c>
      <c r="F101" s="4">
        <f t="shared" si="9"/>
        <v>6.1538461538461542E-2</v>
      </c>
    </row>
    <row r="102" spans="1:6">
      <c r="A102" s="3" t="s">
        <v>155</v>
      </c>
      <c r="B102" s="3" t="s">
        <v>122</v>
      </c>
      <c r="C102" s="3" t="s">
        <v>33</v>
      </c>
      <c r="D102" s="4">
        <v>4</v>
      </c>
      <c r="E102" s="4">
        <f t="shared" si="8"/>
        <v>8</v>
      </c>
      <c r="F102" s="4">
        <f t="shared" si="9"/>
        <v>3.0769230769230771E-2</v>
      </c>
    </row>
    <row r="103" spans="1:6">
      <c r="A103" s="12" t="s">
        <v>156</v>
      </c>
      <c r="B103" s="13"/>
      <c r="C103" s="13"/>
      <c r="D103" s="13"/>
      <c r="E103" s="13"/>
      <c r="F103" s="14"/>
    </row>
    <row r="104" spans="1:6" ht="25.5">
      <c r="A104" s="3" t="s">
        <v>157</v>
      </c>
      <c r="B104" s="3" t="s">
        <v>158</v>
      </c>
      <c r="C104" s="3" t="s">
        <v>51</v>
      </c>
      <c r="D104" s="4">
        <v>4</v>
      </c>
      <c r="E104" s="4">
        <f t="shared" si="8"/>
        <v>4</v>
      </c>
      <c r="F104" s="4">
        <f t="shared" si="9"/>
        <v>1.5384615384615385E-2</v>
      </c>
    </row>
    <row r="105" spans="1:6" ht="25.5">
      <c r="A105" s="3" t="s">
        <v>159</v>
      </c>
      <c r="B105" s="3" t="s">
        <v>158</v>
      </c>
      <c r="C105" s="3" t="s">
        <v>51</v>
      </c>
      <c r="D105" s="4">
        <v>1</v>
      </c>
      <c r="E105" s="4">
        <f t="shared" si="8"/>
        <v>1</v>
      </c>
      <c r="F105" s="4">
        <f t="shared" si="9"/>
        <v>3.8461538461538464E-3</v>
      </c>
    </row>
    <row r="106" spans="1:6" ht="38.25">
      <c r="A106" s="3" t="s">
        <v>160</v>
      </c>
      <c r="B106" s="3" t="s">
        <v>158</v>
      </c>
      <c r="C106" s="3" t="s">
        <v>51</v>
      </c>
      <c r="D106" s="4">
        <v>8</v>
      </c>
      <c r="E106" s="4">
        <f t="shared" si="8"/>
        <v>8</v>
      </c>
      <c r="F106" s="4">
        <f t="shared" si="9"/>
        <v>3.0769230769230771E-2</v>
      </c>
    </row>
    <row r="107" spans="1:6" ht="25.5">
      <c r="A107" s="3" t="s">
        <v>161</v>
      </c>
      <c r="B107" s="3" t="s">
        <v>158</v>
      </c>
      <c r="C107" s="3" t="s">
        <v>51</v>
      </c>
      <c r="D107" s="4">
        <v>8</v>
      </c>
      <c r="E107" s="4">
        <f t="shared" si="8"/>
        <v>8</v>
      </c>
      <c r="F107" s="4">
        <f t="shared" si="9"/>
        <v>3.0769230769230771E-2</v>
      </c>
    </row>
    <row r="108" spans="1:6">
      <c r="A108" s="3" t="s">
        <v>162</v>
      </c>
      <c r="B108" s="3" t="s">
        <v>158</v>
      </c>
      <c r="C108" s="3" t="s">
        <v>58</v>
      </c>
      <c r="D108" s="4">
        <v>1</v>
      </c>
      <c r="E108" s="4">
        <f t="shared" si="8"/>
        <v>1</v>
      </c>
      <c r="F108" s="4">
        <f t="shared" si="9"/>
        <v>3.8461538461538464E-3</v>
      </c>
    </row>
    <row r="109" spans="1:6">
      <c r="A109" s="3" t="s">
        <v>163</v>
      </c>
      <c r="B109" s="3" t="s">
        <v>158</v>
      </c>
      <c r="C109" s="3" t="s">
        <v>51</v>
      </c>
      <c r="D109" s="4">
        <v>1</v>
      </c>
      <c r="E109" s="4">
        <f t="shared" si="8"/>
        <v>1</v>
      </c>
      <c r="F109" s="4">
        <f t="shared" si="9"/>
        <v>3.8461538461538464E-3</v>
      </c>
    </row>
    <row r="110" spans="1:6">
      <c r="A110" s="3" t="s">
        <v>164</v>
      </c>
      <c r="B110" s="3" t="s">
        <v>158</v>
      </c>
      <c r="C110" s="3" t="s">
        <v>51</v>
      </c>
      <c r="D110" s="4">
        <v>1</v>
      </c>
      <c r="E110" s="4">
        <f t="shared" si="8"/>
        <v>1</v>
      </c>
      <c r="F110" s="4">
        <f t="shared" si="9"/>
        <v>3.8461538461538464E-3</v>
      </c>
    </row>
    <row r="111" spans="1:6">
      <c r="A111" s="3" t="s">
        <v>165</v>
      </c>
      <c r="B111" s="3" t="s">
        <v>158</v>
      </c>
      <c r="C111" s="3" t="s">
        <v>51</v>
      </c>
      <c r="D111" s="4">
        <v>1</v>
      </c>
      <c r="E111" s="4">
        <f t="shared" si="8"/>
        <v>1</v>
      </c>
      <c r="F111" s="4">
        <f t="shared" si="9"/>
        <v>3.8461538461538464E-3</v>
      </c>
    </row>
    <row r="112" spans="1:6">
      <c r="A112" s="3" t="s">
        <v>166</v>
      </c>
      <c r="B112" s="3" t="s">
        <v>158</v>
      </c>
      <c r="C112" s="3" t="s">
        <v>51</v>
      </c>
      <c r="D112" s="4">
        <v>3</v>
      </c>
      <c r="E112" s="4">
        <f t="shared" si="8"/>
        <v>3</v>
      </c>
      <c r="F112" s="4">
        <f t="shared" si="9"/>
        <v>1.1538461538461539E-2</v>
      </c>
    </row>
    <row r="113" spans="1:6">
      <c r="A113" s="3" t="s">
        <v>167</v>
      </c>
      <c r="B113" s="3" t="s">
        <v>158</v>
      </c>
      <c r="C113" s="3" t="s">
        <v>58</v>
      </c>
      <c r="D113" s="4">
        <v>2</v>
      </c>
      <c r="E113" s="4">
        <f t="shared" si="8"/>
        <v>2</v>
      </c>
      <c r="F113" s="4">
        <f t="shared" si="9"/>
        <v>7.6923076923076927E-3</v>
      </c>
    </row>
    <row r="114" spans="1:6">
      <c r="A114" s="3" t="s">
        <v>168</v>
      </c>
      <c r="B114" s="3" t="s">
        <v>158</v>
      </c>
      <c r="C114" s="3" t="s">
        <v>58</v>
      </c>
      <c r="D114" s="4">
        <v>2</v>
      </c>
      <c r="E114" s="4">
        <f t="shared" si="8"/>
        <v>2</v>
      </c>
      <c r="F114" s="4">
        <f t="shared" si="9"/>
        <v>7.6923076923076927E-3</v>
      </c>
    </row>
    <row r="115" spans="1:6" ht="25.5">
      <c r="A115" s="3" t="s">
        <v>169</v>
      </c>
      <c r="B115" s="3" t="s">
        <v>158</v>
      </c>
      <c r="C115" s="3" t="s">
        <v>51</v>
      </c>
      <c r="D115" s="4">
        <v>1</v>
      </c>
      <c r="E115" s="4">
        <f t="shared" si="8"/>
        <v>1</v>
      </c>
      <c r="F115" s="4">
        <f t="shared" si="9"/>
        <v>3.8461538461538464E-3</v>
      </c>
    </row>
    <row r="116" spans="1:6" ht="25.5">
      <c r="A116" s="3" t="s">
        <v>170</v>
      </c>
      <c r="B116" s="3" t="s">
        <v>158</v>
      </c>
      <c r="C116" s="3" t="s">
        <v>51</v>
      </c>
      <c r="D116" s="4">
        <v>1</v>
      </c>
      <c r="E116" s="4">
        <f t="shared" si="8"/>
        <v>1</v>
      </c>
      <c r="F116" s="4">
        <f t="shared" si="9"/>
        <v>3.8461538461538464E-3</v>
      </c>
    </row>
    <row r="117" spans="1:6">
      <c r="A117" s="15" t="s">
        <v>171</v>
      </c>
      <c r="B117" s="16"/>
      <c r="C117" s="16"/>
      <c r="D117" s="16"/>
      <c r="E117" s="16"/>
      <c r="F117" s="17"/>
    </row>
    <row r="118" spans="1:6">
      <c r="A118" s="3" t="s">
        <v>172</v>
      </c>
      <c r="B118" s="3" t="s">
        <v>50</v>
      </c>
      <c r="C118" s="3" t="s">
        <v>32</v>
      </c>
      <c r="D118" s="4">
        <f>20/60</f>
        <v>0.33333333333333331</v>
      </c>
      <c r="E118" s="4">
        <f t="shared" si="8"/>
        <v>86.666666666666657</v>
      </c>
      <c r="F118" s="4">
        <f t="shared" si="9"/>
        <v>0.33333333333333331</v>
      </c>
    </row>
    <row r="119" spans="1:6">
      <c r="A119" s="3" t="s">
        <v>173</v>
      </c>
      <c r="B119" s="3" t="s">
        <v>50</v>
      </c>
      <c r="C119" s="3" t="s">
        <v>32</v>
      </c>
      <c r="D119" s="4">
        <f t="shared" ref="D119:D125" si="10">20/60</f>
        <v>0.33333333333333331</v>
      </c>
      <c r="E119" s="4">
        <f t="shared" si="8"/>
        <v>86.666666666666657</v>
      </c>
      <c r="F119" s="4">
        <f t="shared" si="9"/>
        <v>0.33333333333333331</v>
      </c>
    </row>
    <row r="120" spans="1:6">
      <c r="A120" s="3" t="s">
        <v>174</v>
      </c>
      <c r="B120" s="3" t="s">
        <v>50</v>
      </c>
      <c r="C120" s="3" t="s">
        <v>32</v>
      </c>
      <c r="D120" s="4">
        <f t="shared" si="10"/>
        <v>0.33333333333333331</v>
      </c>
      <c r="E120" s="4">
        <f t="shared" si="8"/>
        <v>86.666666666666657</v>
      </c>
      <c r="F120" s="4">
        <f t="shared" si="9"/>
        <v>0.33333333333333331</v>
      </c>
    </row>
    <row r="121" spans="1:6">
      <c r="A121" s="3" t="s">
        <v>175</v>
      </c>
      <c r="B121" s="3" t="s">
        <v>50</v>
      </c>
      <c r="C121" s="3" t="s">
        <v>32</v>
      </c>
      <c r="D121" s="4">
        <f t="shared" si="10"/>
        <v>0.33333333333333331</v>
      </c>
      <c r="E121" s="4">
        <f t="shared" si="8"/>
        <v>86.666666666666657</v>
      </c>
      <c r="F121" s="4">
        <f t="shared" si="9"/>
        <v>0.33333333333333331</v>
      </c>
    </row>
    <row r="122" spans="1:6">
      <c r="A122" s="3" t="s">
        <v>176</v>
      </c>
      <c r="B122" s="3" t="s">
        <v>50</v>
      </c>
      <c r="C122" s="3" t="s">
        <v>32</v>
      </c>
      <c r="D122" s="4">
        <f t="shared" si="10"/>
        <v>0.33333333333333331</v>
      </c>
      <c r="E122" s="4">
        <f t="shared" si="8"/>
        <v>86.666666666666657</v>
      </c>
      <c r="F122" s="4">
        <f t="shared" si="9"/>
        <v>0.33333333333333331</v>
      </c>
    </row>
    <row r="123" spans="1:6">
      <c r="A123" s="3" t="s">
        <v>177</v>
      </c>
      <c r="B123" s="3" t="s">
        <v>50</v>
      </c>
      <c r="C123" s="3" t="s">
        <v>32</v>
      </c>
      <c r="D123" s="4">
        <f t="shared" si="10"/>
        <v>0.33333333333333331</v>
      </c>
      <c r="E123" s="4">
        <f t="shared" si="8"/>
        <v>86.666666666666657</v>
      </c>
      <c r="F123" s="4">
        <f t="shared" si="9"/>
        <v>0.33333333333333331</v>
      </c>
    </row>
    <row r="124" spans="1:6">
      <c r="A124" s="3" t="s">
        <v>178</v>
      </c>
      <c r="B124" s="3" t="s">
        <v>50</v>
      </c>
      <c r="C124" s="3" t="s">
        <v>32</v>
      </c>
      <c r="D124" s="4">
        <f t="shared" si="10"/>
        <v>0.33333333333333331</v>
      </c>
      <c r="E124" s="4">
        <f t="shared" si="8"/>
        <v>86.666666666666657</v>
      </c>
      <c r="F124" s="4">
        <f t="shared" si="9"/>
        <v>0.33333333333333331</v>
      </c>
    </row>
    <row r="125" spans="1:6">
      <c r="A125" s="3" t="s">
        <v>179</v>
      </c>
      <c r="B125" s="3" t="s">
        <v>50</v>
      </c>
      <c r="C125" s="3" t="s">
        <v>32</v>
      </c>
      <c r="D125" s="4">
        <f t="shared" si="10"/>
        <v>0.33333333333333331</v>
      </c>
      <c r="E125" s="4">
        <f t="shared" si="8"/>
        <v>86.666666666666657</v>
      </c>
      <c r="F125" s="4">
        <f t="shared" si="9"/>
        <v>0.33333333333333331</v>
      </c>
    </row>
    <row r="126" spans="1:6">
      <c r="A126" s="3" t="s">
        <v>180</v>
      </c>
      <c r="B126" s="3" t="s">
        <v>80</v>
      </c>
      <c r="C126" s="3" t="s">
        <v>32</v>
      </c>
      <c r="D126" s="4">
        <v>1</v>
      </c>
      <c r="E126" s="4">
        <f t="shared" si="8"/>
        <v>52</v>
      </c>
      <c r="F126" s="4">
        <f t="shared" si="9"/>
        <v>0.2</v>
      </c>
    </row>
    <row r="127" spans="1:6">
      <c r="A127" s="3" t="s">
        <v>181</v>
      </c>
      <c r="B127" s="3" t="s">
        <v>80</v>
      </c>
      <c r="C127" s="3" t="s">
        <v>32</v>
      </c>
      <c r="D127" s="4">
        <v>1</v>
      </c>
      <c r="E127" s="4">
        <f t="shared" si="8"/>
        <v>52</v>
      </c>
      <c r="F127" s="4">
        <f t="shared" si="9"/>
        <v>0.2</v>
      </c>
    </row>
    <row r="128" spans="1:6">
      <c r="A128" s="3" t="s">
        <v>182</v>
      </c>
      <c r="B128" s="3" t="s">
        <v>80</v>
      </c>
      <c r="C128" s="3" t="s">
        <v>32</v>
      </c>
      <c r="D128" s="4">
        <v>1</v>
      </c>
      <c r="E128" s="4">
        <f t="shared" si="8"/>
        <v>52</v>
      </c>
      <c r="F128" s="4">
        <f t="shared" si="9"/>
        <v>0.2</v>
      </c>
    </row>
    <row r="129" spans="1:6">
      <c r="A129" s="3" t="s">
        <v>183</v>
      </c>
      <c r="B129" s="3" t="s">
        <v>80</v>
      </c>
      <c r="C129" s="3" t="s">
        <v>32</v>
      </c>
      <c r="D129" s="4">
        <v>1</v>
      </c>
      <c r="E129" s="4">
        <f t="shared" si="8"/>
        <v>52</v>
      </c>
      <c r="F129" s="4">
        <f t="shared" si="9"/>
        <v>0.2</v>
      </c>
    </row>
    <row r="130" spans="1:6">
      <c r="A130" s="3" t="s">
        <v>184</v>
      </c>
      <c r="B130" s="3" t="s">
        <v>86</v>
      </c>
      <c r="C130" s="3" t="s">
        <v>32</v>
      </c>
      <c r="D130" s="4">
        <v>2</v>
      </c>
      <c r="E130" s="4">
        <f t="shared" si="8"/>
        <v>24</v>
      </c>
      <c r="F130" s="4">
        <f t="shared" si="9"/>
        <v>9.2307692307692313E-2</v>
      </c>
    </row>
    <row r="131" spans="1:6">
      <c r="A131" s="3" t="s">
        <v>185</v>
      </c>
      <c r="B131" s="3" t="s">
        <v>86</v>
      </c>
      <c r="C131" s="3" t="s">
        <v>32</v>
      </c>
      <c r="D131" s="4">
        <v>2</v>
      </c>
      <c r="E131" s="4">
        <f t="shared" si="8"/>
        <v>24</v>
      </c>
      <c r="F131" s="4">
        <f t="shared" si="9"/>
        <v>9.2307692307692313E-2</v>
      </c>
    </row>
    <row r="132" spans="1:6">
      <c r="A132" s="3" t="s">
        <v>186</v>
      </c>
      <c r="B132" s="3" t="s">
        <v>86</v>
      </c>
      <c r="C132" s="3" t="s">
        <v>32</v>
      </c>
      <c r="D132" s="4">
        <v>2</v>
      </c>
      <c r="E132" s="4">
        <f t="shared" si="8"/>
        <v>24</v>
      </c>
      <c r="F132" s="4">
        <f t="shared" si="9"/>
        <v>9.2307692307692313E-2</v>
      </c>
    </row>
    <row r="133" spans="1:6">
      <c r="A133" s="3" t="s">
        <v>187</v>
      </c>
      <c r="B133" s="3" t="s">
        <v>86</v>
      </c>
      <c r="C133" s="3" t="s">
        <v>32</v>
      </c>
      <c r="D133" s="4">
        <v>2</v>
      </c>
      <c r="E133" s="4">
        <f t="shared" ref="E133:E196" si="11">IF(B133="Diário",D133*5*52,IF(B133="Semanal",D133*52,IF(B133="Quinzenal",D133*2*15,IF(B133="Mensal",D133*12,IF(B133="Bimestral",D133*6,IF(B133="Trimestral",D133*4,IF(B133="Semestral",D133*2,IF(B133="Anual",D133,"ERRO"))))))))</f>
        <v>24</v>
      </c>
      <c r="F133" s="4">
        <f t="shared" ref="F133:F196" si="12">IF(B133="Diário",D133,IF(B133="Semanal",D133/5,IF(B133="Quinzenal",D133/10,IF(B133="Mensal",D133/(52/12*5),IF(B133="Bimestral",D133/(52/12*10),IF(B133="Trimestral",D133/(52/12*15),IF(B133="Semestral",D133/(52/12*30),IF(B133="Anual",D133/(52/12*60),"ERRO"))))))))</f>
        <v>9.2307692307692313E-2</v>
      </c>
    </row>
    <row r="134" spans="1:6" ht="25.5" customHeight="1">
      <c r="A134" s="15" t="s">
        <v>188</v>
      </c>
      <c r="B134" s="16"/>
      <c r="C134" s="16"/>
      <c r="D134" s="16"/>
      <c r="E134" s="16"/>
      <c r="F134" s="17"/>
    </row>
    <row r="135" spans="1:6" ht="51">
      <c r="A135" s="3" t="s">
        <v>189</v>
      </c>
      <c r="B135" s="3" t="s">
        <v>50</v>
      </c>
      <c r="C135" s="3" t="s">
        <v>30</v>
      </c>
      <c r="D135" s="4">
        <f>1/3</f>
        <v>0.33333333333333331</v>
      </c>
      <c r="E135" s="4">
        <f t="shared" si="11"/>
        <v>86.666666666666657</v>
      </c>
      <c r="F135" s="4">
        <f t="shared" si="12"/>
        <v>0.33333333333333331</v>
      </c>
    </row>
    <row r="136" spans="1:6" ht="38.25">
      <c r="A136" s="3" t="s">
        <v>190</v>
      </c>
      <c r="B136" s="3" t="s">
        <v>50</v>
      </c>
      <c r="C136" s="3" t="s">
        <v>30</v>
      </c>
      <c r="D136" s="4">
        <f>1/3</f>
        <v>0.33333333333333331</v>
      </c>
      <c r="E136" s="4">
        <f t="shared" si="11"/>
        <v>86.666666666666657</v>
      </c>
      <c r="F136" s="4">
        <f t="shared" si="12"/>
        <v>0.33333333333333331</v>
      </c>
    </row>
    <row r="137" spans="1:6">
      <c r="A137" s="3" t="s">
        <v>191</v>
      </c>
      <c r="B137" s="3" t="s">
        <v>80</v>
      </c>
      <c r="C137" s="3" t="s">
        <v>30</v>
      </c>
      <c r="D137" s="4">
        <v>2</v>
      </c>
      <c r="E137" s="4">
        <f t="shared" si="11"/>
        <v>104</v>
      </c>
      <c r="F137" s="4">
        <f t="shared" si="12"/>
        <v>0.4</v>
      </c>
    </row>
    <row r="138" spans="1:6">
      <c r="A138" s="3" t="s">
        <v>192</v>
      </c>
      <c r="B138" s="3" t="s">
        <v>80</v>
      </c>
      <c r="C138" s="3" t="s">
        <v>30</v>
      </c>
      <c r="D138" s="4">
        <v>2</v>
      </c>
      <c r="E138" s="4">
        <f t="shared" si="11"/>
        <v>104</v>
      </c>
      <c r="F138" s="4">
        <f t="shared" si="12"/>
        <v>0.4</v>
      </c>
    </row>
    <row r="139" spans="1:6">
      <c r="A139" s="3" t="s">
        <v>193</v>
      </c>
      <c r="B139" s="3" t="s">
        <v>80</v>
      </c>
      <c r="C139" s="3" t="s">
        <v>30</v>
      </c>
      <c r="D139" s="4">
        <v>2</v>
      </c>
      <c r="E139" s="4">
        <f t="shared" si="11"/>
        <v>104</v>
      </c>
      <c r="F139" s="4">
        <f t="shared" si="12"/>
        <v>0.4</v>
      </c>
    </row>
    <row r="140" spans="1:6">
      <c r="A140" s="3" t="s">
        <v>194</v>
      </c>
      <c r="B140" s="3" t="s">
        <v>80</v>
      </c>
      <c r="C140" s="3" t="s">
        <v>30</v>
      </c>
      <c r="D140" s="4">
        <v>2</v>
      </c>
      <c r="E140" s="4">
        <f t="shared" si="11"/>
        <v>104</v>
      </c>
      <c r="F140" s="4">
        <f t="shared" si="12"/>
        <v>0.4</v>
      </c>
    </row>
    <row r="141" spans="1:6">
      <c r="A141" s="3" t="s">
        <v>195</v>
      </c>
      <c r="B141" s="3" t="s">
        <v>80</v>
      </c>
      <c r="C141" s="3" t="s">
        <v>30</v>
      </c>
      <c r="D141" s="4">
        <v>2</v>
      </c>
      <c r="E141" s="4">
        <f t="shared" si="11"/>
        <v>104</v>
      </c>
      <c r="F141" s="4">
        <f t="shared" si="12"/>
        <v>0.4</v>
      </c>
    </row>
    <row r="142" spans="1:6">
      <c r="A142" s="3" t="s">
        <v>196</v>
      </c>
      <c r="B142" s="3" t="s">
        <v>80</v>
      </c>
      <c r="C142" s="3" t="s">
        <v>30</v>
      </c>
      <c r="D142" s="4">
        <v>2</v>
      </c>
      <c r="E142" s="4">
        <f t="shared" si="11"/>
        <v>104</v>
      </c>
      <c r="F142" s="4">
        <f t="shared" si="12"/>
        <v>0.4</v>
      </c>
    </row>
    <row r="143" spans="1:6">
      <c r="A143" s="3" t="s">
        <v>197</v>
      </c>
      <c r="B143" s="3" t="s">
        <v>80</v>
      </c>
      <c r="C143" s="3" t="s">
        <v>30</v>
      </c>
      <c r="D143" s="4">
        <v>2</v>
      </c>
      <c r="E143" s="4">
        <f t="shared" si="11"/>
        <v>104</v>
      </c>
      <c r="F143" s="4">
        <f t="shared" si="12"/>
        <v>0.4</v>
      </c>
    </row>
    <row r="144" spans="1:6">
      <c r="A144" s="3" t="s">
        <v>198</v>
      </c>
      <c r="B144" s="3" t="s">
        <v>80</v>
      </c>
      <c r="C144" s="3" t="s">
        <v>30</v>
      </c>
      <c r="D144" s="4">
        <v>2</v>
      </c>
      <c r="E144" s="4">
        <f t="shared" si="11"/>
        <v>104</v>
      </c>
      <c r="F144" s="4">
        <f t="shared" si="12"/>
        <v>0.4</v>
      </c>
    </row>
    <row r="145" spans="1:6">
      <c r="A145" s="3" t="s">
        <v>199</v>
      </c>
      <c r="B145" s="3" t="s">
        <v>80</v>
      </c>
      <c r="C145" s="3" t="s">
        <v>30</v>
      </c>
      <c r="D145" s="4">
        <v>2</v>
      </c>
      <c r="E145" s="4">
        <f t="shared" si="11"/>
        <v>104</v>
      </c>
      <c r="F145" s="4">
        <f t="shared" si="12"/>
        <v>0.4</v>
      </c>
    </row>
    <row r="146" spans="1:6">
      <c r="A146" s="3" t="s">
        <v>200</v>
      </c>
      <c r="B146" s="3" t="s">
        <v>80</v>
      </c>
      <c r="C146" s="3" t="s">
        <v>30</v>
      </c>
      <c r="D146" s="4">
        <v>2</v>
      </c>
      <c r="E146" s="4">
        <f t="shared" si="11"/>
        <v>104</v>
      </c>
      <c r="F146" s="4">
        <f t="shared" si="12"/>
        <v>0.4</v>
      </c>
    </row>
    <row r="147" spans="1:6">
      <c r="A147" s="3" t="s">
        <v>201</v>
      </c>
      <c r="B147" s="3" t="s">
        <v>80</v>
      </c>
      <c r="C147" s="3" t="s">
        <v>30</v>
      </c>
      <c r="D147" s="4">
        <v>2</v>
      </c>
      <c r="E147" s="4">
        <f t="shared" si="11"/>
        <v>104</v>
      </c>
      <c r="F147" s="4">
        <f t="shared" si="12"/>
        <v>0.4</v>
      </c>
    </row>
    <row r="148" spans="1:6" ht="51">
      <c r="A148" s="3" t="s">
        <v>202</v>
      </c>
      <c r="B148" s="3" t="s">
        <v>86</v>
      </c>
      <c r="C148" s="3" t="s">
        <v>30</v>
      </c>
      <c r="D148" s="4">
        <v>5</v>
      </c>
      <c r="E148" s="4">
        <f t="shared" si="11"/>
        <v>60</v>
      </c>
      <c r="F148" s="4">
        <f t="shared" si="12"/>
        <v>0.23076923076923078</v>
      </c>
    </row>
    <row r="149" spans="1:6" ht="38.25">
      <c r="A149" s="3" t="s">
        <v>203</v>
      </c>
      <c r="B149" s="3" t="s">
        <v>86</v>
      </c>
      <c r="C149" s="3" t="s">
        <v>30</v>
      </c>
      <c r="D149" s="4">
        <v>5</v>
      </c>
      <c r="E149" s="4">
        <f t="shared" si="11"/>
        <v>60</v>
      </c>
      <c r="F149" s="4">
        <f t="shared" si="12"/>
        <v>0.23076923076923078</v>
      </c>
    </row>
    <row r="150" spans="1:6" ht="25.5">
      <c r="A150" s="3" t="s">
        <v>204</v>
      </c>
      <c r="B150" s="3" t="s">
        <v>86</v>
      </c>
      <c r="C150" s="3" t="s">
        <v>30</v>
      </c>
      <c r="D150" s="4">
        <v>5</v>
      </c>
      <c r="E150" s="4">
        <f t="shared" si="11"/>
        <v>60</v>
      </c>
      <c r="F150" s="4">
        <f t="shared" si="12"/>
        <v>0.23076923076923078</v>
      </c>
    </row>
    <row r="151" spans="1:6" ht="25.5">
      <c r="A151" s="3" t="s">
        <v>205</v>
      </c>
      <c r="B151" s="3" t="s">
        <v>86</v>
      </c>
      <c r="C151" s="3" t="s">
        <v>30</v>
      </c>
      <c r="D151" s="4">
        <v>5</v>
      </c>
      <c r="E151" s="4">
        <f t="shared" si="11"/>
        <v>60</v>
      </c>
      <c r="F151" s="4">
        <f t="shared" si="12"/>
        <v>0.23076923076923078</v>
      </c>
    </row>
    <row r="152" spans="1:6">
      <c r="A152" s="3" t="s">
        <v>206</v>
      </c>
      <c r="B152" s="3" t="s">
        <v>86</v>
      </c>
      <c r="C152" s="3" t="s">
        <v>30</v>
      </c>
      <c r="D152" s="4">
        <v>5</v>
      </c>
      <c r="E152" s="4">
        <f t="shared" si="11"/>
        <v>60</v>
      </c>
      <c r="F152" s="4">
        <f t="shared" si="12"/>
        <v>0.23076923076923078</v>
      </c>
    </row>
    <row r="153" spans="1:6" ht="25.5">
      <c r="A153" s="3" t="s">
        <v>207</v>
      </c>
      <c r="B153" s="3" t="s">
        <v>86</v>
      </c>
      <c r="C153" s="3" t="s">
        <v>30</v>
      </c>
      <c r="D153" s="4">
        <v>5</v>
      </c>
      <c r="E153" s="4">
        <f t="shared" si="11"/>
        <v>60</v>
      </c>
      <c r="F153" s="4">
        <f t="shared" si="12"/>
        <v>0.23076923076923078</v>
      </c>
    </row>
    <row r="154" spans="1:6">
      <c r="A154" s="3" t="s">
        <v>208</v>
      </c>
      <c r="B154" s="3" t="s">
        <v>86</v>
      </c>
      <c r="C154" s="3" t="s">
        <v>30</v>
      </c>
      <c r="D154" s="4">
        <v>5</v>
      </c>
      <c r="E154" s="4">
        <f t="shared" si="11"/>
        <v>60</v>
      </c>
      <c r="F154" s="4">
        <f t="shared" si="12"/>
        <v>0.23076923076923078</v>
      </c>
    </row>
    <row r="155" spans="1:6" ht="25.5">
      <c r="A155" s="3" t="s">
        <v>209</v>
      </c>
      <c r="B155" s="3" t="s">
        <v>86</v>
      </c>
      <c r="C155" s="3" t="s">
        <v>30</v>
      </c>
      <c r="D155" s="4">
        <v>5</v>
      </c>
      <c r="E155" s="4">
        <f t="shared" si="11"/>
        <v>60</v>
      </c>
      <c r="F155" s="4">
        <f t="shared" si="12"/>
        <v>0.23076923076923078</v>
      </c>
    </row>
    <row r="156" spans="1:6">
      <c r="A156" s="3" t="s">
        <v>210</v>
      </c>
      <c r="B156" s="3" t="s">
        <v>86</v>
      </c>
      <c r="C156" s="3" t="s">
        <v>30</v>
      </c>
      <c r="D156" s="4">
        <v>5</v>
      </c>
      <c r="E156" s="4">
        <f t="shared" si="11"/>
        <v>60</v>
      </c>
      <c r="F156" s="4">
        <f t="shared" si="12"/>
        <v>0.23076923076923078</v>
      </c>
    </row>
    <row r="157" spans="1:6">
      <c r="A157" s="3" t="s">
        <v>211</v>
      </c>
      <c r="B157" s="3" t="s">
        <v>86</v>
      </c>
      <c r="C157" s="3" t="s">
        <v>30</v>
      </c>
      <c r="D157" s="4">
        <v>5</v>
      </c>
      <c r="E157" s="4">
        <f t="shared" si="11"/>
        <v>60</v>
      </c>
      <c r="F157" s="4">
        <f t="shared" si="12"/>
        <v>0.23076923076923078</v>
      </c>
    </row>
    <row r="158" spans="1:6">
      <c r="A158" s="3" t="s">
        <v>212</v>
      </c>
      <c r="B158" s="3" t="s">
        <v>86</v>
      </c>
      <c r="C158" s="3" t="s">
        <v>30</v>
      </c>
      <c r="D158" s="4">
        <v>5</v>
      </c>
      <c r="E158" s="4">
        <f t="shared" si="11"/>
        <v>60</v>
      </c>
      <c r="F158" s="4">
        <f t="shared" si="12"/>
        <v>0.23076923076923078</v>
      </c>
    </row>
    <row r="159" spans="1:6">
      <c r="A159" s="3" t="s">
        <v>213</v>
      </c>
      <c r="B159" s="3" t="s">
        <v>86</v>
      </c>
      <c r="C159" s="3" t="s">
        <v>30</v>
      </c>
      <c r="D159" s="4">
        <v>5</v>
      </c>
      <c r="E159" s="4">
        <f t="shared" si="11"/>
        <v>60</v>
      </c>
      <c r="F159" s="4">
        <f t="shared" si="12"/>
        <v>0.23076923076923078</v>
      </c>
    </row>
    <row r="160" spans="1:6">
      <c r="A160" s="3" t="s">
        <v>214</v>
      </c>
      <c r="B160" s="3" t="s">
        <v>86</v>
      </c>
      <c r="C160" s="3" t="s">
        <v>30</v>
      </c>
      <c r="D160" s="4">
        <v>5</v>
      </c>
      <c r="E160" s="4">
        <f t="shared" si="11"/>
        <v>60</v>
      </c>
      <c r="F160" s="4">
        <f t="shared" si="12"/>
        <v>0.23076923076923078</v>
      </c>
    </row>
    <row r="161" spans="1:6">
      <c r="A161" s="15" t="s">
        <v>215</v>
      </c>
      <c r="B161" s="16"/>
      <c r="C161" s="16"/>
      <c r="D161" s="16"/>
      <c r="E161" s="16"/>
      <c r="F161" s="17"/>
    </row>
    <row r="162" spans="1:6" ht="25.5">
      <c r="A162" s="3" t="s">
        <v>216</v>
      </c>
      <c r="B162" s="3" t="s">
        <v>86</v>
      </c>
      <c r="C162" s="3" t="s">
        <v>32</v>
      </c>
      <c r="D162" s="4">
        <v>6</v>
      </c>
      <c r="E162" s="4">
        <f t="shared" si="11"/>
        <v>72</v>
      </c>
      <c r="F162" s="4">
        <f t="shared" si="12"/>
        <v>0.27692307692307694</v>
      </c>
    </row>
    <row r="163" spans="1:6">
      <c r="A163" s="3" t="s">
        <v>217</v>
      </c>
      <c r="B163" s="3" t="s">
        <v>86</v>
      </c>
      <c r="C163" s="3" t="s">
        <v>32</v>
      </c>
      <c r="D163" s="4">
        <v>6</v>
      </c>
      <c r="E163" s="4">
        <f t="shared" si="11"/>
        <v>72</v>
      </c>
      <c r="F163" s="4">
        <f t="shared" si="12"/>
        <v>0.27692307692307694</v>
      </c>
    </row>
    <row r="164" spans="1:6">
      <c r="A164" s="3" t="s">
        <v>218</v>
      </c>
      <c r="B164" s="3" t="s">
        <v>86</v>
      </c>
      <c r="C164" s="3" t="s">
        <v>32</v>
      </c>
      <c r="D164" s="4">
        <v>6</v>
      </c>
      <c r="E164" s="4">
        <f t="shared" si="11"/>
        <v>72</v>
      </c>
      <c r="F164" s="4">
        <f t="shared" si="12"/>
        <v>0.27692307692307694</v>
      </c>
    </row>
    <row r="165" spans="1:6">
      <c r="A165" s="3" t="s">
        <v>219</v>
      </c>
      <c r="B165" s="3" t="s">
        <v>86</v>
      </c>
      <c r="C165" s="3" t="s">
        <v>32</v>
      </c>
      <c r="D165" s="4">
        <v>6</v>
      </c>
      <c r="E165" s="4">
        <f t="shared" si="11"/>
        <v>72</v>
      </c>
      <c r="F165" s="4">
        <f t="shared" si="12"/>
        <v>0.27692307692307694</v>
      </c>
    </row>
    <row r="166" spans="1:6" ht="25.5">
      <c r="A166" s="3" t="s">
        <v>220</v>
      </c>
      <c r="B166" s="3" t="s">
        <v>86</v>
      </c>
      <c r="C166" s="3" t="s">
        <v>32</v>
      </c>
      <c r="D166" s="4">
        <v>6</v>
      </c>
      <c r="E166" s="4">
        <f t="shared" si="11"/>
        <v>72</v>
      </c>
      <c r="F166" s="4">
        <f t="shared" si="12"/>
        <v>0.27692307692307694</v>
      </c>
    </row>
    <row r="167" spans="1:6" ht="25.5">
      <c r="A167" s="3" t="s">
        <v>221</v>
      </c>
      <c r="B167" s="3" t="s">
        <v>86</v>
      </c>
      <c r="C167" s="3" t="s">
        <v>32</v>
      </c>
      <c r="D167" s="4">
        <v>6</v>
      </c>
      <c r="E167" s="4">
        <f t="shared" si="11"/>
        <v>72</v>
      </c>
      <c r="F167" s="4">
        <f t="shared" si="12"/>
        <v>0.27692307692307694</v>
      </c>
    </row>
    <row r="168" spans="1:6" ht="25.5">
      <c r="A168" s="3" t="s">
        <v>222</v>
      </c>
      <c r="B168" s="3" t="s">
        <v>86</v>
      </c>
      <c r="C168" s="3" t="s">
        <v>32</v>
      </c>
      <c r="D168" s="4">
        <v>6</v>
      </c>
      <c r="E168" s="4">
        <f t="shared" si="11"/>
        <v>72</v>
      </c>
      <c r="F168" s="4">
        <f t="shared" si="12"/>
        <v>0.27692307692307694</v>
      </c>
    </row>
    <row r="169" spans="1:6" ht="25.5">
      <c r="A169" s="3" t="s">
        <v>223</v>
      </c>
      <c r="B169" s="3" t="s">
        <v>86</v>
      </c>
      <c r="C169" s="3" t="s">
        <v>32</v>
      </c>
      <c r="D169" s="4">
        <v>6</v>
      </c>
      <c r="E169" s="4">
        <f t="shared" si="11"/>
        <v>72</v>
      </c>
      <c r="F169" s="4">
        <f t="shared" si="12"/>
        <v>0.27692307692307694</v>
      </c>
    </row>
    <row r="170" spans="1:6">
      <c r="A170" s="3" t="s">
        <v>224</v>
      </c>
      <c r="B170" s="3" t="s">
        <v>86</v>
      </c>
      <c r="C170" s="3" t="s">
        <v>32</v>
      </c>
      <c r="D170" s="4">
        <v>6</v>
      </c>
      <c r="E170" s="4">
        <f t="shared" si="11"/>
        <v>72</v>
      </c>
      <c r="F170" s="4">
        <f t="shared" si="12"/>
        <v>0.27692307692307694</v>
      </c>
    </row>
    <row r="171" spans="1:6" ht="25.5">
      <c r="A171" s="3" t="s">
        <v>225</v>
      </c>
      <c r="B171" s="3" t="s">
        <v>86</v>
      </c>
      <c r="C171" s="3" t="s">
        <v>32</v>
      </c>
      <c r="D171" s="4">
        <v>6</v>
      </c>
      <c r="E171" s="4">
        <f t="shared" si="11"/>
        <v>72</v>
      </c>
      <c r="F171" s="4">
        <f t="shared" si="12"/>
        <v>0.27692307692307694</v>
      </c>
    </row>
    <row r="172" spans="1:6">
      <c r="A172" s="3" t="s">
        <v>226</v>
      </c>
      <c r="B172" s="3" t="s">
        <v>86</v>
      </c>
      <c r="C172" s="3" t="s">
        <v>32</v>
      </c>
      <c r="D172" s="4">
        <v>6</v>
      </c>
      <c r="E172" s="4">
        <f t="shared" si="11"/>
        <v>72</v>
      </c>
      <c r="F172" s="4">
        <f t="shared" si="12"/>
        <v>0.27692307692307694</v>
      </c>
    </row>
    <row r="173" spans="1:6">
      <c r="A173" s="3" t="s">
        <v>227</v>
      </c>
      <c r="B173" s="3" t="s">
        <v>86</v>
      </c>
      <c r="C173" s="3" t="s">
        <v>32</v>
      </c>
      <c r="D173" s="4">
        <v>6</v>
      </c>
      <c r="E173" s="4">
        <f t="shared" si="11"/>
        <v>72</v>
      </c>
      <c r="F173" s="4">
        <f t="shared" si="12"/>
        <v>0.27692307692307694</v>
      </c>
    </row>
    <row r="174" spans="1:6">
      <c r="A174" s="3" t="s">
        <v>228</v>
      </c>
      <c r="B174" s="3" t="s">
        <v>86</v>
      </c>
      <c r="C174" s="3" t="s">
        <v>32</v>
      </c>
      <c r="D174" s="4">
        <v>6</v>
      </c>
      <c r="E174" s="4">
        <f t="shared" si="11"/>
        <v>72</v>
      </c>
      <c r="F174" s="4">
        <f t="shared" si="12"/>
        <v>0.27692307692307694</v>
      </c>
    </row>
    <row r="175" spans="1:6">
      <c r="A175" s="3" t="s">
        <v>229</v>
      </c>
      <c r="B175" s="3" t="s">
        <v>86</v>
      </c>
      <c r="C175" s="3" t="s">
        <v>32</v>
      </c>
      <c r="D175" s="4">
        <v>6</v>
      </c>
      <c r="E175" s="4">
        <f t="shared" si="11"/>
        <v>72</v>
      </c>
      <c r="F175" s="4">
        <f t="shared" si="12"/>
        <v>0.27692307692307694</v>
      </c>
    </row>
    <row r="176" spans="1:6" ht="25.5">
      <c r="A176" s="3" t="s">
        <v>230</v>
      </c>
      <c r="B176" s="3" t="s">
        <v>86</v>
      </c>
      <c r="C176" s="3" t="s">
        <v>32</v>
      </c>
      <c r="D176" s="4">
        <v>6</v>
      </c>
      <c r="E176" s="4">
        <f t="shared" si="11"/>
        <v>72</v>
      </c>
      <c r="F176" s="4">
        <f t="shared" si="12"/>
        <v>0.27692307692307694</v>
      </c>
    </row>
    <row r="177" spans="1:6" ht="25.5">
      <c r="A177" s="3" t="s">
        <v>231</v>
      </c>
      <c r="B177" s="3" t="s">
        <v>86</v>
      </c>
      <c r="C177" s="3" t="s">
        <v>32</v>
      </c>
      <c r="D177" s="4">
        <v>6</v>
      </c>
      <c r="E177" s="4">
        <f t="shared" si="11"/>
        <v>72</v>
      </c>
      <c r="F177" s="4">
        <f t="shared" si="12"/>
        <v>0.27692307692307694</v>
      </c>
    </row>
    <row r="178" spans="1:6">
      <c r="A178" s="3" t="s">
        <v>232</v>
      </c>
      <c r="B178" s="3" t="s">
        <v>86</v>
      </c>
      <c r="C178" s="3" t="s">
        <v>32</v>
      </c>
      <c r="D178" s="4">
        <v>6</v>
      </c>
      <c r="E178" s="4">
        <f t="shared" si="11"/>
        <v>72</v>
      </c>
      <c r="F178" s="4">
        <f t="shared" si="12"/>
        <v>0.27692307692307694</v>
      </c>
    </row>
    <row r="179" spans="1:6">
      <c r="A179" s="3" t="s">
        <v>233</v>
      </c>
      <c r="B179" s="3" t="s">
        <v>86</v>
      </c>
      <c r="C179" s="3" t="s">
        <v>32</v>
      </c>
      <c r="D179" s="4">
        <v>6</v>
      </c>
      <c r="E179" s="4">
        <f t="shared" si="11"/>
        <v>72</v>
      </c>
      <c r="F179" s="4">
        <f t="shared" si="12"/>
        <v>0.27692307692307694</v>
      </c>
    </row>
    <row r="180" spans="1:6">
      <c r="A180" s="3" t="s">
        <v>234</v>
      </c>
      <c r="B180" s="3" t="s">
        <v>86</v>
      </c>
      <c r="C180" s="3" t="s">
        <v>32</v>
      </c>
      <c r="D180" s="4">
        <v>6</v>
      </c>
      <c r="E180" s="4">
        <f t="shared" si="11"/>
        <v>72</v>
      </c>
      <c r="F180" s="4">
        <f t="shared" si="12"/>
        <v>0.27692307692307694</v>
      </c>
    </row>
    <row r="181" spans="1:6">
      <c r="A181" s="3" t="s">
        <v>235</v>
      </c>
      <c r="B181" s="3" t="s">
        <v>86</v>
      </c>
      <c r="C181" s="3" t="s">
        <v>32</v>
      </c>
      <c r="D181" s="4">
        <v>6</v>
      </c>
      <c r="E181" s="4">
        <f t="shared" si="11"/>
        <v>72</v>
      </c>
      <c r="F181" s="4">
        <f t="shared" si="12"/>
        <v>0.27692307692307694</v>
      </c>
    </row>
    <row r="182" spans="1:6" ht="25.5">
      <c r="A182" s="3" t="s">
        <v>236</v>
      </c>
      <c r="B182" s="3" t="s">
        <v>86</v>
      </c>
      <c r="C182" s="3" t="s">
        <v>32</v>
      </c>
      <c r="D182" s="4">
        <v>6</v>
      </c>
      <c r="E182" s="4">
        <f t="shared" si="11"/>
        <v>72</v>
      </c>
      <c r="F182" s="4">
        <f t="shared" si="12"/>
        <v>0.27692307692307694</v>
      </c>
    </row>
    <row r="183" spans="1:6" ht="25.5">
      <c r="A183" s="3" t="s">
        <v>237</v>
      </c>
      <c r="B183" s="3" t="s">
        <v>86</v>
      </c>
      <c r="C183" s="3" t="s">
        <v>32</v>
      </c>
      <c r="D183" s="4">
        <v>6</v>
      </c>
      <c r="E183" s="4">
        <f t="shared" si="11"/>
        <v>72</v>
      </c>
      <c r="F183" s="4">
        <f t="shared" si="12"/>
        <v>0.27692307692307694</v>
      </c>
    </row>
    <row r="184" spans="1:6">
      <c r="A184" s="3" t="s">
        <v>238</v>
      </c>
      <c r="B184" s="3" t="s">
        <v>86</v>
      </c>
      <c r="C184" s="3" t="s">
        <v>32</v>
      </c>
      <c r="D184" s="4">
        <v>6</v>
      </c>
      <c r="E184" s="4">
        <f t="shared" si="11"/>
        <v>72</v>
      </c>
      <c r="F184" s="4">
        <f t="shared" si="12"/>
        <v>0.27692307692307694</v>
      </c>
    </row>
    <row r="185" spans="1:6" ht="25.5">
      <c r="A185" s="3" t="s">
        <v>239</v>
      </c>
      <c r="B185" s="3" t="s">
        <v>86</v>
      </c>
      <c r="C185" s="3" t="s">
        <v>32</v>
      </c>
      <c r="D185" s="4">
        <v>6</v>
      </c>
      <c r="E185" s="4">
        <f t="shared" si="11"/>
        <v>72</v>
      </c>
      <c r="F185" s="4">
        <f t="shared" si="12"/>
        <v>0.27692307692307694</v>
      </c>
    </row>
    <row r="186" spans="1:6">
      <c r="A186" s="3" t="s">
        <v>240</v>
      </c>
      <c r="B186" s="3" t="s">
        <v>86</v>
      </c>
      <c r="C186" s="3" t="s">
        <v>32</v>
      </c>
      <c r="D186" s="4">
        <v>6</v>
      </c>
      <c r="E186" s="4">
        <f t="shared" si="11"/>
        <v>72</v>
      </c>
      <c r="F186" s="4">
        <f t="shared" si="12"/>
        <v>0.27692307692307694</v>
      </c>
    </row>
    <row r="187" spans="1:6" ht="38.25">
      <c r="A187" s="3" t="s">
        <v>241</v>
      </c>
      <c r="B187" s="3" t="s">
        <v>86</v>
      </c>
      <c r="C187" s="3" t="s">
        <v>32</v>
      </c>
      <c r="D187" s="4">
        <v>6</v>
      </c>
      <c r="E187" s="4">
        <f t="shared" si="11"/>
        <v>72</v>
      </c>
      <c r="F187" s="4">
        <f t="shared" si="12"/>
        <v>0.27692307692307694</v>
      </c>
    </row>
    <row r="188" spans="1:6" ht="25.5">
      <c r="A188" s="3" t="s">
        <v>242</v>
      </c>
      <c r="B188" s="3" t="s">
        <v>86</v>
      </c>
      <c r="C188" s="3" t="s">
        <v>32</v>
      </c>
      <c r="D188" s="4">
        <v>6</v>
      </c>
      <c r="E188" s="4">
        <f t="shared" si="11"/>
        <v>72</v>
      </c>
      <c r="F188" s="4">
        <f t="shared" si="12"/>
        <v>0.27692307692307694</v>
      </c>
    </row>
    <row r="189" spans="1:6">
      <c r="A189" s="15" t="s">
        <v>243</v>
      </c>
      <c r="B189" s="16"/>
      <c r="C189" s="16"/>
      <c r="D189" s="16"/>
      <c r="E189" s="16"/>
      <c r="F189" s="17"/>
    </row>
    <row r="190" spans="1:6">
      <c r="A190" s="3" t="s">
        <v>244</v>
      </c>
      <c r="B190" s="3" t="s">
        <v>50</v>
      </c>
      <c r="C190" s="3" t="s">
        <v>29</v>
      </c>
      <c r="D190" s="4">
        <v>2</v>
      </c>
      <c r="E190" s="4">
        <f t="shared" si="11"/>
        <v>520</v>
      </c>
      <c r="F190" s="4">
        <f t="shared" si="12"/>
        <v>2</v>
      </c>
    </row>
    <row r="191" spans="1:6">
      <c r="A191" s="3" t="s">
        <v>245</v>
      </c>
      <c r="B191" s="3" t="s">
        <v>50</v>
      </c>
      <c r="C191" s="3" t="s">
        <v>29</v>
      </c>
      <c r="D191" s="4">
        <v>2</v>
      </c>
      <c r="E191" s="4">
        <f t="shared" si="11"/>
        <v>520</v>
      </c>
      <c r="F191" s="4">
        <f t="shared" si="12"/>
        <v>2</v>
      </c>
    </row>
    <row r="192" spans="1:6">
      <c r="A192" s="3" t="s">
        <v>246</v>
      </c>
      <c r="B192" s="3" t="s">
        <v>50</v>
      </c>
      <c r="C192" s="3" t="s">
        <v>29</v>
      </c>
      <c r="D192" s="4">
        <v>2</v>
      </c>
      <c r="E192" s="4">
        <f t="shared" si="11"/>
        <v>520</v>
      </c>
      <c r="F192" s="4">
        <f t="shared" si="12"/>
        <v>2</v>
      </c>
    </row>
    <row r="193" spans="1:6" ht="38.25">
      <c r="A193" s="3" t="s">
        <v>247</v>
      </c>
      <c r="B193" s="3" t="s">
        <v>50</v>
      </c>
      <c r="C193" s="3" t="s">
        <v>29</v>
      </c>
      <c r="D193" s="4">
        <v>2</v>
      </c>
      <c r="E193" s="4">
        <f t="shared" si="11"/>
        <v>520</v>
      </c>
      <c r="F193" s="4">
        <f t="shared" si="12"/>
        <v>2</v>
      </c>
    </row>
    <row r="194" spans="1:6" ht="51">
      <c r="A194" s="3" t="s">
        <v>248</v>
      </c>
      <c r="B194" s="3" t="s">
        <v>50</v>
      </c>
      <c r="C194" s="3" t="s">
        <v>29</v>
      </c>
      <c r="D194" s="4">
        <v>2</v>
      </c>
      <c r="E194" s="4">
        <f t="shared" si="11"/>
        <v>520</v>
      </c>
      <c r="F194" s="4">
        <f t="shared" si="12"/>
        <v>2</v>
      </c>
    </row>
    <row r="195" spans="1:6" ht="25.5">
      <c r="A195" s="3" t="s">
        <v>249</v>
      </c>
      <c r="B195" s="3" t="s">
        <v>50</v>
      </c>
      <c r="C195" s="3" t="s">
        <v>29</v>
      </c>
      <c r="D195" s="4">
        <v>2</v>
      </c>
      <c r="E195" s="4">
        <f t="shared" si="11"/>
        <v>520</v>
      </c>
      <c r="F195" s="4">
        <f t="shared" si="12"/>
        <v>2</v>
      </c>
    </row>
    <row r="196" spans="1:6" ht="25.5">
      <c r="A196" s="3" t="s">
        <v>250</v>
      </c>
      <c r="B196" s="3" t="s">
        <v>50</v>
      </c>
      <c r="C196" s="3" t="s">
        <v>29</v>
      </c>
      <c r="D196" s="4">
        <v>2</v>
      </c>
      <c r="E196" s="4">
        <f t="shared" si="11"/>
        <v>520</v>
      </c>
      <c r="F196" s="4">
        <f t="shared" si="12"/>
        <v>2</v>
      </c>
    </row>
    <row r="197" spans="1:6">
      <c r="A197" s="3" t="s">
        <v>251</v>
      </c>
      <c r="B197" s="3" t="s">
        <v>86</v>
      </c>
      <c r="C197" s="3" t="s">
        <v>29</v>
      </c>
      <c r="D197" s="4">
        <v>75</v>
      </c>
      <c r="E197" s="4">
        <f t="shared" ref="E197:E241" si="13">IF(B197="Diário",D197*5*52,IF(B197="Semanal",D197*52,IF(B197="Quinzenal",D197*2*15,IF(B197="Mensal",D197*12,IF(B197="Bimestral",D197*6,IF(B197="Trimestral",D197*4,IF(B197="Semestral",D197*2,IF(B197="Anual",D197,"ERRO"))))))))</f>
        <v>900</v>
      </c>
      <c r="F197" s="4">
        <f t="shared" ref="F197:F260" si="14">IF(B197="Diário",D197,IF(B197="Semanal",D197/5,IF(B197="Quinzenal",D197/10,IF(B197="Mensal",D197/(52/12*5),IF(B197="Bimestral",D197/(52/12*10),IF(B197="Trimestral",D197/(52/12*15),IF(B197="Semestral",D197/(52/12*30),IF(B197="Anual",D197/(52/12*60),"ERRO"))))))))</f>
        <v>3.4615384615384621</v>
      </c>
    </row>
    <row r="198" spans="1:6" ht="38.25">
      <c r="A198" s="3" t="s">
        <v>252</v>
      </c>
      <c r="B198" s="3" t="s">
        <v>86</v>
      </c>
      <c r="C198" s="3" t="s">
        <v>29</v>
      </c>
      <c r="D198" s="4">
        <v>75</v>
      </c>
      <c r="E198" s="4">
        <f t="shared" si="13"/>
        <v>900</v>
      </c>
      <c r="F198" s="4">
        <f t="shared" si="14"/>
        <v>3.4615384615384621</v>
      </c>
    </row>
    <row r="199" spans="1:6">
      <c r="A199" s="15" t="s">
        <v>253</v>
      </c>
      <c r="B199" s="16"/>
      <c r="C199" s="16"/>
      <c r="D199" s="16"/>
      <c r="E199" s="16"/>
      <c r="F199" s="17"/>
    </row>
    <row r="200" spans="1:6" ht="25.5">
      <c r="A200" s="3" t="s">
        <v>254</v>
      </c>
      <c r="B200" s="3" t="s">
        <v>50</v>
      </c>
      <c r="C200" s="3" t="s">
        <v>33</v>
      </c>
      <c r="D200" s="4">
        <v>2.5</v>
      </c>
      <c r="E200" s="4">
        <f t="shared" si="13"/>
        <v>650</v>
      </c>
      <c r="F200" s="4">
        <f t="shared" si="14"/>
        <v>2.5</v>
      </c>
    </row>
    <row r="201" spans="1:6">
      <c r="A201" s="3" t="s">
        <v>255</v>
      </c>
      <c r="B201" s="3" t="s">
        <v>50</v>
      </c>
      <c r="C201" s="3" t="s">
        <v>33</v>
      </c>
      <c r="D201" s="4">
        <v>2.5</v>
      </c>
      <c r="E201" s="4">
        <f t="shared" si="13"/>
        <v>650</v>
      </c>
      <c r="F201" s="4">
        <f t="shared" si="14"/>
        <v>2.5</v>
      </c>
    </row>
    <row r="202" spans="1:6">
      <c r="A202" s="3" t="s">
        <v>256</v>
      </c>
      <c r="B202" s="3" t="s">
        <v>50</v>
      </c>
      <c r="C202" s="3" t="s">
        <v>33</v>
      </c>
      <c r="D202" s="4">
        <v>2.5</v>
      </c>
      <c r="E202" s="4">
        <f t="shared" si="13"/>
        <v>650</v>
      </c>
      <c r="F202" s="4">
        <f t="shared" si="14"/>
        <v>2.5</v>
      </c>
    </row>
    <row r="203" spans="1:6" ht="25.5">
      <c r="A203" s="3" t="s">
        <v>257</v>
      </c>
      <c r="B203" s="3" t="s">
        <v>50</v>
      </c>
      <c r="C203" s="3" t="s">
        <v>33</v>
      </c>
      <c r="D203" s="4">
        <v>2.5</v>
      </c>
      <c r="E203" s="4">
        <f t="shared" si="13"/>
        <v>650</v>
      </c>
      <c r="F203" s="4">
        <f t="shared" si="14"/>
        <v>2.5</v>
      </c>
    </row>
    <row r="204" spans="1:6">
      <c r="A204" s="3" t="s">
        <v>258</v>
      </c>
      <c r="B204" s="3" t="s">
        <v>50</v>
      </c>
      <c r="C204" s="3" t="s">
        <v>33</v>
      </c>
      <c r="D204" s="4">
        <v>2.5</v>
      </c>
      <c r="E204" s="4">
        <f t="shared" si="13"/>
        <v>650</v>
      </c>
      <c r="F204" s="4">
        <f t="shared" si="14"/>
        <v>2.5</v>
      </c>
    </row>
    <row r="205" spans="1:6">
      <c r="A205" s="3" t="s">
        <v>259</v>
      </c>
      <c r="B205" s="3" t="s">
        <v>50</v>
      </c>
      <c r="C205" s="3" t="s">
        <v>33</v>
      </c>
      <c r="D205" s="4">
        <v>2.5</v>
      </c>
      <c r="E205" s="4">
        <f t="shared" si="13"/>
        <v>650</v>
      </c>
      <c r="F205" s="4">
        <f t="shared" si="14"/>
        <v>2.5</v>
      </c>
    </row>
    <row r="206" spans="1:6" ht="25.5">
      <c r="A206" s="3" t="s">
        <v>260</v>
      </c>
      <c r="B206" s="3" t="s">
        <v>80</v>
      </c>
      <c r="C206" s="3" t="s">
        <v>33</v>
      </c>
      <c r="D206" s="4">
        <v>15</v>
      </c>
      <c r="E206" s="4">
        <f t="shared" si="13"/>
        <v>780</v>
      </c>
      <c r="F206" s="4">
        <f t="shared" si="14"/>
        <v>3</v>
      </c>
    </row>
    <row r="207" spans="1:6" ht="38.25">
      <c r="A207" s="3" t="s">
        <v>261</v>
      </c>
      <c r="B207" s="3" t="s">
        <v>80</v>
      </c>
      <c r="C207" s="3" t="s">
        <v>33</v>
      </c>
      <c r="D207" s="4">
        <v>15</v>
      </c>
      <c r="E207" s="4">
        <f t="shared" si="13"/>
        <v>780</v>
      </c>
      <c r="F207" s="4">
        <f t="shared" si="14"/>
        <v>3</v>
      </c>
    </row>
    <row r="208" spans="1:6" ht="38.25">
      <c r="A208" s="3" t="s">
        <v>262</v>
      </c>
      <c r="B208" s="3" t="s">
        <v>80</v>
      </c>
      <c r="C208" s="3" t="s">
        <v>33</v>
      </c>
      <c r="D208" s="4">
        <v>15</v>
      </c>
      <c r="E208" s="4">
        <f t="shared" si="13"/>
        <v>780</v>
      </c>
      <c r="F208" s="4">
        <f t="shared" si="14"/>
        <v>3</v>
      </c>
    </row>
    <row r="209" spans="1:6" ht="25.5">
      <c r="A209" s="3" t="s">
        <v>263</v>
      </c>
      <c r="B209" s="3" t="s">
        <v>80</v>
      </c>
      <c r="C209" s="3" t="s">
        <v>33</v>
      </c>
      <c r="D209" s="4">
        <v>15</v>
      </c>
      <c r="E209" s="4">
        <f t="shared" si="13"/>
        <v>780</v>
      </c>
      <c r="F209" s="4">
        <f t="shared" si="14"/>
        <v>3</v>
      </c>
    </row>
    <row r="210" spans="1:6" ht="51">
      <c r="A210" s="3" t="s">
        <v>264</v>
      </c>
      <c r="B210" s="3" t="s">
        <v>80</v>
      </c>
      <c r="C210" s="3" t="s">
        <v>33</v>
      </c>
      <c r="D210" s="4">
        <v>15</v>
      </c>
      <c r="E210" s="4">
        <f t="shared" si="13"/>
        <v>780</v>
      </c>
      <c r="F210" s="4">
        <f t="shared" si="14"/>
        <v>3</v>
      </c>
    </row>
    <row r="211" spans="1:6" ht="38.25">
      <c r="A211" s="3" t="s">
        <v>265</v>
      </c>
      <c r="B211" s="3" t="s">
        <v>80</v>
      </c>
      <c r="C211" s="3" t="s">
        <v>33</v>
      </c>
      <c r="D211" s="4">
        <v>15</v>
      </c>
      <c r="E211" s="4">
        <f t="shared" si="13"/>
        <v>780</v>
      </c>
      <c r="F211" s="4">
        <f t="shared" si="14"/>
        <v>3</v>
      </c>
    </row>
    <row r="212" spans="1:6" ht="25.5">
      <c r="A212" s="3" t="s">
        <v>266</v>
      </c>
      <c r="B212" s="3" t="s">
        <v>122</v>
      </c>
      <c r="C212" s="3" t="s">
        <v>33</v>
      </c>
      <c r="D212" s="4">
        <v>100</v>
      </c>
      <c r="E212" s="4">
        <f t="shared" si="13"/>
        <v>200</v>
      </c>
      <c r="F212" s="4">
        <f t="shared" si="14"/>
        <v>0.76923076923076927</v>
      </c>
    </row>
    <row r="213" spans="1:6" ht="25.5">
      <c r="A213" s="3" t="s">
        <v>267</v>
      </c>
      <c r="B213" s="3" t="s">
        <v>122</v>
      </c>
      <c r="C213" s="3" t="s">
        <v>33</v>
      </c>
      <c r="D213" s="4">
        <v>160</v>
      </c>
      <c r="E213" s="4">
        <f t="shared" si="13"/>
        <v>320</v>
      </c>
      <c r="F213" s="4">
        <f t="shared" si="14"/>
        <v>1.2307692307692308</v>
      </c>
    </row>
    <row r="214" spans="1:6" ht="25.5">
      <c r="A214" s="3" t="s">
        <v>268</v>
      </c>
      <c r="B214" s="3" t="s">
        <v>122</v>
      </c>
      <c r="C214" s="3" t="s">
        <v>33</v>
      </c>
      <c r="D214" s="4">
        <v>100</v>
      </c>
      <c r="E214" s="4">
        <f t="shared" si="13"/>
        <v>200</v>
      </c>
      <c r="F214" s="4">
        <f t="shared" si="14"/>
        <v>0.76923076923076927</v>
      </c>
    </row>
    <row r="215" spans="1:6">
      <c r="A215" s="3" t="s">
        <v>269</v>
      </c>
      <c r="B215" s="3" t="s">
        <v>122</v>
      </c>
      <c r="C215" s="3" t="s">
        <v>33</v>
      </c>
      <c r="D215" s="4">
        <v>160</v>
      </c>
      <c r="E215" s="4">
        <f t="shared" si="13"/>
        <v>320</v>
      </c>
      <c r="F215" s="4">
        <f t="shared" si="14"/>
        <v>1.2307692307692308</v>
      </c>
    </row>
    <row r="216" spans="1:6">
      <c r="A216" s="3" t="s">
        <v>270</v>
      </c>
      <c r="B216" s="3" t="s">
        <v>122</v>
      </c>
      <c r="C216" s="3" t="s">
        <v>33</v>
      </c>
      <c r="D216" s="4">
        <v>100</v>
      </c>
      <c r="E216" s="4">
        <f t="shared" si="13"/>
        <v>200</v>
      </c>
      <c r="F216" s="4">
        <f t="shared" si="14"/>
        <v>0.76923076923076927</v>
      </c>
    </row>
    <row r="217" spans="1:6">
      <c r="A217" s="3" t="s">
        <v>271</v>
      </c>
      <c r="B217" s="3" t="s">
        <v>158</v>
      </c>
      <c r="C217" s="3" t="s">
        <v>33</v>
      </c>
      <c r="D217" s="4">
        <v>700</v>
      </c>
      <c r="E217" s="4">
        <f t="shared" si="13"/>
        <v>700</v>
      </c>
      <c r="F217" s="4">
        <f t="shared" si="14"/>
        <v>2.6923076923076925</v>
      </c>
    </row>
    <row r="218" spans="1:6">
      <c r="A218" s="3" t="s">
        <v>272</v>
      </c>
      <c r="B218" s="3" t="s">
        <v>158</v>
      </c>
      <c r="C218" s="3" t="s">
        <v>33</v>
      </c>
      <c r="D218" s="4">
        <v>16</v>
      </c>
      <c r="E218" s="4">
        <f t="shared" si="13"/>
        <v>16</v>
      </c>
      <c r="F218" s="4">
        <f t="shared" si="14"/>
        <v>6.1538461538461542E-2</v>
      </c>
    </row>
    <row r="219" spans="1:6">
      <c r="A219" s="3" t="s">
        <v>273</v>
      </c>
      <c r="B219" s="3" t="s">
        <v>158</v>
      </c>
      <c r="C219" s="3" t="s">
        <v>33</v>
      </c>
      <c r="D219" s="4">
        <v>160</v>
      </c>
      <c r="E219" s="4">
        <f t="shared" si="13"/>
        <v>160</v>
      </c>
      <c r="F219" s="4">
        <f t="shared" si="14"/>
        <v>0.61538461538461542</v>
      </c>
    </row>
    <row r="220" spans="1:6">
      <c r="A220" s="15" t="s">
        <v>274</v>
      </c>
      <c r="B220" s="16"/>
      <c r="C220" s="16"/>
      <c r="D220" s="16"/>
      <c r="E220" s="16"/>
      <c r="F220" s="17"/>
    </row>
    <row r="221" spans="1:6" ht="25.5">
      <c r="A221" s="3" t="s">
        <v>275</v>
      </c>
      <c r="B221" s="3" t="s">
        <v>86</v>
      </c>
      <c r="C221" s="3" t="s">
        <v>31</v>
      </c>
      <c r="D221" s="4">
        <v>5</v>
      </c>
      <c r="E221" s="4">
        <f t="shared" si="13"/>
        <v>60</v>
      </c>
      <c r="F221" s="4">
        <f t="shared" si="14"/>
        <v>0.23076923076923078</v>
      </c>
    </row>
    <row r="222" spans="1:6">
      <c r="A222" s="3" t="s">
        <v>276</v>
      </c>
      <c r="B222" s="3" t="s">
        <v>86</v>
      </c>
      <c r="C222" s="3" t="s">
        <v>31</v>
      </c>
      <c r="D222" s="4">
        <v>5</v>
      </c>
      <c r="E222" s="4">
        <f t="shared" si="13"/>
        <v>60</v>
      </c>
      <c r="F222" s="4">
        <f t="shared" si="14"/>
        <v>0.23076923076923078</v>
      </c>
    </row>
    <row r="223" spans="1:6">
      <c r="A223" s="3" t="s">
        <v>277</v>
      </c>
      <c r="B223" s="3" t="s">
        <v>86</v>
      </c>
      <c r="C223" s="3" t="s">
        <v>31</v>
      </c>
      <c r="D223" s="4">
        <v>5</v>
      </c>
      <c r="E223" s="4">
        <f t="shared" si="13"/>
        <v>60</v>
      </c>
      <c r="F223" s="4">
        <f t="shared" si="14"/>
        <v>0.23076923076923078</v>
      </c>
    </row>
    <row r="224" spans="1:6">
      <c r="A224" s="3" t="s">
        <v>278</v>
      </c>
      <c r="B224" s="3" t="s">
        <v>86</v>
      </c>
      <c r="C224" s="3" t="s">
        <v>31</v>
      </c>
      <c r="D224" s="4">
        <v>5</v>
      </c>
      <c r="E224" s="4">
        <f t="shared" si="13"/>
        <v>60</v>
      </c>
      <c r="F224" s="4">
        <f t="shared" si="14"/>
        <v>0.23076923076923078</v>
      </c>
    </row>
    <row r="225" spans="1:6">
      <c r="A225" s="3" t="s">
        <v>279</v>
      </c>
      <c r="B225" s="3" t="s">
        <v>86</v>
      </c>
      <c r="C225" s="3" t="s">
        <v>31</v>
      </c>
      <c r="D225" s="4">
        <v>5</v>
      </c>
      <c r="E225" s="4">
        <f t="shared" si="13"/>
        <v>60</v>
      </c>
      <c r="F225" s="4">
        <f t="shared" si="14"/>
        <v>0.23076923076923078</v>
      </c>
    </row>
    <row r="226" spans="1:6">
      <c r="A226" s="3" t="s">
        <v>280</v>
      </c>
      <c r="B226" s="3" t="s">
        <v>86</v>
      </c>
      <c r="C226" s="3" t="s">
        <v>31</v>
      </c>
      <c r="D226" s="4">
        <v>5</v>
      </c>
      <c r="E226" s="4">
        <f t="shared" si="13"/>
        <v>60</v>
      </c>
      <c r="F226" s="4">
        <f t="shared" si="14"/>
        <v>0.23076923076923078</v>
      </c>
    </row>
    <row r="227" spans="1:6">
      <c r="A227" s="3" t="s">
        <v>281</v>
      </c>
      <c r="B227" s="3" t="s">
        <v>86</v>
      </c>
      <c r="C227" s="3" t="s">
        <v>31</v>
      </c>
      <c r="D227" s="4">
        <v>5</v>
      </c>
      <c r="E227" s="4">
        <f t="shared" si="13"/>
        <v>60</v>
      </c>
      <c r="F227" s="4">
        <f t="shared" si="14"/>
        <v>0.23076923076923078</v>
      </c>
    </row>
    <row r="228" spans="1:6">
      <c r="A228" s="3" t="s">
        <v>282</v>
      </c>
      <c r="B228" s="3" t="s">
        <v>86</v>
      </c>
      <c r="C228" s="3" t="s">
        <v>31</v>
      </c>
      <c r="D228" s="4">
        <v>5</v>
      </c>
      <c r="E228" s="4">
        <f t="shared" si="13"/>
        <v>60</v>
      </c>
      <c r="F228" s="4">
        <f t="shared" si="14"/>
        <v>0.23076923076923078</v>
      </c>
    </row>
    <row r="229" spans="1:6">
      <c r="A229" s="3" t="s">
        <v>283</v>
      </c>
      <c r="B229" s="3" t="s">
        <v>86</v>
      </c>
      <c r="C229" s="3" t="s">
        <v>31</v>
      </c>
      <c r="D229" s="4">
        <v>5</v>
      </c>
      <c r="E229" s="4">
        <f t="shared" si="13"/>
        <v>60</v>
      </c>
      <c r="F229" s="4">
        <f t="shared" si="14"/>
        <v>0.23076923076923078</v>
      </c>
    </row>
    <row r="230" spans="1:6" ht="25.5">
      <c r="A230" s="3" t="s">
        <v>284</v>
      </c>
      <c r="B230" s="3" t="s">
        <v>86</v>
      </c>
      <c r="C230" s="3" t="s">
        <v>31</v>
      </c>
      <c r="D230" s="4">
        <v>5</v>
      </c>
      <c r="E230" s="4">
        <f t="shared" si="13"/>
        <v>60</v>
      </c>
      <c r="F230" s="4">
        <f t="shared" si="14"/>
        <v>0.23076923076923078</v>
      </c>
    </row>
    <row r="231" spans="1:6" ht="25.5">
      <c r="A231" s="3" t="s">
        <v>285</v>
      </c>
      <c r="B231" s="3" t="s">
        <v>86</v>
      </c>
      <c r="C231" s="3" t="s">
        <v>31</v>
      </c>
      <c r="D231" s="4">
        <v>5</v>
      </c>
      <c r="E231" s="4">
        <f t="shared" si="13"/>
        <v>60</v>
      </c>
      <c r="F231" s="4">
        <f t="shared" si="14"/>
        <v>0.23076923076923078</v>
      </c>
    </row>
    <row r="232" spans="1:6">
      <c r="A232" s="3" t="s">
        <v>286</v>
      </c>
      <c r="B232" s="3" t="s">
        <v>86</v>
      </c>
      <c r="C232" s="3" t="s">
        <v>31</v>
      </c>
      <c r="D232" s="4">
        <v>5</v>
      </c>
      <c r="E232" s="4">
        <f t="shared" si="13"/>
        <v>60</v>
      </c>
      <c r="F232" s="4">
        <f t="shared" si="14"/>
        <v>0.23076923076923078</v>
      </c>
    </row>
    <row r="233" spans="1:6">
      <c r="A233" s="3" t="s">
        <v>287</v>
      </c>
      <c r="B233" s="3" t="s">
        <v>86</v>
      </c>
      <c r="C233" s="3" t="s">
        <v>31</v>
      </c>
      <c r="D233" s="4">
        <v>5</v>
      </c>
      <c r="E233" s="4">
        <f t="shared" si="13"/>
        <v>60</v>
      </c>
      <c r="F233" s="4">
        <f t="shared" si="14"/>
        <v>0.23076923076923078</v>
      </c>
    </row>
    <row r="234" spans="1:6">
      <c r="A234" s="3" t="s">
        <v>288</v>
      </c>
      <c r="B234" s="3" t="s">
        <v>86</v>
      </c>
      <c r="C234" s="3" t="s">
        <v>31</v>
      </c>
      <c r="D234" s="4">
        <v>5</v>
      </c>
      <c r="E234" s="4">
        <f t="shared" si="13"/>
        <v>60</v>
      </c>
      <c r="F234" s="4">
        <f t="shared" si="14"/>
        <v>0.23076923076923078</v>
      </c>
    </row>
    <row r="235" spans="1:6">
      <c r="A235" s="3" t="s">
        <v>289</v>
      </c>
      <c r="B235" s="3" t="s">
        <v>86</v>
      </c>
      <c r="C235" s="3" t="s">
        <v>31</v>
      </c>
      <c r="D235" s="4">
        <v>5</v>
      </c>
      <c r="E235" s="4">
        <f t="shared" si="13"/>
        <v>60</v>
      </c>
      <c r="F235" s="4">
        <f t="shared" si="14"/>
        <v>0.23076923076923078</v>
      </c>
    </row>
    <row r="236" spans="1:6" ht="25.5">
      <c r="A236" s="3" t="s">
        <v>290</v>
      </c>
      <c r="B236" s="3" t="s">
        <v>86</v>
      </c>
      <c r="C236" s="3" t="s">
        <v>31</v>
      </c>
      <c r="D236" s="4">
        <v>5</v>
      </c>
      <c r="E236" s="4">
        <f t="shared" si="13"/>
        <v>60</v>
      </c>
      <c r="F236" s="4">
        <f t="shared" si="14"/>
        <v>0.23076923076923078</v>
      </c>
    </row>
    <row r="237" spans="1:6" ht="25.5">
      <c r="A237" s="3" t="s">
        <v>291</v>
      </c>
      <c r="B237" s="3" t="s">
        <v>86</v>
      </c>
      <c r="C237" s="3" t="s">
        <v>31</v>
      </c>
      <c r="D237" s="4">
        <v>5</v>
      </c>
      <c r="E237" s="4">
        <f t="shared" si="13"/>
        <v>60</v>
      </c>
      <c r="F237" s="4">
        <f t="shared" si="14"/>
        <v>0.23076923076923078</v>
      </c>
    </row>
    <row r="238" spans="1:6">
      <c r="A238" s="3" t="s">
        <v>292</v>
      </c>
      <c r="B238" s="3" t="s">
        <v>86</v>
      </c>
      <c r="C238" s="3" t="s">
        <v>31</v>
      </c>
      <c r="D238" s="4">
        <v>5</v>
      </c>
      <c r="E238" s="4">
        <f t="shared" si="13"/>
        <v>60</v>
      </c>
      <c r="F238" s="4">
        <f t="shared" si="14"/>
        <v>0.23076923076923078</v>
      </c>
    </row>
    <row r="239" spans="1:6">
      <c r="A239" s="3" t="s">
        <v>293</v>
      </c>
      <c r="B239" s="3" t="s">
        <v>86</v>
      </c>
      <c r="C239" s="3" t="s">
        <v>31</v>
      </c>
      <c r="D239" s="4">
        <v>5</v>
      </c>
      <c r="E239" s="4">
        <f t="shared" si="13"/>
        <v>60</v>
      </c>
      <c r="F239" s="4">
        <f t="shared" si="14"/>
        <v>0.23076923076923078</v>
      </c>
    </row>
    <row r="240" spans="1:6">
      <c r="A240" s="15" t="s">
        <v>294</v>
      </c>
      <c r="B240" s="16"/>
      <c r="C240" s="16"/>
      <c r="D240" s="16"/>
      <c r="E240" s="16"/>
      <c r="F240" s="17"/>
    </row>
    <row r="241" spans="1:6" ht="25.5">
      <c r="A241" s="3" t="s">
        <v>295</v>
      </c>
      <c r="B241" s="3" t="s">
        <v>50</v>
      </c>
      <c r="C241" s="3" t="s">
        <v>58</v>
      </c>
      <c r="D241" s="4">
        <f>20/60</f>
        <v>0.33333333333333331</v>
      </c>
      <c r="E241" s="4">
        <f t="shared" si="13"/>
        <v>86.666666666666657</v>
      </c>
      <c r="F241" s="4">
        <f t="shared" si="14"/>
        <v>0.33333333333333331</v>
      </c>
    </row>
    <row r="242" spans="1:6">
      <c r="A242" s="3" t="s">
        <v>296</v>
      </c>
      <c r="B242" s="3" t="s">
        <v>50</v>
      </c>
      <c r="C242" s="3" t="s">
        <v>58</v>
      </c>
      <c r="D242" s="4">
        <f t="shared" ref="D242:D252" si="15">20/60</f>
        <v>0.33333333333333331</v>
      </c>
      <c r="E242" s="4">
        <f t="shared" ref="E242:E267" si="16">IF(B242="Diário",D242*5*52,IF(B242="Semanal",D242*52,IF(B242="Quinzenal",D242*2*15,IF(B242="Mensal",D242*12,IF(B242="Bimestral",D242*6,IF(B242="Trimestral",D242*4,IF(B242="Semestral",D242*2,IF(B242="Anual",D242,"ERRO"))))))))</f>
        <v>86.666666666666657</v>
      </c>
      <c r="F242" s="4">
        <f t="shared" si="14"/>
        <v>0.33333333333333331</v>
      </c>
    </row>
    <row r="243" spans="1:6" ht="25.5">
      <c r="A243" s="3" t="s">
        <v>297</v>
      </c>
      <c r="B243" s="3" t="s">
        <v>50</v>
      </c>
      <c r="C243" s="3" t="s">
        <v>58</v>
      </c>
      <c r="D243" s="4">
        <f t="shared" si="15"/>
        <v>0.33333333333333331</v>
      </c>
      <c r="E243" s="4">
        <f t="shared" si="16"/>
        <v>86.666666666666657</v>
      </c>
      <c r="F243" s="4">
        <f t="shared" si="14"/>
        <v>0.33333333333333331</v>
      </c>
    </row>
    <row r="244" spans="1:6">
      <c r="A244" s="3" t="s">
        <v>298</v>
      </c>
      <c r="B244" s="3" t="s">
        <v>50</v>
      </c>
      <c r="C244" s="3" t="s">
        <v>58</v>
      </c>
      <c r="D244" s="4">
        <f t="shared" si="15"/>
        <v>0.33333333333333331</v>
      </c>
      <c r="E244" s="4">
        <f t="shared" si="16"/>
        <v>86.666666666666657</v>
      </c>
      <c r="F244" s="4">
        <f t="shared" si="14"/>
        <v>0.33333333333333331</v>
      </c>
    </row>
    <row r="245" spans="1:6">
      <c r="A245" s="3" t="s">
        <v>299</v>
      </c>
      <c r="B245" s="3" t="s">
        <v>50</v>
      </c>
      <c r="C245" s="3" t="s">
        <v>58</v>
      </c>
      <c r="D245" s="4">
        <f t="shared" si="15"/>
        <v>0.33333333333333331</v>
      </c>
      <c r="E245" s="4">
        <f t="shared" si="16"/>
        <v>86.666666666666657</v>
      </c>
      <c r="F245" s="4">
        <f t="shared" si="14"/>
        <v>0.33333333333333331</v>
      </c>
    </row>
    <row r="246" spans="1:6">
      <c r="A246" s="3" t="s">
        <v>300</v>
      </c>
      <c r="B246" s="3" t="s">
        <v>50</v>
      </c>
      <c r="C246" s="3" t="s">
        <v>58</v>
      </c>
      <c r="D246" s="4">
        <f t="shared" si="15"/>
        <v>0.33333333333333331</v>
      </c>
      <c r="E246" s="4">
        <f t="shared" si="16"/>
        <v>86.666666666666657</v>
      </c>
      <c r="F246" s="4">
        <f t="shared" si="14"/>
        <v>0.33333333333333331</v>
      </c>
    </row>
    <row r="247" spans="1:6">
      <c r="A247" s="3" t="s">
        <v>301</v>
      </c>
      <c r="B247" s="3" t="s">
        <v>50</v>
      </c>
      <c r="C247" s="3" t="s">
        <v>58</v>
      </c>
      <c r="D247" s="4">
        <f t="shared" si="15"/>
        <v>0.33333333333333331</v>
      </c>
      <c r="E247" s="4">
        <f t="shared" si="16"/>
        <v>86.666666666666657</v>
      </c>
      <c r="F247" s="4">
        <f t="shared" si="14"/>
        <v>0.33333333333333331</v>
      </c>
    </row>
    <row r="248" spans="1:6">
      <c r="A248" s="3" t="s">
        <v>302</v>
      </c>
      <c r="B248" s="3" t="s">
        <v>50</v>
      </c>
      <c r="C248" s="3" t="s">
        <v>58</v>
      </c>
      <c r="D248" s="4">
        <f t="shared" si="15"/>
        <v>0.33333333333333331</v>
      </c>
      <c r="E248" s="4">
        <f t="shared" si="16"/>
        <v>86.666666666666657</v>
      </c>
      <c r="F248" s="4">
        <f t="shared" si="14"/>
        <v>0.33333333333333331</v>
      </c>
    </row>
    <row r="249" spans="1:6">
      <c r="A249" s="3" t="s">
        <v>303</v>
      </c>
      <c r="B249" s="3" t="s">
        <v>50</v>
      </c>
      <c r="C249" s="3" t="s">
        <v>58</v>
      </c>
      <c r="D249" s="4">
        <f t="shared" si="15"/>
        <v>0.33333333333333331</v>
      </c>
      <c r="E249" s="4">
        <f t="shared" si="16"/>
        <v>86.666666666666657</v>
      </c>
      <c r="F249" s="4">
        <f t="shared" si="14"/>
        <v>0.33333333333333331</v>
      </c>
    </row>
    <row r="250" spans="1:6">
      <c r="A250" s="3" t="s">
        <v>304</v>
      </c>
      <c r="B250" s="3" t="s">
        <v>50</v>
      </c>
      <c r="C250" s="3" t="s">
        <v>58</v>
      </c>
      <c r="D250" s="4">
        <f t="shared" si="15"/>
        <v>0.33333333333333331</v>
      </c>
      <c r="E250" s="4">
        <f t="shared" si="16"/>
        <v>86.666666666666657</v>
      </c>
      <c r="F250" s="4">
        <f t="shared" si="14"/>
        <v>0.33333333333333331</v>
      </c>
    </row>
    <row r="251" spans="1:6">
      <c r="A251" s="3" t="s">
        <v>305</v>
      </c>
      <c r="B251" s="3" t="s">
        <v>50</v>
      </c>
      <c r="C251" s="3" t="s">
        <v>58</v>
      </c>
      <c r="D251" s="4">
        <f t="shared" si="15"/>
        <v>0.33333333333333331</v>
      </c>
      <c r="E251" s="4">
        <f t="shared" si="16"/>
        <v>86.666666666666657</v>
      </c>
      <c r="F251" s="4">
        <f t="shared" si="14"/>
        <v>0.33333333333333331</v>
      </c>
    </row>
    <row r="252" spans="1:6">
      <c r="A252" s="3" t="s">
        <v>306</v>
      </c>
      <c r="B252" s="3" t="s">
        <v>50</v>
      </c>
      <c r="C252" s="3" t="s">
        <v>58</v>
      </c>
      <c r="D252" s="4">
        <f t="shared" si="15"/>
        <v>0.33333333333333331</v>
      </c>
      <c r="E252" s="4">
        <f t="shared" si="16"/>
        <v>86.666666666666657</v>
      </c>
      <c r="F252" s="4">
        <f t="shared" si="14"/>
        <v>0.33333333333333331</v>
      </c>
    </row>
    <row r="253" spans="1:6">
      <c r="A253" s="3" t="s">
        <v>307</v>
      </c>
      <c r="B253" s="3" t="s">
        <v>86</v>
      </c>
      <c r="C253" s="3" t="s">
        <v>58</v>
      </c>
      <c r="D253" s="4">
        <v>8</v>
      </c>
      <c r="E253" s="4">
        <f t="shared" si="16"/>
        <v>96</v>
      </c>
      <c r="F253" s="4">
        <f t="shared" si="14"/>
        <v>0.36923076923076925</v>
      </c>
    </row>
    <row r="254" spans="1:6">
      <c r="A254" s="3" t="s">
        <v>308</v>
      </c>
      <c r="B254" s="3" t="s">
        <v>86</v>
      </c>
      <c r="C254" s="3" t="s">
        <v>58</v>
      </c>
      <c r="D254" s="4">
        <v>8</v>
      </c>
      <c r="E254" s="4">
        <f t="shared" si="16"/>
        <v>96</v>
      </c>
      <c r="F254" s="4">
        <f t="shared" si="14"/>
        <v>0.36923076923076925</v>
      </c>
    </row>
    <row r="255" spans="1:6">
      <c r="A255" s="3" t="s">
        <v>309</v>
      </c>
      <c r="B255" s="3" t="s">
        <v>86</v>
      </c>
      <c r="C255" s="3" t="s">
        <v>58</v>
      </c>
      <c r="D255" s="4">
        <v>8</v>
      </c>
      <c r="E255" s="4">
        <f t="shared" si="16"/>
        <v>96</v>
      </c>
      <c r="F255" s="4">
        <f t="shared" si="14"/>
        <v>0.36923076923076925</v>
      </c>
    </row>
    <row r="256" spans="1:6">
      <c r="A256" s="3" t="s">
        <v>310</v>
      </c>
      <c r="B256" s="3" t="s">
        <v>86</v>
      </c>
      <c r="C256" s="3" t="s">
        <v>58</v>
      </c>
      <c r="D256" s="4">
        <v>8</v>
      </c>
      <c r="E256" s="4">
        <f t="shared" si="16"/>
        <v>96</v>
      </c>
      <c r="F256" s="4">
        <f t="shared" si="14"/>
        <v>0.36923076923076925</v>
      </c>
    </row>
    <row r="257" spans="1:6">
      <c r="A257" s="3" t="s">
        <v>311</v>
      </c>
      <c r="B257" s="3" t="s">
        <v>86</v>
      </c>
      <c r="C257" s="3" t="s">
        <v>58</v>
      </c>
      <c r="D257" s="4">
        <v>8</v>
      </c>
      <c r="E257" s="4">
        <f t="shared" si="16"/>
        <v>96</v>
      </c>
      <c r="F257" s="4">
        <f t="shared" si="14"/>
        <v>0.36923076923076925</v>
      </c>
    </row>
    <row r="258" spans="1:6">
      <c r="A258" s="3" t="s">
        <v>312</v>
      </c>
      <c r="B258" s="3" t="s">
        <v>86</v>
      </c>
      <c r="C258" s="3" t="s">
        <v>58</v>
      </c>
      <c r="D258" s="4">
        <v>8</v>
      </c>
      <c r="E258" s="4">
        <f t="shared" si="16"/>
        <v>96</v>
      </c>
      <c r="F258" s="4">
        <f t="shared" si="14"/>
        <v>0.36923076923076925</v>
      </c>
    </row>
    <row r="259" spans="1:6">
      <c r="A259" s="3" t="s">
        <v>313</v>
      </c>
      <c r="B259" s="3" t="s">
        <v>86</v>
      </c>
      <c r="C259" s="3" t="s">
        <v>58</v>
      </c>
      <c r="D259" s="4">
        <v>8</v>
      </c>
      <c r="E259" s="4">
        <f t="shared" si="16"/>
        <v>96</v>
      </c>
      <c r="F259" s="4">
        <f t="shared" si="14"/>
        <v>0.36923076923076925</v>
      </c>
    </row>
    <row r="260" spans="1:6">
      <c r="A260" s="3" t="s">
        <v>314</v>
      </c>
      <c r="B260" s="3" t="s">
        <v>158</v>
      </c>
      <c r="C260" s="3" t="s">
        <v>58</v>
      </c>
      <c r="D260" s="4">
        <v>90</v>
      </c>
      <c r="E260" s="4">
        <f t="shared" si="16"/>
        <v>90</v>
      </c>
      <c r="F260" s="4">
        <f t="shared" si="14"/>
        <v>0.34615384615384615</v>
      </c>
    </row>
    <row r="261" spans="1:6">
      <c r="A261" s="3" t="s">
        <v>315</v>
      </c>
      <c r="B261" s="3" t="s">
        <v>158</v>
      </c>
      <c r="C261" s="3" t="s">
        <v>58</v>
      </c>
      <c r="D261" s="4">
        <v>90</v>
      </c>
      <c r="E261" s="4">
        <f t="shared" si="16"/>
        <v>90</v>
      </c>
      <c r="F261" s="4">
        <f t="shared" ref="F261:F323" si="17">IF(B261="Diário",D261,IF(B261="Semanal",D261/5,IF(B261="Quinzenal",D261/10,IF(B261="Mensal",D261/(52/12*5),IF(B261="Bimestral",D261/(52/12*10),IF(B261="Trimestral",D261/(52/12*15),IF(B261="Semestral",D261/(52/12*30),IF(B261="Anual",D261/(52/12*60),"ERRO"))))))))</f>
        <v>0.34615384615384615</v>
      </c>
    </row>
    <row r="262" spans="1:6">
      <c r="A262" s="3" t="s">
        <v>316</v>
      </c>
      <c r="B262" s="3" t="s">
        <v>158</v>
      </c>
      <c r="C262" s="3" t="s">
        <v>58</v>
      </c>
      <c r="D262" s="4">
        <v>90</v>
      </c>
      <c r="E262" s="4">
        <f t="shared" si="16"/>
        <v>90</v>
      </c>
      <c r="F262" s="4">
        <f t="shared" si="17"/>
        <v>0.34615384615384615</v>
      </c>
    </row>
    <row r="263" spans="1:6">
      <c r="A263" s="3" t="s">
        <v>317</v>
      </c>
      <c r="B263" s="3" t="s">
        <v>158</v>
      </c>
      <c r="C263" s="3" t="s">
        <v>58</v>
      </c>
      <c r="D263" s="4">
        <v>90</v>
      </c>
      <c r="E263" s="4">
        <f t="shared" si="16"/>
        <v>90</v>
      </c>
      <c r="F263" s="4">
        <f t="shared" si="17"/>
        <v>0.34615384615384615</v>
      </c>
    </row>
    <row r="264" spans="1:6">
      <c r="A264" s="3" t="s">
        <v>318</v>
      </c>
      <c r="B264" s="3" t="s">
        <v>158</v>
      </c>
      <c r="C264" s="3" t="s">
        <v>58</v>
      </c>
      <c r="D264" s="4">
        <v>90</v>
      </c>
      <c r="E264" s="4">
        <f t="shared" si="16"/>
        <v>90</v>
      </c>
      <c r="F264" s="4">
        <f t="shared" si="17"/>
        <v>0.34615384615384615</v>
      </c>
    </row>
    <row r="265" spans="1:6">
      <c r="A265" s="3" t="s">
        <v>319</v>
      </c>
      <c r="B265" s="3" t="s">
        <v>158</v>
      </c>
      <c r="C265" s="3" t="s">
        <v>58</v>
      </c>
      <c r="D265" s="4">
        <v>90</v>
      </c>
      <c r="E265" s="4">
        <f t="shared" si="16"/>
        <v>90</v>
      </c>
      <c r="F265" s="4">
        <f t="shared" si="17"/>
        <v>0.34615384615384615</v>
      </c>
    </row>
    <row r="266" spans="1:6">
      <c r="A266" s="3" t="s">
        <v>320</v>
      </c>
      <c r="B266" s="3" t="s">
        <v>158</v>
      </c>
      <c r="C266" s="3" t="s">
        <v>58</v>
      </c>
      <c r="D266" s="4">
        <v>90</v>
      </c>
      <c r="E266" s="4">
        <f t="shared" si="16"/>
        <v>90</v>
      </c>
      <c r="F266" s="4">
        <f t="shared" si="17"/>
        <v>0.34615384615384615</v>
      </c>
    </row>
    <row r="267" spans="1:6">
      <c r="A267" s="3" t="s">
        <v>321</v>
      </c>
      <c r="B267" s="3" t="s">
        <v>158</v>
      </c>
      <c r="C267" s="3" t="s">
        <v>58</v>
      </c>
      <c r="D267" s="4">
        <v>90</v>
      </c>
      <c r="E267" s="4">
        <f t="shared" si="16"/>
        <v>90</v>
      </c>
      <c r="F267" s="4">
        <f t="shared" si="17"/>
        <v>0.34615384615384615</v>
      </c>
    </row>
    <row r="268" spans="1:6">
      <c r="A268" s="15" t="s">
        <v>322</v>
      </c>
      <c r="B268" s="16"/>
      <c r="C268" s="16"/>
      <c r="D268" s="16"/>
      <c r="E268" s="16"/>
      <c r="F268" s="17"/>
    </row>
    <row r="269" spans="1:6">
      <c r="A269" s="3" t="s">
        <v>323</v>
      </c>
      <c r="B269" s="3" t="s">
        <v>86</v>
      </c>
      <c r="C269" s="3" t="s">
        <v>58</v>
      </c>
      <c r="D269" s="4">
        <v>8</v>
      </c>
      <c r="E269" s="4">
        <f t="shared" ref="E269:E323" si="18">IF(B269="Diário",D269*5*52,IF(B269="Semanal",D269*52,IF(B269="Quinzenal",D269*2*15,IF(B269="Mensal",D269*12,IF(B269="Bimestral",D269*6,IF(B269="Trimestral",D269*4,IF(B269="Semestral",D269*2,IF(B269="Anual",D269,"ERRO"))))))))</f>
        <v>96</v>
      </c>
      <c r="F269" s="4">
        <f t="shared" si="17"/>
        <v>0.36923076923076925</v>
      </c>
    </row>
    <row r="270" spans="1:6">
      <c r="A270" s="3" t="s">
        <v>324</v>
      </c>
      <c r="B270" s="3" t="s">
        <v>86</v>
      </c>
      <c r="C270" s="3" t="s">
        <v>58</v>
      </c>
      <c r="D270" s="4">
        <v>8</v>
      </c>
      <c r="E270" s="4">
        <f t="shared" si="18"/>
        <v>96</v>
      </c>
      <c r="F270" s="4">
        <f t="shared" si="17"/>
        <v>0.36923076923076925</v>
      </c>
    </row>
    <row r="271" spans="1:6">
      <c r="A271" s="3" t="s">
        <v>325</v>
      </c>
      <c r="B271" s="3" t="s">
        <v>86</v>
      </c>
      <c r="C271" s="3" t="s">
        <v>58</v>
      </c>
      <c r="D271" s="4">
        <v>8</v>
      </c>
      <c r="E271" s="4">
        <f t="shared" si="18"/>
        <v>96</v>
      </c>
      <c r="F271" s="4">
        <f t="shared" si="17"/>
        <v>0.36923076923076925</v>
      </c>
    </row>
    <row r="272" spans="1:6">
      <c r="A272" s="3" t="s">
        <v>326</v>
      </c>
      <c r="B272" s="3" t="s">
        <v>86</v>
      </c>
      <c r="C272" s="3" t="s">
        <v>58</v>
      </c>
      <c r="D272" s="4">
        <v>8</v>
      </c>
      <c r="E272" s="4">
        <f t="shared" si="18"/>
        <v>96</v>
      </c>
      <c r="F272" s="4">
        <f t="shared" si="17"/>
        <v>0.36923076923076925</v>
      </c>
    </row>
    <row r="273" spans="1:6">
      <c r="A273" s="3" t="s">
        <v>327</v>
      </c>
      <c r="B273" s="3" t="s">
        <v>86</v>
      </c>
      <c r="C273" s="3" t="s">
        <v>58</v>
      </c>
      <c r="D273" s="4">
        <v>8</v>
      </c>
      <c r="E273" s="4">
        <f t="shared" si="18"/>
        <v>96</v>
      </c>
      <c r="F273" s="4">
        <f t="shared" si="17"/>
        <v>0.36923076923076925</v>
      </c>
    </row>
    <row r="274" spans="1:6">
      <c r="A274" s="3" t="s">
        <v>328</v>
      </c>
      <c r="B274" s="3" t="s">
        <v>86</v>
      </c>
      <c r="C274" s="3" t="s">
        <v>58</v>
      </c>
      <c r="D274" s="4">
        <v>8</v>
      </c>
      <c r="E274" s="4">
        <f t="shared" si="18"/>
        <v>96</v>
      </c>
      <c r="F274" s="4">
        <f t="shared" si="17"/>
        <v>0.36923076923076925</v>
      </c>
    </row>
    <row r="275" spans="1:6" ht="25.5">
      <c r="A275" s="3" t="s">
        <v>329</v>
      </c>
      <c r="B275" s="3" t="s">
        <v>86</v>
      </c>
      <c r="C275" s="3" t="s">
        <v>58</v>
      </c>
      <c r="D275" s="4">
        <v>6</v>
      </c>
      <c r="E275" s="4">
        <f t="shared" si="18"/>
        <v>72</v>
      </c>
      <c r="F275" s="4">
        <f t="shared" si="17"/>
        <v>0.27692307692307694</v>
      </c>
    </row>
    <row r="276" spans="1:6">
      <c r="A276" s="3" t="s">
        <v>330</v>
      </c>
      <c r="B276" s="3" t="s">
        <v>86</v>
      </c>
      <c r="C276" s="3" t="s">
        <v>58</v>
      </c>
      <c r="D276" s="4">
        <v>8</v>
      </c>
      <c r="E276" s="4">
        <f t="shared" si="18"/>
        <v>96</v>
      </c>
      <c r="F276" s="4">
        <f t="shared" si="17"/>
        <v>0.36923076923076925</v>
      </c>
    </row>
    <row r="277" spans="1:6">
      <c r="A277" s="3" t="s">
        <v>331</v>
      </c>
      <c r="B277" s="3" t="s">
        <v>158</v>
      </c>
      <c r="C277" s="3" t="s">
        <v>58</v>
      </c>
      <c r="D277" s="4">
        <v>90</v>
      </c>
      <c r="E277" s="4">
        <f t="shared" si="18"/>
        <v>90</v>
      </c>
      <c r="F277" s="4">
        <f t="shared" si="17"/>
        <v>0.34615384615384615</v>
      </c>
    </row>
    <row r="278" spans="1:6">
      <c r="A278" s="3" t="s">
        <v>332</v>
      </c>
      <c r="B278" s="3" t="s">
        <v>158</v>
      </c>
      <c r="C278" s="3" t="s">
        <v>58</v>
      </c>
      <c r="D278" s="4">
        <v>90</v>
      </c>
      <c r="E278" s="4">
        <f t="shared" si="18"/>
        <v>90</v>
      </c>
      <c r="F278" s="4">
        <f t="shared" si="17"/>
        <v>0.34615384615384615</v>
      </c>
    </row>
    <row r="279" spans="1:6">
      <c r="A279" s="3" t="s">
        <v>333</v>
      </c>
      <c r="B279" s="3" t="s">
        <v>158</v>
      </c>
      <c r="C279" s="3" t="s">
        <v>58</v>
      </c>
      <c r="D279" s="4">
        <v>90</v>
      </c>
      <c r="E279" s="4">
        <f t="shared" si="18"/>
        <v>90</v>
      </c>
      <c r="F279" s="4">
        <f t="shared" si="17"/>
        <v>0.34615384615384615</v>
      </c>
    </row>
    <row r="280" spans="1:6">
      <c r="A280" s="3" t="s">
        <v>334</v>
      </c>
      <c r="B280" s="3" t="s">
        <v>158</v>
      </c>
      <c r="C280" s="3" t="s">
        <v>58</v>
      </c>
      <c r="D280" s="4">
        <v>90</v>
      </c>
      <c r="E280" s="4">
        <f t="shared" si="18"/>
        <v>90</v>
      </c>
      <c r="F280" s="4">
        <f t="shared" si="17"/>
        <v>0.34615384615384615</v>
      </c>
    </row>
    <row r="281" spans="1:6" ht="25.5">
      <c r="A281" s="3" t="s">
        <v>335</v>
      </c>
      <c r="B281" s="3" t="s">
        <v>158</v>
      </c>
      <c r="C281" s="3" t="s">
        <v>58</v>
      </c>
      <c r="D281" s="4">
        <v>90</v>
      </c>
      <c r="E281" s="4">
        <f t="shared" si="18"/>
        <v>90</v>
      </c>
      <c r="F281" s="4">
        <f t="shared" si="17"/>
        <v>0.34615384615384615</v>
      </c>
    </row>
    <row r="282" spans="1:6">
      <c r="A282" s="3" t="s">
        <v>336</v>
      </c>
      <c r="B282" s="3" t="s">
        <v>158</v>
      </c>
      <c r="C282" s="3" t="s">
        <v>58</v>
      </c>
      <c r="D282" s="4">
        <v>90</v>
      </c>
      <c r="E282" s="4">
        <f t="shared" si="18"/>
        <v>90</v>
      </c>
      <c r="F282" s="4">
        <f t="shared" si="17"/>
        <v>0.34615384615384615</v>
      </c>
    </row>
    <row r="283" spans="1:6">
      <c r="A283" s="3" t="s">
        <v>337</v>
      </c>
      <c r="B283" s="3" t="s">
        <v>158</v>
      </c>
      <c r="C283" s="3" t="s">
        <v>58</v>
      </c>
      <c r="D283" s="4">
        <v>90</v>
      </c>
      <c r="E283" s="4">
        <f t="shared" si="18"/>
        <v>90</v>
      </c>
      <c r="F283" s="4">
        <f t="shared" si="17"/>
        <v>0.34615384615384615</v>
      </c>
    </row>
    <row r="284" spans="1:6">
      <c r="A284" s="3" t="s">
        <v>338</v>
      </c>
      <c r="B284" s="3" t="s">
        <v>158</v>
      </c>
      <c r="C284" s="3" t="s">
        <v>58</v>
      </c>
      <c r="D284" s="4">
        <v>90</v>
      </c>
      <c r="E284" s="4">
        <f t="shared" si="18"/>
        <v>90</v>
      </c>
      <c r="F284" s="4">
        <f t="shared" si="17"/>
        <v>0.34615384615384615</v>
      </c>
    </row>
    <row r="285" spans="1:6">
      <c r="A285" s="3" t="s">
        <v>339</v>
      </c>
      <c r="B285" s="3" t="s">
        <v>158</v>
      </c>
      <c r="C285" s="3" t="s">
        <v>58</v>
      </c>
      <c r="D285" s="4">
        <v>90</v>
      </c>
      <c r="E285" s="4">
        <f t="shared" si="18"/>
        <v>90</v>
      </c>
      <c r="F285" s="4">
        <f t="shared" si="17"/>
        <v>0.34615384615384615</v>
      </c>
    </row>
    <row r="286" spans="1:6">
      <c r="A286" s="15" t="s">
        <v>340</v>
      </c>
      <c r="B286" s="16"/>
      <c r="C286" s="16"/>
      <c r="D286" s="16"/>
      <c r="E286" s="16"/>
      <c r="F286" s="17"/>
    </row>
    <row r="287" spans="1:6">
      <c r="A287" s="3" t="s">
        <v>341</v>
      </c>
      <c r="B287" s="3" t="s">
        <v>50</v>
      </c>
      <c r="C287" s="3" t="s">
        <v>58</v>
      </c>
      <c r="D287" s="4">
        <f t="shared" ref="D287:D294" si="19">20/60</f>
        <v>0.33333333333333331</v>
      </c>
      <c r="E287" s="4">
        <f t="shared" si="18"/>
        <v>86.666666666666657</v>
      </c>
      <c r="F287" s="4">
        <f t="shared" si="17"/>
        <v>0.33333333333333331</v>
      </c>
    </row>
    <row r="288" spans="1:6">
      <c r="A288" s="3" t="s">
        <v>59</v>
      </c>
      <c r="B288" s="3" t="s">
        <v>50</v>
      </c>
      <c r="C288" s="3" t="s">
        <v>58</v>
      </c>
      <c r="D288" s="4">
        <f t="shared" si="19"/>
        <v>0.33333333333333331</v>
      </c>
      <c r="E288" s="4">
        <f t="shared" ref="E288:E294" si="20">IF(B288="Diário",D288*5*52,IF(B288="Semanal",D288*52,IF(B288="Quinzenal",D288*2*15,IF(B288="Mensal",D288*12,IF(B288="Bimestral",D288*6,IF(B288="Trimestral",D288*4,IF(B288="Semestral",D288*2,IF(B288="Anual",D288,"ERRO"))))))))</f>
        <v>86.666666666666657</v>
      </c>
      <c r="F288" s="4">
        <f t="shared" si="17"/>
        <v>0.33333333333333331</v>
      </c>
    </row>
    <row r="289" spans="1:6">
      <c r="A289" s="3" t="s">
        <v>342</v>
      </c>
      <c r="B289" s="3" t="s">
        <v>50</v>
      </c>
      <c r="C289" s="3" t="s">
        <v>58</v>
      </c>
      <c r="D289" s="4">
        <f t="shared" si="19"/>
        <v>0.33333333333333331</v>
      </c>
      <c r="E289" s="4">
        <f t="shared" si="20"/>
        <v>86.666666666666657</v>
      </c>
      <c r="F289" s="4">
        <f t="shared" si="17"/>
        <v>0.33333333333333331</v>
      </c>
    </row>
    <row r="290" spans="1:6">
      <c r="A290" s="3" t="s">
        <v>343</v>
      </c>
      <c r="B290" s="3" t="s">
        <v>50</v>
      </c>
      <c r="C290" s="3" t="s">
        <v>58</v>
      </c>
      <c r="D290" s="4">
        <f t="shared" si="19"/>
        <v>0.33333333333333331</v>
      </c>
      <c r="E290" s="4">
        <f t="shared" si="20"/>
        <v>86.666666666666657</v>
      </c>
      <c r="F290" s="4">
        <f t="shared" si="17"/>
        <v>0.33333333333333331</v>
      </c>
    </row>
    <row r="291" spans="1:6">
      <c r="A291" s="3" t="s">
        <v>344</v>
      </c>
      <c r="B291" s="3" t="s">
        <v>50</v>
      </c>
      <c r="C291" s="3" t="s">
        <v>58</v>
      </c>
      <c r="D291" s="4">
        <f t="shared" si="19"/>
        <v>0.33333333333333331</v>
      </c>
      <c r="E291" s="4">
        <f t="shared" si="20"/>
        <v>86.666666666666657</v>
      </c>
      <c r="F291" s="4">
        <f t="shared" si="17"/>
        <v>0.33333333333333331</v>
      </c>
    </row>
    <row r="292" spans="1:6">
      <c r="A292" s="3" t="s">
        <v>298</v>
      </c>
      <c r="B292" s="3" t="s">
        <v>50</v>
      </c>
      <c r="C292" s="3" t="s">
        <v>58</v>
      </c>
      <c r="D292" s="4">
        <f t="shared" si="19"/>
        <v>0.33333333333333331</v>
      </c>
      <c r="E292" s="4">
        <f t="shared" si="20"/>
        <v>86.666666666666657</v>
      </c>
      <c r="F292" s="4">
        <f t="shared" si="17"/>
        <v>0.33333333333333331</v>
      </c>
    </row>
    <row r="293" spans="1:6">
      <c r="A293" s="3" t="s">
        <v>345</v>
      </c>
      <c r="B293" s="3" t="s">
        <v>50</v>
      </c>
      <c r="C293" s="3" t="s">
        <v>58</v>
      </c>
      <c r="D293" s="4">
        <f t="shared" si="19"/>
        <v>0.33333333333333331</v>
      </c>
      <c r="E293" s="4">
        <f t="shared" si="20"/>
        <v>86.666666666666657</v>
      </c>
      <c r="F293" s="4">
        <f t="shared" si="17"/>
        <v>0.33333333333333331</v>
      </c>
    </row>
    <row r="294" spans="1:6">
      <c r="A294" s="3" t="s">
        <v>330</v>
      </c>
      <c r="B294" s="3" t="s">
        <v>50</v>
      </c>
      <c r="C294" s="3" t="s">
        <v>58</v>
      </c>
      <c r="D294" s="4">
        <f t="shared" si="19"/>
        <v>0.33333333333333331</v>
      </c>
      <c r="E294" s="4">
        <f t="shared" si="20"/>
        <v>86.666666666666657</v>
      </c>
      <c r="F294" s="4">
        <f t="shared" si="17"/>
        <v>0.33333333333333331</v>
      </c>
    </row>
    <row r="295" spans="1:6" ht="25.5">
      <c r="A295" s="3" t="s">
        <v>346</v>
      </c>
      <c r="B295" s="3" t="s">
        <v>86</v>
      </c>
      <c r="C295" s="3" t="s">
        <v>58</v>
      </c>
      <c r="D295" s="4">
        <v>8</v>
      </c>
      <c r="E295" s="4">
        <f t="shared" si="18"/>
        <v>96</v>
      </c>
      <c r="F295" s="4">
        <f t="shared" si="17"/>
        <v>0.36923076923076925</v>
      </c>
    </row>
    <row r="296" spans="1:6" ht="38.25">
      <c r="A296" s="3" t="s">
        <v>347</v>
      </c>
      <c r="B296" s="3" t="s">
        <v>86</v>
      </c>
      <c r="C296" s="3" t="s">
        <v>58</v>
      </c>
      <c r="D296" s="4">
        <v>8</v>
      </c>
      <c r="E296" s="4">
        <f t="shared" si="18"/>
        <v>96</v>
      </c>
      <c r="F296" s="4">
        <f t="shared" si="17"/>
        <v>0.36923076923076925</v>
      </c>
    </row>
    <row r="297" spans="1:6">
      <c r="A297" s="3" t="s">
        <v>348</v>
      </c>
      <c r="B297" s="3" t="s">
        <v>86</v>
      </c>
      <c r="C297" s="3" t="s">
        <v>58</v>
      </c>
      <c r="D297" s="4">
        <v>8</v>
      </c>
      <c r="E297" s="4">
        <f t="shared" si="18"/>
        <v>96</v>
      </c>
      <c r="F297" s="4">
        <f t="shared" si="17"/>
        <v>0.36923076923076925</v>
      </c>
    </row>
    <row r="298" spans="1:6" ht="25.5">
      <c r="A298" s="3" t="s">
        <v>349</v>
      </c>
      <c r="B298" s="3" t="s">
        <v>86</v>
      </c>
      <c r="C298" s="3" t="s">
        <v>58</v>
      </c>
      <c r="D298" s="4">
        <v>8</v>
      </c>
      <c r="E298" s="4">
        <f t="shared" si="18"/>
        <v>96</v>
      </c>
      <c r="F298" s="4">
        <f t="shared" si="17"/>
        <v>0.36923076923076925</v>
      </c>
    </row>
    <row r="299" spans="1:6">
      <c r="A299" s="3" t="s">
        <v>350</v>
      </c>
      <c r="B299" s="3" t="s">
        <v>86</v>
      </c>
      <c r="C299" s="3" t="s">
        <v>58</v>
      </c>
      <c r="D299" s="4">
        <v>8</v>
      </c>
      <c r="E299" s="4">
        <f t="shared" si="18"/>
        <v>96</v>
      </c>
      <c r="F299" s="4">
        <f t="shared" si="17"/>
        <v>0.36923076923076925</v>
      </c>
    </row>
    <row r="300" spans="1:6">
      <c r="A300" s="3" t="s">
        <v>351</v>
      </c>
      <c r="B300" s="3" t="s">
        <v>86</v>
      </c>
      <c r="C300" s="3" t="s">
        <v>58</v>
      </c>
      <c r="D300" s="4">
        <v>8</v>
      </c>
      <c r="E300" s="4">
        <f t="shared" si="18"/>
        <v>96</v>
      </c>
      <c r="F300" s="4">
        <f t="shared" si="17"/>
        <v>0.36923076923076925</v>
      </c>
    </row>
    <row r="301" spans="1:6">
      <c r="A301" s="3" t="s">
        <v>352</v>
      </c>
      <c r="B301" s="3" t="s">
        <v>86</v>
      </c>
      <c r="C301" s="3" t="s">
        <v>58</v>
      </c>
      <c r="D301" s="4">
        <v>8</v>
      </c>
      <c r="E301" s="4">
        <f t="shared" si="18"/>
        <v>96</v>
      </c>
      <c r="F301" s="4">
        <f t="shared" si="17"/>
        <v>0.36923076923076925</v>
      </c>
    </row>
    <row r="302" spans="1:6">
      <c r="A302" s="3" t="s">
        <v>314</v>
      </c>
      <c r="B302" s="3" t="s">
        <v>158</v>
      </c>
      <c r="C302" s="3" t="s">
        <v>58</v>
      </c>
      <c r="D302" s="4">
        <v>90</v>
      </c>
      <c r="E302" s="4">
        <f t="shared" si="18"/>
        <v>90</v>
      </c>
      <c r="F302" s="4">
        <f t="shared" si="17"/>
        <v>0.34615384615384615</v>
      </c>
    </row>
    <row r="303" spans="1:6">
      <c r="A303" s="3" t="s">
        <v>353</v>
      </c>
      <c r="B303" s="3" t="s">
        <v>158</v>
      </c>
      <c r="C303" s="3" t="s">
        <v>58</v>
      </c>
      <c r="D303" s="4">
        <v>90</v>
      </c>
      <c r="E303" s="4">
        <f t="shared" si="18"/>
        <v>90</v>
      </c>
      <c r="F303" s="4">
        <f t="shared" si="17"/>
        <v>0.34615384615384615</v>
      </c>
    </row>
    <row r="304" spans="1:6">
      <c r="A304" s="3" t="s">
        <v>354</v>
      </c>
      <c r="B304" s="3" t="s">
        <v>158</v>
      </c>
      <c r="C304" s="3" t="s">
        <v>58</v>
      </c>
      <c r="D304" s="4">
        <v>90</v>
      </c>
      <c r="E304" s="4">
        <f t="shared" si="18"/>
        <v>90</v>
      </c>
      <c r="F304" s="4">
        <f t="shared" si="17"/>
        <v>0.34615384615384615</v>
      </c>
    </row>
    <row r="305" spans="1:6">
      <c r="A305" s="3" t="s">
        <v>355</v>
      </c>
      <c r="B305" s="3" t="s">
        <v>158</v>
      </c>
      <c r="C305" s="3" t="s">
        <v>58</v>
      </c>
      <c r="D305" s="4">
        <v>90</v>
      </c>
      <c r="E305" s="4">
        <f t="shared" si="18"/>
        <v>90</v>
      </c>
      <c r="F305" s="4">
        <f t="shared" si="17"/>
        <v>0.34615384615384615</v>
      </c>
    </row>
    <row r="306" spans="1:6">
      <c r="A306" s="3" t="s">
        <v>318</v>
      </c>
      <c r="B306" s="3" t="s">
        <v>158</v>
      </c>
      <c r="C306" s="3" t="s">
        <v>58</v>
      </c>
      <c r="D306" s="4">
        <v>90</v>
      </c>
      <c r="E306" s="4">
        <f t="shared" si="18"/>
        <v>90</v>
      </c>
      <c r="F306" s="4">
        <f t="shared" si="17"/>
        <v>0.34615384615384615</v>
      </c>
    </row>
    <row r="307" spans="1:6">
      <c r="A307" s="3" t="s">
        <v>319</v>
      </c>
      <c r="B307" s="3" t="s">
        <v>158</v>
      </c>
      <c r="C307" s="3" t="s">
        <v>58</v>
      </c>
      <c r="D307" s="4">
        <v>90</v>
      </c>
      <c r="E307" s="4">
        <f t="shared" si="18"/>
        <v>90</v>
      </c>
      <c r="F307" s="4">
        <f t="shared" si="17"/>
        <v>0.34615384615384615</v>
      </c>
    </row>
    <row r="308" spans="1:6">
      <c r="A308" s="3" t="s">
        <v>320</v>
      </c>
      <c r="B308" s="3" t="s">
        <v>158</v>
      </c>
      <c r="C308" s="3" t="s">
        <v>58</v>
      </c>
      <c r="D308" s="4">
        <v>90</v>
      </c>
      <c r="E308" s="4">
        <f t="shared" si="18"/>
        <v>90</v>
      </c>
      <c r="F308" s="4">
        <f t="shared" si="17"/>
        <v>0.34615384615384615</v>
      </c>
    </row>
    <row r="309" spans="1:6">
      <c r="A309" s="3" t="s">
        <v>321</v>
      </c>
      <c r="B309" s="3" t="s">
        <v>158</v>
      </c>
      <c r="C309" s="3" t="s">
        <v>58</v>
      </c>
      <c r="D309" s="4">
        <v>90</v>
      </c>
      <c r="E309" s="4">
        <f t="shared" si="18"/>
        <v>90</v>
      </c>
      <c r="F309" s="4">
        <f t="shared" si="17"/>
        <v>0.34615384615384615</v>
      </c>
    </row>
    <row r="310" spans="1:6" ht="25.5">
      <c r="A310" s="3" t="s">
        <v>356</v>
      </c>
      <c r="B310" s="3" t="s">
        <v>158</v>
      </c>
      <c r="C310" s="3" t="s">
        <v>58</v>
      </c>
      <c r="D310" s="4">
        <v>90</v>
      </c>
      <c r="E310" s="4">
        <f t="shared" si="18"/>
        <v>90</v>
      </c>
      <c r="F310" s="4">
        <f t="shared" si="17"/>
        <v>0.34615384615384615</v>
      </c>
    </row>
    <row r="311" spans="1:6">
      <c r="A311" s="15" t="s">
        <v>357</v>
      </c>
      <c r="B311" s="16"/>
      <c r="C311" s="16"/>
      <c r="D311" s="16"/>
      <c r="E311" s="16"/>
      <c r="F311" s="17"/>
    </row>
    <row r="312" spans="1:6">
      <c r="A312" s="3" t="s">
        <v>358</v>
      </c>
      <c r="B312" s="3" t="s">
        <v>122</v>
      </c>
      <c r="C312" s="3" t="s">
        <v>58</v>
      </c>
      <c r="D312" s="4">
        <v>40</v>
      </c>
      <c r="E312" s="4">
        <f t="shared" si="18"/>
        <v>80</v>
      </c>
      <c r="F312" s="4">
        <f t="shared" si="17"/>
        <v>0.30769230769230771</v>
      </c>
    </row>
    <row r="313" spans="1:6">
      <c r="A313" s="3" t="s">
        <v>359</v>
      </c>
      <c r="B313" s="3" t="s">
        <v>122</v>
      </c>
      <c r="C313" s="3" t="s">
        <v>58</v>
      </c>
      <c r="D313" s="4">
        <v>40</v>
      </c>
      <c r="E313" s="4">
        <f t="shared" si="18"/>
        <v>80</v>
      </c>
      <c r="F313" s="4">
        <f t="shared" si="17"/>
        <v>0.30769230769230771</v>
      </c>
    </row>
    <row r="314" spans="1:6">
      <c r="A314" s="3" t="s">
        <v>360</v>
      </c>
      <c r="B314" s="3" t="s">
        <v>122</v>
      </c>
      <c r="C314" s="3" t="s">
        <v>58</v>
      </c>
      <c r="D314" s="4">
        <v>40</v>
      </c>
      <c r="E314" s="4">
        <f t="shared" si="18"/>
        <v>80</v>
      </c>
      <c r="F314" s="4">
        <f t="shared" si="17"/>
        <v>0.30769230769230771</v>
      </c>
    </row>
    <row r="315" spans="1:6" ht="25.5">
      <c r="A315" s="3" t="s">
        <v>361</v>
      </c>
      <c r="B315" s="3" t="s">
        <v>122</v>
      </c>
      <c r="C315" s="3" t="s">
        <v>58</v>
      </c>
      <c r="D315" s="4">
        <v>40</v>
      </c>
      <c r="E315" s="4">
        <f t="shared" si="18"/>
        <v>80</v>
      </c>
      <c r="F315" s="4">
        <f t="shared" si="17"/>
        <v>0.30769230769230771</v>
      </c>
    </row>
    <row r="316" spans="1:6">
      <c r="A316" s="3" t="s">
        <v>362</v>
      </c>
      <c r="B316" s="3" t="s">
        <v>122</v>
      </c>
      <c r="C316" s="3" t="s">
        <v>58</v>
      </c>
      <c r="D316" s="4">
        <v>40</v>
      </c>
      <c r="E316" s="4">
        <f t="shared" si="18"/>
        <v>80</v>
      </c>
      <c r="F316" s="4">
        <f t="shared" si="17"/>
        <v>0.30769230769230771</v>
      </c>
    </row>
    <row r="317" spans="1:6">
      <c r="A317" s="3" t="s">
        <v>59</v>
      </c>
      <c r="B317" s="3" t="s">
        <v>122</v>
      </c>
      <c r="C317" s="3" t="s">
        <v>58</v>
      </c>
      <c r="D317" s="4">
        <v>40</v>
      </c>
      <c r="E317" s="4">
        <f t="shared" si="18"/>
        <v>80</v>
      </c>
      <c r="F317" s="4">
        <f t="shared" si="17"/>
        <v>0.30769230769230771</v>
      </c>
    </row>
    <row r="318" spans="1:6">
      <c r="A318" s="3" t="s">
        <v>363</v>
      </c>
      <c r="B318" s="3" t="s">
        <v>122</v>
      </c>
      <c r="C318" s="3" t="s">
        <v>58</v>
      </c>
      <c r="D318" s="4">
        <v>40</v>
      </c>
      <c r="E318" s="4">
        <f t="shared" si="18"/>
        <v>80</v>
      </c>
      <c r="F318" s="4">
        <f t="shared" si="17"/>
        <v>0.30769230769230771</v>
      </c>
    </row>
    <row r="319" spans="1:6" ht="25.5">
      <c r="A319" s="3" t="s">
        <v>364</v>
      </c>
      <c r="B319" s="3" t="s">
        <v>122</v>
      </c>
      <c r="C319" s="3" t="s">
        <v>58</v>
      </c>
      <c r="D319" s="4">
        <v>40</v>
      </c>
      <c r="E319" s="4">
        <f t="shared" si="18"/>
        <v>80</v>
      </c>
      <c r="F319" s="4">
        <f t="shared" si="17"/>
        <v>0.30769230769230771</v>
      </c>
    </row>
    <row r="320" spans="1:6">
      <c r="A320" s="3" t="s">
        <v>298</v>
      </c>
      <c r="B320" s="3" t="s">
        <v>122</v>
      </c>
      <c r="C320" s="3" t="s">
        <v>58</v>
      </c>
      <c r="D320" s="4">
        <v>40</v>
      </c>
      <c r="E320" s="4">
        <f t="shared" si="18"/>
        <v>80</v>
      </c>
      <c r="F320" s="4">
        <f t="shared" si="17"/>
        <v>0.30769230769230771</v>
      </c>
    </row>
    <row r="321" spans="1:6">
      <c r="A321" s="3" t="s">
        <v>365</v>
      </c>
      <c r="B321" s="3" t="s">
        <v>122</v>
      </c>
      <c r="C321" s="3" t="s">
        <v>58</v>
      </c>
      <c r="D321" s="4">
        <v>40</v>
      </c>
      <c r="E321" s="4">
        <f t="shared" si="18"/>
        <v>80</v>
      </c>
      <c r="F321" s="4">
        <f t="shared" si="17"/>
        <v>0.30769230769230771</v>
      </c>
    </row>
    <row r="322" spans="1:6" ht="25.5">
      <c r="A322" s="3" t="s">
        <v>366</v>
      </c>
      <c r="B322" s="3" t="s">
        <v>122</v>
      </c>
      <c r="C322" s="3" t="s">
        <v>58</v>
      </c>
      <c r="D322" s="4">
        <v>40</v>
      </c>
      <c r="E322" s="4">
        <f t="shared" si="18"/>
        <v>80</v>
      </c>
      <c r="F322" s="4">
        <f t="shared" si="17"/>
        <v>0.30769230769230771</v>
      </c>
    </row>
    <row r="323" spans="1:6">
      <c r="A323" s="3" t="s">
        <v>314</v>
      </c>
      <c r="B323" s="3" t="s">
        <v>122</v>
      </c>
      <c r="C323" s="3" t="s">
        <v>58</v>
      </c>
      <c r="D323" s="4">
        <v>40</v>
      </c>
      <c r="E323" s="4">
        <f t="shared" si="18"/>
        <v>80</v>
      </c>
      <c r="F323" s="4">
        <f t="shared" si="17"/>
        <v>0.30769230769230771</v>
      </c>
    </row>
    <row r="324" spans="1:6">
      <c r="A324" s="3" t="s">
        <v>367</v>
      </c>
      <c r="B324" s="3" t="s">
        <v>122</v>
      </c>
      <c r="C324" s="3" t="s">
        <v>58</v>
      </c>
      <c r="D324" s="4">
        <v>40</v>
      </c>
      <c r="E324" s="4">
        <f t="shared" ref="E324:E387" si="21">IF(B324="Diário",D324*5*52,IF(B324="Semanal",D324*52,IF(B324="Quinzenal",D324*2*15,IF(B324="Mensal",D324*12,IF(B324="Bimestral",D324*6,IF(B324="Trimestral",D324*4,IF(B324="Semestral",D324*2,IF(B324="Anual",D324,"ERRO"))))))))</f>
        <v>80</v>
      </c>
      <c r="F324" s="4">
        <f t="shared" ref="F324:F387" si="22">IF(B324="Diário",D324,IF(B324="Semanal",D324/5,IF(B324="Quinzenal",D324/10,IF(B324="Mensal",D324/(52/12*5),IF(B324="Bimestral",D324/(52/12*10),IF(B324="Trimestral",D324/(52/12*15),IF(B324="Semestral",D324/(52/12*30),IF(B324="Anual",D324/(52/12*60),"ERRO"))))))))</f>
        <v>0.30769230769230771</v>
      </c>
    </row>
    <row r="325" spans="1:6">
      <c r="A325" s="3" t="s">
        <v>368</v>
      </c>
      <c r="B325" s="3" t="s">
        <v>122</v>
      </c>
      <c r="C325" s="3" t="s">
        <v>58</v>
      </c>
      <c r="D325" s="4">
        <v>40</v>
      </c>
      <c r="E325" s="4">
        <f t="shared" si="21"/>
        <v>80</v>
      </c>
      <c r="F325" s="4">
        <f t="shared" si="22"/>
        <v>0.30769230769230771</v>
      </c>
    </row>
    <row r="326" spans="1:6" ht="25.5">
      <c r="A326" s="3" t="s">
        <v>369</v>
      </c>
      <c r="B326" s="3" t="s">
        <v>122</v>
      </c>
      <c r="C326" s="3" t="s">
        <v>58</v>
      </c>
      <c r="D326" s="4">
        <v>40</v>
      </c>
      <c r="E326" s="4">
        <f t="shared" si="21"/>
        <v>80</v>
      </c>
      <c r="F326" s="4">
        <f t="shared" si="22"/>
        <v>0.30769230769230771</v>
      </c>
    </row>
    <row r="327" spans="1:6">
      <c r="A327" s="3" t="s">
        <v>370</v>
      </c>
      <c r="B327" s="3" t="s">
        <v>122</v>
      </c>
      <c r="C327" s="3" t="s">
        <v>58</v>
      </c>
      <c r="D327" s="4">
        <v>40</v>
      </c>
      <c r="E327" s="4">
        <f t="shared" si="21"/>
        <v>80</v>
      </c>
      <c r="F327" s="4">
        <f t="shared" si="22"/>
        <v>0.30769230769230771</v>
      </c>
    </row>
    <row r="328" spans="1:6">
      <c r="A328" s="3" t="s">
        <v>371</v>
      </c>
      <c r="B328" s="3" t="s">
        <v>122</v>
      </c>
      <c r="C328" s="3" t="s">
        <v>58</v>
      </c>
      <c r="D328" s="4">
        <v>40</v>
      </c>
      <c r="E328" s="4">
        <f t="shared" si="21"/>
        <v>80</v>
      </c>
      <c r="F328" s="4">
        <f t="shared" si="22"/>
        <v>0.30769230769230771</v>
      </c>
    </row>
    <row r="329" spans="1:6">
      <c r="A329" s="3" t="s">
        <v>372</v>
      </c>
      <c r="B329" s="3" t="s">
        <v>122</v>
      </c>
      <c r="C329" s="3" t="s">
        <v>58</v>
      </c>
      <c r="D329" s="4">
        <v>40</v>
      </c>
      <c r="E329" s="4">
        <f t="shared" si="21"/>
        <v>80</v>
      </c>
      <c r="F329" s="4">
        <f t="shared" si="22"/>
        <v>0.30769230769230771</v>
      </c>
    </row>
    <row r="330" spans="1:6">
      <c r="A330" s="15" t="s">
        <v>373</v>
      </c>
      <c r="B330" s="16"/>
      <c r="C330" s="16"/>
      <c r="D330" s="16"/>
      <c r="E330" s="16"/>
      <c r="F330" s="17"/>
    </row>
    <row r="331" spans="1:6">
      <c r="A331" s="3" t="s">
        <v>374</v>
      </c>
      <c r="B331" s="3" t="s">
        <v>80</v>
      </c>
      <c r="C331" s="3" t="s">
        <v>58</v>
      </c>
      <c r="D331" s="4">
        <v>1.5</v>
      </c>
      <c r="E331" s="4">
        <f t="shared" si="21"/>
        <v>78</v>
      </c>
      <c r="F331" s="4">
        <f t="shared" si="22"/>
        <v>0.3</v>
      </c>
    </row>
    <row r="332" spans="1:6">
      <c r="A332" s="3" t="s">
        <v>375</v>
      </c>
      <c r="B332" s="3" t="s">
        <v>80</v>
      </c>
      <c r="C332" s="3" t="s">
        <v>58</v>
      </c>
      <c r="D332" s="4">
        <v>1.5</v>
      </c>
      <c r="E332" s="4">
        <f t="shared" si="21"/>
        <v>78</v>
      </c>
      <c r="F332" s="4">
        <f t="shared" si="22"/>
        <v>0.3</v>
      </c>
    </row>
    <row r="333" spans="1:6">
      <c r="A333" s="3" t="s">
        <v>376</v>
      </c>
      <c r="B333" s="3" t="s">
        <v>80</v>
      </c>
      <c r="C333" s="3" t="s">
        <v>58</v>
      </c>
      <c r="D333" s="4">
        <v>1.5</v>
      </c>
      <c r="E333" s="4">
        <f t="shared" si="21"/>
        <v>78</v>
      </c>
      <c r="F333" s="4">
        <f t="shared" si="22"/>
        <v>0.3</v>
      </c>
    </row>
    <row r="334" spans="1:6">
      <c r="A334" s="3" t="s">
        <v>377</v>
      </c>
      <c r="B334" s="3" t="s">
        <v>80</v>
      </c>
      <c r="C334" s="3" t="s">
        <v>58</v>
      </c>
      <c r="D334" s="4">
        <v>1.5</v>
      </c>
      <c r="E334" s="4">
        <f t="shared" si="21"/>
        <v>78</v>
      </c>
      <c r="F334" s="4">
        <f t="shared" si="22"/>
        <v>0.3</v>
      </c>
    </row>
    <row r="335" spans="1:6">
      <c r="A335" s="3" t="s">
        <v>378</v>
      </c>
      <c r="B335" s="3" t="s">
        <v>80</v>
      </c>
      <c r="C335" s="3" t="s">
        <v>58</v>
      </c>
      <c r="D335" s="4">
        <v>1.5</v>
      </c>
      <c r="E335" s="4">
        <f t="shared" si="21"/>
        <v>78</v>
      </c>
      <c r="F335" s="4">
        <f t="shared" si="22"/>
        <v>0.3</v>
      </c>
    </row>
    <row r="336" spans="1:6" ht="25.5">
      <c r="A336" s="3" t="s">
        <v>379</v>
      </c>
      <c r="B336" s="3" t="s">
        <v>80</v>
      </c>
      <c r="C336" s="3" t="s">
        <v>58</v>
      </c>
      <c r="D336" s="4">
        <v>1.5</v>
      </c>
      <c r="E336" s="4">
        <f t="shared" si="21"/>
        <v>78</v>
      </c>
      <c r="F336" s="4">
        <f t="shared" si="22"/>
        <v>0.3</v>
      </c>
    </row>
    <row r="337" spans="1:6" ht="25.5">
      <c r="A337" s="3" t="s">
        <v>380</v>
      </c>
      <c r="B337" s="3" t="s">
        <v>80</v>
      </c>
      <c r="C337" s="3" t="s">
        <v>58</v>
      </c>
      <c r="D337" s="4">
        <v>1.5</v>
      </c>
      <c r="E337" s="4">
        <f t="shared" si="21"/>
        <v>78</v>
      </c>
      <c r="F337" s="4">
        <f t="shared" si="22"/>
        <v>0.3</v>
      </c>
    </row>
    <row r="338" spans="1:6">
      <c r="A338" s="3" t="s">
        <v>381</v>
      </c>
      <c r="B338" s="3" t="s">
        <v>80</v>
      </c>
      <c r="C338" s="3" t="s">
        <v>58</v>
      </c>
      <c r="D338" s="4">
        <v>1.5</v>
      </c>
      <c r="E338" s="4">
        <f t="shared" si="21"/>
        <v>78</v>
      </c>
      <c r="F338" s="4">
        <f t="shared" si="22"/>
        <v>0.3</v>
      </c>
    </row>
    <row r="339" spans="1:6">
      <c r="A339" s="3" t="s">
        <v>382</v>
      </c>
      <c r="B339" s="3" t="s">
        <v>80</v>
      </c>
      <c r="C339" s="3" t="s">
        <v>58</v>
      </c>
      <c r="D339" s="4">
        <v>1.5</v>
      </c>
      <c r="E339" s="4">
        <f t="shared" si="21"/>
        <v>78</v>
      </c>
      <c r="F339" s="4">
        <f t="shared" si="22"/>
        <v>0.3</v>
      </c>
    </row>
    <row r="340" spans="1:6">
      <c r="A340" s="3" t="s">
        <v>330</v>
      </c>
      <c r="B340" s="3" t="s">
        <v>80</v>
      </c>
      <c r="C340" s="3" t="s">
        <v>58</v>
      </c>
      <c r="D340" s="4">
        <v>1.5</v>
      </c>
      <c r="E340" s="4">
        <f t="shared" si="21"/>
        <v>78</v>
      </c>
      <c r="F340" s="4">
        <f t="shared" si="22"/>
        <v>0.3</v>
      </c>
    </row>
    <row r="341" spans="1:6">
      <c r="A341" s="3" t="s">
        <v>383</v>
      </c>
      <c r="B341" s="3" t="s">
        <v>80</v>
      </c>
      <c r="C341" s="3" t="s">
        <v>58</v>
      </c>
      <c r="D341" s="4">
        <v>1.5</v>
      </c>
      <c r="E341" s="4">
        <f t="shared" si="21"/>
        <v>78</v>
      </c>
      <c r="F341" s="4">
        <f t="shared" si="22"/>
        <v>0.3</v>
      </c>
    </row>
    <row r="342" spans="1:6">
      <c r="A342" s="3" t="s">
        <v>384</v>
      </c>
      <c r="B342" s="3" t="s">
        <v>80</v>
      </c>
      <c r="C342" s="3" t="s">
        <v>58</v>
      </c>
      <c r="D342" s="4">
        <v>1.5</v>
      </c>
      <c r="E342" s="4">
        <f t="shared" si="21"/>
        <v>78</v>
      </c>
      <c r="F342" s="4">
        <f t="shared" si="22"/>
        <v>0.3</v>
      </c>
    </row>
    <row r="343" spans="1:6">
      <c r="A343" s="15" t="s">
        <v>385</v>
      </c>
      <c r="B343" s="16"/>
      <c r="C343" s="16"/>
      <c r="D343" s="16"/>
      <c r="E343" s="16"/>
      <c r="F343" s="17"/>
    </row>
    <row r="344" spans="1:6" ht="25.5">
      <c r="A344" s="3" t="s">
        <v>386</v>
      </c>
      <c r="B344" s="3" t="s">
        <v>80</v>
      </c>
      <c r="C344" s="3" t="s">
        <v>58</v>
      </c>
      <c r="D344" s="4">
        <v>1.5</v>
      </c>
      <c r="E344" s="4">
        <f t="shared" si="21"/>
        <v>78</v>
      </c>
      <c r="F344" s="4">
        <f t="shared" si="22"/>
        <v>0.3</v>
      </c>
    </row>
    <row r="345" spans="1:6">
      <c r="A345" s="3" t="s">
        <v>387</v>
      </c>
      <c r="B345" s="3" t="s">
        <v>80</v>
      </c>
      <c r="C345" s="3" t="s">
        <v>58</v>
      </c>
      <c r="D345" s="4">
        <v>1.5</v>
      </c>
      <c r="E345" s="4">
        <f t="shared" si="21"/>
        <v>78</v>
      </c>
      <c r="F345" s="4">
        <f t="shared" si="22"/>
        <v>0.3</v>
      </c>
    </row>
    <row r="346" spans="1:6">
      <c r="A346" s="3" t="s">
        <v>388</v>
      </c>
      <c r="B346" s="3" t="s">
        <v>80</v>
      </c>
      <c r="C346" s="3" t="s">
        <v>58</v>
      </c>
      <c r="D346" s="4">
        <v>1.5</v>
      </c>
      <c r="E346" s="4">
        <f t="shared" si="21"/>
        <v>78</v>
      </c>
      <c r="F346" s="4">
        <f t="shared" si="22"/>
        <v>0.3</v>
      </c>
    </row>
    <row r="347" spans="1:6">
      <c r="A347" s="3" t="s">
        <v>389</v>
      </c>
      <c r="B347" s="3" t="s">
        <v>80</v>
      </c>
      <c r="C347" s="3" t="s">
        <v>58</v>
      </c>
      <c r="D347" s="4">
        <v>1.5</v>
      </c>
      <c r="E347" s="4">
        <f t="shared" si="21"/>
        <v>78</v>
      </c>
      <c r="F347" s="4">
        <f t="shared" si="22"/>
        <v>0.3</v>
      </c>
    </row>
    <row r="348" spans="1:6">
      <c r="A348" s="3" t="s">
        <v>390</v>
      </c>
      <c r="B348" s="3" t="s">
        <v>80</v>
      </c>
      <c r="C348" s="3" t="s">
        <v>58</v>
      </c>
      <c r="D348" s="4">
        <v>1.5</v>
      </c>
      <c r="E348" s="4">
        <f t="shared" si="21"/>
        <v>78</v>
      </c>
      <c r="F348" s="4">
        <f t="shared" si="22"/>
        <v>0.3</v>
      </c>
    </row>
    <row r="349" spans="1:6" ht="25.5">
      <c r="A349" s="3" t="s">
        <v>391</v>
      </c>
      <c r="B349" s="3" t="s">
        <v>80</v>
      </c>
      <c r="C349" s="3" t="s">
        <v>58</v>
      </c>
      <c r="D349" s="4">
        <v>1.5</v>
      </c>
      <c r="E349" s="4">
        <f t="shared" si="21"/>
        <v>78</v>
      </c>
      <c r="F349" s="4">
        <f t="shared" si="22"/>
        <v>0.3</v>
      </c>
    </row>
    <row r="350" spans="1:6" ht="25.5">
      <c r="A350" s="3" t="s">
        <v>392</v>
      </c>
      <c r="B350" s="3" t="s">
        <v>80</v>
      </c>
      <c r="C350" s="3" t="s">
        <v>58</v>
      </c>
      <c r="D350" s="4">
        <v>1.5</v>
      </c>
      <c r="E350" s="4">
        <f t="shared" si="21"/>
        <v>78</v>
      </c>
      <c r="F350" s="4">
        <f t="shared" si="22"/>
        <v>0.3</v>
      </c>
    </row>
    <row r="351" spans="1:6">
      <c r="A351" s="3" t="s">
        <v>330</v>
      </c>
      <c r="B351" s="3" t="s">
        <v>80</v>
      </c>
      <c r="C351" s="3" t="s">
        <v>58</v>
      </c>
      <c r="D351" s="4">
        <v>2</v>
      </c>
      <c r="E351" s="4">
        <f t="shared" si="21"/>
        <v>104</v>
      </c>
      <c r="F351" s="4">
        <f t="shared" si="22"/>
        <v>0.4</v>
      </c>
    </row>
    <row r="352" spans="1:6">
      <c r="A352" s="3" t="s">
        <v>393</v>
      </c>
      <c r="B352" s="3" t="s">
        <v>86</v>
      </c>
      <c r="C352" s="3" t="s">
        <v>58</v>
      </c>
      <c r="D352" s="4">
        <v>8</v>
      </c>
      <c r="E352" s="4">
        <f t="shared" si="21"/>
        <v>96</v>
      </c>
      <c r="F352" s="4">
        <f t="shared" si="22"/>
        <v>0.36923076923076925</v>
      </c>
    </row>
    <row r="353" spans="1:6">
      <c r="A353" s="3" t="s">
        <v>394</v>
      </c>
      <c r="B353" s="3" t="s">
        <v>86</v>
      </c>
      <c r="C353" s="3" t="s">
        <v>58</v>
      </c>
      <c r="D353" s="4">
        <v>8</v>
      </c>
      <c r="E353" s="4">
        <f t="shared" si="21"/>
        <v>96</v>
      </c>
      <c r="F353" s="4">
        <f t="shared" si="22"/>
        <v>0.36923076923076925</v>
      </c>
    </row>
    <row r="354" spans="1:6">
      <c r="A354" s="3" t="s">
        <v>395</v>
      </c>
      <c r="B354" s="3" t="s">
        <v>86</v>
      </c>
      <c r="C354" s="3" t="s">
        <v>58</v>
      </c>
      <c r="D354" s="4">
        <v>8</v>
      </c>
      <c r="E354" s="4">
        <f t="shared" si="21"/>
        <v>96</v>
      </c>
      <c r="F354" s="4">
        <f t="shared" si="22"/>
        <v>0.36923076923076925</v>
      </c>
    </row>
    <row r="355" spans="1:6" ht="25.5">
      <c r="A355" s="3" t="s">
        <v>396</v>
      </c>
      <c r="B355" s="3" t="s">
        <v>86</v>
      </c>
      <c r="C355" s="3" t="s">
        <v>58</v>
      </c>
      <c r="D355" s="4">
        <v>8</v>
      </c>
      <c r="E355" s="4">
        <f t="shared" si="21"/>
        <v>96</v>
      </c>
      <c r="F355" s="4">
        <f t="shared" si="22"/>
        <v>0.36923076923076925</v>
      </c>
    </row>
    <row r="356" spans="1:6">
      <c r="A356" s="3" t="s">
        <v>397</v>
      </c>
      <c r="B356" s="3" t="s">
        <v>86</v>
      </c>
      <c r="C356" s="3" t="s">
        <v>58</v>
      </c>
      <c r="D356" s="4">
        <v>8</v>
      </c>
      <c r="E356" s="4">
        <f t="shared" si="21"/>
        <v>96</v>
      </c>
      <c r="F356" s="4">
        <f t="shared" si="22"/>
        <v>0.36923076923076925</v>
      </c>
    </row>
    <row r="357" spans="1:6">
      <c r="A357" s="3" t="s">
        <v>398</v>
      </c>
      <c r="B357" s="3" t="s">
        <v>86</v>
      </c>
      <c r="C357" s="3" t="s">
        <v>58</v>
      </c>
      <c r="D357" s="4">
        <v>8</v>
      </c>
      <c r="E357" s="4">
        <f t="shared" si="21"/>
        <v>96</v>
      </c>
      <c r="F357" s="4">
        <f t="shared" si="22"/>
        <v>0.36923076923076925</v>
      </c>
    </row>
    <row r="358" spans="1:6">
      <c r="A358" s="15" t="s">
        <v>399</v>
      </c>
      <c r="B358" s="16"/>
      <c r="C358" s="16"/>
      <c r="D358" s="16"/>
      <c r="E358" s="16"/>
      <c r="F358" s="17"/>
    </row>
    <row r="359" spans="1:6">
      <c r="A359" s="3" t="s">
        <v>387</v>
      </c>
      <c r="B359" s="3" t="s">
        <v>122</v>
      </c>
      <c r="C359" s="3" t="s">
        <v>58</v>
      </c>
      <c r="D359" s="4">
        <v>40</v>
      </c>
      <c r="E359" s="4">
        <f t="shared" si="21"/>
        <v>80</v>
      </c>
      <c r="F359" s="4">
        <f t="shared" si="22"/>
        <v>0.30769230769230771</v>
      </c>
    </row>
    <row r="360" spans="1:6">
      <c r="A360" s="3" t="s">
        <v>388</v>
      </c>
      <c r="B360" s="3" t="s">
        <v>122</v>
      </c>
      <c r="C360" s="3" t="s">
        <v>58</v>
      </c>
      <c r="D360" s="4">
        <v>40</v>
      </c>
      <c r="E360" s="4">
        <f t="shared" si="21"/>
        <v>80</v>
      </c>
      <c r="F360" s="4">
        <f t="shared" si="22"/>
        <v>0.30769230769230771</v>
      </c>
    </row>
    <row r="361" spans="1:6">
      <c r="A361" s="3" t="s">
        <v>389</v>
      </c>
      <c r="B361" s="3" t="s">
        <v>122</v>
      </c>
      <c r="C361" s="3" t="s">
        <v>58</v>
      </c>
      <c r="D361" s="4">
        <v>40</v>
      </c>
      <c r="E361" s="4">
        <f t="shared" si="21"/>
        <v>80</v>
      </c>
      <c r="F361" s="4">
        <f t="shared" si="22"/>
        <v>0.30769230769230771</v>
      </c>
    </row>
    <row r="362" spans="1:6">
      <c r="A362" s="3" t="s">
        <v>400</v>
      </c>
      <c r="B362" s="3" t="s">
        <v>122</v>
      </c>
      <c r="C362" s="3" t="s">
        <v>58</v>
      </c>
      <c r="D362" s="4">
        <v>40</v>
      </c>
      <c r="E362" s="4">
        <f t="shared" si="21"/>
        <v>80</v>
      </c>
      <c r="F362" s="4">
        <f t="shared" si="22"/>
        <v>0.30769230769230771</v>
      </c>
    </row>
    <row r="363" spans="1:6" ht="25.5">
      <c r="A363" s="3" t="s">
        <v>379</v>
      </c>
      <c r="B363" s="3" t="s">
        <v>122</v>
      </c>
      <c r="C363" s="3" t="s">
        <v>58</v>
      </c>
      <c r="D363" s="4">
        <v>40</v>
      </c>
      <c r="E363" s="4">
        <f t="shared" si="21"/>
        <v>80</v>
      </c>
      <c r="F363" s="4">
        <f t="shared" si="22"/>
        <v>0.30769230769230771</v>
      </c>
    </row>
    <row r="364" spans="1:6" ht="25.5">
      <c r="A364" s="3" t="s">
        <v>401</v>
      </c>
      <c r="B364" s="3" t="s">
        <v>122</v>
      </c>
      <c r="C364" s="3" t="s">
        <v>58</v>
      </c>
      <c r="D364" s="4">
        <v>40</v>
      </c>
      <c r="E364" s="4">
        <f t="shared" si="21"/>
        <v>80</v>
      </c>
      <c r="F364" s="4">
        <f t="shared" si="22"/>
        <v>0.30769230769230771</v>
      </c>
    </row>
    <row r="365" spans="1:6">
      <c r="A365" s="3" t="s">
        <v>402</v>
      </c>
      <c r="B365" s="3" t="s">
        <v>122</v>
      </c>
      <c r="C365" s="3" t="s">
        <v>58</v>
      </c>
      <c r="D365" s="4">
        <v>40</v>
      </c>
      <c r="E365" s="4">
        <f t="shared" si="21"/>
        <v>80</v>
      </c>
      <c r="F365" s="4">
        <f t="shared" si="22"/>
        <v>0.30769230769230771</v>
      </c>
    </row>
    <row r="366" spans="1:6">
      <c r="A366" s="3" t="s">
        <v>403</v>
      </c>
      <c r="B366" s="3" t="s">
        <v>86</v>
      </c>
      <c r="C366" s="3" t="s">
        <v>58</v>
      </c>
      <c r="D366" s="4">
        <v>8</v>
      </c>
      <c r="E366" s="4">
        <f t="shared" si="21"/>
        <v>96</v>
      </c>
      <c r="F366" s="4">
        <f t="shared" si="22"/>
        <v>0.36923076923076925</v>
      </c>
    </row>
    <row r="367" spans="1:6">
      <c r="A367" s="3" t="s">
        <v>393</v>
      </c>
      <c r="B367" s="3" t="s">
        <v>86</v>
      </c>
      <c r="C367" s="3" t="s">
        <v>58</v>
      </c>
      <c r="D367" s="4">
        <v>8</v>
      </c>
      <c r="E367" s="4">
        <f t="shared" si="21"/>
        <v>96</v>
      </c>
      <c r="F367" s="4">
        <f t="shared" si="22"/>
        <v>0.36923076923076925</v>
      </c>
    </row>
    <row r="368" spans="1:6">
      <c r="A368" s="3" t="s">
        <v>394</v>
      </c>
      <c r="B368" s="3" t="s">
        <v>86</v>
      </c>
      <c r="C368" s="3" t="s">
        <v>58</v>
      </c>
      <c r="D368" s="4">
        <v>8</v>
      </c>
      <c r="E368" s="4">
        <f t="shared" si="21"/>
        <v>96</v>
      </c>
      <c r="F368" s="4">
        <f t="shared" si="22"/>
        <v>0.36923076923076925</v>
      </c>
    </row>
    <row r="369" spans="1:6">
      <c r="A369" s="3" t="s">
        <v>395</v>
      </c>
      <c r="B369" s="3" t="s">
        <v>86</v>
      </c>
      <c r="C369" s="3" t="s">
        <v>58</v>
      </c>
      <c r="D369" s="4">
        <v>8</v>
      </c>
      <c r="E369" s="4">
        <f t="shared" si="21"/>
        <v>96</v>
      </c>
      <c r="F369" s="4">
        <f t="shared" si="22"/>
        <v>0.36923076923076925</v>
      </c>
    </row>
    <row r="370" spans="1:6" ht="25.5">
      <c r="A370" s="3" t="s">
        <v>404</v>
      </c>
      <c r="B370" s="3" t="s">
        <v>86</v>
      </c>
      <c r="C370" s="3" t="s">
        <v>58</v>
      </c>
      <c r="D370" s="4">
        <v>8</v>
      </c>
      <c r="E370" s="4">
        <f t="shared" si="21"/>
        <v>96</v>
      </c>
      <c r="F370" s="4">
        <f t="shared" si="22"/>
        <v>0.36923076923076925</v>
      </c>
    </row>
    <row r="371" spans="1:6">
      <c r="A371" s="3" t="s">
        <v>397</v>
      </c>
      <c r="B371" s="3" t="s">
        <v>86</v>
      </c>
      <c r="C371" s="3" t="s">
        <v>58</v>
      </c>
      <c r="D371" s="4">
        <v>8</v>
      </c>
      <c r="E371" s="4">
        <f t="shared" si="21"/>
        <v>96</v>
      </c>
      <c r="F371" s="4">
        <f t="shared" si="22"/>
        <v>0.36923076923076925</v>
      </c>
    </row>
    <row r="372" spans="1:6">
      <c r="A372" s="15" t="s">
        <v>405</v>
      </c>
      <c r="B372" s="16"/>
      <c r="C372" s="16"/>
      <c r="D372" s="16"/>
      <c r="E372" s="16"/>
      <c r="F372" s="17"/>
    </row>
    <row r="373" spans="1:6">
      <c r="A373" s="3" t="s">
        <v>59</v>
      </c>
      <c r="B373" s="3" t="s">
        <v>50</v>
      </c>
      <c r="C373" s="3" t="s">
        <v>58</v>
      </c>
      <c r="D373" s="4">
        <f>20/60</f>
        <v>0.33333333333333331</v>
      </c>
      <c r="E373" s="4">
        <f>IF(B373="Diário",D373*5*52,IF(B373="Semanal",D373*52,IF(B373="Quinzenal",D373*2*15,IF(B373="Mensal",D373*12,IF(B373="Bimestral",D373*6,IF(B373="Trimestral",D373*4,IF(B373="Semestral",D373*2,IF(B373="Anual",D373,"ERRO"))))))))</f>
        <v>86.666666666666657</v>
      </c>
      <c r="F373" s="4">
        <f t="shared" si="22"/>
        <v>0.33333333333333331</v>
      </c>
    </row>
    <row r="374" spans="1:6">
      <c r="A374" s="3" t="s">
        <v>406</v>
      </c>
      <c r="B374" s="3" t="s">
        <v>50</v>
      </c>
      <c r="C374" s="3" t="s">
        <v>58</v>
      </c>
      <c r="D374" s="4">
        <f t="shared" ref="D374:D377" si="23">20/60</f>
        <v>0.33333333333333331</v>
      </c>
      <c r="E374" s="4">
        <f>IF(B374="Diário",D374*5*52,IF(B374="Semanal",D374*52,IF(B374="Quinzenal",D374*2*15,IF(B374="Mensal",D374*12,IF(B374="Bimestral",D374*6,IF(B374="Trimestral",D374*4,IF(B374="Semestral",D374*2,IF(B374="Anual",D374,"ERRO"))))))))</f>
        <v>86.666666666666657</v>
      </c>
      <c r="F374" s="4">
        <f t="shared" si="22"/>
        <v>0.33333333333333331</v>
      </c>
    </row>
    <row r="375" spans="1:6">
      <c r="A375" s="3" t="s">
        <v>407</v>
      </c>
      <c r="B375" s="3" t="s">
        <v>50</v>
      </c>
      <c r="C375" s="3" t="s">
        <v>58</v>
      </c>
      <c r="D375" s="4">
        <f t="shared" si="23"/>
        <v>0.33333333333333331</v>
      </c>
      <c r="E375" s="4">
        <f>IF(B375="Diário",D375*5*52,IF(B375="Semanal",D375*52,IF(B375="Quinzenal",D375*2*15,IF(B375="Mensal",D375*12,IF(B375="Bimestral",D375*6,IF(B375="Trimestral",D375*4,IF(B375="Semestral",D375*2,IF(B375="Anual",D375,"ERRO"))))))))</f>
        <v>86.666666666666657</v>
      </c>
      <c r="F375" s="4">
        <f t="shared" si="22"/>
        <v>0.33333333333333331</v>
      </c>
    </row>
    <row r="376" spans="1:6">
      <c r="A376" s="3" t="s">
        <v>408</v>
      </c>
      <c r="B376" s="3" t="s">
        <v>50</v>
      </c>
      <c r="C376" s="3" t="s">
        <v>58</v>
      </c>
      <c r="D376" s="4">
        <f t="shared" si="23"/>
        <v>0.33333333333333331</v>
      </c>
      <c r="E376" s="4">
        <f>IF(B376="Diário",D376*5*52,IF(B376="Semanal",D376*52,IF(B376="Quinzenal",D376*2*15,IF(B376="Mensal",D376*12,IF(B376="Bimestral",D376*6,IF(B376="Trimestral",D376*4,IF(B376="Semestral",D376*2,IF(B376="Anual",D376,"ERRO"))))))))</f>
        <v>86.666666666666657</v>
      </c>
      <c r="F376" s="4">
        <f t="shared" si="22"/>
        <v>0.33333333333333331</v>
      </c>
    </row>
    <row r="377" spans="1:6">
      <c r="A377" s="3" t="s">
        <v>330</v>
      </c>
      <c r="B377" s="3" t="s">
        <v>50</v>
      </c>
      <c r="C377" s="3" t="s">
        <v>58</v>
      </c>
      <c r="D377" s="4">
        <f t="shared" si="23"/>
        <v>0.33333333333333331</v>
      </c>
      <c r="E377" s="4">
        <f>IF(B377="Diário",D377*5*52,IF(B377="Semanal",D377*52,IF(B377="Quinzenal",D377*2*15,IF(B377="Mensal",D377*12,IF(B377="Bimestral",D377*6,IF(B377="Trimestral",D377*4,IF(B377="Semestral",D377*2,IF(B377="Anual",D377,"ERRO"))))))))</f>
        <v>86.666666666666657</v>
      </c>
      <c r="F377" s="4">
        <f t="shared" si="22"/>
        <v>0.33333333333333331</v>
      </c>
    </row>
    <row r="378" spans="1:6">
      <c r="A378" s="3" t="s">
        <v>409</v>
      </c>
      <c r="B378" s="3" t="s">
        <v>86</v>
      </c>
      <c r="C378" s="3" t="s">
        <v>58</v>
      </c>
      <c r="D378" s="4">
        <v>8</v>
      </c>
      <c r="E378" s="4">
        <f t="shared" si="21"/>
        <v>96</v>
      </c>
      <c r="F378" s="4">
        <f t="shared" si="22"/>
        <v>0.36923076923076925</v>
      </c>
    </row>
    <row r="379" spans="1:6">
      <c r="A379" s="3" t="s">
        <v>410</v>
      </c>
      <c r="B379" s="3" t="s">
        <v>86</v>
      </c>
      <c r="C379" s="3" t="s">
        <v>58</v>
      </c>
      <c r="D379" s="4">
        <v>8</v>
      </c>
      <c r="E379" s="4">
        <f t="shared" si="21"/>
        <v>96</v>
      </c>
      <c r="F379" s="4">
        <f t="shared" si="22"/>
        <v>0.36923076923076925</v>
      </c>
    </row>
    <row r="380" spans="1:6">
      <c r="A380" s="3" t="s">
        <v>411</v>
      </c>
      <c r="B380" s="3" t="s">
        <v>86</v>
      </c>
      <c r="C380" s="3" t="s">
        <v>58</v>
      </c>
      <c r="D380" s="4">
        <v>8</v>
      </c>
      <c r="E380" s="4">
        <f t="shared" si="21"/>
        <v>96</v>
      </c>
      <c r="F380" s="4">
        <f t="shared" si="22"/>
        <v>0.36923076923076925</v>
      </c>
    </row>
    <row r="381" spans="1:6">
      <c r="A381" s="3" t="s">
        <v>412</v>
      </c>
      <c r="B381" s="3" t="s">
        <v>86</v>
      </c>
      <c r="C381" s="3" t="s">
        <v>58</v>
      </c>
      <c r="D381" s="4">
        <v>8</v>
      </c>
      <c r="E381" s="4">
        <f t="shared" si="21"/>
        <v>96</v>
      </c>
      <c r="F381" s="4">
        <f t="shared" si="22"/>
        <v>0.36923076923076925</v>
      </c>
    </row>
    <row r="382" spans="1:6" ht="25.5">
      <c r="A382" s="3" t="s">
        <v>413</v>
      </c>
      <c r="B382" s="3" t="s">
        <v>86</v>
      </c>
      <c r="C382" s="3" t="s">
        <v>58</v>
      </c>
      <c r="D382" s="4">
        <v>8</v>
      </c>
      <c r="E382" s="4">
        <f t="shared" si="21"/>
        <v>96</v>
      </c>
      <c r="F382" s="4">
        <f t="shared" si="22"/>
        <v>0.36923076923076925</v>
      </c>
    </row>
    <row r="383" spans="1:6">
      <c r="A383" s="3" t="s">
        <v>414</v>
      </c>
      <c r="B383" s="3" t="s">
        <v>86</v>
      </c>
      <c r="C383" s="3" t="s">
        <v>58</v>
      </c>
      <c r="D383" s="4">
        <v>8</v>
      </c>
      <c r="E383" s="4">
        <f t="shared" si="21"/>
        <v>96</v>
      </c>
      <c r="F383" s="4">
        <f t="shared" si="22"/>
        <v>0.36923076923076925</v>
      </c>
    </row>
    <row r="384" spans="1:6">
      <c r="A384" s="3" t="s">
        <v>415</v>
      </c>
      <c r="B384" s="3" t="s">
        <v>86</v>
      </c>
      <c r="C384" s="3" t="s">
        <v>58</v>
      </c>
      <c r="D384" s="4">
        <v>8</v>
      </c>
      <c r="E384" s="4">
        <f t="shared" si="21"/>
        <v>96</v>
      </c>
      <c r="F384" s="4">
        <f t="shared" si="22"/>
        <v>0.36923076923076925</v>
      </c>
    </row>
    <row r="385" spans="1:6">
      <c r="A385" s="3" t="s">
        <v>416</v>
      </c>
      <c r="B385" s="3" t="s">
        <v>86</v>
      </c>
      <c r="C385" s="3" t="s">
        <v>58</v>
      </c>
      <c r="D385" s="4">
        <v>8</v>
      </c>
      <c r="E385" s="4">
        <f t="shared" si="21"/>
        <v>96</v>
      </c>
      <c r="F385" s="4">
        <f t="shared" si="22"/>
        <v>0.36923076923076925</v>
      </c>
    </row>
    <row r="386" spans="1:6">
      <c r="A386" s="3" t="s">
        <v>417</v>
      </c>
      <c r="B386" s="3" t="s">
        <v>86</v>
      </c>
      <c r="C386" s="3" t="s">
        <v>58</v>
      </c>
      <c r="D386" s="4">
        <v>8</v>
      </c>
      <c r="E386" s="4">
        <f t="shared" si="21"/>
        <v>96</v>
      </c>
      <c r="F386" s="4">
        <f t="shared" si="22"/>
        <v>0.36923076923076925</v>
      </c>
    </row>
    <row r="387" spans="1:6">
      <c r="A387" s="3" t="s">
        <v>418</v>
      </c>
      <c r="B387" s="3" t="s">
        <v>86</v>
      </c>
      <c r="C387" s="3" t="s">
        <v>58</v>
      </c>
      <c r="D387" s="4">
        <v>8</v>
      </c>
      <c r="E387" s="4">
        <f t="shared" si="21"/>
        <v>96</v>
      </c>
      <c r="F387" s="4">
        <f t="shared" si="22"/>
        <v>0.36923076923076925</v>
      </c>
    </row>
    <row r="388" spans="1:6">
      <c r="A388" s="3" t="s">
        <v>419</v>
      </c>
      <c r="B388" s="3" t="s">
        <v>86</v>
      </c>
      <c r="C388" s="3" t="s">
        <v>58</v>
      </c>
      <c r="D388" s="4">
        <v>8</v>
      </c>
      <c r="E388" s="4">
        <f t="shared" ref="E388:E450" si="24">IF(B388="Diário",D388*5*52,IF(B388="Semanal",D388*52,IF(B388="Quinzenal",D388*2*15,IF(B388="Mensal",D388*12,IF(B388="Bimestral",D388*6,IF(B388="Trimestral",D388*4,IF(B388="Semestral",D388*2,IF(B388="Anual",D388,"ERRO"))))))))</f>
        <v>96</v>
      </c>
      <c r="F388" s="4">
        <f t="shared" ref="F388:F450" si="25">IF(B388="Diário",D388,IF(B388="Semanal",D388/5,IF(B388="Quinzenal",D388/10,IF(B388="Mensal",D388/(52/12*5),IF(B388="Bimestral",D388/(52/12*10),IF(B388="Trimestral",D388/(52/12*15),IF(B388="Semestral",D388/(52/12*30),IF(B388="Anual",D388/(52/12*60),"ERRO"))))))))</f>
        <v>0.36923076923076925</v>
      </c>
    </row>
    <row r="389" spans="1:6">
      <c r="A389" s="3" t="s">
        <v>314</v>
      </c>
      <c r="B389" s="3" t="s">
        <v>158</v>
      </c>
      <c r="C389" s="3" t="s">
        <v>58</v>
      </c>
      <c r="D389" s="4">
        <v>90</v>
      </c>
      <c r="E389" s="4">
        <f t="shared" si="24"/>
        <v>90</v>
      </c>
      <c r="F389" s="4">
        <f t="shared" si="25"/>
        <v>0.34615384615384615</v>
      </c>
    </row>
    <row r="390" spans="1:6">
      <c r="A390" s="3" t="s">
        <v>353</v>
      </c>
      <c r="B390" s="3" t="s">
        <v>158</v>
      </c>
      <c r="C390" s="3" t="s">
        <v>58</v>
      </c>
      <c r="D390" s="4">
        <v>90</v>
      </c>
      <c r="E390" s="4">
        <f t="shared" si="24"/>
        <v>90</v>
      </c>
      <c r="F390" s="4">
        <f t="shared" si="25"/>
        <v>0.34615384615384615</v>
      </c>
    </row>
    <row r="391" spans="1:6">
      <c r="A391" s="3" t="s">
        <v>354</v>
      </c>
      <c r="B391" s="3" t="s">
        <v>158</v>
      </c>
      <c r="C391" s="3" t="s">
        <v>58</v>
      </c>
      <c r="D391" s="4">
        <v>90</v>
      </c>
      <c r="E391" s="4">
        <f t="shared" si="24"/>
        <v>90</v>
      </c>
      <c r="F391" s="4">
        <f t="shared" si="25"/>
        <v>0.34615384615384615</v>
      </c>
    </row>
    <row r="392" spans="1:6" ht="38.25">
      <c r="A392" s="3" t="s">
        <v>420</v>
      </c>
      <c r="B392" s="3" t="s">
        <v>158</v>
      </c>
      <c r="C392" s="3" t="s">
        <v>58</v>
      </c>
      <c r="D392" s="4">
        <v>90</v>
      </c>
      <c r="E392" s="4">
        <f t="shared" si="24"/>
        <v>90</v>
      </c>
      <c r="F392" s="4">
        <f t="shared" si="25"/>
        <v>0.34615384615384615</v>
      </c>
    </row>
    <row r="393" spans="1:6">
      <c r="A393" s="15" t="s">
        <v>421</v>
      </c>
      <c r="B393" s="16"/>
      <c r="C393" s="16"/>
      <c r="D393" s="16"/>
      <c r="E393" s="16"/>
      <c r="F393" s="17"/>
    </row>
    <row r="394" spans="1:6">
      <c r="A394" s="3" t="s">
        <v>422</v>
      </c>
      <c r="B394" s="3" t="s">
        <v>80</v>
      </c>
      <c r="C394" s="3" t="s">
        <v>58</v>
      </c>
      <c r="D394" s="4">
        <v>1.5</v>
      </c>
      <c r="E394" s="4">
        <f t="shared" si="24"/>
        <v>78</v>
      </c>
      <c r="F394" s="4">
        <f t="shared" si="25"/>
        <v>0.3</v>
      </c>
    </row>
    <row r="395" spans="1:6">
      <c r="A395" s="3" t="s">
        <v>423</v>
      </c>
      <c r="B395" s="3" t="s">
        <v>80</v>
      </c>
      <c r="C395" s="3" t="s">
        <v>58</v>
      </c>
      <c r="D395" s="4">
        <v>1.5</v>
      </c>
      <c r="E395" s="4">
        <f t="shared" si="24"/>
        <v>78</v>
      </c>
      <c r="F395" s="4">
        <f t="shared" si="25"/>
        <v>0.3</v>
      </c>
    </row>
    <row r="396" spans="1:6">
      <c r="A396" s="3" t="s">
        <v>424</v>
      </c>
      <c r="B396" s="3" t="s">
        <v>80</v>
      </c>
      <c r="C396" s="3" t="s">
        <v>58</v>
      </c>
      <c r="D396" s="4">
        <v>1.5</v>
      </c>
      <c r="E396" s="4">
        <f t="shared" si="24"/>
        <v>78</v>
      </c>
      <c r="F396" s="4">
        <f t="shared" si="25"/>
        <v>0.3</v>
      </c>
    </row>
    <row r="397" spans="1:6">
      <c r="A397" s="3" t="s">
        <v>425</v>
      </c>
      <c r="B397" s="3" t="s">
        <v>80</v>
      </c>
      <c r="C397" s="3" t="s">
        <v>58</v>
      </c>
      <c r="D397" s="4">
        <v>1.5</v>
      </c>
      <c r="E397" s="4">
        <f t="shared" si="24"/>
        <v>78</v>
      </c>
      <c r="F397" s="4">
        <f t="shared" si="25"/>
        <v>0.3</v>
      </c>
    </row>
    <row r="398" spans="1:6">
      <c r="A398" s="3" t="s">
        <v>426</v>
      </c>
      <c r="B398" s="3" t="s">
        <v>80</v>
      </c>
      <c r="C398" s="3" t="s">
        <v>58</v>
      </c>
      <c r="D398" s="4">
        <v>1.5</v>
      </c>
      <c r="E398" s="4">
        <f t="shared" si="24"/>
        <v>78</v>
      </c>
      <c r="F398" s="4">
        <f t="shared" si="25"/>
        <v>0.3</v>
      </c>
    </row>
    <row r="399" spans="1:6">
      <c r="A399" s="3" t="s">
        <v>427</v>
      </c>
      <c r="B399" s="3" t="s">
        <v>80</v>
      </c>
      <c r="C399" s="3" t="s">
        <v>58</v>
      </c>
      <c r="D399" s="4">
        <v>1.5</v>
      </c>
      <c r="E399" s="4">
        <f t="shared" si="24"/>
        <v>78</v>
      </c>
      <c r="F399" s="4">
        <f t="shared" si="25"/>
        <v>0.3</v>
      </c>
    </row>
    <row r="400" spans="1:6">
      <c r="A400" s="3" t="s">
        <v>428</v>
      </c>
      <c r="B400" s="3" t="s">
        <v>80</v>
      </c>
      <c r="C400" s="3" t="s">
        <v>58</v>
      </c>
      <c r="D400" s="4">
        <v>1.5</v>
      </c>
      <c r="E400" s="4">
        <f t="shared" si="24"/>
        <v>78</v>
      </c>
      <c r="F400" s="4">
        <f t="shared" si="25"/>
        <v>0.3</v>
      </c>
    </row>
    <row r="401" spans="1:6">
      <c r="A401" s="15" t="s">
        <v>429</v>
      </c>
      <c r="B401" s="16"/>
      <c r="C401" s="16"/>
      <c r="D401" s="16"/>
      <c r="E401" s="16"/>
      <c r="F401" s="17"/>
    </row>
    <row r="402" spans="1:6">
      <c r="A402" s="3" t="s">
        <v>430</v>
      </c>
      <c r="B402" s="3" t="s">
        <v>50</v>
      </c>
      <c r="C402" s="3" t="s">
        <v>58</v>
      </c>
      <c r="D402" s="4">
        <f>20/60</f>
        <v>0.33333333333333331</v>
      </c>
      <c r="E402" s="4">
        <f t="shared" si="24"/>
        <v>86.666666666666657</v>
      </c>
      <c r="F402" s="4">
        <f t="shared" si="25"/>
        <v>0.33333333333333331</v>
      </c>
    </row>
    <row r="403" spans="1:6">
      <c r="A403" s="3" t="s">
        <v>431</v>
      </c>
      <c r="B403" s="3" t="s">
        <v>50</v>
      </c>
      <c r="C403" s="3" t="s">
        <v>58</v>
      </c>
      <c r="D403" s="4">
        <f t="shared" ref="D403:D410" si="26">20/60</f>
        <v>0.33333333333333331</v>
      </c>
      <c r="E403" s="4">
        <f t="shared" ref="E403:E410" si="27">IF(B403="Diário",D403*5*52,IF(B403="Semanal",D403*52,IF(B403="Quinzenal",D403*2*15,IF(B403="Mensal",D403*12,IF(B403="Bimestral",D403*6,IF(B403="Trimestral",D403*4,IF(B403="Semestral",D403*2,IF(B403="Anual",D403,"ERRO"))))))))</f>
        <v>86.666666666666657</v>
      </c>
      <c r="F403" s="4">
        <f t="shared" si="25"/>
        <v>0.33333333333333331</v>
      </c>
    </row>
    <row r="404" spans="1:6" ht="38.25">
      <c r="A404" s="3" t="s">
        <v>432</v>
      </c>
      <c r="B404" s="3" t="s">
        <v>50</v>
      </c>
      <c r="C404" s="3" t="s">
        <v>58</v>
      </c>
      <c r="D404" s="4">
        <f t="shared" si="26"/>
        <v>0.33333333333333331</v>
      </c>
      <c r="E404" s="4">
        <f t="shared" si="27"/>
        <v>86.666666666666657</v>
      </c>
      <c r="F404" s="4">
        <f t="shared" si="25"/>
        <v>0.33333333333333331</v>
      </c>
    </row>
    <row r="405" spans="1:6" ht="25.5">
      <c r="A405" s="3" t="s">
        <v>433</v>
      </c>
      <c r="B405" s="3" t="s">
        <v>50</v>
      </c>
      <c r="C405" s="3" t="s">
        <v>58</v>
      </c>
      <c r="D405" s="4">
        <f t="shared" si="26"/>
        <v>0.33333333333333331</v>
      </c>
      <c r="E405" s="4">
        <f t="shared" si="27"/>
        <v>86.666666666666657</v>
      </c>
      <c r="F405" s="4">
        <f t="shared" si="25"/>
        <v>0.33333333333333331</v>
      </c>
    </row>
    <row r="406" spans="1:6" ht="25.5">
      <c r="A406" s="3" t="s">
        <v>434</v>
      </c>
      <c r="B406" s="3" t="s">
        <v>50</v>
      </c>
      <c r="C406" s="3" t="s">
        <v>58</v>
      </c>
      <c r="D406" s="4">
        <f t="shared" si="26"/>
        <v>0.33333333333333331</v>
      </c>
      <c r="E406" s="4">
        <f t="shared" si="27"/>
        <v>86.666666666666657</v>
      </c>
      <c r="F406" s="4">
        <f t="shared" si="25"/>
        <v>0.33333333333333331</v>
      </c>
    </row>
    <row r="407" spans="1:6">
      <c r="A407" s="3" t="s">
        <v>435</v>
      </c>
      <c r="B407" s="3" t="s">
        <v>50</v>
      </c>
      <c r="C407" s="3" t="s">
        <v>58</v>
      </c>
      <c r="D407" s="4">
        <f t="shared" si="26"/>
        <v>0.33333333333333331</v>
      </c>
      <c r="E407" s="4">
        <f t="shared" si="27"/>
        <v>86.666666666666657</v>
      </c>
      <c r="F407" s="4">
        <f t="shared" si="25"/>
        <v>0.33333333333333331</v>
      </c>
    </row>
    <row r="408" spans="1:6">
      <c r="A408" s="3" t="s">
        <v>436</v>
      </c>
      <c r="B408" s="3" t="s">
        <v>50</v>
      </c>
      <c r="C408" s="3" t="s">
        <v>58</v>
      </c>
      <c r="D408" s="4">
        <f t="shared" si="26"/>
        <v>0.33333333333333331</v>
      </c>
      <c r="E408" s="4">
        <f t="shared" si="27"/>
        <v>86.666666666666657</v>
      </c>
      <c r="F408" s="4">
        <f t="shared" si="25"/>
        <v>0.33333333333333331</v>
      </c>
    </row>
    <row r="409" spans="1:6">
      <c r="A409" s="3" t="s">
        <v>437</v>
      </c>
      <c r="B409" s="3" t="s">
        <v>50</v>
      </c>
      <c r="C409" s="3" t="s">
        <v>58</v>
      </c>
      <c r="D409" s="4">
        <f t="shared" si="26"/>
        <v>0.33333333333333331</v>
      </c>
      <c r="E409" s="4">
        <f t="shared" si="27"/>
        <v>86.666666666666657</v>
      </c>
      <c r="F409" s="4">
        <f t="shared" si="25"/>
        <v>0.33333333333333331</v>
      </c>
    </row>
    <row r="410" spans="1:6">
      <c r="A410" s="3" t="s">
        <v>438</v>
      </c>
      <c r="B410" s="3" t="s">
        <v>50</v>
      </c>
      <c r="C410" s="3" t="s">
        <v>58</v>
      </c>
      <c r="D410" s="4">
        <f t="shared" si="26"/>
        <v>0.33333333333333331</v>
      </c>
      <c r="E410" s="4">
        <f t="shared" si="27"/>
        <v>86.666666666666657</v>
      </c>
      <c r="F410" s="4">
        <f t="shared" si="25"/>
        <v>0.33333333333333331</v>
      </c>
    </row>
    <row r="411" spans="1:6">
      <c r="A411" s="3" t="s">
        <v>439</v>
      </c>
      <c r="B411" s="3" t="s">
        <v>80</v>
      </c>
      <c r="C411" s="3" t="s">
        <v>58</v>
      </c>
      <c r="D411" s="4">
        <v>1.5</v>
      </c>
      <c r="E411" s="4">
        <f t="shared" si="24"/>
        <v>78</v>
      </c>
      <c r="F411" s="4">
        <f t="shared" si="25"/>
        <v>0.3</v>
      </c>
    </row>
    <row r="412" spans="1:6">
      <c r="A412" s="3" t="s">
        <v>422</v>
      </c>
      <c r="B412" s="3" t="s">
        <v>80</v>
      </c>
      <c r="C412" s="3" t="s">
        <v>58</v>
      </c>
      <c r="D412" s="4">
        <v>1.5</v>
      </c>
      <c r="E412" s="4">
        <f t="shared" si="24"/>
        <v>78</v>
      </c>
      <c r="F412" s="4">
        <f t="shared" si="25"/>
        <v>0.3</v>
      </c>
    </row>
    <row r="413" spans="1:6">
      <c r="A413" s="3" t="s">
        <v>440</v>
      </c>
      <c r="B413" s="3" t="s">
        <v>80</v>
      </c>
      <c r="C413" s="3" t="s">
        <v>58</v>
      </c>
      <c r="D413" s="4">
        <v>1.5</v>
      </c>
      <c r="E413" s="4">
        <f t="shared" si="24"/>
        <v>78</v>
      </c>
      <c r="F413" s="4">
        <f t="shared" si="25"/>
        <v>0.3</v>
      </c>
    </row>
    <row r="414" spans="1:6">
      <c r="A414" s="3" t="s">
        <v>441</v>
      </c>
      <c r="B414" s="3" t="s">
        <v>80</v>
      </c>
      <c r="C414" s="3" t="s">
        <v>58</v>
      </c>
      <c r="D414" s="4">
        <v>1.5</v>
      </c>
      <c r="E414" s="4">
        <f t="shared" si="24"/>
        <v>78</v>
      </c>
      <c r="F414" s="4">
        <f t="shared" si="25"/>
        <v>0.3</v>
      </c>
    </row>
    <row r="415" spans="1:6">
      <c r="A415" s="3" t="s">
        <v>442</v>
      </c>
      <c r="B415" s="3" t="s">
        <v>80</v>
      </c>
      <c r="C415" s="3" t="s">
        <v>58</v>
      </c>
      <c r="D415" s="4">
        <v>1.5</v>
      </c>
      <c r="E415" s="4">
        <f t="shared" si="24"/>
        <v>78</v>
      </c>
      <c r="F415" s="4">
        <f t="shared" si="25"/>
        <v>0.3</v>
      </c>
    </row>
    <row r="416" spans="1:6">
      <c r="A416" s="3" t="s">
        <v>443</v>
      </c>
      <c r="B416" s="3" t="s">
        <v>80</v>
      </c>
      <c r="C416" s="3" t="s">
        <v>58</v>
      </c>
      <c r="D416" s="4">
        <v>1.5</v>
      </c>
      <c r="E416" s="4">
        <f t="shared" si="24"/>
        <v>78</v>
      </c>
      <c r="F416" s="4">
        <f t="shared" si="25"/>
        <v>0.3</v>
      </c>
    </row>
    <row r="417" spans="1:6">
      <c r="A417" s="3" t="s">
        <v>444</v>
      </c>
      <c r="B417" s="3" t="s">
        <v>80</v>
      </c>
      <c r="C417" s="3" t="s">
        <v>58</v>
      </c>
      <c r="D417" s="4">
        <v>1.5</v>
      </c>
      <c r="E417" s="4">
        <f t="shared" si="24"/>
        <v>78</v>
      </c>
      <c r="F417" s="4">
        <f t="shared" si="25"/>
        <v>0.3</v>
      </c>
    </row>
    <row r="418" spans="1:6">
      <c r="A418" s="3" t="s">
        <v>445</v>
      </c>
      <c r="B418" s="3" t="s">
        <v>80</v>
      </c>
      <c r="C418" s="3" t="s">
        <v>58</v>
      </c>
      <c r="D418" s="4">
        <v>1.5</v>
      </c>
      <c r="E418" s="4">
        <f t="shared" si="24"/>
        <v>78</v>
      </c>
      <c r="F418" s="4">
        <f t="shared" si="25"/>
        <v>0.3</v>
      </c>
    </row>
    <row r="419" spans="1:6">
      <c r="A419" s="3" t="s">
        <v>446</v>
      </c>
      <c r="B419" s="3" t="s">
        <v>80</v>
      </c>
      <c r="C419" s="3" t="s">
        <v>58</v>
      </c>
      <c r="D419" s="4">
        <v>1.5</v>
      </c>
      <c r="E419" s="4">
        <f t="shared" si="24"/>
        <v>78</v>
      </c>
      <c r="F419" s="4">
        <f t="shared" si="25"/>
        <v>0.3</v>
      </c>
    </row>
    <row r="420" spans="1:6">
      <c r="A420" s="3" t="s">
        <v>447</v>
      </c>
      <c r="B420" s="3" t="s">
        <v>80</v>
      </c>
      <c r="C420" s="3" t="s">
        <v>58</v>
      </c>
      <c r="D420" s="4">
        <v>1.5</v>
      </c>
      <c r="E420" s="4">
        <f t="shared" si="24"/>
        <v>78</v>
      </c>
      <c r="F420" s="4">
        <f t="shared" si="25"/>
        <v>0.3</v>
      </c>
    </row>
    <row r="421" spans="1:6">
      <c r="A421" s="3" t="s">
        <v>448</v>
      </c>
      <c r="B421" s="3" t="s">
        <v>80</v>
      </c>
      <c r="C421" s="3" t="s">
        <v>58</v>
      </c>
      <c r="D421" s="4">
        <v>1.5</v>
      </c>
      <c r="E421" s="4">
        <f t="shared" si="24"/>
        <v>78</v>
      </c>
      <c r="F421" s="4">
        <f t="shared" si="25"/>
        <v>0.3</v>
      </c>
    </row>
    <row r="422" spans="1:6">
      <c r="A422" s="3" t="s">
        <v>449</v>
      </c>
      <c r="B422" s="3" t="s">
        <v>80</v>
      </c>
      <c r="C422" s="3" t="s">
        <v>58</v>
      </c>
      <c r="D422" s="4">
        <v>1.5</v>
      </c>
      <c r="E422" s="4">
        <f t="shared" si="24"/>
        <v>78</v>
      </c>
      <c r="F422" s="4">
        <f t="shared" si="25"/>
        <v>0.3</v>
      </c>
    </row>
    <row r="423" spans="1:6">
      <c r="A423" s="3" t="s">
        <v>450</v>
      </c>
      <c r="B423" s="3" t="s">
        <v>80</v>
      </c>
      <c r="C423" s="3" t="s">
        <v>58</v>
      </c>
      <c r="D423" s="4">
        <v>1.5</v>
      </c>
      <c r="E423" s="4">
        <f t="shared" si="24"/>
        <v>78</v>
      </c>
      <c r="F423" s="4">
        <f t="shared" si="25"/>
        <v>0.3</v>
      </c>
    </row>
    <row r="424" spans="1:6">
      <c r="A424" s="3" t="s">
        <v>451</v>
      </c>
      <c r="B424" s="3" t="s">
        <v>80</v>
      </c>
      <c r="C424" s="3" t="s">
        <v>58</v>
      </c>
      <c r="D424" s="4">
        <v>1.5</v>
      </c>
      <c r="E424" s="4">
        <f t="shared" si="24"/>
        <v>78</v>
      </c>
      <c r="F424" s="4">
        <f t="shared" si="25"/>
        <v>0.3</v>
      </c>
    </row>
    <row r="425" spans="1:6">
      <c r="A425" s="3" t="s">
        <v>452</v>
      </c>
      <c r="B425" s="3" t="s">
        <v>80</v>
      </c>
      <c r="C425" s="3" t="s">
        <v>58</v>
      </c>
      <c r="D425" s="4">
        <v>1.5</v>
      </c>
      <c r="E425" s="4">
        <f t="shared" si="24"/>
        <v>78</v>
      </c>
      <c r="F425" s="4">
        <f t="shared" si="25"/>
        <v>0.3</v>
      </c>
    </row>
    <row r="426" spans="1:6">
      <c r="A426" s="3" t="s">
        <v>453</v>
      </c>
      <c r="B426" s="3" t="s">
        <v>80</v>
      </c>
      <c r="C426" s="3" t="s">
        <v>58</v>
      </c>
      <c r="D426" s="4">
        <v>1.5</v>
      </c>
      <c r="E426" s="4">
        <f t="shared" si="24"/>
        <v>78</v>
      </c>
      <c r="F426" s="4">
        <f t="shared" si="25"/>
        <v>0.3</v>
      </c>
    </row>
    <row r="427" spans="1:6">
      <c r="A427" s="3" t="s">
        <v>454</v>
      </c>
      <c r="B427" s="3" t="s">
        <v>80</v>
      </c>
      <c r="C427" s="3" t="s">
        <v>58</v>
      </c>
      <c r="D427" s="4">
        <v>1.5</v>
      </c>
      <c r="E427" s="4">
        <f t="shared" si="24"/>
        <v>78</v>
      </c>
      <c r="F427" s="4">
        <f t="shared" si="25"/>
        <v>0.3</v>
      </c>
    </row>
    <row r="428" spans="1:6">
      <c r="A428" s="3" t="s">
        <v>436</v>
      </c>
      <c r="B428" s="3" t="s">
        <v>80</v>
      </c>
      <c r="C428" s="3" t="s">
        <v>58</v>
      </c>
      <c r="D428" s="4">
        <v>1.5</v>
      </c>
      <c r="E428" s="4">
        <f t="shared" si="24"/>
        <v>78</v>
      </c>
      <c r="F428" s="4">
        <f t="shared" si="25"/>
        <v>0.3</v>
      </c>
    </row>
    <row r="429" spans="1:6">
      <c r="A429" s="3" t="s">
        <v>455</v>
      </c>
      <c r="B429" s="3" t="s">
        <v>80</v>
      </c>
      <c r="C429" s="3" t="s">
        <v>58</v>
      </c>
      <c r="D429" s="4">
        <v>1.5</v>
      </c>
      <c r="E429" s="4">
        <f t="shared" si="24"/>
        <v>78</v>
      </c>
      <c r="F429" s="4">
        <f t="shared" si="25"/>
        <v>0.3</v>
      </c>
    </row>
    <row r="430" spans="1:6">
      <c r="A430" s="3" t="s">
        <v>456</v>
      </c>
      <c r="B430" s="3" t="s">
        <v>86</v>
      </c>
      <c r="C430" s="3" t="s">
        <v>58</v>
      </c>
      <c r="D430" s="4">
        <v>8</v>
      </c>
      <c r="E430" s="4">
        <f t="shared" si="24"/>
        <v>96</v>
      </c>
      <c r="F430" s="4">
        <f t="shared" si="25"/>
        <v>0.36923076923076925</v>
      </c>
    </row>
    <row r="431" spans="1:6">
      <c r="A431" s="3" t="s">
        <v>457</v>
      </c>
      <c r="B431" s="3" t="s">
        <v>86</v>
      </c>
      <c r="C431" s="3" t="s">
        <v>58</v>
      </c>
      <c r="D431" s="4">
        <v>8</v>
      </c>
      <c r="E431" s="4">
        <f t="shared" si="24"/>
        <v>96</v>
      </c>
      <c r="F431" s="4">
        <f t="shared" si="25"/>
        <v>0.36923076923076925</v>
      </c>
    </row>
    <row r="432" spans="1:6">
      <c r="A432" s="3" t="s">
        <v>458</v>
      </c>
      <c r="B432" s="3" t="s">
        <v>86</v>
      </c>
      <c r="C432" s="3" t="s">
        <v>58</v>
      </c>
      <c r="D432" s="4">
        <v>8</v>
      </c>
      <c r="E432" s="4">
        <f t="shared" si="24"/>
        <v>96</v>
      </c>
      <c r="F432" s="4">
        <f t="shared" si="25"/>
        <v>0.36923076923076925</v>
      </c>
    </row>
    <row r="433" spans="1:6">
      <c r="A433" s="3" t="s">
        <v>459</v>
      </c>
      <c r="B433" s="3" t="s">
        <v>86</v>
      </c>
      <c r="C433" s="3" t="s">
        <v>58</v>
      </c>
      <c r="D433" s="4">
        <v>8</v>
      </c>
      <c r="E433" s="4">
        <f t="shared" si="24"/>
        <v>96</v>
      </c>
      <c r="F433" s="4">
        <f t="shared" si="25"/>
        <v>0.36923076923076925</v>
      </c>
    </row>
    <row r="434" spans="1:6">
      <c r="A434" s="3" t="s">
        <v>460</v>
      </c>
      <c r="B434" s="3" t="s">
        <v>86</v>
      </c>
      <c r="C434" s="3" t="s">
        <v>58</v>
      </c>
      <c r="D434" s="4">
        <v>8</v>
      </c>
      <c r="E434" s="4">
        <f t="shared" si="24"/>
        <v>96</v>
      </c>
      <c r="F434" s="4">
        <f t="shared" si="25"/>
        <v>0.36923076923076925</v>
      </c>
    </row>
    <row r="435" spans="1:6">
      <c r="A435" s="3" t="s">
        <v>461</v>
      </c>
      <c r="B435" s="3" t="s">
        <v>86</v>
      </c>
      <c r="C435" s="3" t="s">
        <v>58</v>
      </c>
      <c r="D435" s="4">
        <v>8</v>
      </c>
      <c r="E435" s="4">
        <f t="shared" si="24"/>
        <v>96</v>
      </c>
      <c r="F435" s="4">
        <f t="shared" si="25"/>
        <v>0.36923076923076925</v>
      </c>
    </row>
    <row r="436" spans="1:6">
      <c r="A436" s="3" t="s">
        <v>462</v>
      </c>
      <c r="B436" s="3" t="s">
        <v>86</v>
      </c>
      <c r="C436" s="3" t="s">
        <v>58</v>
      </c>
      <c r="D436" s="4">
        <v>8</v>
      </c>
      <c r="E436" s="4">
        <f t="shared" si="24"/>
        <v>96</v>
      </c>
      <c r="F436" s="4">
        <f t="shared" si="25"/>
        <v>0.36923076923076925</v>
      </c>
    </row>
    <row r="437" spans="1:6">
      <c r="A437" s="3" t="s">
        <v>463</v>
      </c>
      <c r="B437" s="3" t="s">
        <v>86</v>
      </c>
      <c r="C437" s="3" t="s">
        <v>58</v>
      </c>
      <c r="D437" s="4">
        <v>8</v>
      </c>
      <c r="E437" s="4">
        <f t="shared" si="24"/>
        <v>96</v>
      </c>
      <c r="F437" s="4">
        <f t="shared" si="25"/>
        <v>0.36923076923076925</v>
      </c>
    </row>
    <row r="438" spans="1:6">
      <c r="A438" s="3" t="s">
        <v>464</v>
      </c>
      <c r="B438" s="3" t="s">
        <v>86</v>
      </c>
      <c r="C438" s="3" t="s">
        <v>58</v>
      </c>
      <c r="D438" s="4">
        <v>8</v>
      </c>
      <c r="E438" s="4">
        <f t="shared" si="24"/>
        <v>96</v>
      </c>
      <c r="F438" s="4">
        <f t="shared" si="25"/>
        <v>0.36923076923076925</v>
      </c>
    </row>
    <row r="439" spans="1:6">
      <c r="A439" s="3" t="s">
        <v>465</v>
      </c>
      <c r="B439" s="3" t="s">
        <v>86</v>
      </c>
      <c r="C439" s="3" t="s">
        <v>58</v>
      </c>
      <c r="D439" s="4">
        <v>8</v>
      </c>
      <c r="E439" s="4">
        <f t="shared" si="24"/>
        <v>96</v>
      </c>
      <c r="F439" s="4">
        <f t="shared" si="25"/>
        <v>0.36923076923076925</v>
      </c>
    </row>
    <row r="440" spans="1:6">
      <c r="A440" s="3" t="s">
        <v>466</v>
      </c>
      <c r="B440" s="3" t="s">
        <v>86</v>
      </c>
      <c r="C440" s="3" t="s">
        <v>58</v>
      </c>
      <c r="D440" s="4">
        <v>8</v>
      </c>
      <c r="E440" s="4">
        <f t="shared" si="24"/>
        <v>96</v>
      </c>
      <c r="F440" s="4">
        <f t="shared" si="25"/>
        <v>0.36923076923076925</v>
      </c>
    </row>
    <row r="441" spans="1:6">
      <c r="A441" s="3" t="s">
        <v>467</v>
      </c>
      <c r="B441" s="3" t="s">
        <v>86</v>
      </c>
      <c r="C441" s="3" t="s">
        <v>58</v>
      </c>
      <c r="D441" s="4">
        <v>8</v>
      </c>
      <c r="E441" s="4">
        <f t="shared" si="24"/>
        <v>96</v>
      </c>
      <c r="F441" s="4">
        <f t="shared" si="25"/>
        <v>0.36923076923076925</v>
      </c>
    </row>
    <row r="442" spans="1:6">
      <c r="A442" s="3" t="s">
        <v>468</v>
      </c>
      <c r="B442" s="3" t="s">
        <v>86</v>
      </c>
      <c r="C442" s="3" t="s">
        <v>58</v>
      </c>
      <c r="D442" s="4">
        <v>8</v>
      </c>
      <c r="E442" s="4">
        <f t="shared" si="24"/>
        <v>96</v>
      </c>
      <c r="F442" s="4">
        <f t="shared" si="25"/>
        <v>0.36923076923076925</v>
      </c>
    </row>
    <row r="443" spans="1:6">
      <c r="A443" s="3" t="s">
        <v>469</v>
      </c>
      <c r="B443" s="3" t="s">
        <v>86</v>
      </c>
      <c r="C443" s="3" t="s">
        <v>58</v>
      </c>
      <c r="D443" s="4">
        <v>8</v>
      </c>
      <c r="E443" s="4">
        <f t="shared" si="24"/>
        <v>96</v>
      </c>
      <c r="F443" s="4">
        <f t="shared" si="25"/>
        <v>0.36923076923076925</v>
      </c>
    </row>
    <row r="444" spans="1:6">
      <c r="A444" s="3" t="s">
        <v>470</v>
      </c>
      <c r="B444" s="3" t="s">
        <v>86</v>
      </c>
      <c r="C444" s="3" t="s">
        <v>58</v>
      </c>
      <c r="D444" s="4">
        <v>8</v>
      </c>
      <c r="E444" s="4">
        <f t="shared" si="24"/>
        <v>96</v>
      </c>
      <c r="F444" s="4">
        <f t="shared" si="25"/>
        <v>0.36923076923076925</v>
      </c>
    </row>
    <row r="445" spans="1:6">
      <c r="A445" s="3" t="s">
        <v>471</v>
      </c>
      <c r="B445" s="3" t="s">
        <v>86</v>
      </c>
      <c r="C445" s="3" t="s">
        <v>58</v>
      </c>
      <c r="D445" s="4">
        <v>8</v>
      </c>
      <c r="E445" s="4">
        <f t="shared" si="24"/>
        <v>96</v>
      </c>
      <c r="F445" s="4">
        <f t="shared" si="25"/>
        <v>0.36923076923076925</v>
      </c>
    </row>
    <row r="446" spans="1:6">
      <c r="A446" s="3" t="s">
        <v>472</v>
      </c>
      <c r="B446" s="3" t="s">
        <v>86</v>
      </c>
      <c r="C446" s="3" t="s">
        <v>58</v>
      </c>
      <c r="D446" s="4">
        <v>8</v>
      </c>
      <c r="E446" s="4">
        <f t="shared" si="24"/>
        <v>96</v>
      </c>
      <c r="F446" s="4">
        <f t="shared" si="25"/>
        <v>0.36923076923076925</v>
      </c>
    </row>
    <row r="447" spans="1:6">
      <c r="A447" s="3" t="s">
        <v>473</v>
      </c>
      <c r="B447" s="3" t="s">
        <v>122</v>
      </c>
      <c r="C447" s="3" t="s">
        <v>58</v>
      </c>
      <c r="D447" s="4">
        <v>40</v>
      </c>
      <c r="E447" s="4">
        <f t="shared" si="24"/>
        <v>80</v>
      </c>
      <c r="F447" s="4">
        <f t="shared" si="25"/>
        <v>0.30769230769230771</v>
      </c>
    </row>
    <row r="448" spans="1:6">
      <c r="A448" s="3" t="s">
        <v>474</v>
      </c>
      <c r="B448" s="3" t="s">
        <v>122</v>
      </c>
      <c r="C448" s="3" t="s">
        <v>58</v>
      </c>
      <c r="D448" s="4">
        <v>40</v>
      </c>
      <c r="E448" s="4">
        <f t="shared" si="24"/>
        <v>80</v>
      </c>
      <c r="F448" s="4">
        <f t="shared" si="25"/>
        <v>0.30769230769230771</v>
      </c>
    </row>
    <row r="449" spans="1:6">
      <c r="A449" s="3" t="s">
        <v>475</v>
      </c>
      <c r="B449" s="3" t="s">
        <v>122</v>
      </c>
      <c r="C449" s="3" t="s">
        <v>58</v>
      </c>
      <c r="D449" s="4">
        <v>40</v>
      </c>
      <c r="E449" s="4">
        <f t="shared" si="24"/>
        <v>80</v>
      </c>
      <c r="F449" s="4">
        <f t="shared" si="25"/>
        <v>0.30769230769230771</v>
      </c>
    </row>
    <row r="450" spans="1:6">
      <c r="A450" s="3" t="s">
        <v>476</v>
      </c>
      <c r="B450" s="3" t="s">
        <v>122</v>
      </c>
      <c r="C450" s="3" t="s">
        <v>58</v>
      </c>
      <c r="D450" s="4">
        <v>40</v>
      </c>
      <c r="E450" s="4">
        <f t="shared" si="24"/>
        <v>80</v>
      </c>
      <c r="F450" s="4">
        <f t="shared" si="25"/>
        <v>0.30769230769230771</v>
      </c>
    </row>
    <row r="451" spans="1:6">
      <c r="A451" s="3" t="s">
        <v>477</v>
      </c>
      <c r="B451" s="3" t="s">
        <v>122</v>
      </c>
      <c r="C451" s="3" t="s">
        <v>58</v>
      </c>
      <c r="D451" s="4">
        <v>40</v>
      </c>
      <c r="E451" s="4">
        <f t="shared" ref="E451:E510" si="28">IF(B451="Diário",D451*5*52,IF(B451="Semanal",D451*52,IF(B451="Quinzenal",D451*2*15,IF(B451="Mensal",D451*12,IF(B451="Bimestral",D451*6,IF(B451="Trimestral",D451*4,IF(B451="Semestral",D451*2,IF(B451="Anual",D451,"ERRO"))))))))</f>
        <v>80</v>
      </c>
      <c r="F451" s="4">
        <f t="shared" ref="F451:F513" si="29">IF(B451="Diário",D451,IF(B451="Semanal",D451/5,IF(B451="Quinzenal",D451/10,IF(B451="Mensal",D451/(52/12*5),IF(B451="Bimestral",D451/(52/12*10),IF(B451="Trimestral",D451/(52/12*15),IF(B451="Semestral",D451/(52/12*30),IF(B451="Anual",D451/(52/12*60),"ERRO"))))))))</f>
        <v>0.30769230769230771</v>
      </c>
    </row>
    <row r="452" spans="1:6">
      <c r="A452" s="3" t="s">
        <v>478</v>
      </c>
      <c r="B452" s="3" t="s">
        <v>122</v>
      </c>
      <c r="C452" s="3" t="s">
        <v>58</v>
      </c>
      <c r="D452" s="4">
        <v>40</v>
      </c>
      <c r="E452" s="4">
        <f t="shared" si="28"/>
        <v>80</v>
      </c>
      <c r="F452" s="4">
        <f t="shared" si="29"/>
        <v>0.30769230769230771</v>
      </c>
    </row>
    <row r="453" spans="1:6">
      <c r="A453" s="3" t="s">
        <v>479</v>
      </c>
      <c r="B453" s="3" t="s">
        <v>122</v>
      </c>
      <c r="C453" s="3" t="s">
        <v>58</v>
      </c>
      <c r="D453" s="4">
        <v>40</v>
      </c>
      <c r="E453" s="4">
        <f t="shared" si="28"/>
        <v>80</v>
      </c>
      <c r="F453" s="4">
        <f t="shared" si="29"/>
        <v>0.30769230769230771</v>
      </c>
    </row>
    <row r="454" spans="1:6">
      <c r="A454" s="3" t="s">
        <v>480</v>
      </c>
      <c r="B454" s="3" t="s">
        <v>122</v>
      </c>
      <c r="C454" s="3" t="s">
        <v>58</v>
      </c>
      <c r="D454" s="4">
        <v>40</v>
      </c>
      <c r="E454" s="4">
        <f t="shared" si="28"/>
        <v>80</v>
      </c>
      <c r="F454" s="4">
        <f t="shared" si="29"/>
        <v>0.30769230769230771</v>
      </c>
    </row>
    <row r="455" spans="1:6">
      <c r="A455" s="3" t="s">
        <v>481</v>
      </c>
      <c r="B455" s="3" t="s">
        <v>122</v>
      </c>
      <c r="C455" s="3" t="s">
        <v>58</v>
      </c>
      <c r="D455" s="4">
        <v>40</v>
      </c>
      <c r="E455" s="4">
        <f t="shared" si="28"/>
        <v>80</v>
      </c>
      <c r="F455" s="4">
        <f t="shared" si="29"/>
        <v>0.30769230769230771</v>
      </c>
    </row>
    <row r="456" spans="1:6">
      <c r="A456" s="3" t="s">
        <v>482</v>
      </c>
      <c r="B456" s="3" t="s">
        <v>122</v>
      </c>
      <c r="C456" s="3" t="s">
        <v>58</v>
      </c>
      <c r="D456" s="4">
        <v>40</v>
      </c>
      <c r="E456" s="4">
        <f t="shared" si="28"/>
        <v>80</v>
      </c>
      <c r="F456" s="4">
        <f t="shared" si="29"/>
        <v>0.30769230769230771</v>
      </c>
    </row>
    <row r="457" spans="1:6" ht="25.5">
      <c r="A457" s="3" t="s">
        <v>483</v>
      </c>
      <c r="B457" s="3" t="s">
        <v>122</v>
      </c>
      <c r="C457" s="3" t="s">
        <v>58</v>
      </c>
      <c r="D457" s="4">
        <v>40</v>
      </c>
      <c r="E457" s="4">
        <f t="shared" si="28"/>
        <v>80</v>
      </c>
      <c r="F457" s="4">
        <f t="shared" si="29"/>
        <v>0.30769230769230771</v>
      </c>
    </row>
    <row r="458" spans="1:6">
      <c r="A458" s="3" t="s">
        <v>484</v>
      </c>
      <c r="B458" s="3" t="s">
        <v>122</v>
      </c>
      <c r="C458" s="3" t="s">
        <v>58</v>
      </c>
      <c r="D458" s="4">
        <v>40</v>
      </c>
      <c r="E458" s="4">
        <f t="shared" si="28"/>
        <v>80</v>
      </c>
      <c r="F458" s="4">
        <f t="shared" si="29"/>
        <v>0.30769230769230771</v>
      </c>
    </row>
    <row r="459" spans="1:6">
      <c r="A459" s="3" t="s">
        <v>485</v>
      </c>
      <c r="B459" s="3" t="s">
        <v>122</v>
      </c>
      <c r="C459" s="3" t="s">
        <v>58</v>
      </c>
      <c r="D459" s="4">
        <v>40</v>
      </c>
      <c r="E459" s="4">
        <f t="shared" si="28"/>
        <v>80</v>
      </c>
      <c r="F459" s="4">
        <f t="shared" si="29"/>
        <v>0.30769230769230771</v>
      </c>
    </row>
    <row r="460" spans="1:6">
      <c r="A460" s="3" t="s">
        <v>486</v>
      </c>
      <c r="B460" s="3" t="s">
        <v>122</v>
      </c>
      <c r="C460" s="3" t="s">
        <v>58</v>
      </c>
      <c r="D460" s="4">
        <v>40</v>
      </c>
      <c r="E460" s="4">
        <f t="shared" si="28"/>
        <v>80</v>
      </c>
      <c r="F460" s="4">
        <f t="shared" si="29"/>
        <v>0.30769230769230771</v>
      </c>
    </row>
    <row r="461" spans="1:6" ht="25.5">
      <c r="A461" s="3" t="s">
        <v>487</v>
      </c>
      <c r="B461" s="3" t="s">
        <v>122</v>
      </c>
      <c r="C461" s="3" t="s">
        <v>58</v>
      </c>
      <c r="D461" s="4">
        <v>40</v>
      </c>
      <c r="E461" s="4">
        <f t="shared" si="28"/>
        <v>80</v>
      </c>
      <c r="F461" s="4">
        <f t="shared" si="29"/>
        <v>0.30769230769230771</v>
      </c>
    </row>
    <row r="462" spans="1:6">
      <c r="A462" s="3" t="s">
        <v>488</v>
      </c>
      <c r="B462" s="3" t="s">
        <v>122</v>
      </c>
      <c r="C462" s="3" t="s">
        <v>58</v>
      </c>
      <c r="D462" s="4">
        <v>40</v>
      </c>
      <c r="E462" s="4">
        <f t="shared" si="28"/>
        <v>80</v>
      </c>
      <c r="F462" s="4">
        <f t="shared" si="29"/>
        <v>0.30769230769230771</v>
      </c>
    </row>
    <row r="463" spans="1:6">
      <c r="A463" s="3" t="s">
        <v>489</v>
      </c>
      <c r="B463" s="3" t="s">
        <v>122</v>
      </c>
      <c r="C463" s="3" t="s">
        <v>58</v>
      </c>
      <c r="D463" s="4">
        <v>40</v>
      </c>
      <c r="E463" s="4">
        <f t="shared" si="28"/>
        <v>80</v>
      </c>
      <c r="F463" s="4">
        <f t="shared" si="29"/>
        <v>0.30769230769230771</v>
      </c>
    </row>
    <row r="464" spans="1:6">
      <c r="A464" s="3" t="s">
        <v>490</v>
      </c>
      <c r="B464" s="3" t="s">
        <v>122</v>
      </c>
      <c r="C464" s="3" t="s">
        <v>58</v>
      </c>
      <c r="D464" s="4">
        <v>40</v>
      </c>
      <c r="E464" s="4">
        <f t="shared" si="28"/>
        <v>80</v>
      </c>
      <c r="F464" s="4">
        <f t="shared" si="29"/>
        <v>0.30769230769230771</v>
      </c>
    </row>
    <row r="465" spans="1:6">
      <c r="A465" s="3" t="s">
        <v>491</v>
      </c>
      <c r="B465" s="3" t="s">
        <v>122</v>
      </c>
      <c r="C465" s="3" t="s">
        <v>58</v>
      </c>
      <c r="D465" s="4">
        <v>40</v>
      </c>
      <c r="E465" s="4">
        <f t="shared" si="28"/>
        <v>80</v>
      </c>
      <c r="F465" s="4">
        <f t="shared" si="29"/>
        <v>0.30769230769230771</v>
      </c>
    </row>
    <row r="466" spans="1:6">
      <c r="A466" s="3" t="s">
        <v>492</v>
      </c>
      <c r="B466" s="3" t="s">
        <v>122</v>
      </c>
      <c r="C466" s="3" t="s">
        <v>58</v>
      </c>
      <c r="D466" s="4">
        <v>40</v>
      </c>
      <c r="E466" s="4">
        <f t="shared" si="28"/>
        <v>80</v>
      </c>
      <c r="F466" s="4">
        <f t="shared" si="29"/>
        <v>0.30769230769230771</v>
      </c>
    </row>
    <row r="467" spans="1:6">
      <c r="A467" s="3" t="s">
        <v>493</v>
      </c>
      <c r="B467" s="3" t="s">
        <v>122</v>
      </c>
      <c r="C467" s="3" t="s">
        <v>58</v>
      </c>
      <c r="D467" s="4">
        <v>40</v>
      </c>
      <c r="E467" s="4">
        <f t="shared" si="28"/>
        <v>80</v>
      </c>
      <c r="F467" s="4">
        <f t="shared" si="29"/>
        <v>0.30769230769230771</v>
      </c>
    </row>
    <row r="468" spans="1:6">
      <c r="A468" s="3" t="s">
        <v>494</v>
      </c>
      <c r="B468" s="3" t="s">
        <v>122</v>
      </c>
      <c r="C468" s="3" t="s">
        <v>58</v>
      </c>
      <c r="D468" s="4">
        <v>40</v>
      </c>
      <c r="E468" s="4">
        <f t="shared" si="28"/>
        <v>80</v>
      </c>
      <c r="F468" s="4">
        <f t="shared" si="29"/>
        <v>0.30769230769230771</v>
      </c>
    </row>
    <row r="469" spans="1:6">
      <c r="A469" s="3" t="s">
        <v>495</v>
      </c>
      <c r="B469" s="3" t="s">
        <v>122</v>
      </c>
      <c r="C469" s="3" t="s">
        <v>58</v>
      </c>
      <c r="D469" s="4">
        <v>40</v>
      </c>
      <c r="E469" s="4">
        <f t="shared" si="28"/>
        <v>80</v>
      </c>
      <c r="F469" s="4">
        <f t="shared" si="29"/>
        <v>0.30769230769230771</v>
      </c>
    </row>
    <row r="470" spans="1:6">
      <c r="A470" s="3" t="s">
        <v>496</v>
      </c>
      <c r="B470" s="3" t="s">
        <v>122</v>
      </c>
      <c r="C470" s="3" t="s">
        <v>58</v>
      </c>
      <c r="D470" s="4">
        <v>40</v>
      </c>
      <c r="E470" s="4">
        <f t="shared" si="28"/>
        <v>80</v>
      </c>
      <c r="F470" s="4">
        <f t="shared" si="29"/>
        <v>0.30769230769230771</v>
      </c>
    </row>
    <row r="471" spans="1:6">
      <c r="A471" s="3" t="s">
        <v>497</v>
      </c>
      <c r="B471" s="3" t="s">
        <v>122</v>
      </c>
      <c r="C471" s="3" t="s">
        <v>58</v>
      </c>
      <c r="D471" s="4">
        <v>40</v>
      </c>
      <c r="E471" s="4">
        <f t="shared" si="28"/>
        <v>80</v>
      </c>
      <c r="F471" s="4">
        <f t="shared" si="29"/>
        <v>0.30769230769230771</v>
      </c>
    </row>
    <row r="472" spans="1:6">
      <c r="A472" s="3" t="s">
        <v>498</v>
      </c>
      <c r="B472" s="3" t="s">
        <v>122</v>
      </c>
      <c r="C472" s="3" t="s">
        <v>58</v>
      </c>
      <c r="D472" s="4">
        <v>40</v>
      </c>
      <c r="E472" s="4">
        <f t="shared" si="28"/>
        <v>80</v>
      </c>
      <c r="F472" s="4">
        <f t="shared" si="29"/>
        <v>0.30769230769230771</v>
      </c>
    </row>
    <row r="473" spans="1:6">
      <c r="A473" s="3" t="s">
        <v>499</v>
      </c>
      <c r="B473" s="3" t="s">
        <v>122</v>
      </c>
      <c r="C473" s="3" t="s">
        <v>58</v>
      </c>
      <c r="D473" s="4">
        <v>40</v>
      </c>
      <c r="E473" s="4">
        <f t="shared" si="28"/>
        <v>80</v>
      </c>
      <c r="F473" s="4">
        <f t="shared" si="29"/>
        <v>0.30769230769230771</v>
      </c>
    </row>
    <row r="474" spans="1:6">
      <c r="A474" s="3" t="s">
        <v>500</v>
      </c>
      <c r="B474" s="3" t="s">
        <v>158</v>
      </c>
      <c r="C474" s="3" t="s">
        <v>58</v>
      </c>
      <c r="D474" s="4">
        <v>90</v>
      </c>
      <c r="E474" s="4">
        <f t="shared" si="28"/>
        <v>90</v>
      </c>
      <c r="F474" s="4">
        <f t="shared" si="29"/>
        <v>0.34615384615384615</v>
      </c>
    </row>
    <row r="475" spans="1:6">
      <c r="A475" s="3" t="s">
        <v>501</v>
      </c>
      <c r="B475" s="3" t="s">
        <v>158</v>
      </c>
      <c r="C475" s="3" t="s">
        <v>58</v>
      </c>
      <c r="D475" s="4">
        <v>90</v>
      </c>
      <c r="E475" s="4">
        <f t="shared" si="28"/>
        <v>90</v>
      </c>
      <c r="F475" s="4">
        <f t="shared" si="29"/>
        <v>0.34615384615384615</v>
      </c>
    </row>
    <row r="476" spans="1:6">
      <c r="A476" s="3" t="s">
        <v>502</v>
      </c>
      <c r="B476" s="3" t="s">
        <v>158</v>
      </c>
      <c r="C476" s="3" t="s">
        <v>58</v>
      </c>
      <c r="D476" s="4">
        <v>90</v>
      </c>
      <c r="E476" s="4">
        <f t="shared" si="28"/>
        <v>90</v>
      </c>
      <c r="F476" s="4">
        <f t="shared" si="29"/>
        <v>0.34615384615384615</v>
      </c>
    </row>
    <row r="477" spans="1:6">
      <c r="A477" s="3" t="s">
        <v>503</v>
      </c>
      <c r="B477" s="3" t="s">
        <v>158</v>
      </c>
      <c r="C477" s="3" t="s">
        <v>58</v>
      </c>
      <c r="D477" s="4">
        <v>90</v>
      </c>
      <c r="E477" s="4">
        <f t="shared" si="28"/>
        <v>90</v>
      </c>
      <c r="F477" s="4">
        <f t="shared" si="29"/>
        <v>0.34615384615384615</v>
      </c>
    </row>
    <row r="478" spans="1:6">
      <c r="A478" s="3" t="s">
        <v>504</v>
      </c>
      <c r="B478" s="3" t="s">
        <v>158</v>
      </c>
      <c r="C478" s="3" t="s">
        <v>58</v>
      </c>
      <c r="D478" s="4">
        <v>90</v>
      </c>
      <c r="E478" s="4">
        <f t="shared" si="28"/>
        <v>90</v>
      </c>
      <c r="F478" s="4">
        <f t="shared" si="29"/>
        <v>0.34615384615384615</v>
      </c>
    </row>
    <row r="479" spans="1:6">
      <c r="A479" s="3" t="s">
        <v>505</v>
      </c>
      <c r="B479" s="3" t="s">
        <v>158</v>
      </c>
      <c r="C479" s="3" t="s">
        <v>58</v>
      </c>
      <c r="D479" s="4">
        <v>90</v>
      </c>
      <c r="E479" s="4">
        <f t="shared" si="28"/>
        <v>90</v>
      </c>
      <c r="F479" s="4">
        <f t="shared" si="29"/>
        <v>0.34615384615384615</v>
      </c>
    </row>
    <row r="480" spans="1:6">
      <c r="A480" s="3" t="s">
        <v>506</v>
      </c>
      <c r="B480" s="3" t="s">
        <v>158</v>
      </c>
      <c r="C480" s="3" t="s">
        <v>58</v>
      </c>
      <c r="D480" s="4">
        <v>90</v>
      </c>
      <c r="E480" s="4">
        <f t="shared" si="28"/>
        <v>90</v>
      </c>
      <c r="F480" s="4">
        <f t="shared" si="29"/>
        <v>0.34615384615384615</v>
      </c>
    </row>
    <row r="481" spans="1:6">
      <c r="A481" s="3" t="s">
        <v>507</v>
      </c>
      <c r="B481" s="3" t="s">
        <v>158</v>
      </c>
      <c r="C481" s="3" t="s">
        <v>58</v>
      </c>
      <c r="D481" s="4">
        <v>90</v>
      </c>
      <c r="E481" s="4">
        <f t="shared" si="28"/>
        <v>90</v>
      </c>
      <c r="F481" s="4">
        <f t="shared" si="29"/>
        <v>0.34615384615384615</v>
      </c>
    </row>
    <row r="482" spans="1:6">
      <c r="A482" s="3" t="s">
        <v>508</v>
      </c>
      <c r="B482" s="3" t="s">
        <v>158</v>
      </c>
      <c r="C482" s="3" t="s">
        <v>58</v>
      </c>
      <c r="D482" s="4">
        <v>90</v>
      </c>
      <c r="E482" s="4">
        <f t="shared" si="28"/>
        <v>90</v>
      </c>
      <c r="F482" s="4">
        <f t="shared" si="29"/>
        <v>0.34615384615384615</v>
      </c>
    </row>
    <row r="483" spans="1:6">
      <c r="A483" s="3" t="s">
        <v>509</v>
      </c>
      <c r="B483" s="3" t="s">
        <v>158</v>
      </c>
      <c r="C483" s="3" t="s">
        <v>58</v>
      </c>
      <c r="D483" s="4">
        <v>90</v>
      </c>
      <c r="E483" s="4">
        <f t="shared" si="28"/>
        <v>90</v>
      </c>
      <c r="F483" s="4">
        <f t="shared" si="29"/>
        <v>0.34615384615384615</v>
      </c>
    </row>
    <row r="484" spans="1:6">
      <c r="A484" s="3" t="s">
        <v>510</v>
      </c>
      <c r="B484" s="3" t="s">
        <v>158</v>
      </c>
      <c r="C484" s="3" t="s">
        <v>58</v>
      </c>
      <c r="D484" s="4">
        <v>90</v>
      </c>
      <c r="E484" s="4">
        <f t="shared" si="28"/>
        <v>90</v>
      </c>
      <c r="F484" s="4">
        <f t="shared" si="29"/>
        <v>0.34615384615384615</v>
      </c>
    </row>
    <row r="485" spans="1:6">
      <c r="A485" s="3" t="s">
        <v>511</v>
      </c>
      <c r="B485" s="3" t="s">
        <v>158</v>
      </c>
      <c r="C485" s="3" t="s">
        <v>58</v>
      </c>
      <c r="D485" s="4">
        <v>90</v>
      </c>
      <c r="E485" s="4">
        <f t="shared" si="28"/>
        <v>90</v>
      </c>
      <c r="F485" s="4">
        <f t="shared" si="29"/>
        <v>0.34615384615384615</v>
      </c>
    </row>
    <row r="486" spans="1:6">
      <c r="A486" s="3" t="s">
        <v>512</v>
      </c>
      <c r="B486" s="3" t="s">
        <v>158</v>
      </c>
      <c r="C486" s="3" t="s">
        <v>58</v>
      </c>
      <c r="D486" s="4">
        <v>90</v>
      </c>
      <c r="E486" s="4">
        <f t="shared" si="28"/>
        <v>90</v>
      </c>
      <c r="F486" s="4">
        <f t="shared" si="29"/>
        <v>0.34615384615384615</v>
      </c>
    </row>
    <row r="487" spans="1:6">
      <c r="A487" s="3" t="s">
        <v>513</v>
      </c>
      <c r="B487" s="3" t="s">
        <v>158</v>
      </c>
      <c r="C487" s="3" t="s">
        <v>58</v>
      </c>
      <c r="D487" s="4">
        <v>90</v>
      </c>
      <c r="E487" s="4">
        <f t="shared" si="28"/>
        <v>90</v>
      </c>
      <c r="F487" s="4">
        <f t="shared" si="29"/>
        <v>0.34615384615384615</v>
      </c>
    </row>
    <row r="488" spans="1:6">
      <c r="A488" s="3" t="s">
        <v>514</v>
      </c>
      <c r="B488" s="3" t="s">
        <v>158</v>
      </c>
      <c r="C488" s="3" t="s">
        <v>58</v>
      </c>
      <c r="D488" s="4">
        <v>90</v>
      </c>
      <c r="E488" s="4">
        <f t="shared" si="28"/>
        <v>90</v>
      </c>
      <c r="F488" s="4">
        <f t="shared" si="29"/>
        <v>0.34615384615384615</v>
      </c>
    </row>
    <row r="489" spans="1:6">
      <c r="A489" s="3" t="s">
        <v>515</v>
      </c>
      <c r="B489" s="3" t="s">
        <v>158</v>
      </c>
      <c r="C489" s="3" t="s">
        <v>58</v>
      </c>
      <c r="D489" s="4">
        <v>90</v>
      </c>
      <c r="E489" s="4">
        <f t="shared" si="28"/>
        <v>90</v>
      </c>
      <c r="F489" s="4">
        <f t="shared" si="29"/>
        <v>0.34615384615384615</v>
      </c>
    </row>
    <row r="490" spans="1:6">
      <c r="A490" s="3" t="s">
        <v>516</v>
      </c>
      <c r="B490" s="3" t="s">
        <v>158</v>
      </c>
      <c r="C490" s="3" t="s">
        <v>58</v>
      </c>
      <c r="D490" s="4">
        <v>90</v>
      </c>
      <c r="E490" s="4">
        <f t="shared" si="28"/>
        <v>90</v>
      </c>
      <c r="F490" s="4">
        <f t="shared" si="29"/>
        <v>0.34615384615384615</v>
      </c>
    </row>
    <row r="491" spans="1:6">
      <c r="A491" s="3" t="s">
        <v>517</v>
      </c>
      <c r="B491" s="3" t="s">
        <v>158</v>
      </c>
      <c r="C491" s="3" t="s">
        <v>58</v>
      </c>
      <c r="D491" s="4">
        <v>90</v>
      </c>
      <c r="E491" s="4">
        <f t="shared" si="28"/>
        <v>90</v>
      </c>
      <c r="F491" s="4">
        <f t="shared" si="29"/>
        <v>0.34615384615384615</v>
      </c>
    </row>
    <row r="492" spans="1:6">
      <c r="A492" s="3" t="s">
        <v>518</v>
      </c>
      <c r="B492" s="3" t="s">
        <v>158</v>
      </c>
      <c r="C492" s="3" t="s">
        <v>58</v>
      </c>
      <c r="D492" s="4">
        <v>90</v>
      </c>
      <c r="E492" s="4">
        <f t="shared" si="28"/>
        <v>90</v>
      </c>
      <c r="F492" s="4">
        <f t="shared" si="29"/>
        <v>0.34615384615384615</v>
      </c>
    </row>
    <row r="493" spans="1:6">
      <c r="A493" s="3" t="s">
        <v>519</v>
      </c>
      <c r="B493" s="3" t="s">
        <v>158</v>
      </c>
      <c r="C493" s="3" t="s">
        <v>58</v>
      </c>
      <c r="D493" s="4">
        <v>90</v>
      </c>
      <c r="E493" s="4">
        <f t="shared" si="28"/>
        <v>90</v>
      </c>
      <c r="F493" s="4">
        <f t="shared" si="29"/>
        <v>0.34615384615384615</v>
      </c>
    </row>
    <row r="494" spans="1:6">
      <c r="A494" s="3" t="s">
        <v>520</v>
      </c>
      <c r="B494" s="3" t="s">
        <v>158</v>
      </c>
      <c r="C494" s="3" t="s">
        <v>58</v>
      </c>
      <c r="D494" s="4">
        <v>90</v>
      </c>
      <c r="E494" s="4">
        <f t="shared" si="28"/>
        <v>90</v>
      </c>
      <c r="F494" s="4">
        <f t="shared" si="29"/>
        <v>0.34615384615384615</v>
      </c>
    </row>
    <row r="495" spans="1:6">
      <c r="A495" s="3" t="s">
        <v>521</v>
      </c>
      <c r="B495" s="3" t="s">
        <v>158</v>
      </c>
      <c r="C495" s="3" t="s">
        <v>58</v>
      </c>
      <c r="D495" s="4">
        <v>90</v>
      </c>
      <c r="E495" s="4">
        <f t="shared" si="28"/>
        <v>90</v>
      </c>
      <c r="F495" s="4">
        <f t="shared" si="29"/>
        <v>0.34615384615384615</v>
      </c>
    </row>
    <row r="496" spans="1:6">
      <c r="A496" s="3" t="s">
        <v>522</v>
      </c>
      <c r="B496" s="3" t="s">
        <v>158</v>
      </c>
      <c r="C496" s="3" t="s">
        <v>58</v>
      </c>
      <c r="D496" s="4">
        <v>90</v>
      </c>
      <c r="E496" s="4">
        <f t="shared" si="28"/>
        <v>90</v>
      </c>
      <c r="F496" s="4">
        <f t="shared" si="29"/>
        <v>0.34615384615384615</v>
      </c>
    </row>
    <row r="497" spans="1:6">
      <c r="A497" s="15" t="s">
        <v>523</v>
      </c>
      <c r="B497" s="16"/>
      <c r="C497" s="16"/>
      <c r="D497" s="16"/>
      <c r="E497" s="16"/>
      <c r="F497" s="17"/>
    </row>
    <row r="498" spans="1:6">
      <c r="A498" s="3" t="s">
        <v>524</v>
      </c>
      <c r="B498" s="3" t="s">
        <v>80</v>
      </c>
      <c r="C498" s="3" t="s">
        <v>58</v>
      </c>
      <c r="D498" s="4">
        <v>1.5</v>
      </c>
      <c r="E498" s="4">
        <f t="shared" si="28"/>
        <v>78</v>
      </c>
      <c r="F498" s="4">
        <f t="shared" si="29"/>
        <v>0.3</v>
      </c>
    </row>
    <row r="499" spans="1:6">
      <c r="A499" s="3" t="s">
        <v>525</v>
      </c>
      <c r="B499" s="3" t="s">
        <v>80</v>
      </c>
      <c r="C499" s="3" t="s">
        <v>58</v>
      </c>
      <c r="D499" s="4">
        <v>1.5</v>
      </c>
      <c r="E499" s="4">
        <f t="shared" si="28"/>
        <v>78</v>
      </c>
      <c r="F499" s="4">
        <f t="shared" si="29"/>
        <v>0.3</v>
      </c>
    </row>
    <row r="500" spans="1:6">
      <c r="A500" s="3" t="s">
        <v>526</v>
      </c>
      <c r="B500" s="3" t="s">
        <v>80</v>
      </c>
      <c r="C500" s="3" t="s">
        <v>58</v>
      </c>
      <c r="D500" s="4">
        <v>1.5</v>
      </c>
      <c r="E500" s="4">
        <f t="shared" si="28"/>
        <v>78</v>
      </c>
      <c r="F500" s="4">
        <f t="shared" si="29"/>
        <v>0.3</v>
      </c>
    </row>
    <row r="501" spans="1:6">
      <c r="A501" s="3" t="s">
        <v>527</v>
      </c>
      <c r="B501" s="3" t="s">
        <v>80</v>
      </c>
      <c r="C501" s="3" t="s">
        <v>58</v>
      </c>
      <c r="D501" s="4">
        <v>1.5</v>
      </c>
      <c r="E501" s="4">
        <f t="shared" si="28"/>
        <v>78</v>
      </c>
      <c r="F501" s="4">
        <f t="shared" si="29"/>
        <v>0.3</v>
      </c>
    </row>
    <row r="502" spans="1:6">
      <c r="A502" s="3" t="s">
        <v>528</v>
      </c>
      <c r="B502" s="3" t="s">
        <v>80</v>
      </c>
      <c r="C502" s="3" t="s">
        <v>58</v>
      </c>
      <c r="D502" s="4">
        <v>1.5</v>
      </c>
      <c r="E502" s="4">
        <f t="shared" si="28"/>
        <v>78</v>
      </c>
      <c r="F502" s="4">
        <f t="shared" si="29"/>
        <v>0.3</v>
      </c>
    </row>
    <row r="503" spans="1:6">
      <c r="A503" s="3" t="s">
        <v>529</v>
      </c>
      <c r="B503" s="3" t="s">
        <v>80</v>
      </c>
      <c r="C503" s="3" t="s">
        <v>58</v>
      </c>
      <c r="D503" s="4">
        <v>1.5</v>
      </c>
      <c r="E503" s="4">
        <f t="shared" si="28"/>
        <v>78</v>
      </c>
      <c r="F503" s="4">
        <f t="shared" si="29"/>
        <v>0.3</v>
      </c>
    </row>
    <row r="504" spans="1:6">
      <c r="A504" s="3" t="s">
        <v>530</v>
      </c>
      <c r="B504" s="3" t="s">
        <v>86</v>
      </c>
      <c r="C504" s="3" t="s">
        <v>58</v>
      </c>
      <c r="D504" s="4">
        <v>8</v>
      </c>
      <c r="E504" s="4">
        <f t="shared" si="28"/>
        <v>96</v>
      </c>
      <c r="F504" s="4">
        <f t="shared" si="29"/>
        <v>0.36923076923076925</v>
      </c>
    </row>
    <row r="505" spans="1:6" ht="25.5">
      <c r="A505" s="3" t="s">
        <v>531</v>
      </c>
      <c r="B505" s="3" t="s">
        <v>86</v>
      </c>
      <c r="C505" s="3" t="s">
        <v>58</v>
      </c>
      <c r="D505" s="4">
        <v>8</v>
      </c>
      <c r="E505" s="4">
        <f t="shared" si="28"/>
        <v>96</v>
      </c>
      <c r="F505" s="4">
        <f t="shared" si="29"/>
        <v>0.36923076923076925</v>
      </c>
    </row>
    <row r="506" spans="1:6">
      <c r="A506" s="3" t="s">
        <v>532</v>
      </c>
      <c r="B506" s="3" t="s">
        <v>86</v>
      </c>
      <c r="C506" s="3" t="s">
        <v>58</v>
      </c>
      <c r="D506" s="4">
        <v>8</v>
      </c>
      <c r="E506" s="4">
        <f t="shared" si="28"/>
        <v>96</v>
      </c>
      <c r="F506" s="4">
        <f t="shared" si="29"/>
        <v>0.36923076923076925</v>
      </c>
    </row>
    <row r="507" spans="1:6">
      <c r="A507" s="3" t="s">
        <v>533</v>
      </c>
      <c r="B507" s="3" t="s">
        <v>86</v>
      </c>
      <c r="C507" s="3" t="s">
        <v>58</v>
      </c>
      <c r="D507" s="4">
        <v>8</v>
      </c>
      <c r="E507" s="4">
        <f t="shared" si="28"/>
        <v>96</v>
      </c>
      <c r="F507" s="4">
        <f t="shared" si="29"/>
        <v>0.36923076923076925</v>
      </c>
    </row>
    <row r="508" spans="1:6">
      <c r="A508" s="3" t="s">
        <v>534</v>
      </c>
      <c r="B508" s="3" t="s">
        <v>86</v>
      </c>
      <c r="C508" s="3" t="s">
        <v>58</v>
      </c>
      <c r="D508" s="4">
        <v>8</v>
      </c>
      <c r="E508" s="4">
        <f t="shared" si="28"/>
        <v>96</v>
      </c>
      <c r="F508" s="4">
        <f t="shared" si="29"/>
        <v>0.36923076923076925</v>
      </c>
    </row>
    <row r="509" spans="1:6">
      <c r="A509" s="15" t="s">
        <v>535</v>
      </c>
      <c r="B509" s="16"/>
      <c r="C509" s="16"/>
      <c r="D509" s="16"/>
      <c r="E509" s="16"/>
      <c r="F509" s="17"/>
    </row>
    <row r="510" spans="1:6">
      <c r="A510" s="3" t="s">
        <v>49</v>
      </c>
      <c r="B510" s="3" t="s">
        <v>50</v>
      </c>
      <c r="C510" s="3" t="s">
        <v>58</v>
      </c>
      <c r="D510" s="4">
        <f>20/60</f>
        <v>0.33333333333333331</v>
      </c>
      <c r="E510" s="4">
        <f t="shared" si="28"/>
        <v>86.666666666666657</v>
      </c>
      <c r="F510" s="4">
        <f t="shared" si="29"/>
        <v>0.33333333333333331</v>
      </c>
    </row>
    <row r="511" spans="1:6">
      <c r="A511" s="3" t="s">
        <v>341</v>
      </c>
      <c r="B511" s="3" t="s">
        <v>50</v>
      </c>
      <c r="C511" s="3" t="s">
        <v>58</v>
      </c>
      <c r="D511" s="4">
        <f t="shared" ref="D511:D517" si="30">20/60</f>
        <v>0.33333333333333331</v>
      </c>
      <c r="E511" s="4">
        <f t="shared" ref="E511:E517" si="31">IF(B511="Diário",D511*5*52,IF(B511="Semanal",D511*52,IF(B511="Quinzenal",D511*2*15,IF(B511="Mensal",D511*12,IF(B511="Bimestral",D511*6,IF(B511="Trimestral",D511*4,IF(B511="Semestral",D511*2,IF(B511="Anual",D511,"ERRO"))))))))</f>
        <v>86.666666666666657</v>
      </c>
      <c r="F511" s="4">
        <f t="shared" si="29"/>
        <v>0.33333333333333331</v>
      </c>
    </row>
    <row r="512" spans="1:6">
      <c r="A512" s="3" t="s">
        <v>536</v>
      </c>
      <c r="B512" s="3" t="s">
        <v>50</v>
      </c>
      <c r="C512" s="3" t="s">
        <v>58</v>
      </c>
      <c r="D512" s="4">
        <f t="shared" si="30"/>
        <v>0.33333333333333331</v>
      </c>
      <c r="E512" s="4">
        <f t="shared" si="31"/>
        <v>86.666666666666657</v>
      </c>
      <c r="F512" s="4">
        <f t="shared" si="29"/>
        <v>0.33333333333333331</v>
      </c>
    </row>
    <row r="513" spans="1:6">
      <c r="A513" s="3" t="s">
        <v>55</v>
      </c>
      <c r="B513" s="3" t="s">
        <v>50</v>
      </c>
      <c r="C513" s="3" t="s">
        <v>58</v>
      </c>
      <c r="D513" s="4">
        <f t="shared" si="30"/>
        <v>0.33333333333333331</v>
      </c>
      <c r="E513" s="4">
        <f t="shared" si="31"/>
        <v>86.666666666666657</v>
      </c>
      <c r="F513" s="4">
        <f t="shared" si="29"/>
        <v>0.33333333333333331</v>
      </c>
    </row>
    <row r="514" spans="1:6" ht="25.5">
      <c r="A514" s="3" t="s">
        <v>537</v>
      </c>
      <c r="B514" s="3" t="s">
        <v>50</v>
      </c>
      <c r="C514" s="3" t="s">
        <v>58</v>
      </c>
      <c r="D514" s="4">
        <f t="shared" si="30"/>
        <v>0.33333333333333331</v>
      </c>
      <c r="E514" s="4">
        <f t="shared" si="31"/>
        <v>86.666666666666657</v>
      </c>
      <c r="F514" s="4">
        <f t="shared" ref="F514:F577" si="32">IF(B514="Diário",D514,IF(B514="Semanal",D514/5,IF(B514="Quinzenal",D514/10,IF(B514="Mensal",D514/(52/12*5),IF(B514="Bimestral",D514/(52/12*10),IF(B514="Trimestral",D514/(52/12*15),IF(B514="Semestral",D514/(52/12*30),IF(B514="Anual",D514/(52/12*60),"ERRO"))))))))</f>
        <v>0.33333333333333331</v>
      </c>
    </row>
    <row r="515" spans="1:6">
      <c r="A515" s="3" t="s">
        <v>57</v>
      </c>
      <c r="B515" s="3" t="s">
        <v>50</v>
      </c>
      <c r="C515" s="3" t="s">
        <v>58</v>
      </c>
      <c r="D515" s="4">
        <f t="shared" si="30"/>
        <v>0.33333333333333331</v>
      </c>
      <c r="E515" s="4">
        <f t="shared" si="31"/>
        <v>86.666666666666657</v>
      </c>
      <c r="F515" s="4">
        <f t="shared" si="32"/>
        <v>0.33333333333333331</v>
      </c>
    </row>
    <row r="516" spans="1:6">
      <c r="A516" s="3" t="s">
        <v>59</v>
      </c>
      <c r="B516" s="3" t="s">
        <v>50</v>
      </c>
      <c r="C516" s="3" t="s">
        <v>58</v>
      </c>
      <c r="D516" s="4">
        <f t="shared" si="30"/>
        <v>0.33333333333333331</v>
      </c>
      <c r="E516" s="4">
        <f t="shared" si="31"/>
        <v>86.666666666666657</v>
      </c>
      <c r="F516" s="4">
        <f t="shared" si="32"/>
        <v>0.33333333333333331</v>
      </c>
    </row>
    <row r="517" spans="1:6">
      <c r="A517" s="3" t="s">
        <v>538</v>
      </c>
      <c r="B517" s="3" t="s">
        <v>50</v>
      </c>
      <c r="C517" s="3" t="s">
        <v>58</v>
      </c>
      <c r="D517" s="4">
        <f t="shared" si="30"/>
        <v>0.33333333333333331</v>
      </c>
      <c r="E517" s="4">
        <f t="shared" si="31"/>
        <v>86.666666666666657</v>
      </c>
      <c r="F517" s="4">
        <f t="shared" si="32"/>
        <v>0.33333333333333331</v>
      </c>
    </row>
    <row r="518" spans="1:6">
      <c r="A518" s="3" t="s">
        <v>539</v>
      </c>
      <c r="B518" s="3" t="s">
        <v>80</v>
      </c>
      <c r="C518" s="3" t="s">
        <v>58</v>
      </c>
      <c r="D518" s="4">
        <v>1.5</v>
      </c>
      <c r="E518" s="4">
        <f t="shared" ref="E518:E577" si="33">IF(B518="Diário",D518*5*52,IF(B518="Semanal",D518*52,IF(B518="Quinzenal",D518*2*15,IF(B518="Mensal",D518*12,IF(B518="Bimestral",D518*6,IF(B518="Trimestral",D518*4,IF(B518="Semestral",D518*2,IF(B518="Anual",D518,"ERRO"))))))))</f>
        <v>78</v>
      </c>
      <c r="F518" s="4">
        <f t="shared" si="32"/>
        <v>0.3</v>
      </c>
    </row>
    <row r="519" spans="1:6">
      <c r="A519" s="3" t="s">
        <v>540</v>
      </c>
      <c r="B519" s="3" t="s">
        <v>80</v>
      </c>
      <c r="C519" s="3" t="s">
        <v>58</v>
      </c>
      <c r="D519" s="4">
        <v>1.5</v>
      </c>
      <c r="E519" s="4">
        <f t="shared" si="33"/>
        <v>78</v>
      </c>
      <c r="F519" s="4">
        <f t="shared" si="32"/>
        <v>0.3</v>
      </c>
    </row>
    <row r="520" spans="1:6">
      <c r="A520" s="3" t="s">
        <v>541</v>
      </c>
      <c r="B520" s="3" t="s">
        <v>80</v>
      </c>
      <c r="C520" s="3" t="s">
        <v>58</v>
      </c>
      <c r="D520" s="4">
        <v>1.5</v>
      </c>
      <c r="E520" s="4">
        <f t="shared" si="33"/>
        <v>78</v>
      </c>
      <c r="F520" s="4">
        <f t="shared" si="32"/>
        <v>0.3</v>
      </c>
    </row>
    <row r="521" spans="1:6">
      <c r="A521" s="3" t="s">
        <v>542</v>
      </c>
      <c r="B521" s="3" t="s">
        <v>86</v>
      </c>
      <c r="C521" s="3" t="s">
        <v>58</v>
      </c>
      <c r="D521" s="4">
        <v>8</v>
      </c>
      <c r="E521" s="4">
        <f t="shared" si="33"/>
        <v>96</v>
      </c>
      <c r="F521" s="4">
        <f t="shared" si="32"/>
        <v>0.36923076923076925</v>
      </c>
    </row>
    <row r="522" spans="1:6">
      <c r="A522" s="3" t="s">
        <v>85</v>
      </c>
      <c r="B522" s="3" t="s">
        <v>86</v>
      </c>
      <c r="C522" s="3" t="s">
        <v>58</v>
      </c>
      <c r="D522" s="4">
        <v>8</v>
      </c>
      <c r="E522" s="4">
        <f t="shared" si="33"/>
        <v>96</v>
      </c>
      <c r="F522" s="4">
        <f t="shared" si="32"/>
        <v>0.36923076923076925</v>
      </c>
    </row>
    <row r="523" spans="1:6">
      <c r="A523" s="3" t="s">
        <v>89</v>
      </c>
      <c r="B523" s="3" t="s">
        <v>86</v>
      </c>
      <c r="C523" s="3" t="s">
        <v>58</v>
      </c>
      <c r="D523" s="4">
        <v>8</v>
      </c>
      <c r="E523" s="4">
        <f t="shared" si="33"/>
        <v>96</v>
      </c>
      <c r="F523" s="4">
        <f t="shared" si="32"/>
        <v>0.36923076923076925</v>
      </c>
    </row>
    <row r="524" spans="1:6">
      <c r="A524" s="3" t="s">
        <v>90</v>
      </c>
      <c r="B524" s="3" t="s">
        <v>86</v>
      </c>
      <c r="C524" s="3" t="s">
        <v>58</v>
      </c>
      <c r="D524" s="4">
        <v>8</v>
      </c>
      <c r="E524" s="4">
        <f t="shared" si="33"/>
        <v>96</v>
      </c>
      <c r="F524" s="4">
        <f t="shared" si="32"/>
        <v>0.36923076923076925</v>
      </c>
    </row>
    <row r="525" spans="1:6">
      <c r="A525" s="3" t="s">
        <v>412</v>
      </c>
      <c r="B525" s="3" t="s">
        <v>86</v>
      </c>
      <c r="C525" s="3" t="s">
        <v>58</v>
      </c>
      <c r="D525" s="4">
        <v>8</v>
      </c>
      <c r="E525" s="4">
        <f t="shared" si="33"/>
        <v>96</v>
      </c>
      <c r="F525" s="4">
        <f t="shared" si="32"/>
        <v>0.36923076923076925</v>
      </c>
    </row>
    <row r="526" spans="1:6">
      <c r="A526" s="3" t="s">
        <v>543</v>
      </c>
      <c r="B526" s="3" t="s">
        <v>86</v>
      </c>
      <c r="C526" s="3" t="s">
        <v>58</v>
      </c>
      <c r="D526" s="4">
        <v>8</v>
      </c>
      <c r="E526" s="4">
        <f t="shared" si="33"/>
        <v>96</v>
      </c>
      <c r="F526" s="4">
        <f t="shared" si="32"/>
        <v>0.36923076923076925</v>
      </c>
    </row>
    <row r="527" spans="1:6">
      <c r="A527" s="3" t="s">
        <v>544</v>
      </c>
      <c r="B527" s="3" t="s">
        <v>86</v>
      </c>
      <c r="C527" s="3" t="s">
        <v>58</v>
      </c>
      <c r="D527" s="4">
        <v>8</v>
      </c>
      <c r="E527" s="4">
        <f t="shared" si="33"/>
        <v>96</v>
      </c>
      <c r="F527" s="4">
        <f t="shared" si="32"/>
        <v>0.36923076923076925</v>
      </c>
    </row>
    <row r="528" spans="1:6">
      <c r="A528" s="3" t="s">
        <v>545</v>
      </c>
      <c r="B528" s="3" t="s">
        <v>86</v>
      </c>
      <c r="C528" s="3" t="s">
        <v>58</v>
      </c>
      <c r="D528" s="4">
        <v>8</v>
      </c>
      <c r="E528" s="4">
        <f t="shared" si="33"/>
        <v>96</v>
      </c>
      <c r="F528" s="4">
        <f t="shared" si="32"/>
        <v>0.36923076923076925</v>
      </c>
    </row>
    <row r="529" spans="1:6">
      <c r="A529" s="3" t="s">
        <v>415</v>
      </c>
      <c r="B529" s="3" t="s">
        <v>86</v>
      </c>
      <c r="C529" s="3" t="s">
        <v>58</v>
      </c>
      <c r="D529" s="4">
        <v>8</v>
      </c>
      <c r="E529" s="4">
        <f t="shared" si="33"/>
        <v>96</v>
      </c>
      <c r="F529" s="4">
        <f t="shared" si="32"/>
        <v>0.36923076923076925</v>
      </c>
    </row>
    <row r="530" spans="1:6">
      <c r="A530" s="3" t="s">
        <v>546</v>
      </c>
      <c r="B530" s="3" t="s">
        <v>86</v>
      </c>
      <c r="C530" s="3" t="s">
        <v>58</v>
      </c>
      <c r="D530" s="4">
        <v>8</v>
      </c>
      <c r="E530" s="4">
        <f t="shared" si="33"/>
        <v>96</v>
      </c>
      <c r="F530" s="4">
        <f t="shared" si="32"/>
        <v>0.36923076923076925</v>
      </c>
    </row>
    <row r="531" spans="1:6">
      <c r="A531" s="3" t="s">
        <v>547</v>
      </c>
      <c r="B531" s="3" t="s">
        <v>86</v>
      </c>
      <c r="C531" s="3" t="s">
        <v>58</v>
      </c>
      <c r="D531" s="4">
        <v>8</v>
      </c>
      <c r="E531" s="4">
        <f t="shared" si="33"/>
        <v>96</v>
      </c>
      <c r="F531" s="4">
        <f t="shared" si="32"/>
        <v>0.36923076923076925</v>
      </c>
    </row>
    <row r="532" spans="1:6">
      <c r="A532" s="3" t="s">
        <v>548</v>
      </c>
      <c r="B532" s="3" t="s">
        <v>86</v>
      </c>
      <c r="C532" s="3" t="s">
        <v>58</v>
      </c>
      <c r="D532" s="4">
        <v>8</v>
      </c>
      <c r="E532" s="4">
        <f t="shared" si="33"/>
        <v>96</v>
      </c>
      <c r="F532" s="4">
        <f t="shared" si="32"/>
        <v>0.36923076923076925</v>
      </c>
    </row>
    <row r="533" spans="1:6">
      <c r="A533" s="15" t="s">
        <v>549</v>
      </c>
      <c r="B533" s="16"/>
      <c r="C533" s="16"/>
      <c r="D533" s="16"/>
      <c r="E533" s="16"/>
      <c r="F533" s="17"/>
    </row>
    <row r="534" spans="1:6">
      <c r="A534" s="3" t="s">
        <v>132</v>
      </c>
      <c r="B534" s="3" t="s">
        <v>80</v>
      </c>
      <c r="C534" s="3" t="s">
        <v>58</v>
      </c>
      <c r="D534" s="4">
        <v>1.5</v>
      </c>
      <c r="E534" s="4">
        <f t="shared" si="33"/>
        <v>78</v>
      </c>
      <c r="F534" s="4">
        <f t="shared" si="32"/>
        <v>0.3</v>
      </c>
    </row>
    <row r="535" spans="1:6">
      <c r="A535" s="3" t="s">
        <v>134</v>
      </c>
      <c r="B535" s="3" t="s">
        <v>80</v>
      </c>
      <c r="C535" s="3" t="s">
        <v>58</v>
      </c>
      <c r="D535" s="4">
        <v>1.5</v>
      </c>
      <c r="E535" s="4">
        <f t="shared" si="33"/>
        <v>78</v>
      </c>
      <c r="F535" s="4">
        <f t="shared" si="32"/>
        <v>0.3</v>
      </c>
    </row>
    <row r="536" spans="1:6">
      <c r="A536" s="3" t="s">
        <v>550</v>
      </c>
      <c r="B536" s="3" t="s">
        <v>80</v>
      </c>
      <c r="C536" s="3" t="s">
        <v>58</v>
      </c>
      <c r="D536" s="4">
        <v>1.5</v>
      </c>
      <c r="E536" s="4">
        <f t="shared" si="33"/>
        <v>78</v>
      </c>
      <c r="F536" s="4">
        <f t="shared" si="32"/>
        <v>0.3</v>
      </c>
    </row>
    <row r="537" spans="1:6">
      <c r="A537" s="3" t="s">
        <v>330</v>
      </c>
      <c r="B537" s="3" t="s">
        <v>80</v>
      </c>
      <c r="C537" s="3" t="s">
        <v>58</v>
      </c>
      <c r="D537" s="4">
        <v>1.5</v>
      </c>
      <c r="E537" s="4">
        <f t="shared" si="33"/>
        <v>78</v>
      </c>
      <c r="F537" s="4">
        <f t="shared" si="32"/>
        <v>0.3</v>
      </c>
    </row>
    <row r="538" spans="1:6" ht="51">
      <c r="A538" s="3" t="s">
        <v>551</v>
      </c>
      <c r="B538" s="3" t="s">
        <v>80</v>
      </c>
      <c r="C538" s="3" t="s">
        <v>58</v>
      </c>
      <c r="D538" s="4">
        <v>1.5</v>
      </c>
      <c r="E538" s="4">
        <f t="shared" si="33"/>
        <v>78</v>
      </c>
      <c r="F538" s="4">
        <f t="shared" si="32"/>
        <v>0.3</v>
      </c>
    </row>
    <row r="539" spans="1:6">
      <c r="A539" s="3" t="s">
        <v>144</v>
      </c>
      <c r="B539" s="3" t="s">
        <v>86</v>
      </c>
      <c r="C539" s="3" t="s">
        <v>58</v>
      </c>
      <c r="D539" s="4">
        <v>8</v>
      </c>
      <c r="E539" s="4">
        <f t="shared" si="33"/>
        <v>96</v>
      </c>
      <c r="F539" s="4">
        <f t="shared" si="32"/>
        <v>0.36923076923076925</v>
      </c>
    </row>
    <row r="540" spans="1:6" ht="25.5">
      <c r="A540" s="3" t="s">
        <v>147</v>
      </c>
      <c r="B540" s="3" t="s">
        <v>86</v>
      </c>
      <c r="C540" s="3" t="s">
        <v>58</v>
      </c>
      <c r="D540" s="4">
        <v>8</v>
      </c>
      <c r="E540" s="4">
        <f t="shared" si="33"/>
        <v>96</v>
      </c>
      <c r="F540" s="4">
        <f t="shared" si="32"/>
        <v>0.36923076923076925</v>
      </c>
    </row>
    <row r="541" spans="1:6">
      <c r="A541" s="3" t="s">
        <v>552</v>
      </c>
      <c r="B541" s="3" t="s">
        <v>86</v>
      </c>
      <c r="C541" s="3" t="s">
        <v>58</v>
      </c>
      <c r="D541" s="4">
        <v>8</v>
      </c>
      <c r="E541" s="4">
        <f t="shared" si="33"/>
        <v>96</v>
      </c>
      <c r="F541" s="4">
        <f t="shared" si="32"/>
        <v>0.36923076923076925</v>
      </c>
    </row>
    <row r="542" spans="1:6">
      <c r="A542" s="3" t="s">
        <v>553</v>
      </c>
      <c r="B542" s="3" t="s">
        <v>86</v>
      </c>
      <c r="C542" s="3" t="s">
        <v>58</v>
      </c>
      <c r="D542" s="4">
        <v>8</v>
      </c>
      <c r="E542" s="4">
        <f t="shared" si="33"/>
        <v>96</v>
      </c>
      <c r="F542" s="4">
        <f t="shared" si="32"/>
        <v>0.36923076923076925</v>
      </c>
    </row>
    <row r="543" spans="1:6">
      <c r="A543" s="3" t="s">
        <v>151</v>
      </c>
      <c r="B543" s="3" t="s">
        <v>86</v>
      </c>
      <c r="C543" s="3" t="s">
        <v>58</v>
      </c>
      <c r="D543" s="4">
        <v>8</v>
      </c>
      <c r="E543" s="4">
        <f t="shared" si="33"/>
        <v>96</v>
      </c>
      <c r="F543" s="4">
        <f t="shared" si="32"/>
        <v>0.36923076923076925</v>
      </c>
    </row>
    <row r="544" spans="1:6">
      <c r="A544" s="15" t="s">
        <v>554</v>
      </c>
      <c r="B544" s="16"/>
      <c r="C544" s="16"/>
      <c r="D544" s="16"/>
      <c r="E544" s="16"/>
      <c r="F544" s="17"/>
    </row>
    <row r="545" spans="1:6">
      <c r="A545" s="12" t="s">
        <v>555</v>
      </c>
      <c r="B545" s="13"/>
      <c r="C545" s="13"/>
      <c r="D545" s="13"/>
      <c r="E545" s="13"/>
      <c r="F545" s="14"/>
    </row>
    <row r="546" spans="1:6">
      <c r="A546" s="3" t="s">
        <v>556</v>
      </c>
      <c r="B546" s="3" t="s">
        <v>80</v>
      </c>
      <c r="C546" s="3" t="s">
        <v>58</v>
      </c>
      <c r="D546" s="4">
        <v>1.5</v>
      </c>
      <c r="E546" s="4">
        <f t="shared" si="33"/>
        <v>78</v>
      </c>
      <c r="F546" s="4">
        <f t="shared" si="32"/>
        <v>0.3</v>
      </c>
    </row>
    <row r="547" spans="1:6">
      <c r="A547" s="3" t="s">
        <v>557</v>
      </c>
      <c r="B547" s="3" t="s">
        <v>80</v>
      </c>
      <c r="C547" s="3" t="s">
        <v>58</v>
      </c>
      <c r="D547" s="4">
        <v>1.5</v>
      </c>
      <c r="E547" s="4">
        <f t="shared" si="33"/>
        <v>78</v>
      </c>
      <c r="F547" s="4">
        <f t="shared" si="32"/>
        <v>0.3</v>
      </c>
    </row>
    <row r="548" spans="1:6">
      <c r="A548" s="3" t="s">
        <v>558</v>
      </c>
      <c r="B548" s="3" t="s">
        <v>80</v>
      </c>
      <c r="C548" s="3" t="s">
        <v>58</v>
      </c>
      <c r="D548" s="4">
        <v>1.5</v>
      </c>
      <c r="E548" s="4">
        <f t="shared" si="33"/>
        <v>78</v>
      </c>
      <c r="F548" s="4">
        <f t="shared" si="32"/>
        <v>0.3</v>
      </c>
    </row>
    <row r="549" spans="1:6">
      <c r="A549" s="3" t="s">
        <v>559</v>
      </c>
      <c r="B549" s="3" t="s">
        <v>80</v>
      </c>
      <c r="C549" s="3" t="s">
        <v>58</v>
      </c>
      <c r="D549" s="4">
        <v>1.5</v>
      </c>
      <c r="E549" s="4">
        <f t="shared" si="33"/>
        <v>78</v>
      </c>
      <c r="F549" s="4">
        <f t="shared" si="32"/>
        <v>0.3</v>
      </c>
    </row>
    <row r="550" spans="1:6">
      <c r="A550" s="3" t="s">
        <v>560</v>
      </c>
      <c r="B550" s="3" t="s">
        <v>80</v>
      </c>
      <c r="C550" s="3" t="s">
        <v>58</v>
      </c>
      <c r="D550" s="4">
        <v>1.5</v>
      </c>
      <c r="E550" s="4">
        <f t="shared" si="33"/>
        <v>78</v>
      </c>
      <c r="F550" s="4">
        <f t="shared" si="32"/>
        <v>0.3</v>
      </c>
    </row>
    <row r="551" spans="1:6">
      <c r="A551" s="3" t="s">
        <v>561</v>
      </c>
      <c r="B551" s="3" t="s">
        <v>80</v>
      </c>
      <c r="C551" s="3" t="s">
        <v>58</v>
      </c>
      <c r="D551" s="4">
        <v>1.5</v>
      </c>
      <c r="E551" s="4">
        <f t="shared" si="33"/>
        <v>78</v>
      </c>
      <c r="F551" s="4">
        <f t="shared" si="32"/>
        <v>0.3</v>
      </c>
    </row>
    <row r="552" spans="1:6">
      <c r="A552" s="3" t="s">
        <v>562</v>
      </c>
      <c r="B552" s="3" t="s">
        <v>80</v>
      </c>
      <c r="C552" s="3" t="s">
        <v>58</v>
      </c>
      <c r="D552" s="4">
        <v>1.5</v>
      </c>
      <c r="E552" s="4">
        <f t="shared" si="33"/>
        <v>78</v>
      </c>
      <c r="F552" s="4">
        <f t="shared" si="32"/>
        <v>0.3</v>
      </c>
    </row>
    <row r="553" spans="1:6">
      <c r="A553" s="3" t="s">
        <v>563</v>
      </c>
      <c r="B553" s="3" t="s">
        <v>80</v>
      </c>
      <c r="C553" s="3" t="s">
        <v>58</v>
      </c>
      <c r="D553" s="4">
        <v>1.5</v>
      </c>
      <c r="E553" s="4">
        <f t="shared" si="33"/>
        <v>78</v>
      </c>
      <c r="F553" s="4">
        <f t="shared" si="32"/>
        <v>0.3</v>
      </c>
    </row>
    <row r="554" spans="1:6" ht="25.5">
      <c r="A554" s="3" t="s">
        <v>564</v>
      </c>
      <c r="B554" s="3" t="s">
        <v>80</v>
      </c>
      <c r="C554" s="3" t="s">
        <v>58</v>
      </c>
      <c r="D554" s="4">
        <v>1.5</v>
      </c>
      <c r="E554" s="4">
        <f t="shared" si="33"/>
        <v>78</v>
      </c>
      <c r="F554" s="4">
        <f t="shared" si="32"/>
        <v>0.3</v>
      </c>
    </row>
    <row r="555" spans="1:6">
      <c r="A555" s="3" t="s">
        <v>565</v>
      </c>
      <c r="B555" s="3" t="s">
        <v>80</v>
      </c>
      <c r="C555" s="3" t="s">
        <v>58</v>
      </c>
      <c r="D555" s="4">
        <v>1.5</v>
      </c>
      <c r="E555" s="4">
        <f t="shared" si="33"/>
        <v>78</v>
      </c>
      <c r="F555" s="4">
        <f t="shared" si="32"/>
        <v>0.3</v>
      </c>
    </row>
    <row r="556" spans="1:6">
      <c r="A556" s="3" t="s">
        <v>330</v>
      </c>
      <c r="B556" s="3" t="s">
        <v>80</v>
      </c>
      <c r="C556" s="3" t="s">
        <v>58</v>
      </c>
      <c r="D556" s="4">
        <v>1.5</v>
      </c>
      <c r="E556" s="4">
        <f t="shared" si="33"/>
        <v>78</v>
      </c>
      <c r="F556" s="4">
        <f t="shared" si="32"/>
        <v>0.3</v>
      </c>
    </row>
    <row r="557" spans="1:6">
      <c r="A557" s="12" t="s">
        <v>566</v>
      </c>
      <c r="B557" s="13"/>
      <c r="C557" s="13"/>
      <c r="D557" s="13"/>
      <c r="E557" s="13"/>
      <c r="F557" s="14"/>
    </row>
    <row r="558" spans="1:6" ht="25.5">
      <c r="A558" s="3" t="s">
        <v>567</v>
      </c>
      <c r="B558" s="3" t="s">
        <v>80</v>
      </c>
      <c r="C558" s="3" t="s">
        <v>58</v>
      </c>
      <c r="D558" s="4">
        <v>1.5</v>
      </c>
      <c r="E558" s="4">
        <f t="shared" si="33"/>
        <v>78</v>
      </c>
      <c r="F558" s="4">
        <f t="shared" si="32"/>
        <v>0.3</v>
      </c>
    </row>
    <row r="559" spans="1:6">
      <c r="A559" s="3" t="s">
        <v>568</v>
      </c>
      <c r="B559" s="3" t="s">
        <v>80</v>
      </c>
      <c r="C559" s="3" t="s">
        <v>58</v>
      </c>
      <c r="D559" s="4">
        <v>1.5</v>
      </c>
      <c r="E559" s="4">
        <f t="shared" si="33"/>
        <v>78</v>
      </c>
      <c r="F559" s="4">
        <f t="shared" si="32"/>
        <v>0.3</v>
      </c>
    </row>
    <row r="560" spans="1:6">
      <c r="A560" s="3" t="s">
        <v>569</v>
      </c>
      <c r="B560" s="3" t="s">
        <v>80</v>
      </c>
      <c r="C560" s="3" t="s">
        <v>58</v>
      </c>
      <c r="D560" s="4">
        <v>1.5</v>
      </c>
      <c r="E560" s="4">
        <f t="shared" si="33"/>
        <v>78</v>
      </c>
      <c r="F560" s="4">
        <f t="shared" si="32"/>
        <v>0.3</v>
      </c>
    </row>
    <row r="561" spans="1:6">
      <c r="A561" s="3" t="s">
        <v>570</v>
      </c>
      <c r="B561" s="3" t="s">
        <v>80</v>
      </c>
      <c r="C561" s="3" t="s">
        <v>58</v>
      </c>
      <c r="D561" s="4">
        <v>1.5</v>
      </c>
      <c r="E561" s="4">
        <f t="shared" si="33"/>
        <v>78</v>
      </c>
      <c r="F561" s="4">
        <f t="shared" si="32"/>
        <v>0.3</v>
      </c>
    </row>
    <row r="562" spans="1:6">
      <c r="A562" s="3" t="s">
        <v>571</v>
      </c>
      <c r="B562" s="3" t="s">
        <v>80</v>
      </c>
      <c r="C562" s="3" t="s">
        <v>58</v>
      </c>
      <c r="D562" s="4">
        <v>1.5</v>
      </c>
      <c r="E562" s="4">
        <f t="shared" si="33"/>
        <v>78</v>
      </c>
      <c r="F562" s="4">
        <f t="shared" si="32"/>
        <v>0.3</v>
      </c>
    </row>
    <row r="563" spans="1:6">
      <c r="A563" s="3" t="s">
        <v>572</v>
      </c>
      <c r="B563" s="3" t="s">
        <v>80</v>
      </c>
      <c r="C563" s="3" t="s">
        <v>58</v>
      </c>
      <c r="D563" s="4">
        <v>1.5</v>
      </c>
      <c r="E563" s="4">
        <f t="shared" si="33"/>
        <v>78</v>
      </c>
      <c r="F563" s="4">
        <f t="shared" si="32"/>
        <v>0.3</v>
      </c>
    </row>
    <row r="564" spans="1:6">
      <c r="A564" s="3" t="s">
        <v>573</v>
      </c>
      <c r="B564" s="3" t="s">
        <v>80</v>
      </c>
      <c r="C564" s="3" t="s">
        <v>58</v>
      </c>
      <c r="D564" s="4">
        <v>1.5</v>
      </c>
      <c r="E564" s="4">
        <f t="shared" si="33"/>
        <v>78</v>
      </c>
      <c r="F564" s="4">
        <f t="shared" si="32"/>
        <v>0.3</v>
      </c>
    </row>
    <row r="565" spans="1:6">
      <c r="A565" s="12" t="s">
        <v>574</v>
      </c>
      <c r="B565" s="13"/>
      <c r="C565" s="13"/>
      <c r="D565" s="13"/>
      <c r="E565" s="13"/>
      <c r="F565" s="14"/>
    </row>
    <row r="566" spans="1:6" ht="25.5">
      <c r="A566" s="3" t="s">
        <v>575</v>
      </c>
      <c r="B566" s="3" t="s">
        <v>86</v>
      </c>
      <c r="C566" s="3" t="s">
        <v>58</v>
      </c>
      <c r="D566" s="4">
        <v>8</v>
      </c>
      <c r="E566" s="4">
        <f t="shared" si="33"/>
        <v>96</v>
      </c>
      <c r="F566" s="4">
        <f t="shared" si="32"/>
        <v>0.36923076923076925</v>
      </c>
    </row>
    <row r="567" spans="1:6" ht="25.5">
      <c r="A567" s="3" t="s">
        <v>576</v>
      </c>
      <c r="B567" s="3" t="s">
        <v>86</v>
      </c>
      <c r="C567" s="3" t="s">
        <v>58</v>
      </c>
      <c r="D567" s="4">
        <v>8</v>
      </c>
      <c r="E567" s="4">
        <f t="shared" si="33"/>
        <v>96</v>
      </c>
      <c r="F567" s="4">
        <f t="shared" si="32"/>
        <v>0.36923076923076925</v>
      </c>
    </row>
    <row r="568" spans="1:6">
      <c r="A568" s="3" t="s">
        <v>577</v>
      </c>
      <c r="B568" s="3" t="s">
        <v>86</v>
      </c>
      <c r="C568" s="3" t="s">
        <v>58</v>
      </c>
      <c r="D568" s="4">
        <v>8</v>
      </c>
      <c r="E568" s="4">
        <f t="shared" si="33"/>
        <v>96</v>
      </c>
      <c r="F568" s="4">
        <f t="shared" si="32"/>
        <v>0.36923076923076925</v>
      </c>
    </row>
    <row r="569" spans="1:6">
      <c r="A569" s="3" t="s">
        <v>330</v>
      </c>
      <c r="B569" s="3" t="s">
        <v>86</v>
      </c>
      <c r="C569" s="3" t="s">
        <v>58</v>
      </c>
      <c r="D569" s="4">
        <v>8</v>
      </c>
      <c r="E569" s="4">
        <f t="shared" si="33"/>
        <v>96</v>
      </c>
      <c r="F569" s="4">
        <f t="shared" si="32"/>
        <v>0.36923076923076925</v>
      </c>
    </row>
    <row r="570" spans="1:6">
      <c r="A570" s="15" t="s">
        <v>578</v>
      </c>
      <c r="B570" s="16"/>
      <c r="C570" s="16"/>
      <c r="D570" s="16"/>
      <c r="E570" s="16"/>
      <c r="F570" s="17"/>
    </row>
    <row r="571" spans="1:6">
      <c r="A571" s="12" t="s">
        <v>579</v>
      </c>
      <c r="B571" s="13"/>
      <c r="C571" s="13"/>
      <c r="D571" s="13"/>
      <c r="E571" s="13"/>
      <c r="F571" s="14"/>
    </row>
    <row r="572" spans="1:6" ht="280.5">
      <c r="A572" s="3" t="s">
        <v>580</v>
      </c>
      <c r="B572" s="3" t="s">
        <v>50</v>
      </c>
      <c r="C572" s="3" t="s">
        <v>54</v>
      </c>
      <c r="D572" s="4">
        <f>20/60</f>
        <v>0.33333333333333331</v>
      </c>
      <c r="E572" s="4">
        <f t="shared" si="33"/>
        <v>86.666666666666657</v>
      </c>
      <c r="F572" s="4">
        <f t="shared" si="32"/>
        <v>0.33333333333333331</v>
      </c>
    </row>
    <row r="573" spans="1:6">
      <c r="A573" s="3" t="s">
        <v>581</v>
      </c>
      <c r="B573" s="3" t="s">
        <v>80</v>
      </c>
      <c r="C573" s="3" t="s">
        <v>54</v>
      </c>
      <c r="D573" s="4">
        <v>2</v>
      </c>
      <c r="E573" s="4">
        <f t="shared" si="33"/>
        <v>104</v>
      </c>
      <c r="F573" s="4">
        <f t="shared" si="32"/>
        <v>0.4</v>
      </c>
    </row>
    <row r="574" spans="1:6">
      <c r="A574" s="3" t="s">
        <v>582</v>
      </c>
      <c r="B574" s="3" t="s">
        <v>80</v>
      </c>
      <c r="C574" s="3" t="s">
        <v>54</v>
      </c>
      <c r="D574" s="4">
        <v>2</v>
      </c>
      <c r="E574" s="4">
        <f t="shared" si="33"/>
        <v>104</v>
      </c>
      <c r="F574" s="4">
        <f t="shared" si="32"/>
        <v>0.4</v>
      </c>
    </row>
    <row r="575" spans="1:6">
      <c r="A575" s="3" t="s">
        <v>583</v>
      </c>
      <c r="B575" s="3" t="s">
        <v>80</v>
      </c>
      <c r="C575" s="3" t="s">
        <v>54</v>
      </c>
      <c r="D575" s="4">
        <v>2</v>
      </c>
      <c r="E575" s="4">
        <f t="shared" si="33"/>
        <v>104</v>
      </c>
      <c r="F575" s="4">
        <f t="shared" si="32"/>
        <v>0.4</v>
      </c>
    </row>
    <row r="576" spans="1:6">
      <c r="A576" s="3" t="s">
        <v>584</v>
      </c>
      <c r="B576" s="3" t="s">
        <v>80</v>
      </c>
      <c r="C576" s="3" t="s">
        <v>54</v>
      </c>
      <c r="D576" s="4">
        <v>2</v>
      </c>
      <c r="E576" s="4">
        <f t="shared" si="33"/>
        <v>104</v>
      </c>
      <c r="F576" s="4">
        <f t="shared" si="32"/>
        <v>0.4</v>
      </c>
    </row>
    <row r="577" spans="1:6">
      <c r="A577" s="3" t="s">
        <v>585</v>
      </c>
      <c r="B577" s="3" t="s">
        <v>80</v>
      </c>
      <c r="C577" s="3" t="s">
        <v>54</v>
      </c>
      <c r="D577" s="4">
        <v>2</v>
      </c>
      <c r="E577" s="4">
        <f t="shared" si="33"/>
        <v>104</v>
      </c>
      <c r="F577" s="4">
        <f t="shared" si="32"/>
        <v>0.4</v>
      </c>
    </row>
    <row r="578" spans="1:6" ht="25.5">
      <c r="A578" s="3" t="s">
        <v>586</v>
      </c>
      <c r="B578" s="3" t="s">
        <v>80</v>
      </c>
      <c r="C578" s="3" t="s">
        <v>54</v>
      </c>
      <c r="D578" s="4">
        <v>2</v>
      </c>
      <c r="E578" s="4">
        <f t="shared" ref="E578:E641" si="34">IF(B578="Diário",D578*5*52,IF(B578="Semanal",D578*52,IF(B578="Quinzenal",D578*2*15,IF(B578="Mensal",D578*12,IF(B578="Bimestral",D578*6,IF(B578="Trimestral",D578*4,IF(B578="Semestral",D578*2,IF(B578="Anual",D578,"ERRO"))))))))</f>
        <v>104</v>
      </c>
      <c r="F578" s="4">
        <f t="shared" ref="F578:F641" si="35">IF(B578="Diário",D578,IF(B578="Semanal",D578/5,IF(B578="Quinzenal",D578/10,IF(B578="Mensal",D578/(52/12*5),IF(B578="Bimestral",D578/(52/12*10),IF(B578="Trimestral",D578/(52/12*15),IF(B578="Semestral",D578/(52/12*30),IF(B578="Anual",D578/(52/12*60),"ERRO"))))))))</f>
        <v>0.4</v>
      </c>
    </row>
    <row r="579" spans="1:6">
      <c r="A579" s="3" t="s">
        <v>587</v>
      </c>
      <c r="B579" s="3" t="s">
        <v>80</v>
      </c>
      <c r="C579" s="3" t="s">
        <v>54</v>
      </c>
      <c r="D579" s="4">
        <v>2</v>
      </c>
      <c r="E579" s="4">
        <f t="shared" si="34"/>
        <v>104</v>
      </c>
      <c r="F579" s="4">
        <f t="shared" si="35"/>
        <v>0.4</v>
      </c>
    </row>
    <row r="580" spans="1:6">
      <c r="A580" s="3" t="s">
        <v>588</v>
      </c>
      <c r="B580" s="3" t="s">
        <v>80</v>
      </c>
      <c r="C580" s="3" t="s">
        <v>54</v>
      </c>
      <c r="D580" s="4">
        <v>2</v>
      </c>
      <c r="E580" s="4">
        <f t="shared" si="34"/>
        <v>104</v>
      </c>
      <c r="F580" s="4">
        <f t="shared" si="35"/>
        <v>0.4</v>
      </c>
    </row>
    <row r="581" spans="1:6">
      <c r="A581" s="3" t="s">
        <v>589</v>
      </c>
      <c r="B581" s="3" t="s">
        <v>80</v>
      </c>
      <c r="C581" s="3" t="s">
        <v>54</v>
      </c>
      <c r="D581" s="4">
        <v>2</v>
      </c>
      <c r="E581" s="4">
        <f t="shared" si="34"/>
        <v>104</v>
      </c>
      <c r="F581" s="4">
        <f t="shared" si="35"/>
        <v>0.4</v>
      </c>
    </row>
    <row r="582" spans="1:6">
      <c r="A582" s="3" t="s">
        <v>590</v>
      </c>
      <c r="B582" s="3" t="s">
        <v>591</v>
      </c>
      <c r="C582" s="3" t="s">
        <v>54</v>
      </c>
      <c r="D582" s="4">
        <v>4</v>
      </c>
      <c r="E582" s="4">
        <f t="shared" si="34"/>
        <v>120</v>
      </c>
      <c r="F582" s="4">
        <f t="shared" si="35"/>
        <v>0.4</v>
      </c>
    </row>
    <row r="583" spans="1:6">
      <c r="A583" s="3" t="s">
        <v>592</v>
      </c>
      <c r="B583" s="3" t="s">
        <v>591</v>
      </c>
      <c r="C583" s="3" t="s">
        <v>54</v>
      </c>
      <c r="D583" s="4">
        <v>4</v>
      </c>
      <c r="E583" s="4">
        <f t="shared" si="34"/>
        <v>120</v>
      </c>
      <c r="F583" s="4">
        <f t="shared" si="35"/>
        <v>0.4</v>
      </c>
    </row>
    <row r="584" spans="1:6" ht="25.5">
      <c r="A584" s="3" t="s">
        <v>593</v>
      </c>
      <c r="B584" s="3" t="s">
        <v>591</v>
      </c>
      <c r="C584" s="3" t="s">
        <v>54</v>
      </c>
      <c r="D584" s="4">
        <v>4</v>
      </c>
      <c r="E584" s="4">
        <f t="shared" si="34"/>
        <v>120</v>
      </c>
      <c r="F584" s="4">
        <f t="shared" si="35"/>
        <v>0.4</v>
      </c>
    </row>
    <row r="585" spans="1:6" ht="25.5">
      <c r="A585" s="3" t="s">
        <v>594</v>
      </c>
      <c r="B585" s="3" t="s">
        <v>591</v>
      </c>
      <c r="C585" s="3" t="s">
        <v>54</v>
      </c>
      <c r="D585" s="4">
        <v>4</v>
      </c>
      <c r="E585" s="4">
        <f t="shared" si="34"/>
        <v>120</v>
      </c>
      <c r="F585" s="4">
        <f t="shared" si="35"/>
        <v>0.4</v>
      </c>
    </row>
    <row r="586" spans="1:6">
      <c r="A586" s="3" t="s">
        <v>595</v>
      </c>
      <c r="B586" s="3" t="s">
        <v>591</v>
      </c>
      <c r="C586" s="3" t="s">
        <v>54</v>
      </c>
      <c r="D586" s="4">
        <v>4</v>
      </c>
      <c r="E586" s="4">
        <f t="shared" si="34"/>
        <v>120</v>
      </c>
      <c r="F586" s="4">
        <f t="shared" si="35"/>
        <v>0.4</v>
      </c>
    </row>
    <row r="587" spans="1:6">
      <c r="A587" s="3" t="s">
        <v>596</v>
      </c>
      <c r="B587" s="3" t="s">
        <v>86</v>
      </c>
      <c r="C587" s="3" t="s">
        <v>54</v>
      </c>
      <c r="D587" s="4">
        <v>10</v>
      </c>
      <c r="E587" s="4">
        <f t="shared" si="34"/>
        <v>120</v>
      </c>
      <c r="F587" s="4">
        <f t="shared" si="35"/>
        <v>0.46153846153846156</v>
      </c>
    </row>
    <row r="588" spans="1:6">
      <c r="A588" s="3" t="s">
        <v>597</v>
      </c>
      <c r="B588" s="3" t="s">
        <v>86</v>
      </c>
      <c r="C588" s="3" t="s">
        <v>54</v>
      </c>
      <c r="D588" s="4">
        <v>10</v>
      </c>
      <c r="E588" s="4">
        <f t="shared" si="34"/>
        <v>120</v>
      </c>
      <c r="F588" s="4">
        <f t="shared" si="35"/>
        <v>0.46153846153846156</v>
      </c>
    </row>
    <row r="589" spans="1:6">
      <c r="A589" s="3" t="s">
        <v>598</v>
      </c>
      <c r="B589" s="3" t="s">
        <v>86</v>
      </c>
      <c r="C589" s="3" t="s">
        <v>54</v>
      </c>
      <c r="D589" s="4">
        <v>10</v>
      </c>
      <c r="E589" s="4">
        <f t="shared" si="34"/>
        <v>120</v>
      </c>
      <c r="F589" s="4">
        <f t="shared" si="35"/>
        <v>0.46153846153846156</v>
      </c>
    </row>
    <row r="590" spans="1:6" ht="25.5">
      <c r="A590" s="3" t="s">
        <v>599</v>
      </c>
      <c r="B590" s="3" t="s">
        <v>86</v>
      </c>
      <c r="C590" s="3" t="s">
        <v>54</v>
      </c>
      <c r="D590" s="4">
        <v>10</v>
      </c>
      <c r="E590" s="4">
        <f t="shared" si="34"/>
        <v>120</v>
      </c>
      <c r="F590" s="4">
        <f t="shared" si="35"/>
        <v>0.46153846153846156</v>
      </c>
    </row>
    <row r="591" spans="1:6">
      <c r="A591" s="3" t="s">
        <v>600</v>
      </c>
      <c r="B591" s="3" t="s">
        <v>86</v>
      </c>
      <c r="C591" s="3" t="s">
        <v>54</v>
      </c>
      <c r="D591" s="4">
        <v>10</v>
      </c>
      <c r="E591" s="4">
        <f t="shared" si="34"/>
        <v>120</v>
      </c>
      <c r="F591" s="4">
        <f t="shared" si="35"/>
        <v>0.46153846153846156</v>
      </c>
    </row>
    <row r="592" spans="1:6">
      <c r="A592" s="3" t="s">
        <v>601</v>
      </c>
      <c r="B592" s="3" t="s">
        <v>86</v>
      </c>
      <c r="C592" s="3" t="s">
        <v>54</v>
      </c>
      <c r="D592" s="4">
        <v>10</v>
      </c>
      <c r="E592" s="4">
        <f t="shared" si="34"/>
        <v>120</v>
      </c>
      <c r="F592" s="4">
        <f t="shared" si="35"/>
        <v>0.46153846153846156</v>
      </c>
    </row>
    <row r="593" spans="1:6">
      <c r="A593" s="3" t="s">
        <v>602</v>
      </c>
      <c r="B593" s="3" t="s">
        <v>86</v>
      </c>
      <c r="C593" s="3" t="s">
        <v>54</v>
      </c>
      <c r="D593" s="4">
        <v>10</v>
      </c>
      <c r="E593" s="4">
        <f t="shared" si="34"/>
        <v>120</v>
      </c>
      <c r="F593" s="4">
        <f t="shared" si="35"/>
        <v>0.46153846153846156</v>
      </c>
    </row>
    <row r="594" spans="1:6" ht="25.5">
      <c r="A594" s="3" t="s">
        <v>603</v>
      </c>
      <c r="B594" s="3" t="s">
        <v>86</v>
      </c>
      <c r="C594" s="3" t="s">
        <v>54</v>
      </c>
      <c r="D594" s="4">
        <v>10</v>
      </c>
      <c r="E594" s="4">
        <f t="shared" si="34"/>
        <v>120</v>
      </c>
      <c r="F594" s="4">
        <f t="shared" si="35"/>
        <v>0.46153846153846156</v>
      </c>
    </row>
    <row r="595" spans="1:6">
      <c r="A595" s="3" t="s">
        <v>604</v>
      </c>
      <c r="B595" s="3" t="s">
        <v>86</v>
      </c>
      <c r="C595" s="3" t="s">
        <v>54</v>
      </c>
      <c r="D595" s="4">
        <v>10</v>
      </c>
      <c r="E595" s="4">
        <f t="shared" si="34"/>
        <v>120</v>
      </c>
      <c r="F595" s="4">
        <f t="shared" si="35"/>
        <v>0.46153846153846156</v>
      </c>
    </row>
    <row r="596" spans="1:6">
      <c r="A596" s="3" t="s">
        <v>605</v>
      </c>
      <c r="B596" s="3" t="s">
        <v>86</v>
      </c>
      <c r="C596" s="3" t="s">
        <v>54</v>
      </c>
      <c r="D596" s="4">
        <v>10</v>
      </c>
      <c r="E596" s="4">
        <f t="shared" si="34"/>
        <v>120</v>
      </c>
      <c r="F596" s="4">
        <f t="shared" si="35"/>
        <v>0.46153846153846156</v>
      </c>
    </row>
    <row r="597" spans="1:6" ht="25.5">
      <c r="A597" s="3" t="s">
        <v>606</v>
      </c>
      <c r="B597" s="3" t="s">
        <v>86</v>
      </c>
      <c r="C597" s="3" t="s">
        <v>54</v>
      </c>
      <c r="D597" s="4">
        <v>10</v>
      </c>
      <c r="E597" s="4">
        <f t="shared" si="34"/>
        <v>120</v>
      </c>
      <c r="F597" s="4">
        <f t="shared" si="35"/>
        <v>0.46153846153846156</v>
      </c>
    </row>
    <row r="598" spans="1:6" ht="25.5">
      <c r="A598" s="3" t="s">
        <v>607</v>
      </c>
      <c r="B598" s="3" t="s">
        <v>86</v>
      </c>
      <c r="C598" s="3" t="s">
        <v>54</v>
      </c>
      <c r="D598" s="4">
        <v>10</v>
      </c>
      <c r="E598" s="4">
        <f t="shared" si="34"/>
        <v>120</v>
      </c>
      <c r="F598" s="4">
        <f t="shared" si="35"/>
        <v>0.46153846153846156</v>
      </c>
    </row>
    <row r="599" spans="1:6">
      <c r="A599" s="3" t="s">
        <v>608</v>
      </c>
      <c r="B599" s="3" t="s">
        <v>86</v>
      </c>
      <c r="C599" s="3" t="s">
        <v>54</v>
      </c>
      <c r="D599" s="4">
        <v>10</v>
      </c>
      <c r="E599" s="4">
        <f t="shared" si="34"/>
        <v>120</v>
      </c>
      <c r="F599" s="4">
        <f t="shared" si="35"/>
        <v>0.46153846153846156</v>
      </c>
    </row>
    <row r="600" spans="1:6">
      <c r="A600" s="3" t="s">
        <v>609</v>
      </c>
      <c r="B600" s="3" t="s">
        <v>158</v>
      </c>
      <c r="C600" s="3" t="s">
        <v>54</v>
      </c>
      <c r="D600" s="4">
        <v>2</v>
      </c>
      <c r="E600" s="4">
        <f t="shared" si="34"/>
        <v>2</v>
      </c>
      <c r="F600" s="4">
        <f t="shared" si="35"/>
        <v>7.6923076923076927E-3</v>
      </c>
    </row>
    <row r="601" spans="1:6">
      <c r="A601" s="3" t="s">
        <v>610</v>
      </c>
      <c r="B601" s="3" t="s">
        <v>158</v>
      </c>
      <c r="C601" s="3" t="s">
        <v>54</v>
      </c>
      <c r="D601" s="4">
        <v>2</v>
      </c>
      <c r="E601" s="4">
        <f t="shared" si="34"/>
        <v>2</v>
      </c>
      <c r="F601" s="4">
        <f t="shared" si="35"/>
        <v>7.6923076923076927E-3</v>
      </c>
    </row>
    <row r="602" spans="1:6">
      <c r="A602" s="3" t="s">
        <v>611</v>
      </c>
      <c r="B602" s="3" t="s">
        <v>158</v>
      </c>
      <c r="C602" s="3" t="s">
        <v>54</v>
      </c>
      <c r="D602" s="4">
        <v>2</v>
      </c>
      <c r="E602" s="4">
        <f t="shared" si="34"/>
        <v>2</v>
      </c>
      <c r="F602" s="4">
        <f t="shared" si="35"/>
        <v>7.6923076923076927E-3</v>
      </c>
    </row>
    <row r="603" spans="1:6">
      <c r="A603" s="3" t="s">
        <v>612</v>
      </c>
      <c r="B603" s="3" t="s">
        <v>158</v>
      </c>
      <c r="C603" s="3" t="s">
        <v>54</v>
      </c>
      <c r="D603" s="4">
        <v>2</v>
      </c>
      <c r="E603" s="4">
        <f t="shared" si="34"/>
        <v>2</v>
      </c>
      <c r="F603" s="4">
        <f t="shared" si="35"/>
        <v>7.6923076923076927E-3</v>
      </c>
    </row>
    <row r="604" spans="1:6">
      <c r="A604" s="12" t="s">
        <v>613</v>
      </c>
      <c r="B604" s="13"/>
      <c r="C604" s="13"/>
      <c r="D604" s="13"/>
      <c r="E604" s="13"/>
      <c r="F604" s="14"/>
    </row>
    <row r="605" spans="1:6" ht="25.5">
      <c r="A605" s="3" t="s">
        <v>614</v>
      </c>
      <c r="B605" s="3" t="s">
        <v>50</v>
      </c>
      <c r="C605" s="3" t="s">
        <v>54</v>
      </c>
      <c r="D605" s="4">
        <f>20/60</f>
        <v>0.33333333333333331</v>
      </c>
      <c r="E605" s="4">
        <f t="shared" si="34"/>
        <v>86.666666666666657</v>
      </c>
      <c r="F605" s="4">
        <f t="shared" si="35"/>
        <v>0.33333333333333331</v>
      </c>
    </row>
    <row r="606" spans="1:6">
      <c r="A606" s="3" t="s">
        <v>615</v>
      </c>
      <c r="B606" s="3" t="s">
        <v>50</v>
      </c>
      <c r="C606" s="3" t="s">
        <v>54</v>
      </c>
      <c r="D606" s="4">
        <f t="shared" ref="D606:D610" si="36">20/60</f>
        <v>0.33333333333333331</v>
      </c>
      <c r="E606" s="4">
        <f t="shared" si="34"/>
        <v>86.666666666666657</v>
      </c>
      <c r="F606" s="4">
        <f t="shared" si="35"/>
        <v>0.33333333333333331</v>
      </c>
    </row>
    <row r="607" spans="1:6">
      <c r="A607" s="3" t="s">
        <v>616</v>
      </c>
      <c r="B607" s="3" t="s">
        <v>50</v>
      </c>
      <c r="C607" s="3" t="s">
        <v>54</v>
      </c>
      <c r="D607" s="4">
        <f t="shared" si="36"/>
        <v>0.33333333333333331</v>
      </c>
      <c r="E607" s="4">
        <f t="shared" si="34"/>
        <v>86.666666666666657</v>
      </c>
      <c r="F607" s="4">
        <f t="shared" si="35"/>
        <v>0.33333333333333331</v>
      </c>
    </row>
    <row r="608" spans="1:6">
      <c r="A608" s="3" t="s">
        <v>617</v>
      </c>
      <c r="B608" s="3" t="s">
        <v>50</v>
      </c>
      <c r="C608" s="3" t="s">
        <v>54</v>
      </c>
      <c r="D608" s="4">
        <f t="shared" si="36"/>
        <v>0.33333333333333331</v>
      </c>
      <c r="E608" s="4">
        <f t="shared" si="34"/>
        <v>86.666666666666657</v>
      </c>
      <c r="F608" s="4">
        <f t="shared" si="35"/>
        <v>0.33333333333333331</v>
      </c>
    </row>
    <row r="609" spans="1:6">
      <c r="A609" s="3" t="s">
        <v>618</v>
      </c>
      <c r="B609" s="3" t="s">
        <v>50</v>
      </c>
      <c r="C609" s="3" t="s">
        <v>54</v>
      </c>
      <c r="D609" s="4">
        <f t="shared" si="36"/>
        <v>0.33333333333333331</v>
      </c>
      <c r="E609" s="4">
        <f t="shared" si="34"/>
        <v>86.666666666666657</v>
      </c>
      <c r="F609" s="4">
        <f t="shared" si="35"/>
        <v>0.33333333333333331</v>
      </c>
    </row>
    <row r="610" spans="1:6">
      <c r="A610" s="3" t="s">
        <v>619</v>
      </c>
      <c r="B610" s="3" t="s">
        <v>50</v>
      </c>
      <c r="C610" s="3" t="s">
        <v>54</v>
      </c>
      <c r="D610" s="4">
        <f t="shared" si="36"/>
        <v>0.33333333333333331</v>
      </c>
      <c r="E610" s="4">
        <f t="shared" si="34"/>
        <v>86.666666666666657</v>
      </c>
      <c r="F610" s="4">
        <f t="shared" si="35"/>
        <v>0.33333333333333331</v>
      </c>
    </row>
    <row r="611" spans="1:6">
      <c r="A611" s="3" t="s">
        <v>620</v>
      </c>
      <c r="B611" s="3" t="s">
        <v>80</v>
      </c>
      <c r="C611" s="3" t="s">
        <v>54</v>
      </c>
      <c r="D611" s="4">
        <v>2</v>
      </c>
      <c r="E611" s="4">
        <f t="shared" si="34"/>
        <v>104</v>
      </c>
      <c r="F611" s="4">
        <f t="shared" si="35"/>
        <v>0.4</v>
      </c>
    </row>
    <row r="612" spans="1:6">
      <c r="A612" s="3" t="s">
        <v>621</v>
      </c>
      <c r="B612" s="3" t="s">
        <v>80</v>
      </c>
      <c r="C612" s="3" t="s">
        <v>54</v>
      </c>
      <c r="D612" s="4">
        <v>2</v>
      </c>
      <c r="E612" s="4">
        <f t="shared" si="34"/>
        <v>104</v>
      </c>
      <c r="F612" s="4">
        <f t="shared" si="35"/>
        <v>0.4</v>
      </c>
    </row>
    <row r="613" spans="1:6">
      <c r="A613" s="3" t="s">
        <v>585</v>
      </c>
      <c r="B613" s="3" t="s">
        <v>80</v>
      </c>
      <c r="C613" s="3" t="s">
        <v>54</v>
      </c>
      <c r="D613" s="4">
        <v>2</v>
      </c>
      <c r="E613" s="4">
        <f t="shared" si="34"/>
        <v>104</v>
      </c>
      <c r="F613" s="4">
        <f t="shared" si="35"/>
        <v>0.4</v>
      </c>
    </row>
    <row r="614" spans="1:6">
      <c r="A614" s="3" t="s">
        <v>622</v>
      </c>
      <c r="B614" s="3" t="s">
        <v>80</v>
      </c>
      <c r="C614" s="3" t="s">
        <v>54</v>
      </c>
      <c r="D614" s="4">
        <v>2</v>
      </c>
      <c r="E614" s="4">
        <f t="shared" si="34"/>
        <v>104</v>
      </c>
      <c r="F614" s="4">
        <f t="shared" si="35"/>
        <v>0.4</v>
      </c>
    </row>
    <row r="615" spans="1:6" ht="25.5">
      <c r="A615" s="3" t="s">
        <v>586</v>
      </c>
      <c r="B615" s="3" t="s">
        <v>80</v>
      </c>
      <c r="C615" s="3" t="s">
        <v>54</v>
      </c>
      <c r="D615" s="4">
        <v>2</v>
      </c>
      <c r="E615" s="4">
        <f t="shared" si="34"/>
        <v>104</v>
      </c>
      <c r="F615" s="4">
        <f t="shared" si="35"/>
        <v>0.4</v>
      </c>
    </row>
    <row r="616" spans="1:6">
      <c r="A616" s="3" t="s">
        <v>623</v>
      </c>
      <c r="B616" s="3" t="s">
        <v>80</v>
      </c>
      <c r="C616" s="3" t="s">
        <v>54</v>
      </c>
      <c r="D616" s="4">
        <v>2</v>
      </c>
      <c r="E616" s="4">
        <f t="shared" si="34"/>
        <v>104</v>
      </c>
      <c r="F616" s="4">
        <f t="shared" si="35"/>
        <v>0.4</v>
      </c>
    </row>
    <row r="617" spans="1:6">
      <c r="A617" s="3" t="s">
        <v>624</v>
      </c>
      <c r="B617" s="3" t="s">
        <v>591</v>
      </c>
      <c r="C617" s="3" t="s">
        <v>54</v>
      </c>
      <c r="D617" s="4">
        <v>3</v>
      </c>
      <c r="E617" s="4">
        <f t="shared" si="34"/>
        <v>90</v>
      </c>
      <c r="F617" s="4">
        <f t="shared" si="35"/>
        <v>0.3</v>
      </c>
    </row>
    <row r="618" spans="1:6">
      <c r="A618" s="3" t="s">
        <v>625</v>
      </c>
      <c r="B618" s="3" t="s">
        <v>591</v>
      </c>
      <c r="C618" s="3" t="s">
        <v>54</v>
      </c>
      <c r="D618" s="4">
        <v>3</v>
      </c>
      <c r="E618" s="4">
        <f t="shared" si="34"/>
        <v>90</v>
      </c>
      <c r="F618" s="4">
        <f t="shared" si="35"/>
        <v>0.3</v>
      </c>
    </row>
    <row r="619" spans="1:6" ht="25.5">
      <c r="A619" s="3" t="s">
        <v>626</v>
      </c>
      <c r="B619" s="3" t="s">
        <v>591</v>
      </c>
      <c r="C619" s="3" t="s">
        <v>54</v>
      </c>
      <c r="D619" s="4">
        <v>3</v>
      </c>
      <c r="E619" s="4">
        <f t="shared" si="34"/>
        <v>90</v>
      </c>
      <c r="F619" s="4">
        <f t="shared" si="35"/>
        <v>0.3</v>
      </c>
    </row>
    <row r="620" spans="1:6">
      <c r="A620" s="3" t="s">
        <v>627</v>
      </c>
      <c r="B620" s="3" t="s">
        <v>591</v>
      </c>
      <c r="C620" s="3" t="s">
        <v>54</v>
      </c>
      <c r="D620" s="4">
        <v>3</v>
      </c>
      <c r="E620" s="4">
        <f t="shared" si="34"/>
        <v>90</v>
      </c>
      <c r="F620" s="4">
        <f t="shared" si="35"/>
        <v>0.3</v>
      </c>
    </row>
    <row r="621" spans="1:6" ht="25.5">
      <c r="A621" s="3" t="s">
        <v>628</v>
      </c>
      <c r="B621" s="3" t="s">
        <v>591</v>
      </c>
      <c r="C621" s="3" t="s">
        <v>54</v>
      </c>
      <c r="D621" s="4">
        <v>3</v>
      </c>
      <c r="E621" s="4">
        <f t="shared" si="34"/>
        <v>90</v>
      </c>
      <c r="F621" s="4">
        <f t="shared" si="35"/>
        <v>0.3</v>
      </c>
    </row>
    <row r="622" spans="1:6">
      <c r="A622" s="3" t="s">
        <v>629</v>
      </c>
      <c r="B622" s="3" t="s">
        <v>86</v>
      </c>
      <c r="C622" s="3" t="s">
        <v>54</v>
      </c>
      <c r="D622" s="4">
        <v>8</v>
      </c>
      <c r="E622" s="4">
        <f t="shared" si="34"/>
        <v>96</v>
      </c>
      <c r="F622" s="4">
        <f t="shared" si="35"/>
        <v>0.36923076923076925</v>
      </c>
    </row>
    <row r="623" spans="1:6" ht="25.5">
      <c r="A623" s="3" t="s">
        <v>630</v>
      </c>
      <c r="B623" s="3" t="s">
        <v>86</v>
      </c>
      <c r="C623" s="3" t="s">
        <v>54</v>
      </c>
      <c r="D623" s="4">
        <v>8</v>
      </c>
      <c r="E623" s="4">
        <f t="shared" si="34"/>
        <v>96</v>
      </c>
      <c r="F623" s="4">
        <f t="shared" si="35"/>
        <v>0.36923076923076925</v>
      </c>
    </row>
    <row r="624" spans="1:6">
      <c r="A624" s="3" t="s">
        <v>631</v>
      </c>
      <c r="B624" s="3" t="s">
        <v>86</v>
      </c>
      <c r="C624" s="3" t="s">
        <v>54</v>
      </c>
      <c r="D624" s="4">
        <v>8</v>
      </c>
      <c r="E624" s="4">
        <f t="shared" si="34"/>
        <v>96</v>
      </c>
      <c r="F624" s="4">
        <f t="shared" si="35"/>
        <v>0.36923076923076925</v>
      </c>
    </row>
    <row r="625" spans="1:6" ht="25.5">
      <c r="A625" s="3" t="s">
        <v>632</v>
      </c>
      <c r="B625" s="3" t="s">
        <v>86</v>
      </c>
      <c r="C625" s="3" t="s">
        <v>54</v>
      </c>
      <c r="D625" s="4">
        <v>8</v>
      </c>
      <c r="E625" s="4">
        <f t="shared" si="34"/>
        <v>96</v>
      </c>
      <c r="F625" s="4">
        <f t="shared" si="35"/>
        <v>0.36923076923076925</v>
      </c>
    </row>
    <row r="626" spans="1:6">
      <c r="A626" s="3" t="s">
        <v>633</v>
      </c>
      <c r="B626" s="3" t="s">
        <v>86</v>
      </c>
      <c r="C626" s="3" t="s">
        <v>54</v>
      </c>
      <c r="D626" s="4">
        <v>8</v>
      </c>
      <c r="E626" s="4">
        <f t="shared" si="34"/>
        <v>96</v>
      </c>
      <c r="F626" s="4">
        <f t="shared" si="35"/>
        <v>0.36923076923076925</v>
      </c>
    </row>
    <row r="627" spans="1:6">
      <c r="A627" s="3" t="s">
        <v>600</v>
      </c>
      <c r="B627" s="3" t="s">
        <v>86</v>
      </c>
      <c r="C627" s="3" t="s">
        <v>54</v>
      </c>
      <c r="D627" s="4">
        <v>8</v>
      </c>
      <c r="E627" s="4">
        <f t="shared" si="34"/>
        <v>96</v>
      </c>
      <c r="F627" s="4">
        <f t="shared" si="35"/>
        <v>0.36923076923076925</v>
      </c>
    </row>
    <row r="628" spans="1:6">
      <c r="A628" s="3" t="s">
        <v>602</v>
      </c>
      <c r="B628" s="3" t="s">
        <v>86</v>
      </c>
      <c r="C628" s="3" t="s">
        <v>54</v>
      </c>
      <c r="D628" s="4">
        <v>8</v>
      </c>
      <c r="E628" s="4">
        <f t="shared" si="34"/>
        <v>96</v>
      </c>
      <c r="F628" s="4">
        <f t="shared" si="35"/>
        <v>0.36923076923076925</v>
      </c>
    </row>
    <row r="629" spans="1:6" ht="25.5">
      <c r="A629" s="3" t="s">
        <v>634</v>
      </c>
      <c r="B629" s="3" t="s">
        <v>86</v>
      </c>
      <c r="C629" s="3" t="s">
        <v>54</v>
      </c>
      <c r="D629" s="4">
        <v>8</v>
      </c>
      <c r="E629" s="4">
        <f t="shared" si="34"/>
        <v>96</v>
      </c>
      <c r="F629" s="4">
        <f t="shared" si="35"/>
        <v>0.36923076923076925</v>
      </c>
    </row>
    <row r="630" spans="1:6">
      <c r="A630" s="3" t="s">
        <v>635</v>
      </c>
      <c r="B630" s="3" t="s">
        <v>86</v>
      </c>
      <c r="C630" s="3" t="s">
        <v>54</v>
      </c>
      <c r="D630" s="4">
        <v>8</v>
      </c>
      <c r="E630" s="4">
        <f t="shared" si="34"/>
        <v>96</v>
      </c>
      <c r="F630" s="4">
        <f t="shared" si="35"/>
        <v>0.36923076923076925</v>
      </c>
    </row>
    <row r="631" spans="1:6">
      <c r="A631" s="3" t="s">
        <v>636</v>
      </c>
      <c r="B631" s="3" t="s">
        <v>86</v>
      </c>
      <c r="C631" s="3" t="s">
        <v>54</v>
      </c>
      <c r="D631" s="4">
        <v>8</v>
      </c>
      <c r="E631" s="4">
        <f t="shared" si="34"/>
        <v>96</v>
      </c>
      <c r="F631" s="4">
        <f t="shared" si="35"/>
        <v>0.36923076923076925</v>
      </c>
    </row>
    <row r="632" spans="1:6">
      <c r="A632" s="3" t="s">
        <v>608</v>
      </c>
      <c r="B632" s="3" t="s">
        <v>86</v>
      </c>
      <c r="C632" s="3" t="s">
        <v>54</v>
      </c>
      <c r="D632" s="4">
        <v>8</v>
      </c>
      <c r="E632" s="4">
        <f t="shared" si="34"/>
        <v>96</v>
      </c>
      <c r="F632" s="4">
        <f t="shared" si="35"/>
        <v>0.36923076923076925</v>
      </c>
    </row>
    <row r="633" spans="1:6">
      <c r="A633" s="12" t="s">
        <v>637</v>
      </c>
      <c r="B633" s="13"/>
      <c r="C633" s="13"/>
      <c r="D633" s="13"/>
      <c r="E633" s="13"/>
      <c r="F633" s="14"/>
    </row>
    <row r="634" spans="1:6">
      <c r="A634" s="3" t="s">
        <v>638</v>
      </c>
      <c r="B634" s="3" t="s">
        <v>50</v>
      </c>
      <c r="C634" s="3" t="s">
        <v>54</v>
      </c>
      <c r="D634" s="4">
        <v>1</v>
      </c>
      <c r="E634" s="4">
        <f t="shared" si="34"/>
        <v>260</v>
      </c>
      <c r="F634" s="4">
        <f t="shared" si="35"/>
        <v>1</v>
      </c>
    </row>
    <row r="635" spans="1:6">
      <c r="A635" s="3" t="s">
        <v>615</v>
      </c>
      <c r="B635" s="3" t="s">
        <v>80</v>
      </c>
      <c r="C635" s="3" t="s">
        <v>54</v>
      </c>
      <c r="D635" s="4">
        <v>2</v>
      </c>
      <c r="E635" s="4">
        <f t="shared" si="34"/>
        <v>104</v>
      </c>
      <c r="F635" s="4">
        <f t="shared" si="35"/>
        <v>0.4</v>
      </c>
    </row>
    <row r="636" spans="1:6">
      <c r="A636" s="3" t="s">
        <v>616</v>
      </c>
      <c r="B636" s="3" t="s">
        <v>80</v>
      </c>
      <c r="C636" s="3" t="s">
        <v>54</v>
      </c>
      <c r="D636" s="4">
        <v>2</v>
      </c>
      <c r="E636" s="4">
        <f t="shared" si="34"/>
        <v>104</v>
      </c>
      <c r="F636" s="4">
        <f t="shared" si="35"/>
        <v>0.4</v>
      </c>
    </row>
    <row r="637" spans="1:6">
      <c r="A637" s="3" t="s">
        <v>617</v>
      </c>
      <c r="B637" s="3" t="s">
        <v>80</v>
      </c>
      <c r="C637" s="3" t="s">
        <v>54</v>
      </c>
      <c r="D637" s="4">
        <v>2</v>
      </c>
      <c r="E637" s="4">
        <f t="shared" si="34"/>
        <v>104</v>
      </c>
      <c r="F637" s="4">
        <f t="shared" si="35"/>
        <v>0.4</v>
      </c>
    </row>
    <row r="638" spans="1:6" ht="25.5">
      <c r="A638" s="3" t="s">
        <v>639</v>
      </c>
      <c r="B638" s="3" t="s">
        <v>80</v>
      </c>
      <c r="C638" s="3" t="s">
        <v>54</v>
      </c>
      <c r="D638" s="4">
        <v>2</v>
      </c>
      <c r="E638" s="4">
        <f t="shared" si="34"/>
        <v>104</v>
      </c>
      <c r="F638" s="4">
        <f t="shared" si="35"/>
        <v>0.4</v>
      </c>
    </row>
    <row r="639" spans="1:6">
      <c r="A639" s="3" t="s">
        <v>619</v>
      </c>
      <c r="B639" s="3" t="s">
        <v>80</v>
      </c>
      <c r="C639" s="3" t="s">
        <v>54</v>
      </c>
      <c r="D639" s="4">
        <v>2</v>
      </c>
      <c r="E639" s="4">
        <f t="shared" si="34"/>
        <v>104</v>
      </c>
      <c r="F639" s="4">
        <f t="shared" si="35"/>
        <v>0.4</v>
      </c>
    </row>
    <row r="640" spans="1:6">
      <c r="A640" s="3" t="s">
        <v>640</v>
      </c>
      <c r="B640" s="3" t="s">
        <v>80</v>
      </c>
      <c r="C640" s="3" t="s">
        <v>54</v>
      </c>
      <c r="D640" s="4">
        <v>2</v>
      </c>
      <c r="E640" s="4">
        <f t="shared" si="34"/>
        <v>104</v>
      </c>
      <c r="F640" s="4">
        <f t="shared" si="35"/>
        <v>0.4</v>
      </c>
    </row>
    <row r="641" spans="1:6">
      <c r="A641" s="3" t="s">
        <v>641</v>
      </c>
      <c r="B641" s="3" t="s">
        <v>80</v>
      </c>
      <c r="C641" s="3" t="s">
        <v>54</v>
      </c>
      <c r="D641" s="4">
        <v>2</v>
      </c>
      <c r="E641" s="4">
        <f t="shared" si="34"/>
        <v>104</v>
      </c>
      <c r="F641" s="4">
        <f t="shared" si="35"/>
        <v>0.4</v>
      </c>
    </row>
    <row r="642" spans="1:6">
      <c r="A642" s="3" t="s">
        <v>642</v>
      </c>
      <c r="B642" s="3" t="s">
        <v>80</v>
      </c>
      <c r="C642" s="3" t="s">
        <v>54</v>
      </c>
      <c r="D642" s="4">
        <v>2</v>
      </c>
      <c r="E642" s="4">
        <f t="shared" ref="E642:E659" si="37">IF(B642="Diário",D642*5*52,IF(B642="Semanal",D642*52,IF(B642="Quinzenal",D642*2*15,IF(B642="Mensal",D642*12,IF(B642="Bimestral",D642*6,IF(B642="Trimestral",D642*4,IF(B642="Semestral",D642*2,IF(B642="Anual",D642,"ERRO"))))))))</f>
        <v>104</v>
      </c>
      <c r="F642" s="4">
        <f t="shared" ref="F642:F659" si="38">IF(B642="Diário",D642,IF(B642="Semanal",D642/5,IF(B642="Quinzenal",D642/10,IF(B642="Mensal",D642/(52/12*5),IF(B642="Bimestral",D642/(52/12*10),IF(B642="Trimestral",D642/(52/12*15),IF(B642="Semestral",D642/(52/12*30),IF(B642="Anual",D642/(52/12*60),"ERRO"))))))))</f>
        <v>0.4</v>
      </c>
    </row>
    <row r="643" spans="1:6">
      <c r="A643" s="3" t="s">
        <v>585</v>
      </c>
      <c r="B643" s="3" t="s">
        <v>80</v>
      </c>
      <c r="C643" s="3" t="s">
        <v>54</v>
      </c>
      <c r="D643" s="4">
        <v>2</v>
      </c>
      <c r="E643" s="4">
        <f t="shared" si="37"/>
        <v>104</v>
      </c>
      <c r="F643" s="4">
        <f t="shared" si="38"/>
        <v>0.4</v>
      </c>
    </row>
    <row r="644" spans="1:6">
      <c r="A644" s="3" t="s">
        <v>643</v>
      </c>
      <c r="B644" s="3" t="s">
        <v>80</v>
      </c>
      <c r="C644" s="3" t="s">
        <v>54</v>
      </c>
      <c r="D644" s="4">
        <v>2</v>
      </c>
      <c r="E644" s="4">
        <f t="shared" si="37"/>
        <v>104</v>
      </c>
      <c r="F644" s="4">
        <f t="shared" si="38"/>
        <v>0.4</v>
      </c>
    </row>
    <row r="645" spans="1:6">
      <c r="A645" s="3" t="s">
        <v>644</v>
      </c>
      <c r="B645" s="3" t="s">
        <v>80</v>
      </c>
      <c r="C645" s="3" t="s">
        <v>54</v>
      </c>
      <c r="D645" s="4">
        <v>2</v>
      </c>
      <c r="E645" s="4">
        <f t="shared" si="37"/>
        <v>104</v>
      </c>
      <c r="F645" s="4">
        <f t="shared" si="38"/>
        <v>0.4</v>
      </c>
    </row>
    <row r="646" spans="1:6">
      <c r="A646" s="3" t="s">
        <v>645</v>
      </c>
      <c r="B646" s="3" t="s">
        <v>80</v>
      </c>
      <c r="C646" s="3" t="s">
        <v>54</v>
      </c>
      <c r="D646" s="4">
        <v>2</v>
      </c>
      <c r="E646" s="4">
        <f t="shared" si="37"/>
        <v>104</v>
      </c>
      <c r="F646" s="4">
        <f t="shared" si="38"/>
        <v>0.4</v>
      </c>
    </row>
    <row r="647" spans="1:6">
      <c r="A647" s="3" t="s">
        <v>601</v>
      </c>
      <c r="B647" s="3" t="s">
        <v>86</v>
      </c>
      <c r="C647" s="3" t="s">
        <v>54</v>
      </c>
      <c r="D647" s="4">
        <v>8</v>
      </c>
      <c r="E647" s="4">
        <f t="shared" si="37"/>
        <v>96</v>
      </c>
      <c r="F647" s="4">
        <f t="shared" si="38"/>
        <v>0.36923076923076925</v>
      </c>
    </row>
    <row r="648" spans="1:6">
      <c r="A648" s="3" t="s">
        <v>646</v>
      </c>
      <c r="B648" s="3" t="s">
        <v>86</v>
      </c>
      <c r="C648" s="3" t="s">
        <v>54</v>
      </c>
      <c r="D648" s="4">
        <v>8</v>
      </c>
      <c r="E648" s="4">
        <f t="shared" si="37"/>
        <v>96</v>
      </c>
      <c r="F648" s="4">
        <f t="shared" si="38"/>
        <v>0.36923076923076925</v>
      </c>
    </row>
    <row r="649" spans="1:6">
      <c r="A649" s="3" t="s">
        <v>647</v>
      </c>
      <c r="B649" s="3" t="s">
        <v>86</v>
      </c>
      <c r="C649" s="3" t="s">
        <v>54</v>
      </c>
      <c r="D649" s="4">
        <v>8</v>
      </c>
      <c r="E649" s="4">
        <f t="shared" si="37"/>
        <v>96</v>
      </c>
      <c r="F649" s="4">
        <f t="shared" si="38"/>
        <v>0.36923076923076925</v>
      </c>
    </row>
    <row r="650" spans="1:6">
      <c r="A650" s="3" t="s">
        <v>636</v>
      </c>
      <c r="B650" s="3" t="s">
        <v>86</v>
      </c>
      <c r="C650" s="3" t="s">
        <v>54</v>
      </c>
      <c r="D650" s="4">
        <v>8</v>
      </c>
      <c r="E650" s="4">
        <f t="shared" si="37"/>
        <v>96</v>
      </c>
      <c r="F650" s="4">
        <f t="shared" si="38"/>
        <v>0.36923076923076925</v>
      </c>
    </row>
    <row r="651" spans="1:6">
      <c r="A651" s="3" t="s">
        <v>648</v>
      </c>
      <c r="B651" s="3" t="s">
        <v>86</v>
      </c>
      <c r="C651" s="3" t="s">
        <v>54</v>
      </c>
      <c r="D651" s="4">
        <v>8</v>
      </c>
      <c r="E651" s="4">
        <f t="shared" si="37"/>
        <v>96</v>
      </c>
      <c r="F651" s="4">
        <f t="shared" si="38"/>
        <v>0.36923076923076925</v>
      </c>
    </row>
    <row r="652" spans="1:6">
      <c r="A652" s="3" t="s">
        <v>649</v>
      </c>
      <c r="B652" s="3" t="s">
        <v>86</v>
      </c>
      <c r="C652" s="3" t="s">
        <v>54</v>
      </c>
      <c r="D652" s="4">
        <v>8</v>
      </c>
      <c r="E652" s="4">
        <f t="shared" si="37"/>
        <v>96</v>
      </c>
      <c r="F652" s="4">
        <f t="shared" si="38"/>
        <v>0.36923076923076925</v>
      </c>
    </row>
    <row r="653" spans="1:6">
      <c r="A653" s="3" t="s">
        <v>650</v>
      </c>
      <c r="B653" s="3" t="s">
        <v>86</v>
      </c>
      <c r="C653" s="3" t="s">
        <v>54</v>
      </c>
      <c r="D653" s="4">
        <v>8</v>
      </c>
      <c r="E653" s="4">
        <f t="shared" si="37"/>
        <v>96</v>
      </c>
      <c r="F653" s="4">
        <f t="shared" si="38"/>
        <v>0.36923076923076925</v>
      </c>
    </row>
    <row r="654" spans="1:6">
      <c r="A654" s="3" t="s">
        <v>651</v>
      </c>
      <c r="B654" s="3" t="s">
        <v>86</v>
      </c>
      <c r="C654" s="3" t="s">
        <v>54</v>
      </c>
      <c r="D654" s="4">
        <v>8</v>
      </c>
      <c r="E654" s="4">
        <f t="shared" si="37"/>
        <v>96</v>
      </c>
      <c r="F654" s="4">
        <f t="shared" si="38"/>
        <v>0.36923076923076925</v>
      </c>
    </row>
    <row r="655" spans="1:6" ht="25.5">
      <c r="A655" s="3" t="s">
        <v>652</v>
      </c>
      <c r="B655" s="3" t="s">
        <v>86</v>
      </c>
      <c r="C655" s="3" t="s">
        <v>54</v>
      </c>
      <c r="D655" s="4">
        <v>8</v>
      </c>
      <c r="E655" s="4">
        <f t="shared" si="37"/>
        <v>96</v>
      </c>
      <c r="F655" s="4">
        <f t="shared" si="38"/>
        <v>0.36923076923076925</v>
      </c>
    </row>
    <row r="656" spans="1:6">
      <c r="A656" s="3" t="s">
        <v>653</v>
      </c>
      <c r="B656" s="3" t="s">
        <v>86</v>
      </c>
      <c r="C656" s="3" t="s">
        <v>54</v>
      </c>
      <c r="D656" s="4">
        <v>8</v>
      </c>
      <c r="E656" s="4">
        <f t="shared" si="37"/>
        <v>96</v>
      </c>
      <c r="F656" s="4">
        <f t="shared" si="38"/>
        <v>0.36923076923076925</v>
      </c>
    </row>
    <row r="657" spans="1:6">
      <c r="A657" s="3" t="s">
        <v>654</v>
      </c>
      <c r="B657" s="3" t="s">
        <v>86</v>
      </c>
      <c r="C657" s="3" t="s">
        <v>54</v>
      </c>
      <c r="D657" s="4">
        <v>8</v>
      </c>
      <c r="E657" s="4">
        <f t="shared" si="37"/>
        <v>96</v>
      </c>
      <c r="F657" s="4">
        <f t="shared" si="38"/>
        <v>0.36923076923076925</v>
      </c>
    </row>
    <row r="658" spans="1:6">
      <c r="A658" s="3" t="s">
        <v>655</v>
      </c>
      <c r="B658" s="3" t="s">
        <v>86</v>
      </c>
      <c r="C658" s="3" t="s">
        <v>54</v>
      </c>
      <c r="D658" s="4">
        <v>8</v>
      </c>
      <c r="E658" s="4">
        <f t="shared" si="37"/>
        <v>96</v>
      </c>
      <c r="F658" s="4">
        <f t="shared" si="38"/>
        <v>0.36923076923076925</v>
      </c>
    </row>
    <row r="659" spans="1:6">
      <c r="A659" s="3" t="s">
        <v>608</v>
      </c>
      <c r="B659" s="3" t="s">
        <v>86</v>
      </c>
      <c r="C659" s="3" t="s">
        <v>54</v>
      </c>
      <c r="D659" s="4">
        <v>8</v>
      </c>
      <c r="E659" s="4">
        <f t="shared" si="37"/>
        <v>96</v>
      </c>
      <c r="F659" s="4">
        <f t="shared" si="38"/>
        <v>0.36923076923076925</v>
      </c>
    </row>
  </sheetData>
  <mergeCells count="36">
    <mergeCell ref="H10:K10"/>
    <mergeCell ref="A189:F189"/>
    <mergeCell ref="A2:F2"/>
    <mergeCell ref="A3:F3"/>
    <mergeCell ref="A42:F42"/>
    <mergeCell ref="A69:F69"/>
    <mergeCell ref="A70:F70"/>
    <mergeCell ref="H12:K12"/>
    <mergeCell ref="A545:F545"/>
    <mergeCell ref="A557:F557"/>
    <mergeCell ref="A330:F330"/>
    <mergeCell ref="A343:F343"/>
    <mergeCell ref="A358:F358"/>
    <mergeCell ref="A372:F372"/>
    <mergeCell ref="A393:F393"/>
    <mergeCell ref="A401:F401"/>
    <mergeCell ref="A497:F497"/>
    <mergeCell ref="A509:F509"/>
    <mergeCell ref="A533:F533"/>
    <mergeCell ref="A544:F544"/>
    <mergeCell ref="A311:F311"/>
    <mergeCell ref="A88:F88"/>
    <mergeCell ref="A103:F103"/>
    <mergeCell ref="A117:F117"/>
    <mergeCell ref="A134:F134"/>
    <mergeCell ref="A161:F161"/>
    <mergeCell ref="A199:F199"/>
    <mergeCell ref="A220:F220"/>
    <mergeCell ref="A240:F240"/>
    <mergeCell ref="A268:F268"/>
    <mergeCell ref="A286:F286"/>
    <mergeCell ref="A565:F565"/>
    <mergeCell ref="A570:F570"/>
    <mergeCell ref="A571:F571"/>
    <mergeCell ref="A604:F604"/>
    <mergeCell ref="A633:F633"/>
  </mergeCells>
  <dataValidations count="1">
    <dataValidation type="list" allowBlank="1" showInputMessage="1" showErrorMessage="1" sqref="B4:C41 B43:C68 B71:C87 B89:C102 B104:C116 B118:C133 B135:C160 B162:C188 B190:C198 B200:C219 B221:C239 B241:C267 B269:C285 B287:C310 B312:C329 B331:C342 B344:C357 B359:C371 B373:C392 B394:C400 B402:C496 B498:C508 B510:C532 B534:C543 B546:C556 B558:C564 B566:C569 B572:C603 B605:C632 B634:C659" xr:uid="{9E820837-E793-49E4-8EAF-D587D4726887}">
      <formula1>#REF!</formula1>
    </dataValidation>
  </dataValidations>
  <pageMargins left="0.511811024" right="0.511811024" top="0.78740157499999996" bottom="0.78740157499999996" header="0.31496062000000002" footer="0.31496062000000002"/>
  <ignoredErrors>
    <ignoredError sqref="D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2B78-7135-4540-8959-0582D0306CF3}">
  <dimension ref="A1:E13"/>
  <sheetViews>
    <sheetView zoomScale="85" zoomScaleNormal="85" workbookViewId="0">
      <selection activeCell="E9" sqref="E9"/>
    </sheetView>
  </sheetViews>
  <sheetFormatPr defaultColWidth="57.5" defaultRowHeight="12.75"/>
  <cols>
    <col min="1" max="1" width="103" style="7" customWidth="1"/>
    <col min="2" max="2" width="19.1640625" style="7" customWidth="1"/>
    <col min="3" max="3" width="21.33203125" style="7" customWidth="1"/>
    <col min="4" max="4" width="33.83203125" style="7" bestFit="1" customWidth="1"/>
    <col min="5" max="5" width="26.83203125" style="7" bestFit="1" customWidth="1"/>
    <col min="6" max="16384" width="57.5" style="7"/>
  </cols>
  <sheetData>
    <row r="1" spans="1:5">
      <c r="A1" s="1" t="s">
        <v>656</v>
      </c>
      <c r="B1" s="1" t="s">
        <v>657</v>
      </c>
      <c r="C1" s="1" t="s">
        <v>658</v>
      </c>
      <c r="D1" s="1" t="s">
        <v>659</v>
      </c>
      <c r="E1" s="1" t="s">
        <v>45</v>
      </c>
    </row>
    <row r="2" spans="1:5">
      <c r="A2" s="15" t="s">
        <v>660</v>
      </c>
      <c r="B2" s="16"/>
      <c r="C2" s="16"/>
      <c r="D2" s="16"/>
      <c r="E2" s="17"/>
    </row>
    <row r="3" spans="1:5">
      <c r="A3" s="12" t="s">
        <v>661</v>
      </c>
      <c r="B3" s="13"/>
      <c r="C3" s="13"/>
      <c r="D3" s="13"/>
      <c r="E3" s="14"/>
    </row>
    <row r="4" spans="1:5" ht="38.25">
      <c r="A4" s="3" t="s">
        <v>662</v>
      </c>
      <c r="B4" s="3" t="s">
        <v>663</v>
      </c>
      <c r="C4" s="3">
        <v>4800</v>
      </c>
      <c r="D4" s="5">
        <v>0.54</v>
      </c>
      <c r="E4" s="5">
        <f>C4*D4</f>
        <v>2592</v>
      </c>
    </row>
    <row r="5" spans="1:5">
      <c r="A5" s="12" t="s">
        <v>664</v>
      </c>
      <c r="B5" s="13"/>
      <c r="C5" s="13"/>
      <c r="D5" s="13"/>
      <c r="E5" s="14"/>
    </row>
    <row r="6" spans="1:5" ht="38.25">
      <c r="A6" s="3" t="s">
        <v>665</v>
      </c>
      <c r="B6" s="3" t="s">
        <v>663</v>
      </c>
      <c r="C6" s="3">
        <v>3500</v>
      </c>
      <c r="D6" s="5">
        <v>0.27</v>
      </c>
      <c r="E6" s="5">
        <f>D6*C6</f>
        <v>945.00000000000011</v>
      </c>
    </row>
    <row r="7" spans="1:5">
      <c r="A7" s="18"/>
      <c r="B7" s="19"/>
      <c r="C7" s="19"/>
      <c r="D7" s="19"/>
      <c r="E7" s="20"/>
    </row>
    <row r="8" spans="1:5">
      <c r="A8" s="21"/>
      <c r="B8" s="22"/>
      <c r="C8" s="22"/>
      <c r="D8" s="22"/>
      <c r="E8" s="23"/>
    </row>
    <row r="9" spans="1:5">
      <c r="A9" s="24" t="s">
        <v>61</v>
      </c>
      <c r="B9" s="25"/>
      <c r="C9" s="25"/>
      <c r="D9" s="26"/>
      <c r="E9" s="8">
        <f>E4+E6</f>
        <v>3537</v>
      </c>
    </row>
    <row r="12" spans="1:5" ht="25.5">
      <c r="A12" s="1" t="s">
        <v>1</v>
      </c>
      <c r="B12" s="1" t="s">
        <v>45</v>
      </c>
      <c r="C12" s="1" t="s">
        <v>2</v>
      </c>
      <c r="D12" s="1" t="s">
        <v>46</v>
      </c>
    </row>
    <row r="13" spans="1:5">
      <c r="A13" s="5" t="s">
        <v>666</v>
      </c>
      <c r="B13" s="6">
        <f>E9</f>
        <v>3537</v>
      </c>
      <c r="C13" s="5">
        <f>ROUNDUP(B13/(220*12),0)</f>
        <v>2</v>
      </c>
      <c r="D13" s="6">
        <f>B13/260/C13</f>
        <v>6.8019230769230772</v>
      </c>
    </row>
  </sheetData>
  <mergeCells count="5">
    <mergeCell ref="A7:E8"/>
    <mergeCell ref="A9:D9"/>
    <mergeCell ref="A2:E2"/>
    <mergeCell ref="A3:E3"/>
    <mergeCell ref="A5:E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4e5496-90e8-4134-9bc8-6cd0ee396eb2">
      <Terms xmlns="http://schemas.microsoft.com/office/infopath/2007/PartnerControls"/>
    </lcf76f155ced4ddcb4097134ff3c332f>
    <TaxCatchAll xmlns="ec208073-ce73-4a22-8152-1b7389356e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FBC6976DDB00B4AAF6A7F96EE23545A" ma:contentTypeVersion="11" ma:contentTypeDescription="Crie um novo documento." ma:contentTypeScope="" ma:versionID="ddaed3c42f81a48c021b34f6c5511b70">
  <xsd:schema xmlns:xsd="http://www.w3.org/2001/XMLSchema" xmlns:xs="http://www.w3.org/2001/XMLSchema" xmlns:p="http://schemas.microsoft.com/office/2006/metadata/properties" xmlns:ns2="ca4e5496-90e8-4134-9bc8-6cd0ee396eb2" xmlns:ns3="ec208073-ce73-4a22-8152-1b7389356e07" targetNamespace="http://schemas.microsoft.com/office/2006/metadata/properties" ma:root="true" ma:fieldsID="1750801c1cba78416050076ace7e7e6c" ns2:_="" ns3:_="">
    <xsd:import namespace="ca4e5496-90e8-4134-9bc8-6cd0ee396eb2"/>
    <xsd:import namespace="ec208073-ce73-4a22-8152-1b7389356e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e5496-90e8-4134-9bc8-6cd0ee396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139944c2-26d9-490e-ad64-83e7a697585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8073-ce73-4a22-8152-1b7389356e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6c1ad9b-fcb2-484b-a0fc-28afc2062755}" ma:internalName="TaxCatchAll" ma:showField="CatchAllData" ma:web="ec208073-ce73-4a22-8152-1b7389356e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81E6B8-1E10-46B1-8535-6AA68B454CB4}"/>
</file>

<file path=customXml/itemProps2.xml><?xml version="1.0" encoding="utf-8"?>
<ds:datastoreItem xmlns:ds="http://schemas.openxmlformats.org/officeDocument/2006/customXml" ds:itemID="{38EE0F76-0DEB-4B08-BC39-24A7B240003A}"/>
</file>

<file path=customXml/itemProps3.xml><?xml version="1.0" encoding="utf-8"?>
<ds:datastoreItem xmlns:ds="http://schemas.openxmlformats.org/officeDocument/2006/customXml" ds:itemID="{C02D0EDA-D8EB-45DE-942F-ABC0A55BEA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Plano de Manutenção, Operação e Controle.docx</dc:title>
  <dc:subject/>
  <dc:creator>Lucas Guilherme Badona De Carvalho (SE/MEC)</dc:creator>
  <cp:keywords/>
  <dc:description/>
  <cp:lastModifiedBy/>
  <cp:revision/>
  <dcterms:created xsi:type="dcterms:W3CDTF">2024-10-20T12:41:01Z</dcterms:created>
  <dcterms:modified xsi:type="dcterms:W3CDTF">2024-11-01T15:04:23Z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2024-09-23T00:00:00Z</vt:filetime>
  </property>
  <property fmtid="{D5CDD505-2E9C-101B-9397-08002B2CF9AE}" pid="3" name="LastSaved">
    <vt:filetime>2024-10-20T00:00:00Z</vt:filetime>
  </property>
  <property fmtid="{D5CDD505-2E9C-101B-9397-08002B2CF9AE}" pid="4" name="Producer">
    <vt:lpwstr>Microsoft: Print To PDF</vt:lpwstr>
  </property>
  <property fmtid="{D5CDD505-2E9C-101B-9397-08002B2CF9AE}" pid="5" name="ContentTypeId">
    <vt:lpwstr>0x010100CFBC6976DDB00B4AAF6A7F96EE23545A</vt:lpwstr>
  </property>
</Properties>
</file>