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os\"/>
    </mc:Choice>
  </mc:AlternateContent>
  <xr:revisionPtr revIDLastSave="0" documentId="8_{32A3384D-7428-4D01-A9F5-19B64F94A633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PPB" sheetId="13" r:id="rId1"/>
    <sheet name="Portarias Publicadas" sheetId="14" r:id="rId2"/>
    <sheet name="Fiscal 2017" sheetId="16" r:id="rId3"/>
    <sheet name="Fiscal 2018" sheetId="17" r:id="rId4"/>
    <sheet name="Fiscal 2019" sheetId="18" r:id="rId5"/>
    <sheet name="Consultas Públicas" sheetId="15" r:id="rId6"/>
  </sheets>
  <definedNames>
    <definedName name="_xlnm.Print_Area" localSheetId="5">'Consultas Públicas'!$A$2:$N$82</definedName>
    <definedName name="_xlnm.Print_Area" localSheetId="1">'Portarias Publicadas'!$A$2:$N$82</definedName>
    <definedName name="_xlnm.Print_Area" localSheetId="0">PPB!$A$1:$N$86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18" l="1"/>
  <c r="P5" i="18" s="1"/>
  <c r="P3" i="17" l="1"/>
  <c r="P5" i="17" s="1"/>
  <c r="P4" i="16" l="1"/>
  <c r="P6" i="16" s="1"/>
  <c r="O88" i="13" l="1"/>
  <c r="O87" i="13"/>
  <c r="J38" i="13"/>
  <c r="J8" i="13"/>
  <c r="I38" i="13" l="1"/>
  <c r="I8" i="13"/>
  <c r="H38" i="13" l="1"/>
  <c r="H8" i="13"/>
  <c r="G38" i="13" l="1"/>
  <c r="G8" i="13"/>
  <c r="N4" i="13" l="1"/>
  <c r="F38" i="13"/>
  <c r="F8" i="13"/>
  <c r="E38" i="13" l="1"/>
  <c r="E8" i="13"/>
  <c r="N4" i="14" l="1"/>
  <c r="N6" i="13" l="1"/>
  <c r="N3" i="13" l="1"/>
  <c r="N4" i="15"/>
  <c r="D38" i="13"/>
  <c r="D8" i="13"/>
  <c r="B8" i="13"/>
  <c r="B38" i="13"/>
  <c r="C38" i="13"/>
  <c r="C8" i="13"/>
  <c r="N7" i="13"/>
  <c r="N5" i="13"/>
  <c r="N8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Antonio Cordeiro Ferreira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Data referente à assinatura da NT Conjunta e Envio ao SEI-MCTIC</t>
        </r>
      </text>
    </comment>
  </commentList>
</comments>
</file>

<file path=xl/sharedStrings.xml><?xml version="1.0" encoding="utf-8"?>
<sst xmlns="http://schemas.openxmlformats.org/spreadsheetml/2006/main" count="201" uniqueCount="46">
  <si>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</si>
  <si>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</si>
  <si>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</si>
  <si>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</si>
  <si>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</si>
  <si>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</si>
  <si>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</si>
  <si>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</si>
  <si>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</si>
  <si>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</si>
  <si>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</si>
  <si>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</si>
  <si>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</si>
  <si>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</si>
  <si>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Entrada de Pleitos</t>
  </si>
  <si>
    <t>-</t>
  </si>
  <si>
    <t>CP Publicadas</t>
  </si>
  <si>
    <t>Enviados para Trâmite de Publicação (Analisados)</t>
  </si>
  <si>
    <t>Portarias Publicadas</t>
  </si>
  <si>
    <t>Despacho de Arquivamento</t>
  </si>
  <si>
    <t>Portarias Pubicadas/Despachos de Arquivamento (Concluídos)</t>
  </si>
  <si>
    <t>Status/Mês</t>
  </si>
  <si>
    <t>Pré-análise</t>
  </si>
  <si>
    <t>Análise de mérito e elaboração de CP</t>
  </si>
  <si>
    <t>Em Consulta Pública</t>
  </si>
  <si>
    <t>Análise de mérito e elaboração de NT</t>
  </si>
  <si>
    <t>Tramitação no MCTIC</t>
  </si>
  <si>
    <t>Tramitação p/ publicação/MDIC</t>
  </si>
  <si>
    <t>Carteira de PPBs</t>
  </si>
  <si>
    <t>Prazo Médio da Carteira Total (em Análise e em Trâmite)(dias)</t>
  </si>
  <si>
    <t>Prazo Médio dos Pleitos em Análise (dias)</t>
  </si>
  <si>
    <t>Produção Mensal de PPBs- 2019</t>
  </si>
  <si>
    <t>Carteira de PPBs-2019</t>
  </si>
  <si>
    <t>Portarias publicadas - 2019</t>
  </si>
  <si>
    <t>Consultas Públicas publicadas - 2019</t>
  </si>
  <si>
    <t>Propostas acima do tempo médio</t>
  </si>
  <si>
    <t>Consultas Públicas</t>
  </si>
  <si>
    <t>Set]</t>
  </si>
  <si>
    <t>Fiscalizações realizadas em 2017</t>
  </si>
  <si>
    <t>Mês</t>
  </si>
  <si>
    <t>FP</t>
  </si>
  <si>
    <t>FNP</t>
  </si>
  <si>
    <t>Fiscalizações presenciais</t>
  </si>
  <si>
    <t>Fiscalizações não presenciais</t>
  </si>
  <si>
    <t>Fiscalizações realizadas em 2018</t>
  </si>
  <si>
    <t>Fiscalizações realizadas em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</si>
</sst>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2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0" fillId="2" borderId="3" xfId="0" applyFill="1" applyBorder="1"/>
    <xf numFmtId="0" fontId="3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/>
    <xf numFmtId="0" fontId="2" fillId="3" borderId="5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/>
    <xf numFmtId="0" fontId="8" fillId="0" borderId="0" xfId="0" applyFont="1"/>
    <xf numFmtId="10" fontId="0" fillId="0" borderId="0" xfId="0" applyNumberFormat="1"/>
    <xf numFmtId="0" fontId="0" fillId="4" borderId="3" xfId="0" applyFill="1" applyBorder="1"/>
    <xf numFmtId="0" fontId="0" fillId="0" borderId="0" xfId="0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9" fillId="4" borderId="5" xfId="0" quotePrefix="1" applyFont="1" applyFill="1" applyBorder="1" applyAlignment="1">
      <alignment horizontal="center" vertical="center"/>
    </xf>
    <xf numFmtId="1" fontId="2" fillId="3" borderId="5" xfId="0" quotePrefix="1" applyNumberFormat="1" applyFont="1" applyFill="1" applyBorder="1" applyAlignment="1">
      <alignment horizontal="center" vertical="center"/>
    </xf>
    <xf numFmtId="1" fontId="2" fillId="0" borderId="5" xfId="0" quotePrefix="1" applyNumberFormat="1" applyFont="1" applyBorder="1" applyAlignment="1">
      <alignment horizontal="center" vertical="center"/>
    </xf>
    <xf numFmtId="9" fontId="2" fillId="0" borderId="5" xfId="1" quotePrefix="1" applyFont="1" applyBorder="1" applyAlignment="1">
      <alignment horizontal="center" vertical="center"/>
    </xf>
    <xf numFmtId="0" fontId="0" fillId="7" borderId="5" xfId="0" applyFill="1" applyBorder="1"/>
    <xf numFmtId="0" fontId="0" fillId="7" borderId="5" xfId="0" applyNumberFormat="1" applyFill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Produção</a:t>
            </a:r>
            <a:r>
              <a:rPr lang="pt-BR" baseline="0"/>
              <a:t> Mensal de PPBs-2019</a:t>
            </a: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48562136254702E-2"/>
          <c:y val="0.16746136471267786"/>
          <c:w val="0.63914720337377184"/>
          <c:h val="0.74645919401951233"/>
        </c:manualLayout>
      </c:layout>
      <c:lineChart>
        <c:grouping val="standard"/>
        <c:varyColors val="0"/>
        <c:ser>
          <c:idx val="0"/>
          <c:order val="0"/>
          <c:tx>
            <c:strRef>
              <c:f>PPB!$A$3</c:f>
              <c:strCache>
                <c:ptCount val="1"/>
                <c:pt idx="0">
                  <c:v>Entrada de Pleitos</c:v>
                </c:pt>
              </c:strCache>
            </c:strRef>
          </c:tx>
          <c:marker>
            <c:symbol val="none"/>
          </c:marker>
          <c:cat>
            <c:strRef>
              <c:f>PPB!$B$2:$M$2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PPB!$B$3:$M$3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44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B8-4A02-BE22-2E99BB30D7F1}"/>
            </c:ext>
          </c:extLst>
        </c:ser>
        <c:ser>
          <c:idx val="1"/>
          <c:order val="1"/>
          <c:tx>
            <c:strRef>
              <c:f>PPB!$A$4</c:f>
              <c:strCache>
                <c:ptCount val="1"/>
                <c:pt idx="0">
                  <c:v>CP Publicadas</c:v>
                </c:pt>
              </c:strCache>
            </c:strRef>
          </c:tx>
          <c:marker>
            <c:symbol val="none"/>
          </c:marker>
          <c:cat>
            <c:strRef>
              <c:f>PPB!$B$2:$M$2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PPB!$B$4:$M$4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8-4A02-BE22-2E99BB30D7F1}"/>
            </c:ext>
          </c:extLst>
        </c:ser>
        <c:ser>
          <c:idx val="2"/>
          <c:order val="2"/>
          <c:tx>
            <c:strRef>
              <c:f>PPB!$A$5</c:f>
              <c:strCache>
                <c:ptCount val="1"/>
                <c:pt idx="0">
                  <c:v>Enviados para Trâmite de Publicação (Analisados)</c:v>
                </c:pt>
              </c:strCache>
            </c:strRef>
          </c:tx>
          <c:marker>
            <c:symbol val="none"/>
          </c:marker>
          <c:cat>
            <c:strRef>
              <c:f>PPB!$B$2:$M$2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B8-4A02-BE22-2E99BB30D7F1}"/>
            </c:ext>
          </c:extLst>
        </c:ser>
        <c:ser>
          <c:idx val="5"/>
          <c:order val="5"/>
          <c:tx>
            <c:strRef>
              <c:f>PPB!$A$8</c:f>
              <c:strCache>
                <c:ptCount val="1"/>
                <c:pt idx="0">
                  <c:v>Portarias Pubicadas/Despachos de Arquivamento (Concluídos)</c:v>
                </c:pt>
              </c:strCache>
            </c:strRef>
          </c:tx>
          <c:marker>
            <c:symbol val="none"/>
          </c:marker>
          <c:cat>
            <c:strRef>
              <c:f>PPB!$B$2:$M$2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B8-4A02-BE22-2E99BB30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67136"/>
        <c:axId val="10386867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PPB!$A$6</c15:sqref>
                        </c15:formulaRef>
                      </c:ext>
                    </c:extLst>
                    <c:strCache>
                      <c:ptCount val="1"/>
                      <c:pt idx="0">
                        <c:v>Portarias Publicadas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PPB!$B$2:$M$2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PPB!$B$6:$J$6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31</c:v>
                      </c:pt>
                      <c:pt idx="6">
                        <c:v>6</c:v>
                      </c:pt>
                      <c:pt idx="7">
                        <c:v>0</c:v>
                      </c:pt>
                      <c:pt idx="8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CB8-4A02-BE22-2E99BB30D7F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PPB!$A$7</c15:sqref>
                        </c15:formulaRef>
                      </c:ext>
                    </c:extLst>
                    <c:strCache>
                      <c:ptCount val="1"/>
                      <c:pt idx="0">
                        <c:v>Despacho de Arquivamento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PPB!$B$2:$M$2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PPB!$B$7:$J$7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8-4A02-BE22-2E99BB30D7F1}"/>
                  </c:ext>
                </c:extLst>
              </c15:ser>
            </c15:filteredLineSeries>
          </c:ext>
        </c:extLst>
      </c:lineChart>
      <c:catAx>
        <c:axId val="10386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868672"/>
        <c:crosses val="autoZero"/>
        <c:auto val="1"/>
        <c:lblAlgn val="ctr"/>
        <c:lblOffset val="100"/>
        <c:noMultiLvlLbl val="0"/>
      </c:catAx>
      <c:valAx>
        <c:axId val="10386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6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922638702422"/>
          <c:y val="0.11375243689394131"/>
          <c:w val="0.20805300523205347"/>
          <c:h val="0.7748919327206286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(2011-2018)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'Consultas Públicas'!$E$88</c:f>
              <c:strCache>
                <c:ptCount val="1"/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'Consultas Públicas'!$F$87:$M$87</c:f>
              <c:numCache>
                <c:formatCode>General</c:formatCode>
                <c:ptCount val="8"/>
              </c:numCache>
            </c:numRef>
          </c:xVal>
          <c:yVal>
            <c:numRef>
              <c:f>'Consultas Públicas'!$F$88:$M$88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27-4FD7-9D8C-82B09A1B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ysClr val="windowText" lastClr="000000"/>
                </a:solidFill>
              </a:rPr>
              <a:t>PPB - Prazos</a:t>
            </a:r>
            <a:r>
              <a:rPr lang="pt-BR" sz="1800" b="1" baseline="0">
                <a:solidFill>
                  <a:sysClr val="windowText" lastClr="000000"/>
                </a:solidFill>
              </a:rPr>
              <a:t> Médios da Carteira </a:t>
            </a:r>
            <a:r>
              <a:rPr lang="pt-BR" sz="1400" b="1" baseline="0">
                <a:solidFill>
                  <a:sysClr val="windowText" lastClr="000000"/>
                </a:solidFill>
              </a:rPr>
              <a:t>(em dias)</a:t>
            </a:r>
            <a:endParaRPr lang="pt-BR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PPB!$A$39</c:f>
              <c:strCache>
                <c:ptCount val="1"/>
                <c:pt idx="0">
                  <c:v>Prazo Médio da Carteira Total (em Análise e em Trâmite)(dias)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PPB!$B$31:$M$31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PPB!$B$39:$M$39</c:f>
              <c:numCache>
                <c:formatCode>0</c:formatCode>
                <c:ptCount val="12"/>
                <c:pt idx="0">
                  <c:v>492</c:v>
                </c:pt>
                <c:pt idx="1">
                  <c:v>509</c:v>
                </c:pt>
                <c:pt idx="2">
                  <c:v>536</c:v>
                </c:pt>
                <c:pt idx="3">
                  <c:v>406</c:v>
                </c:pt>
                <c:pt idx="4">
                  <c:v>422</c:v>
                </c:pt>
                <c:pt idx="5">
                  <c:v>468</c:v>
                </c:pt>
                <c:pt idx="6">
                  <c:v>476</c:v>
                </c:pt>
                <c:pt idx="7">
                  <c:v>455</c:v>
                </c:pt>
                <c:pt idx="8">
                  <c:v>488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6-4680-B3DC-758DD2A4D852}"/>
            </c:ext>
          </c:extLst>
        </c:ser>
        <c:ser>
          <c:idx val="1"/>
          <c:order val="1"/>
          <c:tx>
            <c:strRef>
              <c:f>PPB!$A$40</c:f>
              <c:strCache>
                <c:ptCount val="1"/>
                <c:pt idx="0">
                  <c:v>Prazo Médio dos Pleitos em Análise (dias)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PPB!$B$31:$M$31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PPB!$B$40:$M$40</c:f>
              <c:numCache>
                <c:formatCode>0</c:formatCode>
                <c:ptCount val="12"/>
                <c:pt idx="0">
                  <c:v>495</c:v>
                </c:pt>
                <c:pt idx="1">
                  <c:v>505</c:v>
                </c:pt>
                <c:pt idx="2">
                  <c:v>531</c:v>
                </c:pt>
                <c:pt idx="3">
                  <c:v>402</c:v>
                </c:pt>
                <c:pt idx="4">
                  <c:v>417</c:v>
                </c:pt>
                <c:pt idx="5">
                  <c:v>462</c:v>
                </c:pt>
                <c:pt idx="6">
                  <c:v>474</c:v>
                </c:pt>
                <c:pt idx="7">
                  <c:v>452</c:v>
                </c:pt>
                <c:pt idx="8">
                  <c:v>485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76-4680-B3DC-758DD2A4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97984"/>
        <c:axId val="104299520"/>
      </c:lineChart>
      <c:catAx>
        <c:axId val="10429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299520"/>
        <c:crosses val="autoZero"/>
        <c:auto val="1"/>
        <c:lblAlgn val="ctr"/>
        <c:lblOffset val="100"/>
        <c:noMultiLvlLbl val="0"/>
      </c:catAx>
      <c:valAx>
        <c:axId val="10429952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29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Número de Pleitos em Carteria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PPB!$A$38</c:f>
              <c:strCache>
                <c:ptCount val="1"/>
                <c:pt idx="0">
                  <c:v>Carteira de PPBs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PPB!$B$31:$M$31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PPB!$B$38:$M$38</c:f>
              <c:numCache>
                <c:formatCode>General</c:formatCode>
                <c:ptCount val="12"/>
                <c:pt idx="0">
                  <c:v>105</c:v>
                </c:pt>
                <c:pt idx="1">
                  <c:v>108</c:v>
                </c:pt>
                <c:pt idx="2">
                  <c:v>109</c:v>
                </c:pt>
                <c:pt idx="3">
                  <c:v>153</c:v>
                </c:pt>
                <c:pt idx="4">
                  <c:v>159</c:v>
                </c:pt>
                <c:pt idx="5">
                  <c:v>134</c:v>
                </c:pt>
                <c:pt idx="6">
                  <c:v>130</c:v>
                </c:pt>
                <c:pt idx="7">
                  <c:v>127</c:v>
                </c:pt>
                <c:pt idx="8">
                  <c:v>124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CA-4253-9099-07805B2F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47904"/>
        <c:axId val="104361984"/>
      </c:lineChart>
      <c:catAx>
        <c:axId val="1043479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361984"/>
        <c:crosses val="autoZero"/>
        <c:auto val="1"/>
        <c:lblAlgn val="ctr"/>
        <c:lblOffset val="100"/>
        <c:noMultiLvlLbl val="0"/>
      </c:catAx>
      <c:valAx>
        <c:axId val="10436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34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(2011-2019)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PPB!$E$88</c:f>
              <c:strCache>
                <c:ptCount val="1"/>
                <c:pt idx="0">
                  <c:v>Portarias Publicadas</c:v>
                </c:pt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PPB!$F$87:$N$87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PPB!$F$88:$N$88</c:f>
              <c:numCache>
                <c:formatCode>General</c:formatCode>
                <c:ptCount val="9"/>
                <c:pt idx="0">
                  <c:v>50</c:v>
                </c:pt>
                <c:pt idx="1">
                  <c:v>86</c:v>
                </c:pt>
                <c:pt idx="2">
                  <c:v>80</c:v>
                </c:pt>
                <c:pt idx="3">
                  <c:v>89</c:v>
                </c:pt>
                <c:pt idx="4">
                  <c:v>95</c:v>
                </c:pt>
                <c:pt idx="5">
                  <c:v>34</c:v>
                </c:pt>
                <c:pt idx="6">
                  <c:v>59</c:v>
                </c:pt>
                <c:pt idx="7">
                  <c:v>51</c:v>
                </c:pt>
                <c:pt idx="8">
                  <c:v>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3A-4FFA-8BAB-B93D0068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solidFill>
                  <a:sysClr val="windowText" lastClr="000000"/>
                </a:solidFill>
                <a:effectLst/>
              </a:rPr>
              <a:t>Carteira de PPBs (SET-2019</a:t>
            </a:r>
            <a:r>
              <a:rPr lang="pt-BR" sz="1800" b="1" i="0" baseline="0">
                <a:effectLst/>
              </a:rPr>
              <a:t>)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25465147439622"/>
          <c:y val="0.38352127340860759"/>
          <c:w val="0.71135249933004818"/>
          <c:h val="0.494458796430448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61-460D-B1A4-358FB4F35F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C61-460D-B1A4-358FB4F35F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D33-40AE-842A-55418EFDA2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C61-460D-B1A4-358FB4F35F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61-460D-B1A4-358FB4F35F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C61-460D-B1A4-358FB4F35FE7}"/>
              </c:ext>
            </c:extLst>
          </c:dPt>
          <c:dLbls>
            <c:dLbl>
              <c:idx val="0"/>
              <c:layout>
                <c:manualLayout>
                  <c:x val="0.11299766499095013"/>
                  <c:y val="-2.6180314423091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996445070731234"/>
                      <c:h val="0.12229594668264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C61-460D-B1A4-358FB4F35FE7}"/>
                </c:ext>
              </c:extLst>
            </c:dLbl>
            <c:dLbl>
              <c:idx val="1"/>
              <c:layout>
                <c:manualLayout>
                  <c:x val="4.0207594338118401E-2"/>
                  <c:y val="-1.8692015657307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1-460D-B1A4-358FB4F35FE7}"/>
                </c:ext>
              </c:extLst>
            </c:dLbl>
            <c:dLbl>
              <c:idx val="3"/>
              <c:layout>
                <c:manualLayout>
                  <c:x val="-2.7480006716256319E-2"/>
                  <c:y val="-5.0700600655170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1-460D-B1A4-358FB4F35FE7}"/>
                </c:ext>
              </c:extLst>
            </c:dLbl>
            <c:dLbl>
              <c:idx val="4"/>
              <c:layout>
                <c:manualLayout>
                  <c:x val="-0.26259452223403262"/>
                  <c:y val="-5.2407040876966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1-460D-B1A4-358FB4F35FE7}"/>
                </c:ext>
              </c:extLst>
            </c:dLbl>
            <c:dLbl>
              <c:idx val="5"/>
              <c:layout>
                <c:manualLayout>
                  <c:x val="-4.4380324047034229E-2"/>
                  <c:y val="-3.1847739071071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1-460D-B1A4-358FB4F35F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PPB!$A$32:$A$37</c:f>
              <c:strCache>
                <c:ptCount val="6"/>
                <c:pt idx="0">
                  <c:v>Pré-análise</c:v>
                </c:pt>
                <c:pt idx="1">
                  <c:v>Análise de mérito e elaboração de CP</c:v>
                </c:pt>
                <c:pt idx="2">
                  <c:v>Em Consulta Pública</c:v>
                </c:pt>
                <c:pt idx="3">
                  <c:v>Análise de mérito e elaboração de NT</c:v>
                </c:pt>
                <c:pt idx="4">
                  <c:v>Tramitação no MCTIC</c:v>
                </c:pt>
                <c:pt idx="5">
                  <c:v>Tramitação p/ publicação/MDIC</c:v>
                </c:pt>
              </c:strCache>
            </c:strRef>
          </c:cat>
          <c:val>
            <c:numRef>
              <c:f>PPB!$F$32:$F$37</c:f>
              <c:numCache>
                <c:formatCode>General</c:formatCode>
                <c:ptCount val="6"/>
                <c:pt idx="0">
                  <c:v>11</c:v>
                </c:pt>
                <c:pt idx="1">
                  <c:v>81</c:v>
                </c:pt>
                <c:pt idx="2">
                  <c:v>21</c:v>
                </c:pt>
                <c:pt idx="3">
                  <c:v>42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1-460D-B1A4-358FB4F35FE7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PPB!$H$92</c:f>
              <c:strCache>
                <c:ptCount val="1"/>
                <c:pt idx="0">
                  <c:v>Consultas Públicas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PPB!$K$91:$N$91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xVal>
          <c:yVal>
            <c:numRef>
              <c:f>PPB!$K$92:$N$92</c:f>
              <c:numCache>
                <c:formatCode>General</c:formatCode>
                <c:ptCount val="4"/>
                <c:pt idx="0">
                  <c:v>34</c:v>
                </c:pt>
                <c:pt idx="1">
                  <c:v>31</c:v>
                </c:pt>
                <c:pt idx="2">
                  <c:v>44</c:v>
                </c:pt>
                <c:pt idx="3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64-4719-B48C-1B45D8E67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1008"/>
        <c:axId val="628471776"/>
      </c:scatterChart>
      <c:valAx>
        <c:axId val="55525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8471776"/>
        <c:crosses val="autoZero"/>
        <c:crossBetween val="midCat"/>
        <c:minorUnit val="1"/>
      </c:valAx>
      <c:valAx>
        <c:axId val="6284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5251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Carteira de PPBs (Jul-2018)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'Portarias Publicadas'!$A$29:$A$34</c:f>
              <c:numCache>
                <c:formatCode>General</c:formatCode>
                <c:ptCount val="6"/>
              </c:numCache>
            </c:num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2AF-4500-A81C-581A94DF36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(2011-2018)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35-46C3-AA90-68C7121B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Carteira de PPBs (Jul-2018)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'Consultas Públicas'!$A$29:$A$34</c:f>
              <c:numCache>
                <c:formatCode>General</c:formatCode>
                <c:ptCount val="6"/>
              </c:numCache>
            </c:numRef>
          </c:cat>
          <c:val>
            <c:numRef>
              <c:f>'Consultas Públicas'!$B$29:$B$34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08B-417B-8314-049CBFD883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127002</xdr:rowOff>
    </xdr:from>
    <xdr:to>
      <xdr:col>13</xdr:col>
      <xdr:colOff>568325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DD3193-2418-4124-80F1-8C85029ED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235322</xdr:colOff>
      <xdr:row>41</xdr:row>
      <xdr:rowOff>235402</xdr:rowOff>
    </xdr:from>
    <xdr:to>
      <xdr:col>3</xdr:col>
      <xdr:colOff>95250</xdr:colOff>
      <xdr:row>63</xdr:row>
      <xdr:rowOff>40821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5AD4D5-BD57-4016-8CA8-1359A037B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42</xdr:row>
      <xdr:rowOff>23811</xdr:rowOff>
    </xdr:from>
    <xdr:to>
      <xdr:col>13</xdr:col>
      <xdr:colOff>408214</xdr:colOff>
      <xdr:row>63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DEDD99-559D-4765-8ACC-AA8E80169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217712</xdr:colOff>
      <xdr:row>64</xdr:row>
      <xdr:rowOff>36736</xdr:rowOff>
    </xdr:from>
    <xdr:to>
      <xdr:col>13</xdr:col>
      <xdr:colOff>408213</xdr:colOff>
      <xdr:row>85</xdr:row>
      <xdr:rowOff>54427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3C15102-22FD-4CEB-BC42-43E6EB31B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196101</xdr:colOff>
      <xdr:row>64</xdr:row>
      <xdr:rowOff>51545</xdr:rowOff>
    </xdr:from>
    <xdr:to>
      <xdr:col>2</xdr:col>
      <xdr:colOff>537882</xdr:colOff>
      <xdr:row>85</xdr:row>
      <xdr:rowOff>123265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C36CB2B-A51A-4662-A2A6-3DA51D22B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88</xdr:row>
      <xdr:rowOff>134470</xdr:rowOff>
    </xdr:from>
    <xdr:to>
      <xdr:col>3</xdr:col>
      <xdr:colOff>515470</xdr:colOff>
      <xdr:row>108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9E72951-C134-4920-A6FE-4B6D03939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282547</xdr:colOff>
      <xdr:row>60</xdr:row>
      <xdr:rowOff>40821</xdr:rowOff>
    </xdr:from>
    <xdr:to>
      <xdr:col>3</xdr:col>
      <xdr:colOff>54429</xdr:colOff>
      <xdr:row>81</xdr:row>
      <xdr:rowOff>68036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A7A8DF-70C5-4957-9D24-81C744625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217712</xdr:colOff>
      <xdr:row>60</xdr:row>
      <xdr:rowOff>36736</xdr:rowOff>
    </xdr:from>
    <xdr:to>
      <xdr:col>13</xdr:col>
      <xdr:colOff>408213</xdr:colOff>
      <xdr:row>81</xdr:row>
      <xdr:rowOff>54427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AF9716-613D-4270-9CF0-70E0717BD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282547</xdr:colOff>
      <xdr:row>60</xdr:row>
      <xdr:rowOff>40821</xdr:rowOff>
    </xdr:from>
    <xdr:to>
      <xdr:col>3</xdr:col>
      <xdr:colOff>54429</xdr:colOff>
      <xdr:row>81</xdr:row>
      <xdr:rowOff>68036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BFA1D-78AA-484F-9895-9B3D42F36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217712</xdr:colOff>
      <xdr:row>60</xdr:row>
      <xdr:rowOff>36736</xdr:rowOff>
    </xdr:from>
    <xdr:to>
      <xdr:col>13</xdr:col>
      <xdr:colOff>408213</xdr:colOff>
      <xdr:row>81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8E2992-07E2-42B5-958C-5B0C2EE65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topLeftCell="A49" zoomScale="85" zoomScaleNormal="85" zoomScaleSheetLayoutView="100" workbookViewId="0">
      <selection activeCell="V52" sqref="V52"/>
    </sheetView>
  </sheetViews>
  <sheetFormatPr defaultRowHeight="15" x14ac:dyDescent="0.25"/>
  <cols>
    <col min="1" max="1" width="71.28515625" customWidth="1"/>
    <col min="2" max="14" width="8.7109375" customWidth="1"/>
  </cols>
  <sheetData>
    <row r="1" spans="1:16" ht="21" x14ac:dyDescent="0.35">
      <c r="A1" s="38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"/>
    </row>
    <row r="2" spans="1:16" ht="18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6" ht="18.75" x14ac:dyDescent="0.25">
      <c r="A3" s="5" t="s">
        <v>14</v>
      </c>
      <c r="B3" s="5">
        <v>2</v>
      </c>
      <c r="C3" s="5">
        <v>2</v>
      </c>
      <c r="D3" s="5">
        <v>1</v>
      </c>
      <c r="E3" s="23">
        <v>44</v>
      </c>
      <c r="F3" s="23">
        <v>6</v>
      </c>
      <c r="G3" s="23">
        <v>6</v>
      </c>
      <c r="H3" s="23">
        <v>2</v>
      </c>
      <c r="I3" s="23">
        <v>1</v>
      </c>
      <c r="J3" s="23">
        <v>1</v>
      </c>
      <c r="K3" s="23" t="s">
        <v>15</v>
      </c>
      <c r="L3" s="23" t="s">
        <v>15</v>
      </c>
      <c r="M3" s="23" t="s">
        <v>15</v>
      </c>
      <c r="N3" s="6">
        <f>SUM(B3:M3)</f>
        <v>65</v>
      </c>
    </row>
    <row r="4" spans="1:16" ht="18.75" x14ac:dyDescent="0.25">
      <c r="A4" s="5" t="s">
        <v>16</v>
      </c>
      <c r="B4" s="5">
        <v>1</v>
      </c>
      <c r="C4" s="5">
        <v>0</v>
      </c>
      <c r="D4" s="5">
        <v>0</v>
      </c>
      <c r="E4" s="23">
        <v>6</v>
      </c>
      <c r="F4" s="23">
        <v>12</v>
      </c>
      <c r="G4" s="23">
        <v>3</v>
      </c>
      <c r="H4" s="23">
        <v>0</v>
      </c>
      <c r="I4" s="23">
        <v>3</v>
      </c>
      <c r="J4" s="23">
        <v>4</v>
      </c>
      <c r="K4" s="23" t="s">
        <v>15</v>
      </c>
      <c r="L4" s="23" t="s">
        <v>15</v>
      </c>
      <c r="M4" s="23" t="s">
        <v>15</v>
      </c>
      <c r="N4" s="6">
        <f>SUM(B4:M4)</f>
        <v>29</v>
      </c>
    </row>
    <row r="5" spans="1:16" ht="28.5" x14ac:dyDescent="0.45">
      <c r="A5" s="5" t="s">
        <v>17</v>
      </c>
      <c r="B5" s="5">
        <v>0</v>
      </c>
      <c r="C5" s="5">
        <v>0</v>
      </c>
      <c r="D5" s="5">
        <v>0</v>
      </c>
      <c r="E5" s="23">
        <v>0</v>
      </c>
      <c r="F5" s="23">
        <v>0</v>
      </c>
      <c r="G5" s="23">
        <v>32</v>
      </c>
      <c r="H5" s="23">
        <v>2</v>
      </c>
      <c r="I5" s="23">
        <v>3</v>
      </c>
      <c r="J5" s="23">
        <v>0</v>
      </c>
      <c r="K5" s="23" t="s">
        <v>15</v>
      </c>
      <c r="L5" s="23" t="s">
        <v>15</v>
      </c>
      <c r="M5" s="23" t="s">
        <v>15</v>
      </c>
      <c r="N5" s="6">
        <f t="shared" ref="N5:N7" si="0">SUM(B5:M5)</f>
        <v>37</v>
      </c>
      <c r="P5" s="16"/>
    </row>
    <row r="6" spans="1:16" ht="18.75" x14ac:dyDescent="0.25">
      <c r="A6" s="5" t="s">
        <v>18</v>
      </c>
      <c r="B6" s="5">
        <v>0</v>
      </c>
      <c r="C6" s="5">
        <v>0</v>
      </c>
      <c r="D6" s="5">
        <v>0</v>
      </c>
      <c r="E6" s="23">
        <v>0</v>
      </c>
      <c r="F6" s="23">
        <v>0</v>
      </c>
      <c r="G6" s="23">
        <v>31</v>
      </c>
      <c r="H6" s="23">
        <v>6</v>
      </c>
      <c r="I6" s="23">
        <v>0</v>
      </c>
      <c r="J6" s="23">
        <v>6</v>
      </c>
      <c r="K6" s="23" t="s">
        <v>15</v>
      </c>
      <c r="L6" s="23" t="s">
        <v>15</v>
      </c>
      <c r="M6" s="23" t="s">
        <v>15</v>
      </c>
      <c r="N6" s="6">
        <f>SUM(B6:M6)</f>
        <v>43</v>
      </c>
    </row>
    <row r="7" spans="1:16" ht="18.75" x14ac:dyDescent="0.25">
      <c r="A7" s="5" t="s">
        <v>19</v>
      </c>
      <c r="B7" s="20">
        <v>0</v>
      </c>
      <c r="C7" s="20">
        <v>0</v>
      </c>
      <c r="D7" s="5">
        <v>0</v>
      </c>
      <c r="E7" s="23">
        <v>0</v>
      </c>
      <c r="F7" s="23">
        <v>0</v>
      </c>
      <c r="G7" s="23">
        <v>0</v>
      </c>
      <c r="H7" s="23">
        <v>0</v>
      </c>
      <c r="I7" s="23">
        <v>4</v>
      </c>
      <c r="J7" s="23">
        <v>0</v>
      </c>
      <c r="K7" s="23" t="s">
        <v>15</v>
      </c>
      <c r="L7" s="23" t="s">
        <v>15</v>
      </c>
      <c r="M7" s="23" t="s">
        <v>15</v>
      </c>
      <c r="N7" s="6">
        <f t="shared" si="0"/>
        <v>4</v>
      </c>
    </row>
    <row r="8" spans="1:16" ht="18.75" x14ac:dyDescent="0.25">
      <c r="A8" s="5" t="s">
        <v>20</v>
      </c>
      <c r="B8" s="5">
        <f>B7+B6</f>
        <v>0</v>
      </c>
      <c r="C8" s="5">
        <f t="shared" ref="C8" si="1">C7+C6</f>
        <v>0</v>
      </c>
      <c r="D8" s="5">
        <f t="shared" ref="D8:J8" si="2">D7+D6</f>
        <v>0</v>
      </c>
      <c r="E8" s="5">
        <f t="shared" si="2"/>
        <v>0</v>
      </c>
      <c r="F8" s="5">
        <f t="shared" si="2"/>
        <v>0</v>
      </c>
      <c r="G8" s="5">
        <f t="shared" si="2"/>
        <v>31</v>
      </c>
      <c r="H8" s="5">
        <f t="shared" si="2"/>
        <v>6</v>
      </c>
      <c r="I8" s="5">
        <f t="shared" si="2"/>
        <v>4</v>
      </c>
      <c r="J8" s="5">
        <f t="shared" si="2"/>
        <v>6</v>
      </c>
      <c r="K8" s="23" t="s">
        <v>15</v>
      </c>
      <c r="L8" s="23" t="s">
        <v>15</v>
      </c>
      <c r="M8" s="23" t="s">
        <v>15</v>
      </c>
      <c r="N8" s="6">
        <f>SUM(B8:M8)</f>
        <v>47</v>
      </c>
    </row>
    <row r="9" spans="1:16" x14ac:dyDescent="0.25">
      <c r="A9" s="9"/>
    </row>
    <row r="30" spans="1:14" ht="21" x14ac:dyDescent="0.25">
      <c r="A30" s="40" t="s">
        <v>32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8.75" x14ac:dyDescent="0.25">
      <c r="A31" s="6" t="s">
        <v>21</v>
      </c>
      <c r="B31" s="11" t="s">
        <v>1</v>
      </c>
      <c r="C31" s="11" t="s">
        <v>2</v>
      </c>
      <c r="D31" s="11" t="s">
        <v>3</v>
      </c>
      <c r="E31" s="11" t="s">
        <v>4</v>
      </c>
      <c r="F31" s="11" t="s">
        <v>5</v>
      </c>
      <c r="G31" s="11" t="s">
        <v>6</v>
      </c>
      <c r="H31" s="11" t="s">
        <v>7</v>
      </c>
      <c r="I31" s="11" t="s">
        <v>8</v>
      </c>
      <c r="J31" s="11" t="s">
        <v>9</v>
      </c>
      <c r="K31" s="6" t="s">
        <v>10</v>
      </c>
      <c r="L31" s="6" t="s">
        <v>11</v>
      </c>
      <c r="M31" s="6" t="s">
        <v>12</v>
      </c>
      <c r="N31" s="4" t="s">
        <v>15</v>
      </c>
    </row>
    <row r="32" spans="1:14" ht="18.75" x14ac:dyDescent="0.25">
      <c r="A32" s="5" t="s">
        <v>22</v>
      </c>
      <c r="B32" s="5">
        <v>6</v>
      </c>
      <c r="C32" s="5">
        <v>2</v>
      </c>
      <c r="D32" s="5">
        <v>1</v>
      </c>
      <c r="E32" s="23">
        <v>5</v>
      </c>
      <c r="F32" s="23">
        <v>11</v>
      </c>
      <c r="G32" s="23">
        <v>11</v>
      </c>
      <c r="H32" s="23">
        <v>0</v>
      </c>
      <c r="I32" s="23">
        <v>1</v>
      </c>
      <c r="J32" s="23">
        <v>2</v>
      </c>
      <c r="K32" s="23" t="s">
        <v>15</v>
      </c>
      <c r="L32" s="23" t="s">
        <v>15</v>
      </c>
      <c r="M32" s="23" t="s">
        <v>15</v>
      </c>
      <c r="N32" s="7"/>
    </row>
    <row r="33" spans="1:14" ht="18.75" x14ac:dyDescent="0.25">
      <c r="A33" s="5" t="s">
        <v>23</v>
      </c>
      <c r="B33" s="5">
        <v>60</v>
      </c>
      <c r="C33" s="5">
        <v>67</v>
      </c>
      <c r="D33" s="5">
        <v>69</v>
      </c>
      <c r="E33" s="23">
        <v>106</v>
      </c>
      <c r="F33" s="23">
        <v>81</v>
      </c>
      <c r="G33" s="23">
        <v>84</v>
      </c>
      <c r="H33" s="23">
        <v>97</v>
      </c>
      <c r="I33" s="23">
        <v>93</v>
      </c>
      <c r="J33" s="23">
        <v>87</v>
      </c>
      <c r="K33" s="23" t="s">
        <v>15</v>
      </c>
      <c r="L33" s="23" t="s">
        <v>15</v>
      </c>
      <c r="M33" s="23" t="s">
        <v>15</v>
      </c>
      <c r="N33" s="7"/>
    </row>
    <row r="34" spans="1:14" ht="18.75" x14ac:dyDescent="0.25">
      <c r="A34" s="5" t="s">
        <v>24</v>
      </c>
      <c r="B34" s="5">
        <v>0</v>
      </c>
      <c r="C34" s="5">
        <v>0</v>
      </c>
      <c r="D34" s="5">
        <v>0</v>
      </c>
      <c r="E34" s="23">
        <v>3</v>
      </c>
      <c r="F34" s="23">
        <v>21</v>
      </c>
      <c r="G34" s="23">
        <v>1</v>
      </c>
      <c r="H34" s="23">
        <v>0</v>
      </c>
      <c r="I34" s="23">
        <v>0</v>
      </c>
      <c r="J34" s="23">
        <v>0</v>
      </c>
      <c r="K34" s="23" t="s">
        <v>15</v>
      </c>
      <c r="L34" s="23" t="s">
        <v>15</v>
      </c>
      <c r="M34" s="23" t="s">
        <v>15</v>
      </c>
      <c r="N34" s="7"/>
    </row>
    <row r="35" spans="1:14" ht="18.75" x14ac:dyDescent="0.25">
      <c r="A35" s="5" t="s">
        <v>25</v>
      </c>
      <c r="B35" s="5">
        <v>35</v>
      </c>
      <c r="C35" s="5">
        <v>35</v>
      </c>
      <c r="D35" s="5">
        <v>35</v>
      </c>
      <c r="E35" s="23">
        <v>35</v>
      </c>
      <c r="F35" s="23">
        <v>42</v>
      </c>
      <c r="G35" s="23">
        <v>34</v>
      </c>
      <c r="H35" s="23">
        <v>28</v>
      </c>
      <c r="I35" s="23">
        <v>28</v>
      </c>
      <c r="J35" s="23">
        <v>32</v>
      </c>
      <c r="K35" s="23" t="s">
        <v>15</v>
      </c>
      <c r="L35" s="23" t="s">
        <v>15</v>
      </c>
      <c r="M35" s="23" t="s">
        <v>15</v>
      </c>
      <c r="N35" s="7"/>
    </row>
    <row r="36" spans="1:14" ht="18.75" x14ac:dyDescent="0.25">
      <c r="A36" s="5" t="s">
        <v>26</v>
      </c>
      <c r="B36" s="5">
        <v>4</v>
      </c>
      <c r="C36" s="5">
        <v>0</v>
      </c>
      <c r="D36" s="5">
        <v>0</v>
      </c>
      <c r="E36" s="23">
        <v>0</v>
      </c>
      <c r="F36" s="23">
        <v>0</v>
      </c>
      <c r="G36" s="23">
        <v>0</v>
      </c>
      <c r="H36" s="23">
        <v>5</v>
      </c>
      <c r="I36" s="23">
        <v>5</v>
      </c>
      <c r="J36" s="23">
        <v>3</v>
      </c>
      <c r="K36" s="23" t="s">
        <v>15</v>
      </c>
      <c r="L36" s="23" t="s">
        <v>15</v>
      </c>
      <c r="M36" s="23" t="s">
        <v>15</v>
      </c>
      <c r="N36" s="7"/>
    </row>
    <row r="37" spans="1:14" ht="18.75" x14ac:dyDescent="0.25">
      <c r="A37" s="5" t="s">
        <v>27</v>
      </c>
      <c r="B37" s="5">
        <v>0</v>
      </c>
      <c r="C37" s="5">
        <v>4</v>
      </c>
      <c r="D37" s="5">
        <v>4</v>
      </c>
      <c r="E37" s="23">
        <v>4</v>
      </c>
      <c r="F37" s="23">
        <v>4</v>
      </c>
      <c r="G37" s="23">
        <v>4</v>
      </c>
      <c r="H37" s="23">
        <v>0</v>
      </c>
      <c r="I37" s="23">
        <v>0</v>
      </c>
      <c r="J37" s="23">
        <v>0</v>
      </c>
      <c r="K37" s="23" t="s">
        <v>15</v>
      </c>
      <c r="L37" s="23" t="s">
        <v>15</v>
      </c>
      <c r="M37" s="23" t="s">
        <v>15</v>
      </c>
      <c r="N37" s="7"/>
    </row>
    <row r="38" spans="1:14" ht="18.75" x14ac:dyDescent="0.25">
      <c r="A38" s="13" t="s">
        <v>28</v>
      </c>
      <c r="B38" s="13">
        <f t="shared" ref="B38:J38" si="3">SUM(B32:B37)</f>
        <v>105</v>
      </c>
      <c r="C38" s="13">
        <f t="shared" si="3"/>
        <v>108</v>
      </c>
      <c r="D38" s="13">
        <f t="shared" si="3"/>
        <v>109</v>
      </c>
      <c r="E38" s="13">
        <f t="shared" si="3"/>
        <v>153</v>
      </c>
      <c r="F38" s="13">
        <f t="shared" si="3"/>
        <v>159</v>
      </c>
      <c r="G38" s="13">
        <f t="shared" si="3"/>
        <v>134</v>
      </c>
      <c r="H38" s="13">
        <f t="shared" si="3"/>
        <v>130</v>
      </c>
      <c r="I38" s="13">
        <f t="shared" si="3"/>
        <v>127</v>
      </c>
      <c r="J38" s="13">
        <f t="shared" si="3"/>
        <v>124</v>
      </c>
      <c r="K38" s="24" t="s">
        <v>15</v>
      </c>
      <c r="L38" s="24" t="s">
        <v>15</v>
      </c>
      <c r="M38" s="24" t="s">
        <v>15</v>
      </c>
      <c r="N38" s="7"/>
    </row>
    <row r="39" spans="1:14" ht="18.75" x14ac:dyDescent="0.25">
      <c r="A39" s="10" t="s">
        <v>29</v>
      </c>
      <c r="B39" s="14">
        <v>492</v>
      </c>
      <c r="C39" s="14">
        <v>509</v>
      </c>
      <c r="D39" s="14">
        <v>536</v>
      </c>
      <c r="E39" s="25">
        <v>406</v>
      </c>
      <c r="F39" s="25">
        <v>422</v>
      </c>
      <c r="G39" s="25">
        <v>468</v>
      </c>
      <c r="H39" s="25">
        <v>476</v>
      </c>
      <c r="I39" s="25">
        <v>455</v>
      </c>
      <c r="J39" s="25">
        <v>488</v>
      </c>
      <c r="K39" s="25" t="s">
        <v>15</v>
      </c>
      <c r="L39" s="25" t="s">
        <v>15</v>
      </c>
      <c r="M39" s="25" t="s">
        <v>15</v>
      </c>
      <c r="N39" s="7"/>
    </row>
    <row r="40" spans="1:14" ht="18.75" x14ac:dyDescent="0.25">
      <c r="A40" s="5" t="s">
        <v>30</v>
      </c>
      <c r="B40" s="12">
        <v>495</v>
      </c>
      <c r="C40" s="12">
        <v>505</v>
      </c>
      <c r="D40" s="12">
        <v>531</v>
      </c>
      <c r="E40" s="26">
        <v>402</v>
      </c>
      <c r="F40" s="26">
        <v>417</v>
      </c>
      <c r="G40" s="26">
        <v>462</v>
      </c>
      <c r="H40" s="26">
        <v>474</v>
      </c>
      <c r="I40" s="26">
        <v>452</v>
      </c>
      <c r="J40" s="26">
        <v>485</v>
      </c>
      <c r="K40" s="26" t="s">
        <v>15</v>
      </c>
      <c r="L40" s="26" t="s">
        <v>15</v>
      </c>
      <c r="M40" s="26" t="s">
        <v>15</v>
      </c>
      <c r="N40" s="7"/>
    </row>
    <row r="41" spans="1:14" ht="18.75" x14ac:dyDescent="0.25">
      <c r="A41" s="5" t="s">
        <v>35</v>
      </c>
      <c r="B41" s="21">
        <v>0.41</v>
      </c>
      <c r="C41" s="21">
        <v>0.4</v>
      </c>
      <c r="D41" s="21">
        <v>0.4</v>
      </c>
      <c r="E41" s="27">
        <v>0.59</v>
      </c>
      <c r="F41" s="27">
        <v>0.39</v>
      </c>
      <c r="G41" s="27">
        <v>0.42</v>
      </c>
      <c r="H41" s="27">
        <v>0.41</v>
      </c>
      <c r="I41" s="27">
        <v>0.44</v>
      </c>
      <c r="J41" s="27">
        <v>0.45</v>
      </c>
      <c r="K41" s="27" t="s">
        <v>15</v>
      </c>
      <c r="L41" s="27" t="s">
        <v>15</v>
      </c>
      <c r="M41" s="27" t="s">
        <v>15</v>
      </c>
      <c r="N41" s="7"/>
    </row>
    <row r="42" spans="1:14" ht="18.75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8"/>
      <c r="L42" s="8"/>
      <c r="M42" s="8"/>
    </row>
    <row r="43" spans="1:14" ht="18.7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87" spans="5:16" x14ac:dyDescent="0.25">
      <c r="E87" s="15"/>
      <c r="F87" s="15">
        <v>2011</v>
      </c>
      <c r="G87" s="15">
        <v>2012</v>
      </c>
      <c r="H87" s="15">
        <v>2013</v>
      </c>
      <c r="I87" s="15">
        <v>2014</v>
      </c>
      <c r="J87" s="15">
        <v>2015</v>
      </c>
      <c r="K87" s="15">
        <v>2016</v>
      </c>
      <c r="L87" s="15">
        <v>2017</v>
      </c>
      <c r="M87" s="15">
        <v>2018</v>
      </c>
      <c r="N87" s="15">
        <v>2019</v>
      </c>
      <c r="O87" s="17">
        <f>N88/M88</f>
        <v>0.84313725490196079</v>
      </c>
    </row>
    <row r="88" spans="5:16" x14ac:dyDescent="0.25">
      <c r="E88" s="15" t="s">
        <v>18</v>
      </c>
      <c r="F88" s="15">
        <v>50</v>
      </c>
      <c r="G88" s="15">
        <v>86</v>
      </c>
      <c r="H88" s="15">
        <v>80</v>
      </c>
      <c r="I88" s="15">
        <v>89</v>
      </c>
      <c r="J88" s="15">
        <v>95</v>
      </c>
      <c r="K88" s="15">
        <v>34</v>
      </c>
      <c r="L88" s="15">
        <v>59</v>
      </c>
      <c r="M88" s="15">
        <v>51</v>
      </c>
      <c r="N88" s="15">
        <v>43</v>
      </c>
      <c r="O88" s="17">
        <f>(1/12)*9</f>
        <v>0.75</v>
      </c>
      <c r="P88" s="19" t="s">
        <v>37</v>
      </c>
    </row>
    <row r="91" spans="5:16" x14ac:dyDescent="0.25">
      <c r="H91" s="41"/>
      <c r="I91" s="41"/>
      <c r="J91" s="41"/>
      <c r="K91" s="29">
        <v>2016</v>
      </c>
      <c r="L91" s="29">
        <v>2017</v>
      </c>
      <c r="M91" s="29">
        <v>2018</v>
      </c>
      <c r="N91" s="29">
        <v>2019</v>
      </c>
    </row>
    <row r="92" spans="5:16" x14ac:dyDescent="0.25">
      <c r="H92" s="41" t="s">
        <v>36</v>
      </c>
      <c r="I92" s="41"/>
      <c r="J92" s="41"/>
      <c r="K92" s="28">
        <v>34</v>
      </c>
      <c r="L92" s="28">
        <v>31</v>
      </c>
      <c r="M92" s="28">
        <v>44</v>
      </c>
      <c r="N92" s="28">
        <v>31</v>
      </c>
    </row>
  </sheetData>
  <mergeCells count="4">
    <mergeCell ref="A1:M1"/>
    <mergeCell ref="A30:N30"/>
    <mergeCell ref="H92:J92"/>
    <mergeCell ref="H91:J9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"/>
  <sheetViews>
    <sheetView zoomScale="90" zoomScaleNormal="90" zoomScaleSheetLayoutView="100" workbookViewId="0">
      <selection activeCell="A2" sqref="A2:N4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38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"/>
    </row>
    <row r="3" spans="1:14" ht="18.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8.75" x14ac:dyDescent="0.25">
      <c r="A4" s="5" t="s">
        <v>18</v>
      </c>
      <c r="B4" s="5">
        <v>0</v>
      </c>
      <c r="C4" s="5">
        <v>0</v>
      </c>
      <c r="D4" s="5">
        <v>0</v>
      </c>
      <c r="E4" s="22">
        <v>0</v>
      </c>
      <c r="F4" s="22">
        <v>0</v>
      </c>
      <c r="G4" s="22">
        <v>31</v>
      </c>
      <c r="H4" s="22">
        <v>6</v>
      </c>
      <c r="I4" s="22">
        <v>2</v>
      </c>
      <c r="J4" s="22">
        <v>6</v>
      </c>
      <c r="K4" s="22" t="s">
        <v>15</v>
      </c>
      <c r="L4" s="22" t="s">
        <v>15</v>
      </c>
      <c r="M4" s="22" t="s">
        <v>15</v>
      </c>
      <c r="N4" s="6">
        <f>SUM(B4:M4)</f>
        <v>45</v>
      </c>
    </row>
    <row r="5" spans="1:14" x14ac:dyDescent="0.25">
      <c r="A5" s="9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37898-562F-4CD9-BB3A-28125F118B48}">
  <dimension ref="A2:P9"/>
  <sheetViews>
    <sheetView workbookViewId="0">
      <selection activeCell="O31" sqref="O31"/>
    </sheetView>
  </sheetViews>
  <sheetFormatPr defaultRowHeight="15" x14ac:dyDescent="0.25"/>
  <cols>
    <col min="3" max="3" width="12.28515625" bestFit="1" customWidth="1"/>
  </cols>
  <sheetData>
    <row r="2" spans="1:16" ht="21" x14ac:dyDescent="0.35">
      <c r="C2" s="38" t="s">
        <v>38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"/>
    </row>
    <row r="3" spans="1:16" ht="18.75" x14ac:dyDescent="0.25">
      <c r="C3" s="4" t="s">
        <v>39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8.75" x14ac:dyDescent="0.3">
      <c r="C4" s="30" t="s">
        <v>40</v>
      </c>
      <c r="D4" s="5">
        <v>0</v>
      </c>
      <c r="E4" s="5">
        <v>0</v>
      </c>
      <c r="F4" s="5">
        <v>3</v>
      </c>
      <c r="G4" s="22">
        <v>2</v>
      </c>
      <c r="H4" s="22">
        <v>5</v>
      </c>
      <c r="I4" s="22">
        <v>2</v>
      </c>
      <c r="J4" s="22">
        <v>2</v>
      </c>
      <c r="K4" s="22">
        <v>3</v>
      </c>
      <c r="L4" s="22">
        <v>2</v>
      </c>
      <c r="M4" s="22">
        <v>4</v>
      </c>
      <c r="N4" s="22">
        <v>3</v>
      </c>
      <c r="O4" s="22">
        <v>1</v>
      </c>
      <c r="P4" s="5">
        <f>SUM(D4:O4)</f>
        <v>27</v>
      </c>
    </row>
    <row r="5" spans="1:16" ht="18.75" x14ac:dyDescent="0.3">
      <c r="C5" s="31" t="s">
        <v>41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>
        <v>5</v>
      </c>
    </row>
    <row r="6" spans="1:16" ht="18.75" x14ac:dyDescent="0.3">
      <c r="C6" s="34" t="s">
        <v>13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>
        <f>SUM(P4:P5)</f>
        <v>32</v>
      </c>
    </row>
    <row r="8" spans="1:16" x14ac:dyDescent="0.25">
      <c r="A8" t="s">
        <v>40</v>
      </c>
      <c r="B8" t="s">
        <v>42</v>
      </c>
    </row>
    <row r="9" spans="1:16" x14ac:dyDescent="0.25">
      <c r="A9" t="s">
        <v>41</v>
      </c>
      <c r="B9" t="s">
        <v>43</v>
      </c>
    </row>
  </sheetData>
  <mergeCells count="1">
    <mergeCell ref="C2:O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0A13-7050-4E18-BDFA-8A7D306877D2}">
  <dimension ref="A1:P8"/>
  <sheetViews>
    <sheetView workbookViewId="0">
      <selection sqref="A1:P8"/>
    </sheetView>
  </sheetViews>
  <sheetFormatPr defaultRowHeight="15" x14ac:dyDescent="0.25"/>
  <sheetData>
    <row r="1" spans="1:16" ht="21" x14ac:dyDescent="0.35">
      <c r="C1" s="38" t="s">
        <v>44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16" ht="18.75" x14ac:dyDescent="0.25">
      <c r="C2" s="4" t="s">
        <v>39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</row>
    <row r="3" spans="1:16" ht="18.75" x14ac:dyDescent="0.3">
      <c r="C3" s="30" t="s">
        <v>40</v>
      </c>
      <c r="D3" s="5">
        <v>0</v>
      </c>
      <c r="E3" s="5">
        <v>0</v>
      </c>
      <c r="F3" s="5">
        <v>3</v>
      </c>
      <c r="G3" s="22">
        <v>3</v>
      </c>
      <c r="H3" s="22">
        <v>5</v>
      </c>
      <c r="I3" s="22">
        <v>3</v>
      </c>
      <c r="J3" s="22">
        <v>3</v>
      </c>
      <c r="K3" s="22">
        <v>2</v>
      </c>
      <c r="L3" s="22">
        <v>4</v>
      </c>
      <c r="M3" s="22">
        <v>2</v>
      </c>
      <c r="N3" s="22">
        <v>2</v>
      </c>
      <c r="O3" s="22">
        <v>3</v>
      </c>
      <c r="P3" s="5">
        <f>SUM(D3:O3)</f>
        <v>30</v>
      </c>
    </row>
    <row r="4" spans="1:16" ht="18.75" x14ac:dyDescent="0.3">
      <c r="C4" s="31" t="s">
        <v>41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>
        <v>0</v>
      </c>
    </row>
    <row r="5" spans="1:16" ht="18.75" x14ac:dyDescent="0.3">
      <c r="C5" s="34" t="s"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>
        <f>SUM(P3:P4)</f>
        <v>30</v>
      </c>
    </row>
    <row r="7" spans="1:16" x14ac:dyDescent="0.25">
      <c r="A7" t="s">
        <v>40</v>
      </c>
      <c r="B7" t="s">
        <v>42</v>
      </c>
    </row>
    <row r="8" spans="1:16" x14ac:dyDescent="0.25">
      <c r="A8" t="s">
        <v>41</v>
      </c>
      <c r="B8" t="s">
        <v>43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workbookViewId="0">
      <selection activeCell="P4" sqref="P4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38" t="s">
        <v>45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16" ht="18.75" x14ac:dyDescent="0.25">
      <c r="C2" s="4" t="s">
        <v>39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</row>
    <row r="3" spans="1:16" ht="18.75" x14ac:dyDescent="0.3">
      <c r="C3" s="30" t="s">
        <v>40</v>
      </c>
      <c r="D3" s="5">
        <v>0</v>
      </c>
      <c r="E3" s="5">
        <v>0</v>
      </c>
      <c r="F3" s="5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5">
        <f>SUM(D3:O3)</f>
        <v>0</v>
      </c>
    </row>
    <row r="4" spans="1:16" ht="18.75" x14ac:dyDescent="0.3">
      <c r="C4" s="30" t="s">
        <v>41</v>
      </c>
      <c r="D4" s="37">
        <v>1</v>
      </c>
      <c r="E4" s="37">
        <v>0</v>
      </c>
      <c r="F4" s="37">
        <v>0</v>
      </c>
      <c r="G4" s="37">
        <v>0</v>
      </c>
      <c r="H4" s="37">
        <v>0</v>
      </c>
      <c r="I4" s="37">
        <v>1</v>
      </c>
      <c r="J4" s="37">
        <v>0</v>
      </c>
      <c r="K4" s="37">
        <v>2</v>
      </c>
      <c r="L4" s="37">
        <v>4</v>
      </c>
      <c r="M4" s="37">
        <v>0</v>
      </c>
      <c r="N4" s="37">
        <v>3</v>
      </c>
      <c r="O4" s="37">
        <v>5</v>
      </c>
      <c r="P4" s="37">
        <v>16</v>
      </c>
    </row>
    <row r="5" spans="1:16" ht="18.75" x14ac:dyDescent="0.3">
      <c r="C5" s="34" t="s">
        <v>13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>
        <f>SUM(P3:P4)</f>
        <v>16</v>
      </c>
    </row>
    <row r="7" spans="1:16" x14ac:dyDescent="0.25">
      <c r="A7" t="s">
        <v>40</v>
      </c>
      <c r="B7" t="s">
        <v>42</v>
      </c>
    </row>
    <row r="8" spans="1:16" x14ac:dyDescent="0.25">
      <c r="A8" t="s">
        <v>41</v>
      </c>
      <c r="B8" t="s">
        <v>43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"/>
  <sheetViews>
    <sheetView zoomScale="90" zoomScaleNormal="90" zoomScaleSheetLayoutView="100" workbookViewId="0">
      <selection activeCell="J5" sqref="J5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42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8"/>
    </row>
    <row r="3" spans="1:14" ht="18.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18.75" x14ac:dyDescent="0.25">
      <c r="A4" s="5" t="s">
        <v>16</v>
      </c>
      <c r="B4" s="5">
        <v>1</v>
      </c>
      <c r="C4" s="5">
        <v>0</v>
      </c>
      <c r="D4" s="5">
        <v>0</v>
      </c>
      <c r="E4" s="22">
        <v>6</v>
      </c>
      <c r="F4" s="22">
        <v>14</v>
      </c>
      <c r="G4" s="22">
        <v>3</v>
      </c>
      <c r="H4" s="22">
        <v>0</v>
      </c>
      <c r="I4" s="22">
        <v>3</v>
      </c>
      <c r="J4" s="22">
        <v>4</v>
      </c>
      <c r="K4" s="22" t="s">
        <v>15</v>
      </c>
      <c r="L4" s="22" t="s">
        <v>15</v>
      </c>
      <c r="M4" s="22" t="s">
        <v>15</v>
      </c>
      <c r="N4" s="6">
        <f>SUM(B4:M4)</f>
        <v>31</v>
      </c>
    </row>
    <row r="5" spans="1:14" x14ac:dyDescent="0.25">
      <c r="A5" s="9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818f4f1-dd85-44c8-b0a1-8dcde0e0d11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PPB</vt:lpstr>
      <vt:lpstr>Portarias Publicadas</vt:lpstr>
      <vt:lpstr>Fiscal 2017</vt:lpstr>
      <vt:lpstr>Fiscal 2018</vt:lpstr>
      <vt:lpstr>Fiscal 2019</vt:lpstr>
      <vt:lpstr>Consultas Públicas</vt:lpstr>
      <vt:lpstr>'Consultas Públicas'!Area_de_impressao</vt:lpstr>
      <vt:lpstr>'Portarias Publicadas'!Area_de_impressao</vt:lpstr>
      <vt:lpstr>PPB!Area_de_impressao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</cp:lastModifiedBy>
  <cp:revision/>
  <cp:lastPrinted>2019-01-14T17:05:07Z</cp:lastPrinted>
  <dcterms:created xsi:type="dcterms:W3CDTF">2014-04-01T18:13:15Z</dcterms:created>
  <dcterms:modified xsi:type="dcterms:W3CDTF">2021-04-19T13:10:52Z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