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mincomunicacoes.sharepoint.com/sites/CGTI-MCom/Documentos Compartilhados/Governança/18-Contratações em Andamento/2024/Operação de Infra/Artefatos da Contratação/Artefatos finais/"/>
    </mc:Choice>
  </mc:AlternateContent>
  <xr:revisionPtr revIDLastSave="247" documentId="13_ncr:1_{258B9DE3-6976-4E30-869D-D8F241E92059}" xr6:coauthVersionLast="47" xr6:coauthVersionMax="47" xr10:uidLastSave="{929DBA4C-D6E6-4CE1-A1E3-9F41CA427141}"/>
  <bookViews>
    <workbookView xWindow="-108" yWindow="-108" windowWidth="23256" windowHeight="12456" xr2:uid="{A675C9A9-381C-4106-A298-10CEBB8CB16A}"/>
  </bookViews>
  <sheets>
    <sheet name="Cenário COINS" sheetId="3"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1" i="3" l="1"/>
  <c r="J22" i="3"/>
  <c r="K22" i="3"/>
  <c r="H21" i="3"/>
  <c r="H25" i="3"/>
  <c r="I25" i="3" s="1"/>
  <c r="H8" i="3"/>
  <c r="I8" i="3" s="1"/>
  <c r="H9" i="3"/>
  <c r="H27" i="3"/>
  <c r="H2" i="3" l="1"/>
  <c r="I2" i="3" s="1"/>
  <c r="H3" i="3"/>
  <c r="I3" i="3" s="1"/>
  <c r="H4" i="3"/>
  <c r="I4" i="3" s="1"/>
  <c r="H5" i="3"/>
  <c r="I5" i="3"/>
  <c r="J5" i="3" s="1"/>
  <c r="H6" i="3"/>
  <c r="I6" i="3" s="1"/>
  <c r="H7" i="3"/>
  <c r="I7" i="3" s="1"/>
  <c r="I9" i="3"/>
  <c r="H10" i="3"/>
  <c r="I10" i="3"/>
  <c r="J10" i="3" s="1"/>
  <c r="H11" i="3"/>
  <c r="I11" i="3" s="1"/>
  <c r="H12" i="3"/>
  <c r="I12" i="3" s="1"/>
  <c r="H13" i="3"/>
  <c r="I13" i="3" s="1"/>
  <c r="H14" i="3"/>
  <c r="I14" i="3" s="1"/>
  <c r="H15" i="3"/>
  <c r="I15" i="3" s="1"/>
  <c r="H16" i="3"/>
  <c r="I16" i="3" s="1"/>
  <c r="H17" i="3"/>
  <c r="I17" i="3" s="1"/>
  <c r="H18" i="3"/>
  <c r="I18" i="3" s="1"/>
  <c r="J18" i="3" s="1"/>
  <c r="H19" i="3"/>
  <c r="I19" i="3" s="1"/>
  <c r="H20" i="3"/>
  <c r="I20" i="3" s="1"/>
  <c r="H22" i="3"/>
  <c r="I22" i="3" s="1"/>
  <c r="H23" i="3"/>
  <c r="I23" i="3" s="1"/>
  <c r="J23" i="3" s="1"/>
  <c r="H24" i="3"/>
  <c r="I24" i="3" s="1"/>
  <c r="H26" i="3"/>
  <c r="I26" i="3" s="1"/>
  <c r="I27" i="3"/>
  <c r="H28" i="3"/>
  <c r="I28" i="3"/>
  <c r="J28" i="3" s="1"/>
  <c r="G29" i="3"/>
  <c r="K5" i="3" l="1"/>
  <c r="K10" i="3"/>
  <c r="J12" i="3"/>
  <c r="K12" i="3"/>
  <c r="J7" i="3"/>
  <c r="K7" i="3"/>
  <c r="J26" i="3"/>
  <c r="K26" i="3"/>
  <c r="J20" i="3"/>
  <c r="K20" i="3"/>
  <c r="J16" i="3"/>
  <c r="K16" i="3"/>
  <c r="J14" i="3"/>
  <c r="K14" i="3"/>
  <c r="K28" i="3"/>
  <c r="K23" i="3"/>
  <c r="K18" i="3"/>
  <c r="J24" i="3"/>
  <c r="K24" i="3"/>
  <c r="J19" i="3"/>
  <c r="K19" i="3"/>
  <c r="J15" i="3"/>
  <c r="K15" i="3"/>
  <c r="J11" i="3"/>
  <c r="K11" i="3"/>
  <c r="J6" i="3"/>
  <c r="K6" i="3"/>
  <c r="J9" i="3"/>
  <c r="K9" i="3"/>
  <c r="J17" i="3"/>
  <c r="K17" i="3"/>
  <c r="J4" i="3"/>
  <c r="K4" i="3"/>
  <c r="J3" i="3"/>
  <c r="K3" i="3"/>
  <c r="J27" i="3"/>
  <c r="K27" i="3"/>
  <c r="J13" i="3"/>
  <c r="K13" i="3"/>
  <c r="I29" i="3"/>
  <c r="J2" i="3"/>
  <c r="K2" i="3"/>
  <c r="H29" i="3"/>
  <c r="K29" i="3" l="1"/>
  <c r="J2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tc={0225541E-1ADF-4479-9C7A-27CB6D2FB0F1}</author>
  </authors>
  <commentList>
    <comment ref="G22" authorId="0" shapeId="0" xr:uid="{0225541E-1ADF-4479-9C7A-27CB6D2FB0F1}">
      <text>
        <t>[Comentário encadeado]
Sua versão do Excel permite que você leia este comentário encadeado, no entanto, as edições serão removidas se o arquivo for aberto em uma versão mais recente do Excel. Saiba mais: https://go.microsoft.com/fwlink/?linkid=870924
Comentário:
    Mudamos de 0,75 para 1</t>
      </text>
    </comment>
  </commentList>
</comments>
</file>

<file path=xl/sharedStrings.xml><?xml version="1.0" encoding="utf-8"?>
<sst xmlns="http://schemas.openxmlformats.org/spreadsheetml/2006/main" count="167" uniqueCount="123">
  <si>
    <t>Área especializada</t>
  </si>
  <si>
    <t>Função</t>
  </si>
  <si>
    <t>CBO de Referência (Portaria nº 1.070, de 01/06/2023)</t>
  </si>
  <si>
    <t>Perfil profissional de referência</t>
  </si>
  <si>
    <t>Descrição da atuação</t>
  </si>
  <si>
    <t>Salário de referência</t>
  </si>
  <si>
    <t>Qtde.</t>
  </si>
  <si>
    <r>
      <t xml:space="preserve">Custo unitário mensal do perfil com fator K </t>
    </r>
    <r>
      <rPr>
        <b/>
        <sz val="12"/>
        <color rgb="FFFF0000"/>
        <rFont val="Calibri"/>
        <family val="2"/>
      </rPr>
      <t>(=2,35)</t>
    </r>
  </si>
  <si>
    <t>Custo total mensal (quantidade de profissionais * perfil)</t>
  </si>
  <si>
    <t>Custo total anual (quantidade de profissionais  * perfil * 12)</t>
  </si>
  <si>
    <t>Custo total da Contratação (30 meses) (quantidade de profissionais * perfil * 30)</t>
  </si>
  <si>
    <t>Atendimento 
Nível 1 (N1) ao 
Usuário</t>
  </si>
  <si>
    <t>Técnico de 
suporte ao 
usuário de 
tecnologia da 
informação de 
Nível 1</t>
  </si>
  <si>
    <t>3172-10</t>
  </si>
  <si>
    <t>TECSUP-02</t>
  </si>
  <si>
    <t xml:space="preserve">Profissional atuante em centrais de atendimento de TIC (em nível 1) prestando suporte ao usuário, orientando-os na utilização de hardwares e softwares. Pode atuar no monitoramento de aplicações, recursos de rede, banco de dados, servidores entre outros componentes de serviço de TIC. </t>
  </si>
  <si>
    <t xml:space="preserve">Requisitos de Experiência Profissional	
•	Curso técnico em informática completo em instituição reconhecida pelo MEC OU ter completado pelo menos 50% do curso superior em TI em instituição reconhecida pelo MEC;
Certificações Exigidas:
•	HDI Desktop Support Technician (HDI-DAST)
</t>
  </si>
  <si>
    <t>Atendimento 
Nível 2 (N2) ao 
Usuário</t>
  </si>
  <si>
    <t>Técnico de 
suporte ao 
usuário de 
tecnologia da informação de Nível 2</t>
  </si>
  <si>
    <t>3132-20</t>
  </si>
  <si>
    <t>TECMAN-03</t>
  </si>
  <si>
    <t xml:space="preserve">Profissional atuante em centrais de atendimento de TIC (em nível 1 e nível 2) atuando também no suporte ao usuário, realizando instalações de equipamentos de TIC utilizados diretamente pelos usuários (Computadores, Periféricos, equipamentos telefônicos e de comunicação, entre outros equipamentos eletrônicos). Presta serviços de manutenção e correção de defeitos em equipamentos eletrônicos, bem como realiza manutenções corretivas e preventiva no parque de equipamentos de TIC. </t>
  </si>
  <si>
    <t xml:space="preserve">Requisitos de Experiência Profissional	
•	Curso superior completo em TI em instituição reconhecida pelo MEC;
•	Experiência de 2 (dois) anos em suporte técnico e/ou help desk.
Certificações Exigidas:
•	MS-900 - Microsoft 365 Fundamentals ou certificação posterior OU AZ-900 - Fundamentos do Microsoft Azure;
•	MD-100: Windows Client OU MD-102 - Endpoint Administrator </t>
  </si>
  <si>
    <t>Supervisor do 
N1/N2</t>
  </si>
  <si>
    <t>Gerente de 
suporte 
técnico de 
tecnologia da 
informação</t>
  </si>
  <si>
    <t>1425-30</t>
  </si>
  <si>
    <t>GERSUP</t>
  </si>
  <si>
    <t>Profissional com responsabilidade  de  coordenar e gerenciar a atuação dos demais técnicos de suporte e de manutenção, garantindo a adequada prestação dos serviços, bem como controlando e planejando operacionalmente as ações da equipe. Presta também apoio à tomada de decisão do órgão auxiliando na prospecção de soluções de suporte ao usuário, fornecimento de informações táticas e operacionais e proposição de ações de aprimoramento dos serviços de suporte ao usuário.</t>
  </si>
  <si>
    <t xml:space="preserve">Requisitos de Experiência Profissional	
•	Curso superior completo em TI em instituição reconhecida pelo MEC ou Curso superior completo em outra área e Pós-graduação na área de Tecnologia da Informação (carga-horária mínima de 360 horas) em instituição reconhecida pelo MEC;
•	Experiência de 4 (quatro) anos na área de Tecnologia da Informação e em condução e acompanhamento de projetos de TIC ou na Coordenação de equipes de TIC
Certificações Exigidas:
•	HDI-Support Center Manager 
•	ITIL4 Foundations
</t>
  </si>
  <si>
    <t>Monitoramento NOC</t>
  </si>
  <si>
    <t>TECSUP-01</t>
  </si>
  <si>
    <t xml:space="preserve">Requisitos de Experiência Profissional	
•	Curso técnico em informática completo em instituição reconhecida pelo MEC OU ter completado pelo menos 50% do curso superior em TI em instituição reconhecida pelo MEC;
Certificações Exigidas:
•	Sem exigência de certificação
</t>
  </si>
  <si>
    <r>
      <rPr>
        <sz val="11"/>
        <color rgb="FF000000"/>
        <rFont val="Calibri"/>
        <family val="2"/>
        <scheme val="minor"/>
      </rPr>
      <t xml:space="preserve">    </t>
    </r>
    <r>
      <rPr>
        <strike/>
        <sz val="11"/>
        <color rgb="FF000000"/>
        <rFont val="Calibri"/>
        <family val="2"/>
        <scheme val="minor"/>
      </rPr>
      <t xml:space="preserve">1. LPIC - Linux Professional Institute Certification - Nível 1
</t>
    </r>
    <r>
      <rPr>
        <sz val="11"/>
        <color rgb="FF000000"/>
        <rFont val="Calibri"/>
        <family val="2"/>
        <scheme val="minor"/>
      </rPr>
      <t xml:space="preserve">    2. ITIL Foundation, versão 3 ou 4
</t>
    </r>
    <r>
      <rPr>
        <strike/>
        <sz val="11"/>
        <color rgb="FF000000"/>
        <rFont val="Calibri"/>
        <family val="2"/>
        <scheme val="minor"/>
      </rPr>
      <t xml:space="preserve">    3. No mínimo, qualquer certificação, dentre as listadas abaixo:
</t>
    </r>
    <r>
      <rPr>
        <sz val="11"/>
        <color rgb="FF000000"/>
        <rFont val="Calibri"/>
        <family val="2"/>
        <scheme val="minor"/>
      </rPr>
      <t xml:space="preserve">    4.</t>
    </r>
    <r>
      <rPr>
        <strike/>
        <sz val="11"/>
        <color rgb="FF000000"/>
        <rFont val="Calibri"/>
        <family val="2"/>
        <scheme val="minor"/>
      </rPr>
      <t xml:space="preserve"> Nagios Certified Professsional
</t>
    </r>
    <r>
      <rPr>
        <sz val="11"/>
        <color rgb="FF000000"/>
        <rFont val="Calibri"/>
        <family val="2"/>
        <scheme val="minor"/>
      </rPr>
      <t xml:space="preserve">    5. Zabbix Certified Specialist
    6.</t>
    </r>
    <r>
      <rPr>
        <strike/>
        <sz val="11"/>
        <color rgb="FF000000"/>
        <rFont val="Calibri"/>
        <family val="2"/>
        <scheme val="minor"/>
      </rPr>
      <t xml:space="preserve"> Paessler Certified Monitoring Expert (PRTG)</t>
    </r>
  </si>
  <si>
    <t>Analista de Suporte Monitoramento</t>
  </si>
  <si>
    <t>2124-20</t>
  </si>
  <si>
    <t>ASUPCOMP-03</t>
  </si>
  <si>
    <t xml:space="preserve">Profissional atuante em nível 3 em uma central de atendimento ou associado ao centro de dados. Presta serviços de gerenciamento físico e lógico de equipamentos, servidores, storages, entre outros equipamentos do centro de dados ou no ambiente virtualizado. Atua também no gerenciamento de backups, configuração de procedimentos de recuperação de desastres computacionais, gerenciamento de recursos computacionais avançados (a exemplo de servidores de arquivos, de impressão e de comunicação institucional) que demandam alocação, configuração ou instalação de softwares ou construção e execução de scripts para o controle, monitoramento e gerenciamento desses recursos. </t>
  </si>
  <si>
    <t xml:space="preserve">Requisitos de Experiência Profissional	
•	Curso superior completo em TI em instituição reconhecida pelo MEC;
•	Experiência de 8 (oito) anos em execução de serviços de administração de ambiente de monitoramento proativo de infraestrutura utilizando a plataforma Zabbix
Certificações Exigidas:
•	Certificação Zabbix Certified Professional (ZCS)
•	LPIC-1 (Linux Enterprise Professional Certification - 1) 
</t>
  </si>
  <si>
    <r>
      <rPr>
        <sz val="11"/>
        <color rgb="FF000000"/>
        <rFont val="Calibri"/>
        <family val="2"/>
        <scheme val="minor"/>
      </rPr>
      <t xml:space="preserve">   1. LPIC - Linux Professional Institute Certification - Nível 1
2. ITIL Foundation, 4
  3. Nagios Certified Professional
        Certificação que valida as habilidades em implementar, configurar e gerenciar o Nagios, uma das ferramentas de monitoramento de rede mais populares.
   4. Zabbix Certified Specialist
        Certificação que confirma o conhecimento em instalar, configurar e gerenciar o Zabbix, uma plataforma de monitoramento de rede e aplicativos.
</t>
    </r>
    <r>
      <rPr>
        <b/>
        <sz val="11"/>
        <color rgb="FF000000"/>
        <rFont val="Calibri"/>
        <family val="2"/>
        <scheme val="minor"/>
      </rPr>
      <t xml:space="preserve">   5. Paessler Certified Monitoring Expert (PRTG)
        Certificação que reconhece profissionais que demonstram proficiência em usar o PRTG Network Monitor, uma ferramenta de monitoramento abrangente. ? precisa mesmo?</t>
    </r>
  </si>
  <si>
    <t>Serviços de 
Banco de Dados</t>
  </si>
  <si>
    <t>Administrador 
de banco de 
dados</t>
  </si>
  <si>
    <t>2123-5</t>
  </si>
  <si>
    <t>ABD-02</t>
  </si>
  <si>
    <t>Profissional responsável pela administração, operação, gerenciamento, otimização e monitoramento dos recursos de banco de dados. Presta serviços de gerenciamento dos esquemas de banco de dados, alocação e administração de recursos físicos e lógicos, realiza dimensionamentos e prospecções de uso, monitora incidentes e promove adequações, aprimoramentos e expansão dos recursos. Pode atuar na análise de dados propondo padrões e assegurando a normalização e melhor uso dos recursos para armazenamento e utilização de dados corporativos.</t>
  </si>
  <si>
    <t xml:space="preserve">Requisitos de Experiência Profissional	
•	Curso superior completo em TI em instituição reconhecida pelo MEC;	
•	Pelo menos 4 (quatro) anos de experiência em administração de banco de dados Postgres.
Certificações Exigidas:
•	Certificação PostgreSQL 10 Associate Certification ou superior
</t>
  </si>
  <si>
    <r>
      <rPr>
        <sz val="11"/>
        <color rgb="FF000000"/>
        <rFont val="Calibri"/>
        <family val="2"/>
        <scheme val="minor"/>
      </rPr>
      <t xml:space="preserve">Microsoft Certified: SQL Server Certification Path; Microsoft Certified: SQL Server Database Administrator Associate; </t>
    </r>
    <r>
      <rPr>
        <b/>
        <sz val="11"/>
        <color rgb="FF000000"/>
        <rFont val="Calibri"/>
        <family val="2"/>
        <scheme val="minor"/>
      </rPr>
      <t>Microsoft® Certified Solutions Associate: SQL 2016 Database Administration Charter Member (CTP-6.7)</t>
    </r>
  </si>
  <si>
    <t>Requisitos de Experiência Profissional	
•	Curso superior completo em TI em instituição reconhecida pelo MEC;	
•	Pelo menos 4 (quatro) anos de experiência em administração de banco de dados SQL Server.
Certificações Exigidas:
•	Certificação MCSA SQL 2016 Database Administrator ou superior ou Azure Database Administrator Associate ou superior</t>
  </si>
  <si>
    <t>ABD-03</t>
  </si>
  <si>
    <t>Requisitos de Experiência Profissional	
•	Curso superior completo em TI em instituição reconhecida pelo MEC;	
•	Pelo menos 8 (oito) anos de experiência em administração de banco de dados SQL Server.
Certificações Exigidas:
•	Certificação MCSA SQL 2016 Database Administrator ou superior ou Azure Database Administrator Associate ou superior</t>
  </si>
  <si>
    <r>
      <rPr>
        <sz val="11"/>
        <color rgb="FF000000"/>
        <rFont val="Calibri"/>
        <family val="2"/>
        <scheme val="minor"/>
      </rPr>
      <t>Serviços de 
suporte às 
Aplicações - Virtualização/</t>
    </r>
    <r>
      <rPr>
        <strike/>
        <sz val="11"/>
        <color rgb="FF000000"/>
        <rFont val="Calibri"/>
        <family val="2"/>
        <scheme val="minor"/>
      </rPr>
      <t>Armazenamento</t>
    </r>
  </si>
  <si>
    <t xml:space="preserve">Analista de 
suporte 
computacional </t>
  </si>
  <si>
    <t>ASUPCOMP02</t>
  </si>
  <si>
    <t xml:space="preserve">Requisitos de Experiência Profissional	
•	Curso superior completo em TI em instituição reconhecida pelo MEC;	
•	Pelo menos 4 (quatro) anos de experiência em administração de ambientes VMWare
Certificações Exigidas:
•	VMware Certified Professional (VCP) ou superior;
        </t>
  </si>
  <si>
    <t xml:space="preserve">        1. Certificação VMware Certified Professional (VCP) para Virtualização
        2. Certificação CompTIA Storage+ para Armazenamento
        3. Certificação Microsoft Certified: Azure Administrator Associate para Azure Storage             4. VMware Certified Professional - VMware Technical Sales Professional (VTSP 5.5)
-
-
5. VMware Certified Professional - VMware Technical Sales                      6. Professional Server Virtualization (VTSP – SV 5)
-
-
7. HDI DAST - Desktop Advanced Support Technician
</t>
  </si>
  <si>
    <t>ASUPCOMP_x0002_03</t>
  </si>
  <si>
    <t xml:space="preserve">Requisitos de Experiência Profissional	
•	Curso superior completo em TI em instituição reconhecida pelo MEC;	
•	Pelo menos 8 (oito) anos de experiência em administração de ambientes VMWare
Certificações Exigidas:
•	VMware Certified Advanced Professional (VCAP) ou superior;
        </t>
  </si>
  <si>
    <t>Serviços de 
suporte às 
Aplicações - Redes</t>
  </si>
  <si>
    <t xml:space="preserve">Analista de redes e de comunicação de dados </t>
  </si>
  <si>
    <t>3133-05, 3133-10</t>
  </si>
  <si>
    <t>TECRED-02</t>
  </si>
  <si>
    <t>Profissional atuante no monitoramento, configuração, manutenção e otimização de recursos de telecomunicações de dados, áudio e vídeo. Atua também na integração e garantia do desempenho de redes de telecomunicações, centrais de comutação e integração a serviços de telefonia digital.</t>
  </si>
  <si>
    <t>Possuir experiência mínima de 04 (quatro) anos na administração
de ambiente de rede IP, gateway de voz, switches, VLAN, redes wireless,
segurança de redes, endereçamento e roteamento IP, telefonia IP (VoIP - SIP) e implantação de QoS em redes corporativas.
Conhecimento de Inglês básico.
Nível superior completo na área de Informática ou Engenharia ou nível superior completo em outras áreas e pós-graduação concluída na área de Informática com carga-horária mínima de 360 horas</t>
  </si>
  <si>
    <t xml:space="preserve">    1. Cisco Certified Network Associate - CCNA (200-31)
        Certificação que valida habilidades em redes de computadores, incluindo configuração, gerenciamento e solução de problemas de redes Cisco.
    2. Cisco Certified Network Professional Enterprise - CCNP Enterprise
        Certificação que confirma habilidades avançadas em projetar, implementar, gerenciar e solucionar problemas em redes corporativas Cisco.
    3. LPIC-3 300: Linux Enterprise Professional - Mixed Environment ou RHCE - Red Hat Certified Engineer
        4. Certificação que demonstra habilidades avançadas em administração de sistemas Linux em ambientes corporativos, incluindo configuração avançada, segurança e virtualização.
    5. Certificação em qualquer Solução de Wi-Fi para ambiente Corporativo
        Certificação que valida habilidades em projetar, implementar e gerenciar soluções de Wi-Fi para ambientes corporativos, garantindo conectividade e segurança.
    6. Microsoft 365 Certified: Enterprise Administrator Exper
        Certificação que confirma habilidades em administrar ambientes do Microsoft 365, incluindo configuração, implantação e gerenciamento de serviços em nuvem.</t>
  </si>
  <si>
    <t>2124-10, 2123-10</t>
  </si>
  <si>
    <t>ARED-02</t>
  </si>
  <si>
    <t xml:space="preserve">Profissional que atua na intercomunicação de redes locais e de longa distância, com ou sem fio, assegurando a operação, desempenho e qualidade dos serviços de rede e comunicação de dados, bem como no aprimoramento e funcionamento adequados dos ativos de redes. Presta serviços de execução, aprimoramento e manutenção dos projetos de redes, além da configuração e otimização de recursos de interconexão de dados. </t>
  </si>
  <si>
    <t xml:space="preserve">Requisitos de Experiência Profissional	
•	Curso superior completo em TI em instituição reconhecida pelo MEC;	
•	Pelo menos 4 (quatro) anos de experiência em administração de redes de computadores
Certificações Exigidas:
•	Cisco Certified Network Associate – CCNA ou superior;
        </t>
  </si>
  <si>
    <t>ARED-03</t>
  </si>
  <si>
    <t xml:space="preserve">Requisitos de Experiência Profissional	
•	Curso superior completo em TI em instituição reconhecida pelo MEC;	
•	Pelo menos 8 (oito) anos de experiência em administração de redes de computadores
Certificações Exigidas:
•	Cisco Certified Network Professional Data Center – CCNP ou superior;
        </t>
  </si>
  <si>
    <t>Serviços de 
suporte às 
Aplicações - Windows</t>
  </si>
  <si>
    <t>ASUPCOMP01</t>
  </si>
  <si>
    <r>
      <rPr>
        <sz val="11"/>
        <color rgb="FF000000"/>
        <rFont val="Calibri"/>
        <family val="2"/>
        <scheme val="minor"/>
      </rPr>
      <t xml:space="preserve">Analista Windows Júnior
Pelo menos 2 anos de experiência em administração de sistemas operacionais Windows Server.
Conhecimento de inglês básico.
Nível superior completo na área de Informática ou nível superior completo em outras áreas e pós-graduação concluída na área de Informática com carga-horária mínima de 360 horas.
</t>
    </r>
    <r>
      <rPr>
        <b/>
        <sz val="11"/>
        <color rgb="FF000000"/>
        <rFont val="Calibri"/>
        <family val="2"/>
        <scheme val="minor"/>
      </rPr>
      <t xml:space="preserve">Certificação Microsoft 365 Fundamentals ou Azure Fundamentals.
</t>
    </r>
    <r>
      <rPr>
        <sz val="11"/>
        <color rgb="FF000000"/>
        <rFont val="Calibri"/>
        <family val="2"/>
        <scheme val="minor"/>
      </rPr>
      <t xml:space="preserve">
Certificação MCSA: Windows Server 2016 para Administração de Servidores Windows
Microsoft® Certified Teams Administrator Associate</t>
    </r>
  </si>
  <si>
    <t xml:space="preserve">        Certificação Microsoft Certified: Modern Desktop Administrator Associate para Windows Desktop
        Certificação Microsoft Certified: Azure Administrator Associate para Administração de Sistemas Azure
        Certificação MCSA: Windows Server 2016 para Administração de Servidores Windows</t>
  </si>
  <si>
    <t>70-410 Installing and Configuring Windows Server 2012
Microsoft® Certified Solutions Associate: Windows Server 2012
-
Microsoft® Certified Solutions Expert: Productivity
-
Microsoft® Certified Solutions Associate: Windows Server 2016 Charter Member
-
Microsoft® Certified Solutions Expert: Core Infrastructure
-
Microsoft® 365 Certified - Enterprise Administrator Expert
Microsoft® Certified - Azure Fundalmentals
-
Microsoft® Certified - Azure Administrator Associate
Microsoft® Certified Teams Administrator Associate</t>
  </si>
  <si>
    <r>
      <t>Analista Windows Pleno
Pelo menos 4 anos de experiência em administração de sistemas operacionais Windows Server.
Conhecimento de inglês intermediário.
Nível superior completo na área de Informática ou nível superior completo em outras áreas e pós-graduação concluída na área de Informática com carga-horária mínima de 360 horas.
Certificação Microsoft 365 Fundamentals ou Azure Fundamentals.
Certificação MCSA: Windows Server 2016 para Administração de Servidores Windows
Microsoft® Certified Teams Administrator Associate ou</t>
    </r>
    <r>
      <rPr>
        <b/>
        <sz val="11"/>
        <color theme="1"/>
        <rFont val="Calibri"/>
        <family val="2"/>
        <scheme val="minor"/>
      </rPr>
      <t xml:space="preserve"> Microsoft 365 - Messaging Administrator Associate
Microsoft® Certified Identify and Access Administrator Associate ou Windows Server Hybrid Administrator Associate
Microsoft 365 Certified: Endpoint Administrator Associate</t>
    </r>
  </si>
  <si>
    <r>
      <t>Analista Windows Sênior
Pelo menos 8 anos de experiência em administração de sistemas operacionais Windows Server.
Conhecimento de inglês intermediário.
Nível superior completo na área de Informática ou nível superior completo em outras áreas e pós-graduação concluída na área de Informática com carga-horária mínima de 360 horas.
Certificação Microsoft 365 Fundamentals ou Azure Fundamentals.
Certificação MCSA: Windows Server 2016 para Administração de Servidores Windows ou similar
Certificação Microsoft 365 - Messaging Administrator Associate ou Microsoft® Certified Teams Administrator Associate
Microsoft® Certified Identify and Access Administrator Associate ou Windows Server Hybrid Administrator Associate
Microsoft 365 Certified: Endpoint Administrator Associate</t>
    </r>
    <r>
      <rPr>
        <b/>
        <sz val="11"/>
        <color theme="1"/>
        <rFont val="Calibri"/>
        <family val="2"/>
        <scheme val="minor"/>
      </rPr>
      <t xml:space="preserve">
Certificação Microsoft 365 Certified: Administrator Expert ou similar
</t>
    </r>
    <r>
      <rPr>
        <sz val="11"/>
        <color theme="1"/>
        <rFont val="Calibri"/>
        <family val="2"/>
        <scheme val="minor"/>
      </rPr>
      <t xml:space="preserve">
</t>
    </r>
  </si>
  <si>
    <t>Serviços de 
suporte às 
Aplicações - DevOps</t>
  </si>
  <si>
    <t>Administrador de sistemas operacionais Senior</t>
  </si>
  <si>
    <t>2123-15</t>
  </si>
  <si>
    <t>ASO-03</t>
  </si>
  <si>
    <t>Profissional que atua na camada de virtualização e orquestração de sistema operacionais de servidores de dados. Presta serviços de configuração, instalação e ampliação de ambientes de containers . Responsável pela adequada operação, desempenho e uso racional de recursos utilizados pelos softwares básicos, orquestradores de containers e virtualizadores.</t>
  </si>
  <si>
    <t>Requisitos de Experiência Profissional	
•	Curso superior completo em TI em instituição reconhecida pelo MEC;	
•	Pelo menos 4 (quatro) anos de experiência em administração de Execução de serviços de instalação, administração, gerenciamento, orquestração e implantação de sistemas que administram containers, utilizando ferramentas tais como Openshift
Certificações Exigidas:
•	Red Hat Certified Openshift Administrator  ou superior  
•	LPIC - 2 (Linux Professional Institute - 2) ou superior</t>
  </si>
  <si>
    <t>Analista de sistemas de automação - Senior</t>
  </si>
  <si>
    <t>2124-15, 2124-25</t>
  </si>
  <si>
    <t>ASISA-03</t>
  </si>
  <si>
    <t xml:space="preserve">Profissional responsável por assegurar a utilização adequada de soluções de integração (CI) ou de entrega contínua (CD). Pode atuar como arquiteto de soluções e propor, projetar, executar e aprimorar arquiteturas de soluções necessárias à manutenção e melhoria das operações na infraestrutura de TIC. Pode atuar também como arquiteto de computação em nuvem, ou ainda como arquiteto de soluções híbridas. </t>
  </si>
  <si>
    <t xml:space="preserve">Requisitos de Experiência Profissional	
•	Curso superior completo em TI em instituição reconhecida pelo MEC;	
•	Pelo menos 4 (quatro) anos de experiência em administração de soluções de CI/CD como o GitLab
Certificações Exigidas:
•	GitLab Certified CI/CD Associate </t>
  </si>
  <si>
    <t>Analista de 
suporte 
computacional - Linux</t>
  </si>
  <si>
    <t>Requisitos de Experiência Profissional	
•	Curso superior completo em TI em instituição reconhecida pelo MEC;	
•	Pelo menos 4 (quatro) anos de experiência em administração de ambientes baseados em Linux
Certificações Exigidas:
•	LPIC - 3 (Linux Professional Institute - 3);</t>
  </si>
  <si>
    <t>Serviços de 
suporte às 
Aplicações - Backup/Armazenamento</t>
  </si>
  <si>
    <r>
      <t xml:space="preserve">Pelo menos 8 anos de experiência em administração de backup/armazenamento.
Conhecimento de inglês intermediário.
</t>
    </r>
    <r>
      <rPr>
        <strike/>
        <sz val="11"/>
        <color rgb="FF000000"/>
        <rFont val="Calibri"/>
        <family val="2"/>
        <scheme val="minor"/>
      </rPr>
      <t xml:space="preserve">
</t>
    </r>
    <r>
      <rPr>
        <sz val="11"/>
        <color rgb="FF000000"/>
        <rFont val="Calibri"/>
        <family val="2"/>
        <scheme val="minor"/>
      </rPr>
      <t>1. Certified Data Administrator, ONTAP</t>
    </r>
    <r>
      <rPr>
        <strike/>
        <sz val="11"/>
        <color rgb="FF000000"/>
        <rFont val="Calibri"/>
        <family val="2"/>
        <scheme val="minor"/>
      </rPr>
      <t xml:space="preserve">
</t>
    </r>
    <r>
      <rPr>
        <sz val="11"/>
        <color rgb="FF000000"/>
        <rFont val="Calibri"/>
        <family val="2"/>
        <scheme val="minor"/>
      </rPr>
      <t>2.NetApp Certified Implementation Engineer - SAN Specialist, ONTAP</t>
    </r>
    <r>
      <rPr>
        <strike/>
        <sz val="11"/>
        <color rgb="FF000000"/>
        <rFont val="Calibri"/>
        <family val="2"/>
        <scheme val="minor"/>
      </rPr>
      <t xml:space="preserve">
</t>
    </r>
    <r>
      <rPr>
        <sz val="11"/>
        <color rgb="FF000000"/>
        <rFont val="Calibri"/>
        <family val="2"/>
        <scheme val="minor"/>
      </rPr>
      <t xml:space="preserve">
3. VCS Veritas NetBackup 8.1.2 Administrator</t>
    </r>
  </si>
  <si>
    <t>Supervisor do 
N3/NOC</t>
  </si>
  <si>
    <t>Gerente de 
infraestrutura 
de tecnologia 
da informação</t>
  </si>
  <si>
    <t>1425-5, 1425-
15</t>
  </si>
  <si>
    <t>GERINF</t>
  </si>
  <si>
    <t>Profissional com responsabilidade  de  coordenar e gerenciar a atuação dos demais profissionais alocados no monitoramento, controle e operação da infraestrutura de TIC, garantindo a adequada prestação dos serviços, bem como controlando e planejamento operacionalmente as ações dessa equipe. Presta também apoio à tomada de decisão do órgão auxiliando na prospecção de soluções de infraestrutura de TIC, fornecimento de informações táticas e operacionais, e proposição de ações de aprimoramento dos serviços de operações na infraestrutura de TIC.</t>
  </si>
  <si>
    <t xml:space="preserve">Requisitos de Experiência Profissional	
•	Curso superior completo em TI em instituição reconhecida pelo MEC ou Curso superior completo em outra área e Pós-graduação na área de Tecnologia da Informação (carga-horária mínima de 360 horas) em instituição reconhecida pelo MEC;
•	Experiência de 8 (oito) anos na área de Tecnologia da Informação e em condução e acompanhamento de projetos de TIC ou na Coordenação de equipes de TIC
Certificações Exigidas:
•	HDI-Support Center Manager 
•	ITIL4 Specialist: Create, Deliver &amp; Support (CDS)
</t>
  </si>
  <si>
    <t>Analista Base de Conhecimento</t>
  </si>
  <si>
    <t>Analista de suporte computacional - Júnior</t>
  </si>
  <si>
    <t xml:space="preserve">2124-20	</t>
  </si>
  <si>
    <t>ASUPCOMP_x0002_1</t>
  </si>
  <si>
    <t>Requisitos de Experiência Profissional	
•	Curso superior completo em instituição reconhecida pelo MEC;	
•	Pelo menos 2 (dois) anos de experiência em processos de gestão de conhecimento (Knowledge Management)
Certificações Exigidas:
•	ITIL 4 Foundations;</t>
  </si>
  <si>
    <t>Analista de Processos</t>
  </si>
  <si>
    <t>Analista de suporte computacional - Pleno</t>
  </si>
  <si>
    <t>ASUPCOMP 2</t>
  </si>
  <si>
    <t>Requisitos de Experiência Profissional	
•	Curso superior completo em instituição reconhecida pelo MEC;	
•	Pelo menos 4 (quatro) anos de experiência em mapeamento de processos
Certificações Exigidas:
•	Certificação em BPM (Business Process Management);</t>
  </si>
  <si>
    <t>ITIL Master</t>
  </si>
  <si>
    <t xml:space="preserve">GERINF </t>
  </si>
  <si>
    <t>Requisitos de Experiência Profissional	
•	Curso superior completo em TI em instituição reconhecida pelo MEC ou Curso superior completo em outra área e Pós-graduação na área de Tecnologia da Informação (carga-horária mínima de 360 horas) em instituição reconhecida pelo MEC;
•	Pelo menos 8 anos de experiência  em condução e acompanhamento de projetos implementação ITIL.
Certificações Exigidas:
•	Certificação ITIL Master ou Expert v3;</t>
  </si>
  <si>
    <t>Serviços de 
Segurança de TI</t>
  </si>
  <si>
    <t>Administrador 
em segurança 
da informação</t>
  </si>
  <si>
    <t>2123-20</t>
  </si>
  <si>
    <t>ASEG-02</t>
  </si>
  <si>
    <t xml:space="preserve">Profissional responsável por assegurar a prestação de serviços de segurança da informação, incluindo o monitoramento e tratamento de incidentes, ações preventivas, implantação e monitoramento de controles de segurança, realização dos diferentes testes e inspeções de segurança. presta serviços de controle de segurança preventivo e reativo relacionados aos diferentes ativos da infraestrutura, bem como apoia na implementação das ações técnicas previstas na política de segurança. </t>
  </si>
  <si>
    <t xml:space="preserve">Requisitos de Experiência Profissional	
•	Curso superior completo em TI em instituição reconhecida pelo MEC;	
•	Pelo menos 4 anos de experiência em atividades relacionadas a mecanismos de segurança de infraestrutura de TI, tecnologias de firewall, IDS, IPS, Anti-DDoS, Ethernet 80.1x, Radius, VPN - Virtual Private Network (client-to-site e site-to-site)
Certificações Exigidas:
•	LPIC - 1 (Linux Professional Institute - 1)
•	NSE 2 Network Security Professional ou superior
•	CompTIA Security + OU CEH – Certified Ethical Hacker OU GIAC Security Essentials (GSEC) OU CompTIA Cybersecurity Analyst (CySA +)
</t>
  </si>
  <si>
    <t>ASEG-03</t>
  </si>
  <si>
    <t xml:space="preserve">Requisitos de Experiência Profissional	
•	Curso superior completo em TI em instituição reconhecida pelo MEC;	
•	Pelo menos 8 anos de experiência em atividades relacionadas a mecanismos de segurança de infraestrutura de TI, tecnologias de firewall, IDS, IPS, Anti-DDoS, Ethernet 80.1x, Radius, VPN - Virtual Private Network (client-to-site e site-to-site)
Certificações Exigidas:
•	LPIC - 1 (Linux Professional Institute - 1)
•	NSE 4 Network Security Professional ou superior
•	CompTIA Security + OU CEH – Certified Ethical Hacker OU GIAC Security Essentials (GSEC) OU CompTIA Cybersecurity Analyst (CySA +)
</t>
  </si>
  <si>
    <t>TOTAL</t>
  </si>
  <si>
    <t>cloud</t>
  </si>
  <si>
    <t>automação</t>
  </si>
  <si>
    <t>dev</t>
  </si>
  <si>
    <t>inserir</t>
  </si>
  <si>
    <t>implementacoes 
na ferramenta  ITSM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</si>
</sst>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R$&quot;\ #,##0.00;[Red]\-&quot;R$&quot;\ #,##0.00"/>
    <numFmt numFmtId="164" formatCode="#,##0_ ;[Red]\-#,##0\ "/>
  </numFmts>
  <fonts count="12" x14ac:knownFonts="1">
    <font>
      <sz val="11"/>
      <color theme="1"/>
      <name val="Calibri"/>
      <family val="2"/>
      <scheme val="minor"/>
    </font>
    <font>
      <sz val="11"/>
      <color theme="1"/>
      <name val="Calibri"/>
      <family val="2"/>
      <scheme val="minor"/>
    </font>
    <font>
      <b/>
      <sz val="11"/>
      <color theme="1"/>
      <name val="Calibri"/>
      <family val="2"/>
      <scheme val="minor"/>
    </font>
    <font>
      <b/>
      <sz val="12"/>
      <color rgb="FF000000"/>
      <name val="Calibri"/>
      <family val="2"/>
    </font>
    <font>
      <b/>
      <sz val="12"/>
      <color rgb="FFFF0000"/>
      <name val="Calibri"/>
      <family val="2"/>
    </font>
    <font>
      <sz val="11"/>
      <name val="Calibri"/>
      <family val="2"/>
      <scheme val="minor"/>
    </font>
    <font>
      <sz val="11"/>
      <color rgb="FF000000"/>
      <name val="Calibri"/>
      <family val="2"/>
      <scheme val="minor"/>
    </font>
    <font>
      <b/>
      <sz val="11"/>
      <color rgb="FF000000"/>
      <name val="Calibri"/>
      <family val="2"/>
      <scheme val="minor"/>
    </font>
    <font>
      <strike/>
      <sz val="11"/>
      <color rgb="FF000000"/>
      <name val="Calibri"/>
      <family val="2"/>
      <scheme val="minor"/>
    </font>
    <font>
      <strike/>
      <sz val="11"/>
      <color rgb="FFFF0000"/>
      <name val="Calibri"/>
      <family val="2"/>
      <scheme val="minor"/>
    </font>
    <font>
      <sz val="11"/>
      <color rgb="FF000000"/>
      <name val="Calibri"/>
      <family val="2"/>
      <scheme val="minor"/>
    </font>
    <font>
      <sz val="11"/>
      <color rgb="FFFF0000"/>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2" tint="-9.9978637043366805E-2"/>
        <bgColor indexed="64"/>
      </patternFill>
    </fill>
    <fill>
      <patternFill patternType="solid">
        <fgColor theme="8" tint="0.59999389629810485"/>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thin">
        <color rgb="FF000000"/>
      </left>
      <right style="thin">
        <color rgb="FF000000"/>
      </right>
      <top style="medium">
        <color indexed="64"/>
      </top>
      <bottom style="thin">
        <color rgb="FF000000"/>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top/>
      <bottom/>
      <diagonal/>
    </border>
    <border>
      <left style="medium">
        <color indexed="64"/>
      </left>
      <right style="medium">
        <color indexed="64"/>
      </right>
      <top style="medium">
        <color indexed="64"/>
      </top>
      <bottom style="medium">
        <color indexed="64"/>
      </bottom>
      <diagonal/>
    </border>
    <border>
      <left/>
      <right style="thin">
        <color rgb="FF000000"/>
      </right>
      <top/>
      <bottom style="thin">
        <color rgb="FF000000"/>
      </bottom>
      <diagonal/>
    </border>
  </borders>
  <cellStyleXfs count="1">
    <xf numFmtId="0" fontId="0" fillId="0" borderId="0"/>
  </cellStyleXfs>
  <cellXfs count="136">
    <xf numFmtId="0" fontId="0" fillId="0" borderId="0" xfId="0"/>
    <xf numFmtId="0" fontId="0" fillId="3" borderId="1" xfId="0" applyFill="1" applyBorder="1" applyAlignment="1">
      <alignment horizontal="center" vertical="center" wrapText="1"/>
    </xf>
    <xf numFmtId="0" fontId="0" fillId="3" borderId="1" xfId="0" applyFill="1" applyBorder="1" applyAlignment="1">
      <alignment horizontal="center" vertical="center"/>
    </xf>
    <xf numFmtId="0" fontId="0" fillId="3" borderId="2" xfId="0" applyFill="1" applyBorder="1" applyAlignment="1">
      <alignment horizontal="center" vertical="center" wrapText="1"/>
    </xf>
    <xf numFmtId="0" fontId="0" fillId="3" borderId="0" xfId="0" applyFill="1" applyAlignment="1">
      <alignment horizontal="center" vertical="center"/>
    </xf>
    <xf numFmtId="0" fontId="2" fillId="3" borderId="0" xfId="0" applyFont="1" applyFill="1" applyAlignment="1">
      <alignment horizontal="center" vertical="center"/>
    </xf>
    <xf numFmtId="0" fontId="0" fillId="3" borderId="0" xfId="0" applyFill="1" applyAlignment="1">
      <alignment horizontal="center" vertical="center" wrapText="1"/>
    </xf>
    <xf numFmtId="0" fontId="0" fillId="3" borderId="2" xfId="0" applyFill="1" applyBorder="1" applyAlignment="1">
      <alignment horizontal="center" vertical="center"/>
    </xf>
    <xf numFmtId="0" fontId="3" fillId="4" borderId="10"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12" xfId="0" applyFont="1" applyFill="1" applyBorder="1" applyAlignment="1">
      <alignment horizontal="center" vertical="center" wrapText="1"/>
    </xf>
    <xf numFmtId="164" fontId="2" fillId="3" borderId="15" xfId="0" applyNumberFormat="1" applyFont="1" applyFill="1" applyBorder="1" applyAlignment="1">
      <alignment horizontal="center" vertical="center"/>
    </xf>
    <xf numFmtId="8" fontId="2" fillId="3" borderId="15" xfId="0" applyNumberFormat="1" applyFont="1" applyFill="1" applyBorder="1" applyAlignment="1">
      <alignment horizontal="center" vertical="center"/>
    </xf>
    <xf numFmtId="8" fontId="2" fillId="3" borderId="16" xfId="0" applyNumberFormat="1" applyFont="1" applyFill="1" applyBorder="1" applyAlignment="1">
      <alignment horizontal="center" vertical="center"/>
    </xf>
    <xf numFmtId="0" fontId="0" fillId="3" borderId="17"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8" xfId="0" applyFill="1" applyBorder="1" applyAlignment="1">
      <alignment horizontal="center" vertical="center"/>
    </xf>
    <xf numFmtId="8" fontId="0" fillId="3" borderId="18" xfId="0" applyNumberFormat="1" applyFill="1" applyBorder="1" applyAlignment="1">
      <alignment horizontal="center" vertical="center"/>
    </xf>
    <xf numFmtId="0" fontId="0" fillId="3" borderId="20" xfId="0" applyFill="1" applyBorder="1" applyAlignment="1">
      <alignment horizontal="center" vertical="center" wrapText="1"/>
    </xf>
    <xf numFmtId="0" fontId="0" fillId="3" borderId="20" xfId="0" applyFill="1" applyBorder="1" applyAlignment="1">
      <alignment horizontal="center" vertical="center"/>
    </xf>
    <xf numFmtId="8" fontId="0" fillId="3" borderId="20" xfId="0" applyNumberFormat="1" applyFill="1" applyBorder="1" applyAlignment="1">
      <alignment horizontal="center" vertical="center"/>
    </xf>
    <xf numFmtId="8" fontId="0" fillId="3" borderId="3" xfId="0" applyNumberFormat="1" applyFill="1" applyBorder="1" applyAlignment="1">
      <alignment horizontal="center" vertical="center"/>
    </xf>
    <xf numFmtId="0" fontId="0" fillId="3" borderId="13" xfId="0" applyFill="1" applyBorder="1" applyAlignment="1">
      <alignment horizontal="center" vertical="center" wrapText="1"/>
    </xf>
    <xf numFmtId="0" fontId="0" fillId="3" borderId="21" xfId="0" applyFill="1" applyBorder="1" applyAlignment="1">
      <alignment horizontal="center" vertical="center" wrapText="1"/>
    </xf>
    <xf numFmtId="8" fontId="0" fillId="3" borderId="22" xfId="0" applyNumberFormat="1" applyFill="1" applyBorder="1" applyAlignment="1">
      <alignment horizontal="center" vertical="center" readingOrder="1"/>
    </xf>
    <xf numFmtId="0" fontId="0" fillId="3" borderId="23" xfId="0" applyFill="1" applyBorder="1" applyAlignment="1">
      <alignment horizontal="center" vertical="center"/>
    </xf>
    <xf numFmtId="0" fontId="0" fillId="3" borderId="11" xfId="0" applyFill="1" applyBorder="1" applyAlignment="1">
      <alignment horizontal="center" vertical="center" wrapText="1"/>
    </xf>
    <xf numFmtId="0" fontId="0" fillId="3" borderId="7" xfId="0" applyFill="1" applyBorder="1" applyAlignment="1">
      <alignment horizontal="center" vertical="center" wrapText="1"/>
    </xf>
    <xf numFmtId="0" fontId="0" fillId="3" borderId="6" xfId="0" applyFill="1" applyBorder="1" applyAlignment="1">
      <alignment horizontal="center" vertical="center"/>
    </xf>
    <xf numFmtId="8" fontId="0" fillId="3" borderId="6" xfId="0" applyNumberFormat="1" applyFill="1" applyBorder="1" applyAlignment="1">
      <alignment horizontal="center" vertical="center"/>
    </xf>
    <xf numFmtId="0" fontId="0" fillId="3" borderId="8" xfId="0" applyFill="1" applyBorder="1" applyAlignment="1">
      <alignment horizontal="center" vertical="center"/>
    </xf>
    <xf numFmtId="0" fontId="0" fillId="3" borderId="29" xfId="0" applyFill="1" applyBorder="1" applyAlignment="1">
      <alignment horizontal="center" vertical="center" wrapText="1"/>
    </xf>
    <xf numFmtId="0" fontId="0" fillId="3" borderId="22" xfId="0" applyFill="1" applyBorder="1" applyAlignment="1">
      <alignment horizontal="center" vertical="center"/>
    </xf>
    <xf numFmtId="8" fontId="0" fillId="3" borderId="22" xfId="0" applyNumberFormat="1" applyFill="1" applyBorder="1" applyAlignment="1">
      <alignment horizontal="center" vertical="center"/>
    </xf>
    <xf numFmtId="0" fontId="0" fillId="3" borderId="15" xfId="0" applyFill="1" applyBorder="1" applyAlignment="1">
      <alignment horizontal="center" vertical="center"/>
    </xf>
    <xf numFmtId="8" fontId="0" fillId="3" borderId="15" xfId="0" applyNumberFormat="1" applyFill="1" applyBorder="1" applyAlignment="1">
      <alignment horizontal="center" vertical="center"/>
    </xf>
    <xf numFmtId="0" fontId="0" fillId="3" borderId="28" xfId="0" applyFill="1" applyBorder="1" applyAlignment="1">
      <alignment horizontal="center" vertical="center" wrapText="1"/>
    </xf>
    <xf numFmtId="0" fontId="0" fillId="3" borderId="28" xfId="0" applyFill="1" applyBorder="1" applyAlignment="1">
      <alignment horizontal="center" vertical="center"/>
    </xf>
    <xf numFmtId="8" fontId="0" fillId="3" borderId="28" xfId="0" applyNumberFormat="1" applyFill="1" applyBorder="1" applyAlignment="1">
      <alignment horizontal="center" vertical="center"/>
    </xf>
    <xf numFmtId="0" fontId="0" fillId="3" borderId="18" xfId="0" applyFill="1" applyBorder="1" applyAlignment="1">
      <alignment vertical="center" wrapText="1"/>
    </xf>
    <xf numFmtId="0" fontId="5" fillId="3" borderId="19" xfId="0" applyFont="1" applyFill="1" applyBorder="1" applyAlignment="1">
      <alignment horizontal="center" vertical="center" wrapText="1"/>
    </xf>
    <xf numFmtId="0" fontId="5" fillId="3" borderId="20" xfId="0" applyFont="1" applyFill="1" applyBorder="1" applyAlignment="1">
      <alignment horizontal="center" vertical="center" wrapText="1"/>
    </xf>
    <xf numFmtId="0" fontId="5" fillId="3" borderId="20" xfId="0" applyFont="1" applyFill="1" applyBorder="1" applyAlignment="1">
      <alignment horizontal="center" vertical="center"/>
    </xf>
    <xf numFmtId="0" fontId="5" fillId="3" borderId="20" xfId="0" applyFont="1" applyFill="1" applyBorder="1" applyAlignment="1">
      <alignment vertical="center" wrapText="1"/>
    </xf>
    <xf numFmtId="8" fontId="5" fillId="3" borderId="20" xfId="0" applyNumberFormat="1" applyFont="1" applyFill="1" applyBorder="1" applyAlignment="1">
      <alignment horizontal="center" vertical="center"/>
    </xf>
    <xf numFmtId="0" fontId="0" fillId="4" borderId="17" xfId="0" applyFill="1" applyBorder="1" applyAlignment="1">
      <alignment horizontal="center" vertical="center" wrapText="1"/>
    </xf>
    <xf numFmtId="0" fontId="0" fillId="4" borderId="18" xfId="0" applyFill="1" applyBorder="1" applyAlignment="1">
      <alignment horizontal="center" vertical="center" wrapText="1"/>
    </xf>
    <xf numFmtId="0" fontId="0" fillId="4" borderId="18" xfId="0" applyFill="1" applyBorder="1" applyAlignment="1">
      <alignment horizontal="center" vertical="center"/>
    </xf>
    <xf numFmtId="8" fontId="0" fillId="4" borderId="18" xfId="0" applyNumberFormat="1" applyFill="1" applyBorder="1" applyAlignment="1">
      <alignment horizontal="center" vertical="center"/>
    </xf>
    <xf numFmtId="0" fontId="0" fillId="4" borderId="19"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20" xfId="0" applyFill="1" applyBorder="1" applyAlignment="1">
      <alignment horizontal="center" vertical="center"/>
    </xf>
    <xf numFmtId="8" fontId="0" fillId="4" borderId="20" xfId="0" applyNumberFormat="1" applyFill="1" applyBorder="1" applyAlignment="1">
      <alignment horizontal="center" vertical="center"/>
    </xf>
    <xf numFmtId="0" fontId="0" fillId="4" borderId="10" xfId="0" applyFill="1" applyBorder="1" applyAlignment="1">
      <alignment horizontal="center" vertical="center" wrapText="1"/>
    </xf>
    <xf numFmtId="0" fontId="0" fillId="4" borderId="1" xfId="0" applyFill="1" applyBorder="1" applyAlignment="1">
      <alignment horizontal="center" vertical="center" wrapText="1"/>
    </xf>
    <xf numFmtId="0" fontId="0" fillId="4" borderId="9" xfId="0" applyFill="1" applyBorder="1" applyAlignment="1">
      <alignment horizontal="center" vertical="center"/>
    </xf>
    <xf numFmtId="0" fontId="0" fillId="4" borderId="6" xfId="0" applyFill="1" applyBorder="1" applyAlignment="1">
      <alignment horizontal="center" vertical="center"/>
    </xf>
    <xf numFmtId="8" fontId="0" fillId="4" borderId="6" xfId="0" applyNumberFormat="1" applyFill="1" applyBorder="1" applyAlignment="1">
      <alignment horizontal="center" vertical="center"/>
    </xf>
    <xf numFmtId="0" fontId="0" fillId="4" borderId="26" xfId="0" applyFill="1" applyBorder="1" applyAlignment="1">
      <alignment horizontal="center" vertical="center"/>
    </xf>
    <xf numFmtId="0" fontId="0" fillId="4" borderId="15" xfId="0" applyFill="1" applyBorder="1" applyAlignment="1">
      <alignment horizontal="center" vertical="center"/>
    </xf>
    <xf numFmtId="8" fontId="0" fillId="4" borderId="15" xfId="0" applyNumberFormat="1" applyFill="1" applyBorder="1" applyAlignment="1">
      <alignment horizontal="center" vertical="center"/>
    </xf>
    <xf numFmtId="0" fontId="0" fillId="4" borderId="11" xfId="0" applyFill="1" applyBorder="1" applyAlignment="1">
      <alignment horizontal="center" vertical="center" wrapText="1"/>
    </xf>
    <xf numFmtId="0" fontId="0" fillId="4" borderId="11" xfId="0" applyFill="1" applyBorder="1" applyAlignment="1">
      <alignment horizontal="center" vertical="center"/>
    </xf>
    <xf numFmtId="0" fontId="0" fillId="4" borderId="2" xfId="0" applyFill="1" applyBorder="1" applyAlignment="1">
      <alignment horizontal="center" vertical="center" wrapText="1"/>
    </xf>
    <xf numFmtId="0" fontId="0" fillId="4" borderId="2" xfId="0" applyFill="1" applyBorder="1" applyAlignment="1">
      <alignment horizontal="center" vertical="center"/>
    </xf>
    <xf numFmtId="8" fontId="0" fillId="4" borderId="1" xfId="0" applyNumberFormat="1" applyFill="1" applyBorder="1" applyAlignment="1">
      <alignment horizontal="center" vertical="center"/>
    </xf>
    <xf numFmtId="0" fontId="0" fillId="4" borderId="3" xfId="0" applyFill="1" applyBorder="1" applyAlignment="1">
      <alignment horizontal="center" vertical="center"/>
    </xf>
    <xf numFmtId="0" fontId="0" fillId="4" borderId="3" xfId="0" applyFill="1" applyBorder="1" applyAlignment="1">
      <alignment horizontal="center" vertical="center" wrapText="1"/>
    </xf>
    <xf numFmtId="8" fontId="0" fillId="4" borderId="3" xfId="0" applyNumberFormat="1" applyFill="1" applyBorder="1" applyAlignment="1">
      <alignment horizontal="center" vertical="center"/>
    </xf>
    <xf numFmtId="0" fontId="0" fillId="4" borderId="11" xfId="0" applyFill="1" applyBorder="1" applyAlignment="1">
      <alignment vertical="center" wrapText="1"/>
    </xf>
    <xf numFmtId="8" fontId="0" fillId="4" borderId="11" xfId="0" applyNumberFormat="1" applyFill="1" applyBorder="1" applyAlignment="1">
      <alignment horizontal="center" vertical="center"/>
    </xf>
    <xf numFmtId="8" fontId="0" fillId="3" borderId="30" xfId="0" applyNumberFormat="1" applyFill="1" applyBorder="1" applyAlignment="1">
      <alignment horizontal="center" vertical="center"/>
    </xf>
    <xf numFmtId="8" fontId="0" fillId="4" borderId="30" xfId="0" applyNumberFormat="1" applyFill="1" applyBorder="1" applyAlignment="1">
      <alignment horizontal="center" vertical="center"/>
    </xf>
    <xf numFmtId="0" fontId="0" fillId="0" borderId="0" xfId="0" applyAlignment="1">
      <alignment wrapText="1"/>
    </xf>
    <xf numFmtId="0" fontId="0" fillId="0" borderId="0" xfId="0" applyAlignment="1">
      <alignment horizontal="center" vertical="center" wrapText="1"/>
    </xf>
    <xf numFmtId="0" fontId="0" fillId="0" borderId="0" xfId="0" applyAlignment="1">
      <alignment vertical="center" wrapText="1"/>
    </xf>
    <xf numFmtId="0" fontId="0" fillId="2" borderId="0" xfId="0" applyFill="1" applyAlignment="1">
      <alignment horizontal="left" vertical="center" wrapText="1"/>
    </xf>
    <xf numFmtId="0" fontId="0" fillId="2" borderId="28" xfId="0" applyFill="1" applyBorder="1" applyAlignment="1">
      <alignment horizontal="center" vertical="center"/>
    </xf>
    <xf numFmtId="0" fontId="0" fillId="2" borderId="5" xfId="0" applyFill="1" applyBorder="1" applyAlignment="1">
      <alignment horizontal="left" vertical="center" wrapText="1"/>
    </xf>
    <xf numFmtId="0" fontId="0" fillId="0" borderId="6" xfId="0" applyBorder="1"/>
    <xf numFmtId="0" fontId="0" fillId="0" borderId="33" xfId="0" applyBorder="1"/>
    <xf numFmtId="0" fontId="3" fillId="4" borderId="29" xfId="0" applyFont="1" applyFill="1" applyBorder="1" applyAlignment="1">
      <alignment horizontal="center" vertical="center" wrapText="1"/>
    </xf>
    <xf numFmtId="0" fontId="0" fillId="0" borderId="32" xfId="0" applyBorder="1"/>
    <xf numFmtId="0" fontId="0" fillId="2" borderId="5" xfId="0" applyFill="1" applyBorder="1" applyAlignment="1">
      <alignment wrapText="1"/>
    </xf>
    <xf numFmtId="0" fontId="6" fillId="5" borderId="31" xfId="0" applyFont="1" applyFill="1" applyBorder="1" applyAlignment="1">
      <alignment vertical="center" wrapText="1"/>
    </xf>
    <xf numFmtId="0" fontId="6" fillId="5" borderId="1" xfId="0" applyFont="1" applyFill="1" applyBorder="1" applyAlignment="1">
      <alignment vertical="center" wrapText="1"/>
    </xf>
    <xf numFmtId="0" fontId="0" fillId="2" borderId="1" xfId="0" applyFill="1" applyBorder="1" applyAlignment="1">
      <alignment vertical="center" wrapText="1"/>
    </xf>
    <xf numFmtId="0" fontId="6" fillId="5" borderId="8" xfId="0" applyFont="1" applyFill="1" applyBorder="1" applyAlignment="1">
      <alignment horizontal="left" vertical="center" wrapText="1"/>
    </xf>
    <xf numFmtId="0" fontId="9" fillId="4" borderId="11" xfId="0" applyFont="1" applyFill="1" applyBorder="1" applyAlignment="1">
      <alignment horizontal="center" vertical="center" wrapText="1"/>
    </xf>
    <xf numFmtId="0" fontId="9" fillId="4" borderId="11" xfId="0" applyFont="1" applyFill="1" applyBorder="1" applyAlignment="1">
      <alignment horizontal="center" vertical="center"/>
    </xf>
    <xf numFmtId="8" fontId="9" fillId="4" borderId="18" xfId="0" applyNumberFormat="1" applyFont="1" applyFill="1" applyBorder="1" applyAlignment="1">
      <alignment horizontal="center" vertical="center"/>
    </xf>
    <xf numFmtId="0" fontId="9" fillId="4" borderId="18" xfId="0" applyFont="1" applyFill="1" applyBorder="1" applyAlignment="1">
      <alignment horizontal="center" vertical="center"/>
    </xf>
    <xf numFmtId="0" fontId="0" fillId="3" borderId="4" xfId="0" applyFill="1" applyBorder="1" applyAlignment="1">
      <alignment horizontal="center" vertical="center"/>
    </xf>
    <xf numFmtId="0" fontId="0" fillId="4" borderId="0" xfId="0" applyFill="1" applyAlignment="1">
      <alignment horizontal="center" vertical="center"/>
    </xf>
    <xf numFmtId="0" fontId="0" fillId="5" borderId="36" xfId="0" applyFill="1" applyBorder="1" applyAlignment="1">
      <alignment wrapText="1"/>
    </xf>
    <xf numFmtId="0" fontId="6" fillId="5" borderId="8" xfId="0" applyFont="1" applyFill="1" applyBorder="1" applyAlignment="1">
      <alignment horizontal="left" wrapText="1"/>
    </xf>
    <xf numFmtId="0" fontId="6" fillId="0" borderId="32" xfId="0" applyFont="1" applyBorder="1" applyAlignment="1">
      <alignment horizontal="center" vertical="center" wrapText="1"/>
    </xf>
    <xf numFmtId="0" fontId="6" fillId="0" borderId="33" xfId="0" applyFont="1" applyBorder="1" applyAlignment="1">
      <alignment horizontal="left" vertical="center" wrapText="1"/>
    </xf>
    <xf numFmtId="0" fontId="0" fillId="5" borderId="0" xfId="0" applyFill="1" applyAlignment="1">
      <alignment horizontal="left" vertical="center" wrapText="1"/>
    </xf>
    <xf numFmtId="0" fontId="0" fillId="5" borderId="36" xfId="0" applyFill="1" applyBorder="1" applyAlignment="1">
      <alignment vertical="center" wrapText="1"/>
    </xf>
    <xf numFmtId="0" fontId="9" fillId="4" borderId="11" xfId="0" applyFont="1" applyFill="1" applyBorder="1" applyAlignment="1">
      <alignment horizontal="left" vertical="center" wrapText="1"/>
    </xf>
    <xf numFmtId="0" fontId="10" fillId="5" borderId="5" xfId="0" applyFont="1" applyFill="1" applyBorder="1" applyAlignment="1">
      <alignment wrapText="1"/>
    </xf>
    <xf numFmtId="0" fontId="0" fillId="2" borderId="6" xfId="0" applyFill="1" applyBorder="1" applyAlignment="1">
      <alignment horizontal="left" vertical="center" wrapText="1"/>
    </xf>
    <xf numFmtId="0" fontId="0" fillId="5" borderId="1" xfId="0" applyFill="1" applyBorder="1" applyAlignment="1">
      <alignment horizontal="left" vertical="center" wrapText="1"/>
    </xf>
    <xf numFmtId="0" fontId="11" fillId="5" borderId="8" xfId="0" applyFont="1" applyFill="1" applyBorder="1" applyAlignment="1">
      <alignment horizontal="left" vertical="center" wrapText="1"/>
    </xf>
    <xf numFmtId="0" fontId="1" fillId="2" borderId="1" xfId="0" applyFont="1" applyFill="1" applyBorder="1" applyAlignment="1">
      <alignment vertical="center" wrapText="1"/>
    </xf>
    <xf numFmtId="0" fontId="0" fillId="0" borderId="35" xfId="0" applyBorder="1" applyAlignment="1">
      <alignment horizontal="center" vertical="center" wrapText="1"/>
    </xf>
    <xf numFmtId="0" fontId="6" fillId="2" borderId="37"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0" fillId="0" borderId="32" xfId="0" applyBorder="1" applyAlignment="1">
      <alignment horizontal="center" vertical="center" wrapText="1"/>
    </xf>
    <xf numFmtId="0" fontId="0" fillId="0" borderId="6" xfId="0" applyBorder="1" applyAlignment="1">
      <alignment horizontal="center" vertical="center" wrapText="1"/>
    </xf>
    <xf numFmtId="0" fontId="0" fillId="0" borderId="0" xfId="0" applyAlignment="1">
      <alignment horizontal="center" vertical="center" wrapText="1"/>
    </xf>
    <xf numFmtId="0" fontId="0" fillId="0" borderId="34" xfId="0" applyBorder="1" applyAlignment="1">
      <alignment horizontal="center" wrapText="1"/>
    </xf>
    <xf numFmtId="0" fontId="0" fillId="0" borderId="33" xfId="0" applyBorder="1" applyAlignment="1">
      <alignment horizontal="center"/>
    </xf>
    <xf numFmtId="0" fontId="0" fillId="0" borderId="34" xfId="0" applyBorder="1" applyAlignment="1">
      <alignment horizontal="center"/>
    </xf>
    <xf numFmtId="0" fontId="0" fillId="4" borderId="10" xfId="0" applyFill="1" applyBorder="1" applyAlignment="1">
      <alignment horizontal="center" vertical="center" wrapText="1"/>
    </xf>
    <xf numFmtId="0" fontId="0" fillId="4" borderId="14"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21" xfId="0" applyFill="1" applyBorder="1" applyAlignment="1">
      <alignment horizontal="center" vertical="center" wrapText="1"/>
    </xf>
    <xf numFmtId="0" fontId="0" fillId="4" borderId="0" xfId="0" applyFill="1" applyAlignment="1">
      <alignment horizontal="center" vertical="center" wrapText="1"/>
    </xf>
    <xf numFmtId="0" fontId="0" fillId="4" borderId="27" xfId="0" applyFill="1" applyBorder="1" applyAlignment="1">
      <alignment horizontal="center" vertical="center" wrapText="1"/>
    </xf>
    <xf numFmtId="0" fontId="2" fillId="3" borderId="25"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6" xfId="0" applyFont="1" applyFill="1" applyBorder="1" applyAlignment="1">
      <alignment horizontal="center" vertical="center"/>
    </xf>
    <xf numFmtId="0" fontId="0" fillId="3" borderId="10" xfId="0" applyFill="1" applyBorder="1" applyAlignment="1">
      <alignment horizontal="center" vertical="center" wrapText="1"/>
    </xf>
    <xf numFmtId="0" fontId="0" fillId="3" borderId="14" xfId="0" applyFill="1" applyBorder="1" applyAlignment="1">
      <alignment horizontal="center" vertical="center" wrapText="1"/>
    </xf>
    <xf numFmtId="0" fontId="0" fillId="3" borderId="24" xfId="0" applyFill="1" applyBorder="1" applyAlignment="1">
      <alignment horizontal="center" vertical="center" wrapText="1"/>
    </xf>
    <xf numFmtId="0" fontId="6" fillId="3" borderId="10" xfId="0" applyFont="1" applyFill="1" applyBorder="1" applyAlignment="1">
      <alignment horizontal="center" vertical="center" wrapText="1"/>
    </xf>
    <xf numFmtId="0" fontId="0" fillId="3" borderId="11" xfId="0" applyFill="1" applyBorder="1" applyAlignment="1">
      <alignment horizontal="center" vertical="center" wrapText="1"/>
    </xf>
    <xf numFmtId="0" fontId="0" fillId="3" borderId="15" xfId="0" applyFill="1" applyBorder="1" applyAlignment="1">
      <alignment horizontal="center" vertical="center" wrapText="1"/>
    </xf>
    <xf numFmtId="0" fontId="0" fillId="4" borderId="2" xfId="0" applyFill="1" applyBorder="1" applyAlignment="1">
      <alignment horizontal="center" vertical="center" wrapText="1"/>
    </xf>
    <xf numFmtId="0" fontId="0" fillId="4" borderId="15" xfId="0" applyFill="1" applyBorder="1" applyAlignment="1">
      <alignment horizontal="center" vertical="center" wrapText="1"/>
    </xf>
    <xf numFmtId="0" fontId="0" fillId="3" borderId="21" xfId="0" applyFill="1" applyBorder="1" applyAlignment="1">
      <alignment horizontal="center" vertical="center" wrapText="1"/>
    </xf>
    <xf numFmtId="0" fontId="0" fillId="3" borderId="0" xfId="0" applyFill="1" applyAlignment="1">
      <alignment horizontal="center" vertical="center" wrapText="1"/>
    </xf>
    <xf numFmtId="0" fontId="0" fillId="3" borderId="27" xfId="0" applyFill="1" applyBorder="1" applyAlignment="1">
      <alignment horizontal="center" vertical="center" wrapText="1"/>
    </xf>
    <xf numFmtId="0" fontId="0" fillId="4" borderId="4" xfId="0"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Illo Alberto Queiroz Weber" id="{21047F62-B924-4355-84B7-65089686C75F}" userId="S::illo.weber@mcom.gov.br::07d0efb6-7d13-49b0-9f15-381f0d9d94d3" providerId="AD"/>
</personList>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22" dT="2024-02-09T18:50:36.36" personId="{21047F62-B924-4355-84B7-65089686C75F}" id="{0225541E-1ADF-4479-9C7A-27CB6D2FB0F1}">
    <text>Mudamos de 0,75 para 1</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69BFAD-F330-4443-80CF-3A22D078F086}">
  <dimension ref="A1:N37"/>
  <sheetViews>
    <sheetView tabSelected="1" topLeftCell="B1" zoomScale="93" zoomScaleNormal="93" workbookViewId="0">
      <pane ySplit="1" topLeftCell="A5" activePane="bottomLeft" state="frozen"/>
      <selection pane="bottomLeft" activeCell="G6" sqref="G6"/>
    </sheetView>
  </sheetViews>
  <sheetFormatPr defaultColWidth="9.109375" defaultRowHeight="14.4" x14ac:dyDescent="0.3"/>
  <cols>
    <col min="1" max="1" width="28.109375" style="4" customWidth="1"/>
    <col min="2" max="2" width="16.6640625" style="4" customWidth="1"/>
    <col min="3" max="3" width="22.33203125" style="4" bestFit="1" customWidth="1"/>
    <col min="4" max="4" width="16.88671875" style="4" bestFit="1" customWidth="1"/>
    <col min="5" max="5" width="39.109375" style="6" customWidth="1"/>
    <col min="6" max="6" width="14.44140625" style="4" customWidth="1"/>
    <col min="7" max="7" width="8.88671875" style="4" customWidth="1"/>
    <col min="8" max="8" width="38" style="4" customWidth="1"/>
    <col min="9" max="9" width="24.44140625" style="4" customWidth="1"/>
    <col min="10" max="10" width="19.44140625" style="4" hidden="1" customWidth="1"/>
    <col min="11" max="11" width="28.33203125" style="4" hidden="1" customWidth="1"/>
    <col min="12" max="12" width="67.6640625" customWidth="1"/>
    <col min="13" max="13" width="32" customWidth="1"/>
    <col min="14" max="14" width="26.44140625" customWidth="1"/>
  </cols>
  <sheetData>
    <row r="1" spans="1:14" ht="75" customHeight="1" thickBot="1" x14ac:dyDescent="0.35">
      <c r="A1" s="8" t="s">
        <v>0</v>
      </c>
      <c r="B1" s="9" t="s">
        <v>1</v>
      </c>
      <c r="C1" s="9" t="s">
        <v>2</v>
      </c>
      <c r="D1" s="9" t="s">
        <v>3</v>
      </c>
      <c r="E1" s="9" t="s">
        <v>4</v>
      </c>
      <c r="F1" s="9" t="s">
        <v>5</v>
      </c>
      <c r="G1" s="9" t="s">
        <v>6</v>
      </c>
      <c r="H1" s="9" t="s">
        <v>7</v>
      </c>
      <c r="I1" s="9" t="s">
        <v>8</v>
      </c>
      <c r="J1" s="9" t="s">
        <v>9</v>
      </c>
      <c r="K1" s="10" t="s">
        <v>10</v>
      </c>
      <c r="L1" s="81">
        <v>4</v>
      </c>
      <c r="M1" s="79"/>
    </row>
    <row r="2" spans="1:14" ht="225.75" customHeight="1" x14ac:dyDescent="0.3">
      <c r="A2" s="14" t="s">
        <v>11</v>
      </c>
      <c r="B2" s="15" t="s">
        <v>12</v>
      </c>
      <c r="C2" s="16" t="s">
        <v>13</v>
      </c>
      <c r="D2" s="16" t="s">
        <v>14</v>
      </c>
      <c r="E2" s="15" t="s">
        <v>15</v>
      </c>
      <c r="F2" s="17">
        <v>2022.12</v>
      </c>
      <c r="G2" s="16">
        <v>4</v>
      </c>
      <c r="H2" s="17">
        <f>F2*2.35</f>
        <v>4751.982</v>
      </c>
      <c r="I2" s="17">
        <f>H2*G2</f>
        <v>19007.928</v>
      </c>
      <c r="J2" s="17">
        <f>I2*12</f>
        <v>228095.136</v>
      </c>
      <c r="K2" s="71">
        <f>I2*30</f>
        <v>570237.84</v>
      </c>
      <c r="L2" s="95" t="s">
        <v>16</v>
      </c>
      <c r="M2" s="82"/>
    </row>
    <row r="3" spans="1:14" ht="396.75" customHeight="1" x14ac:dyDescent="0.3">
      <c r="A3" s="45" t="s">
        <v>17</v>
      </c>
      <c r="B3" s="46" t="s">
        <v>18</v>
      </c>
      <c r="C3" s="47" t="s">
        <v>19</v>
      </c>
      <c r="D3" s="47" t="s">
        <v>20</v>
      </c>
      <c r="E3" s="46" t="s">
        <v>21</v>
      </c>
      <c r="F3" s="48">
        <v>2328.98</v>
      </c>
      <c r="G3" s="47">
        <v>4</v>
      </c>
      <c r="H3" s="48">
        <f t="shared" ref="H3:H28" si="0">F3*2.35</f>
        <v>5473.1030000000001</v>
      </c>
      <c r="I3" s="48">
        <f t="shared" ref="I3:I28" si="1">H3*G3</f>
        <v>21892.412</v>
      </c>
      <c r="J3" s="48">
        <f t="shared" ref="J3:J28" si="2">I3*12</f>
        <v>262708.94400000002</v>
      </c>
      <c r="K3" s="72">
        <f t="shared" ref="K3:K28" si="3">I3*30</f>
        <v>656772.36</v>
      </c>
      <c r="L3" s="87" t="s">
        <v>22</v>
      </c>
      <c r="M3" s="80"/>
    </row>
    <row r="4" spans="1:14" ht="187.2" x14ac:dyDescent="0.3">
      <c r="A4" s="49" t="s">
        <v>23</v>
      </c>
      <c r="B4" s="50" t="s">
        <v>24</v>
      </c>
      <c r="C4" s="51" t="s">
        <v>25</v>
      </c>
      <c r="D4" s="51" t="s">
        <v>26</v>
      </c>
      <c r="E4" s="50" t="s">
        <v>27</v>
      </c>
      <c r="F4" s="52">
        <v>8327.89</v>
      </c>
      <c r="G4" s="51">
        <v>1</v>
      </c>
      <c r="H4" s="48">
        <f t="shared" si="0"/>
        <v>19570.541499999999</v>
      </c>
      <c r="I4" s="48">
        <f t="shared" si="1"/>
        <v>19570.541499999999</v>
      </c>
      <c r="J4" s="48">
        <f t="shared" si="2"/>
        <v>234846.49799999999</v>
      </c>
      <c r="K4" s="72">
        <f t="shared" si="3"/>
        <v>587116.245</v>
      </c>
      <c r="L4" s="104" t="s">
        <v>28</v>
      </c>
      <c r="M4" s="79"/>
    </row>
    <row r="5" spans="1:14" ht="321.75" customHeight="1" x14ac:dyDescent="0.3">
      <c r="A5" s="14" t="s">
        <v>29</v>
      </c>
      <c r="B5" s="15" t="s">
        <v>12</v>
      </c>
      <c r="C5" s="16" t="s">
        <v>13</v>
      </c>
      <c r="D5" s="16" t="s">
        <v>30</v>
      </c>
      <c r="E5" s="23" t="s">
        <v>15</v>
      </c>
      <c r="F5" s="24">
        <v>1409.97</v>
      </c>
      <c r="G5" s="25">
        <v>6</v>
      </c>
      <c r="H5" s="17">
        <f t="shared" si="0"/>
        <v>3313.4295000000002</v>
      </c>
      <c r="I5" s="17">
        <f t="shared" si="1"/>
        <v>19880.577000000001</v>
      </c>
      <c r="J5" s="17">
        <f t="shared" si="2"/>
        <v>238566.924</v>
      </c>
      <c r="K5" s="71">
        <f t="shared" si="3"/>
        <v>596417.31000000006</v>
      </c>
      <c r="L5" s="87" t="s">
        <v>31</v>
      </c>
      <c r="M5" s="96" t="s">
        <v>32</v>
      </c>
    </row>
    <row r="6" spans="1:14" ht="409.6" x14ac:dyDescent="0.3">
      <c r="A6" s="22" t="s">
        <v>29</v>
      </c>
      <c r="B6" s="3" t="s">
        <v>33</v>
      </c>
      <c r="C6" s="7" t="s">
        <v>34</v>
      </c>
      <c r="D6" s="2" t="s">
        <v>35</v>
      </c>
      <c r="E6" s="1" t="s">
        <v>36</v>
      </c>
      <c r="F6" s="21">
        <v>7283.27</v>
      </c>
      <c r="G6" s="2">
        <v>0.5</v>
      </c>
      <c r="H6" s="17">
        <f t="shared" si="0"/>
        <v>17115.684500000003</v>
      </c>
      <c r="I6" s="17">
        <f t="shared" si="1"/>
        <v>8557.8422500000015</v>
      </c>
      <c r="J6" s="17">
        <f t="shared" si="2"/>
        <v>102694.10700000002</v>
      </c>
      <c r="K6" s="71">
        <f t="shared" si="3"/>
        <v>256735.26750000005</v>
      </c>
      <c r="L6" s="97" t="s">
        <v>37</v>
      </c>
      <c r="M6" s="96" t="s">
        <v>38</v>
      </c>
    </row>
    <row r="7" spans="1:14" ht="115.2" x14ac:dyDescent="0.3">
      <c r="A7" s="115" t="s">
        <v>39</v>
      </c>
      <c r="B7" s="54" t="s">
        <v>40</v>
      </c>
      <c r="C7" s="55" t="s">
        <v>41</v>
      </c>
      <c r="D7" s="56" t="s">
        <v>42</v>
      </c>
      <c r="E7" s="118" t="s">
        <v>43</v>
      </c>
      <c r="F7" s="57">
        <v>6700.63</v>
      </c>
      <c r="G7" s="56">
        <v>0.3</v>
      </c>
      <c r="H7" s="48">
        <f t="shared" si="0"/>
        <v>15746.480500000001</v>
      </c>
      <c r="I7" s="48">
        <f t="shared" si="1"/>
        <v>4723.9441500000003</v>
      </c>
      <c r="J7" s="48">
        <f t="shared" si="2"/>
        <v>56687.329800000007</v>
      </c>
      <c r="K7" s="72">
        <f t="shared" si="3"/>
        <v>141718.32450000002</v>
      </c>
      <c r="L7" s="94" t="s">
        <v>44</v>
      </c>
      <c r="M7" s="107" t="s">
        <v>45</v>
      </c>
    </row>
    <row r="8" spans="1:14" ht="115.2" x14ac:dyDescent="0.3">
      <c r="A8" s="116"/>
      <c r="B8" s="50" t="s">
        <v>40</v>
      </c>
      <c r="C8" s="58" t="s">
        <v>41</v>
      </c>
      <c r="D8" s="56" t="s">
        <v>42</v>
      </c>
      <c r="E8" s="119"/>
      <c r="F8" s="57">
        <v>6700.63</v>
      </c>
      <c r="G8" s="93">
        <v>1</v>
      </c>
      <c r="H8" s="48">
        <f t="shared" si="0"/>
        <v>15746.480500000001</v>
      </c>
      <c r="I8" s="48">
        <f t="shared" si="1"/>
        <v>15746.480500000001</v>
      </c>
      <c r="J8" s="48"/>
      <c r="K8" s="72"/>
      <c r="L8" s="99" t="s">
        <v>46</v>
      </c>
      <c r="M8" s="107"/>
    </row>
    <row r="9" spans="1:14" ht="184.5" customHeight="1" thickBot="1" x14ac:dyDescent="0.35">
      <c r="A9" s="117"/>
      <c r="B9" s="50" t="s">
        <v>40</v>
      </c>
      <c r="C9" s="58" t="s">
        <v>41</v>
      </c>
      <c r="D9" s="59" t="s">
        <v>47</v>
      </c>
      <c r="E9" s="120"/>
      <c r="F9" s="60">
        <v>9726.4599999999991</v>
      </c>
      <c r="G9" s="59">
        <v>0.5</v>
      </c>
      <c r="H9" s="48">
        <f t="shared" si="0"/>
        <v>22857.181</v>
      </c>
      <c r="I9" s="48">
        <f t="shared" si="1"/>
        <v>11428.5905</v>
      </c>
      <c r="J9" s="48">
        <f t="shared" si="2"/>
        <v>137143.08600000001</v>
      </c>
      <c r="K9" s="72">
        <f t="shared" si="3"/>
        <v>342857.71500000003</v>
      </c>
      <c r="L9" s="98" t="s">
        <v>48</v>
      </c>
      <c r="M9" s="108"/>
    </row>
    <row r="10" spans="1:14" ht="178.5" customHeight="1" thickBot="1" x14ac:dyDescent="0.35">
      <c r="A10" s="127" t="s">
        <v>49</v>
      </c>
      <c r="B10" s="26" t="s">
        <v>50</v>
      </c>
      <c r="C10" s="16" t="s">
        <v>34</v>
      </c>
      <c r="D10" s="16" t="s">
        <v>51</v>
      </c>
      <c r="E10" s="128" t="s">
        <v>36</v>
      </c>
      <c r="F10" s="17">
        <v>4982.26</v>
      </c>
      <c r="G10" s="16">
        <v>1</v>
      </c>
      <c r="H10" s="17">
        <f t="shared" si="0"/>
        <v>11708.311000000002</v>
      </c>
      <c r="I10" s="17">
        <f t="shared" si="1"/>
        <v>11708.311000000002</v>
      </c>
      <c r="J10" s="17">
        <f t="shared" si="2"/>
        <v>140499.73200000002</v>
      </c>
      <c r="K10" s="71">
        <f t="shared" si="3"/>
        <v>351249.33000000007</v>
      </c>
      <c r="L10" s="84" t="s">
        <v>52</v>
      </c>
      <c r="M10" s="109" t="s">
        <v>53</v>
      </c>
    </row>
    <row r="11" spans="1:14" ht="318" customHeight="1" x14ac:dyDescent="0.3">
      <c r="A11" s="126"/>
      <c r="B11" s="18" t="s">
        <v>50</v>
      </c>
      <c r="C11" s="19" t="s">
        <v>34</v>
      </c>
      <c r="D11" s="19" t="s">
        <v>54</v>
      </c>
      <c r="E11" s="129"/>
      <c r="F11" s="20">
        <v>7283.27</v>
      </c>
      <c r="G11" s="19">
        <v>0.5</v>
      </c>
      <c r="H11" s="17">
        <f t="shared" si="0"/>
        <v>17115.684500000003</v>
      </c>
      <c r="I11" s="17">
        <f t="shared" si="1"/>
        <v>8557.8422500000015</v>
      </c>
      <c r="J11" s="17">
        <f t="shared" si="2"/>
        <v>102694.10700000002</v>
      </c>
      <c r="K11" s="71">
        <f t="shared" si="3"/>
        <v>256735.26750000005</v>
      </c>
      <c r="L11" s="84" t="s">
        <v>55</v>
      </c>
      <c r="M11" s="110"/>
    </row>
    <row r="12" spans="1:14" ht="144" x14ac:dyDescent="0.3">
      <c r="A12" s="115" t="s">
        <v>56</v>
      </c>
      <c r="B12" s="88" t="s">
        <v>57</v>
      </c>
      <c r="C12" s="89" t="s">
        <v>58</v>
      </c>
      <c r="D12" s="89" t="s">
        <v>59</v>
      </c>
      <c r="E12" s="88" t="s">
        <v>60</v>
      </c>
      <c r="F12" s="90">
        <v>2373.61</v>
      </c>
      <c r="G12" s="91">
        <v>0.75</v>
      </c>
      <c r="H12" s="90">
        <f t="shared" si="0"/>
        <v>5577.9835000000003</v>
      </c>
      <c r="I12" s="90">
        <f t="shared" si="1"/>
        <v>4183.4876249999998</v>
      </c>
      <c r="J12" s="48">
        <f t="shared" si="2"/>
        <v>50201.851499999997</v>
      </c>
      <c r="K12" s="71">
        <f t="shared" si="3"/>
        <v>125504.62874999999</v>
      </c>
      <c r="L12" s="100" t="s">
        <v>61</v>
      </c>
      <c r="M12" s="112" t="s">
        <v>62</v>
      </c>
    </row>
    <row r="13" spans="1:14" ht="186" customHeight="1" x14ac:dyDescent="0.3">
      <c r="A13" s="116"/>
      <c r="B13" s="63" t="s">
        <v>57</v>
      </c>
      <c r="C13" s="64" t="s">
        <v>63</v>
      </c>
      <c r="D13" s="64" t="s">
        <v>64</v>
      </c>
      <c r="E13" s="130" t="s">
        <v>65</v>
      </c>
      <c r="F13" s="65">
        <v>5683.15</v>
      </c>
      <c r="G13" s="64">
        <v>1</v>
      </c>
      <c r="H13" s="48">
        <f t="shared" si="0"/>
        <v>13355.4025</v>
      </c>
      <c r="I13" s="48">
        <f t="shared" si="1"/>
        <v>13355.4025</v>
      </c>
      <c r="J13" s="48">
        <f t="shared" si="2"/>
        <v>160264.83000000002</v>
      </c>
      <c r="K13" s="72">
        <f t="shared" si="3"/>
        <v>400662.07500000001</v>
      </c>
      <c r="L13" s="84" t="s">
        <v>66</v>
      </c>
      <c r="M13" s="113"/>
    </row>
    <row r="14" spans="1:14" ht="115.8" thickBot="1" x14ac:dyDescent="0.35">
      <c r="A14" s="117"/>
      <c r="B14" s="50" t="s">
        <v>57</v>
      </c>
      <c r="C14" s="51" t="s">
        <v>63</v>
      </c>
      <c r="D14" s="51" t="s">
        <v>67</v>
      </c>
      <c r="E14" s="131"/>
      <c r="F14" s="52">
        <v>8706.81</v>
      </c>
      <c r="G14" s="51">
        <v>0.5</v>
      </c>
      <c r="H14" s="48">
        <f t="shared" si="0"/>
        <v>20461.003499999999</v>
      </c>
      <c r="I14" s="48">
        <f t="shared" si="1"/>
        <v>10230.501749999999</v>
      </c>
      <c r="J14" s="48">
        <f t="shared" si="2"/>
        <v>122766.02099999999</v>
      </c>
      <c r="K14" s="72">
        <f t="shared" si="3"/>
        <v>306915.05249999999</v>
      </c>
      <c r="L14" s="84" t="s">
        <v>68</v>
      </c>
      <c r="M14" s="114"/>
    </row>
    <row r="15" spans="1:14" ht="303.75" customHeight="1" thickBot="1" x14ac:dyDescent="0.35">
      <c r="A15" s="124" t="s">
        <v>69</v>
      </c>
      <c r="B15" s="31" t="s">
        <v>50</v>
      </c>
      <c r="C15" s="32" t="s">
        <v>34</v>
      </c>
      <c r="D15" s="32" t="s">
        <v>70</v>
      </c>
      <c r="E15" s="132" t="s">
        <v>36</v>
      </c>
      <c r="F15" s="33">
        <v>3498.5</v>
      </c>
      <c r="G15" s="32">
        <v>1</v>
      </c>
      <c r="H15" s="17">
        <f t="shared" si="0"/>
        <v>8221.4750000000004</v>
      </c>
      <c r="I15" s="17">
        <f t="shared" si="1"/>
        <v>8221.4750000000004</v>
      </c>
      <c r="J15" s="17">
        <f t="shared" si="2"/>
        <v>98657.700000000012</v>
      </c>
      <c r="K15" s="71">
        <f t="shared" si="3"/>
        <v>246644.25</v>
      </c>
      <c r="L15" s="101" t="s">
        <v>71</v>
      </c>
      <c r="M15" s="110" t="s">
        <v>72</v>
      </c>
      <c r="N15" s="106" t="s">
        <v>73</v>
      </c>
    </row>
    <row r="16" spans="1:14" ht="383.25" customHeight="1" thickBot="1" x14ac:dyDescent="0.35">
      <c r="A16" s="125"/>
      <c r="B16" s="27" t="s">
        <v>50</v>
      </c>
      <c r="C16" s="28" t="s">
        <v>34</v>
      </c>
      <c r="D16" s="28" t="s">
        <v>51</v>
      </c>
      <c r="E16" s="133"/>
      <c r="F16" s="29">
        <v>4982.26</v>
      </c>
      <c r="G16" s="30">
        <v>1</v>
      </c>
      <c r="H16" s="17">
        <f t="shared" si="0"/>
        <v>11708.311000000002</v>
      </c>
      <c r="I16" s="17">
        <f t="shared" si="1"/>
        <v>11708.311000000002</v>
      </c>
      <c r="J16" s="17">
        <f t="shared" si="2"/>
        <v>140499.73200000002</v>
      </c>
      <c r="K16" s="71">
        <f t="shared" si="3"/>
        <v>351249.33000000007</v>
      </c>
      <c r="L16" s="78" t="s">
        <v>74</v>
      </c>
      <c r="M16" s="110"/>
      <c r="N16" s="106"/>
    </row>
    <row r="17" spans="1:14" ht="409.5" customHeight="1" thickBot="1" x14ac:dyDescent="0.35">
      <c r="A17" s="126"/>
      <c r="B17" s="18" t="s">
        <v>50</v>
      </c>
      <c r="C17" s="34" t="s">
        <v>34</v>
      </c>
      <c r="D17" s="34" t="s">
        <v>54</v>
      </c>
      <c r="E17" s="134"/>
      <c r="F17" s="35">
        <v>7283.27</v>
      </c>
      <c r="G17" s="34">
        <v>0.25</v>
      </c>
      <c r="H17" s="17">
        <f t="shared" si="0"/>
        <v>17115.684500000003</v>
      </c>
      <c r="I17" s="17">
        <f t="shared" si="1"/>
        <v>4278.9211250000008</v>
      </c>
      <c r="J17" s="17">
        <f t="shared" si="2"/>
        <v>51347.053500000009</v>
      </c>
      <c r="K17" s="71">
        <f t="shared" si="3"/>
        <v>128367.63375000002</v>
      </c>
      <c r="L17" s="83" t="s">
        <v>75</v>
      </c>
      <c r="M17" s="110"/>
      <c r="N17" s="106"/>
    </row>
    <row r="18" spans="1:14" ht="195.75" customHeight="1" thickBot="1" x14ac:dyDescent="0.35">
      <c r="A18" s="115" t="s">
        <v>76</v>
      </c>
      <c r="B18" s="61" t="s">
        <v>77</v>
      </c>
      <c r="C18" s="47" t="s">
        <v>78</v>
      </c>
      <c r="D18" s="47" t="s">
        <v>79</v>
      </c>
      <c r="E18" s="46" t="s">
        <v>80</v>
      </c>
      <c r="F18" s="48">
        <v>9299.35</v>
      </c>
      <c r="G18" s="47">
        <v>0.5</v>
      </c>
      <c r="H18" s="48">
        <f t="shared" si="0"/>
        <v>21853.472500000003</v>
      </c>
      <c r="I18" s="48">
        <f t="shared" si="1"/>
        <v>10926.736250000002</v>
      </c>
      <c r="J18" s="48">
        <f t="shared" si="2"/>
        <v>131120.83500000002</v>
      </c>
      <c r="K18" s="72">
        <f t="shared" si="3"/>
        <v>327802.08750000002</v>
      </c>
      <c r="L18" s="105" t="s">
        <v>81</v>
      </c>
      <c r="M18" s="111"/>
      <c r="N18" s="111"/>
    </row>
    <row r="19" spans="1:14" ht="169.5" customHeight="1" thickBot="1" x14ac:dyDescent="0.35">
      <c r="A19" s="116"/>
      <c r="B19" s="63" t="s">
        <v>82</v>
      </c>
      <c r="C19" s="66" t="s">
        <v>83</v>
      </c>
      <c r="D19" s="66" t="s">
        <v>84</v>
      </c>
      <c r="E19" s="67" t="s">
        <v>85</v>
      </c>
      <c r="F19" s="68">
        <v>9508.7900000000009</v>
      </c>
      <c r="G19" s="66">
        <v>0.5</v>
      </c>
      <c r="H19" s="48">
        <f t="shared" si="0"/>
        <v>22345.656500000005</v>
      </c>
      <c r="I19" s="48">
        <f t="shared" si="1"/>
        <v>11172.828250000002</v>
      </c>
      <c r="J19" s="48">
        <f t="shared" si="2"/>
        <v>134073.93900000001</v>
      </c>
      <c r="K19" s="72">
        <f t="shared" si="3"/>
        <v>335184.84750000009</v>
      </c>
      <c r="L19" s="105" t="s">
        <v>86</v>
      </c>
      <c r="M19" s="111"/>
      <c r="N19" s="111"/>
    </row>
    <row r="20" spans="1:14" ht="276.75" customHeight="1" x14ac:dyDescent="0.3">
      <c r="A20" s="117"/>
      <c r="B20" s="50" t="s">
        <v>87</v>
      </c>
      <c r="C20" s="51" t="s">
        <v>34</v>
      </c>
      <c r="D20" s="51" t="s">
        <v>54</v>
      </c>
      <c r="E20" s="50" t="s">
        <v>36</v>
      </c>
      <c r="F20" s="52">
        <v>7283.27</v>
      </c>
      <c r="G20" s="51">
        <v>1</v>
      </c>
      <c r="H20" s="48">
        <f t="shared" si="0"/>
        <v>17115.684500000003</v>
      </c>
      <c r="I20" s="48">
        <f>H20*G20</f>
        <v>17115.684500000003</v>
      </c>
      <c r="J20" s="48">
        <f t="shared" si="2"/>
        <v>205388.21400000004</v>
      </c>
      <c r="K20" s="72">
        <f t="shared" si="3"/>
        <v>513470.53500000009</v>
      </c>
      <c r="L20" s="86" t="s">
        <v>88</v>
      </c>
      <c r="N20" s="74"/>
    </row>
    <row r="21" spans="1:14" ht="276.75" customHeight="1" x14ac:dyDescent="0.3">
      <c r="A21" s="124" t="s">
        <v>89</v>
      </c>
      <c r="B21" s="27" t="s">
        <v>50</v>
      </c>
      <c r="C21" s="37" t="s">
        <v>34</v>
      </c>
      <c r="D21" s="37" t="s">
        <v>51</v>
      </c>
      <c r="E21" s="36" t="s">
        <v>36</v>
      </c>
      <c r="F21" s="29">
        <v>4982.26</v>
      </c>
      <c r="G21" s="59">
        <v>1</v>
      </c>
      <c r="H21" s="17">
        <f t="shared" si="0"/>
        <v>11708.311000000002</v>
      </c>
      <c r="I21" s="48">
        <f>H21*G21</f>
        <v>11708.311000000002</v>
      </c>
      <c r="J21" s="48"/>
      <c r="K21" s="72"/>
      <c r="L21" s="86"/>
      <c r="N21" s="74"/>
    </row>
    <row r="22" spans="1:14" ht="244.8" x14ac:dyDescent="0.3">
      <c r="A22" s="126"/>
      <c r="B22" s="36" t="s">
        <v>50</v>
      </c>
      <c r="C22" s="37" t="s">
        <v>34</v>
      </c>
      <c r="D22" s="37" t="s">
        <v>54</v>
      </c>
      <c r="E22" s="36" t="s">
        <v>36</v>
      </c>
      <c r="F22" s="38">
        <v>7283.27</v>
      </c>
      <c r="G22" s="77">
        <v>0.5</v>
      </c>
      <c r="H22" s="17">
        <f t="shared" si="0"/>
        <v>17115.684500000003</v>
      </c>
      <c r="I22" s="17">
        <f t="shared" si="1"/>
        <v>8557.8422500000015</v>
      </c>
      <c r="J22" s="17">
        <f t="shared" si="2"/>
        <v>102694.10700000002</v>
      </c>
      <c r="K22" s="71">
        <f t="shared" si="3"/>
        <v>256735.26750000005</v>
      </c>
      <c r="L22" s="85" t="s">
        <v>90</v>
      </c>
      <c r="M22" s="75"/>
    </row>
    <row r="23" spans="1:14" ht="339.75" customHeight="1" x14ac:dyDescent="0.3">
      <c r="A23" s="53" t="s">
        <v>91</v>
      </c>
      <c r="B23" s="61" t="s">
        <v>92</v>
      </c>
      <c r="C23" s="61" t="s">
        <v>93</v>
      </c>
      <c r="D23" s="62" t="s">
        <v>94</v>
      </c>
      <c r="E23" s="69" t="s">
        <v>95</v>
      </c>
      <c r="F23" s="70">
        <v>14690.3</v>
      </c>
      <c r="G23" s="62">
        <v>1</v>
      </c>
      <c r="H23" s="48">
        <f t="shared" si="0"/>
        <v>34522.205000000002</v>
      </c>
      <c r="I23" s="48">
        <f t="shared" si="1"/>
        <v>34522.205000000002</v>
      </c>
      <c r="J23" s="48">
        <f t="shared" si="2"/>
        <v>414266.46</v>
      </c>
      <c r="K23" s="72">
        <f t="shared" si="3"/>
        <v>1035666.15</v>
      </c>
      <c r="L23" s="104" t="s">
        <v>96</v>
      </c>
      <c r="M23" s="75"/>
    </row>
    <row r="24" spans="1:14" ht="192.75" customHeight="1" x14ac:dyDescent="0.3">
      <c r="A24" s="14" t="s">
        <v>97</v>
      </c>
      <c r="B24" s="15" t="s">
        <v>98</v>
      </c>
      <c r="C24" s="15" t="s">
        <v>99</v>
      </c>
      <c r="D24" s="16" t="s">
        <v>100</v>
      </c>
      <c r="E24" s="39" t="s">
        <v>36</v>
      </c>
      <c r="F24" s="17">
        <v>3498.5</v>
      </c>
      <c r="G24" s="16">
        <v>1</v>
      </c>
      <c r="H24" s="17">
        <f t="shared" si="0"/>
        <v>8221.4750000000004</v>
      </c>
      <c r="I24" s="17">
        <f t="shared" si="1"/>
        <v>8221.4750000000004</v>
      </c>
      <c r="J24" s="17">
        <f t="shared" si="2"/>
        <v>98657.700000000012</v>
      </c>
      <c r="K24" s="71">
        <f t="shared" si="3"/>
        <v>246644.25</v>
      </c>
      <c r="L24" s="102" t="s">
        <v>101</v>
      </c>
    </row>
    <row r="25" spans="1:14" ht="143.4" customHeight="1" x14ac:dyDescent="0.3">
      <c r="A25" s="14" t="s">
        <v>102</v>
      </c>
      <c r="B25" s="15" t="s">
        <v>103</v>
      </c>
      <c r="C25" s="15" t="s">
        <v>99</v>
      </c>
      <c r="D25" s="16" t="s">
        <v>104</v>
      </c>
      <c r="E25" s="39" t="s">
        <v>36</v>
      </c>
      <c r="F25" s="17">
        <v>4982.26</v>
      </c>
      <c r="G25" s="92">
        <v>1</v>
      </c>
      <c r="H25" s="17">
        <f t="shared" si="0"/>
        <v>11708.311000000002</v>
      </c>
      <c r="I25" s="17">
        <f t="shared" si="1"/>
        <v>11708.311000000002</v>
      </c>
      <c r="J25" s="17"/>
      <c r="K25" s="71"/>
      <c r="L25" s="76" t="s">
        <v>105</v>
      </c>
    </row>
    <row r="26" spans="1:14" ht="201.6" x14ac:dyDescent="0.3">
      <c r="A26" s="40" t="s">
        <v>106</v>
      </c>
      <c r="B26" s="41" t="s">
        <v>92</v>
      </c>
      <c r="C26" s="41" t="s">
        <v>93</v>
      </c>
      <c r="D26" s="42" t="s">
        <v>107</v>
      </c>
      <c r="E26" s="43" t="s">
        <v>95</v>
      </c>
      <c r="F26" s="44">
        <v>14690.3</v>
      </c>
      <c r="G26" s="42">
        <v>0.5</v>
      </c>
      <c r="H26" s="17">
        <f t="shared" si="0"/>
        <v>34522.205000000002</v>
      </c>
      <c r="I26" s="17">
        <f t="shared" si="1"/>
        <v>17261.102500000001</v>
      </c>
      <c r="J26" s="17">
        <f t="shared" si="2"/>
        <v>207133.23</v>
      </c>
      <c r="K26" s="71">
        <f t="shared" si="3"/>
        <v>517833.07500000001</v>
      </c>
      <c r="L26" s="103" t="s">
        <v>108</v>
      </c>
      <c r="M26" s="73"/>
    </row>
    <row r="27" spans="1:14" ht="217.5" customHeight="1" thickBot="1" x14ac:dyDescent="0.35">
      <c r="A27" s="116" t="s">
        <v>109</v>
      </c>
      <c r="B27" s="67" t="s">
        <v>110</v>
      </c>
      <c r="C27" s="66" t="s">
        <v>111</v>
      </c>
      <c r="D27" s="66" t="s">
        <v>112</v>
      </c>
      <c r="E27" s="135" t="s">
        <v>113</v>
      </c>
      <c r="F27" s="68">
        <v>7382.47</v>
      </c>
      <c r="G27" s="66">
        <v>1</v>
      </c>
      <c r="H27" s="48">
        <f>F27*2.35</f>
        <v>17348.804500000002</v>
      </c>
      <c r="I27" s="48">
        <f t="shared" si="1"/>
        <v>17348.804500000002</v>
      </c>
      <c r="J27" s="48">
        <f t="shared" si="2"/>
        <v>208185.65400000004</v>
      </c>
      <c r="K27" s="72">
        <f t="shared" si="3"/>
        <v>520464.13500000007</v>
      </c>
      <c r="L27" s="103" t="s">
        <v>114</v>
      </c>
      <c r="M27" s="111"/>
    </row>
    <row r="28" spans="1:14" ht="342.6" customHeight="1" thickBot="1" x14ac:dyDescent="0.35">
      <c r="A28" s="117"/>
      <c r="B28" s="50" t="s">
        <v>110</v>
      </c>
      <c r="C28" s="51" t="s">
        <v>111</v>
      </c>
      <c r="D28" s="51" t="s">
        <v>115</v>
      </c>
      <c r="E28" s="131"/>
      <c r="F28" s="52">
        <v>12011.81</v>
      </c>
      <c r="G28" s="51">
        <v>0.5</v>
      </c>
      <c r="H28" s="48">
        <f t="shared" si="0"/>
        <v>28227.753499999999</v>
      </c>
      <c r="I28" s="48">
        <f t="shared" si="1"/>
        <v>14113.876749999999</v>
      </c>
      <c r="J28" s="48">
        <f t="shared" si="2"/>
        <v>169366.52100000001</v>
      </c>
      <c r="K28" s="72">
        <f t="shared" si="3"/>
        <v>423416.30249999999</v>
      </c>
      <c r="L28" s="103" t="s">
        <v>116</v>
      </c>
      <c r="M28" s="111"/>
    </row>
    <row r="29" spans="1:14" ht="15" thickBot="1" x14ac:dyDescent="0.35">
      <c r="A29" s="121" t="s">
        <v>117</v>
      </c>
      <c r="B29" s="122"/>
      <c r="C29" s="122"/>
      <c r="D29" s="122"/>
      <c r="E29" s="122"/>
      <c r="F29" s="123"/>
      <c r="G29" s="11">
        <f>SUM(G2:G28)</f>
        <v>31.8</v>
      </c>
      <c r="H29" s="12">
        <f>SUM(H2:H28)</f>
        <v>434528.30100000004</v>
      </c>
      <c r="I29" s="12">
        <f>SUM(I2:I28)</f>
        <v>355709.74514999997</v>
      </c>
      <c r="J29" s="12">
        <f>SUM(J2:J28)</f>
        <v>3798559.7118000002</v>
      </c>
      <c r="K29" s="13">
        <f>SUM(K2:K28)</f>
        <v>9496399.279500002</v>
      </c>
    </row>
    <row r="36" spans="3:7" x14ac:dyDescent="0.3">
      <c r="C36" s="4" t="s">
        <v>118</v>
      </c>
      <c r="D36" s="4" t="s">
        <v>119</v>
      </c>
      <c r="F36" s="4" t="s">
        <v>120</v>
      </c>
      <c r="G36" s="5" t="s">
        <v>121</v>
      </c>
    </row>
    <row r="37" spans="3:7" ht="57.6" x14ac:dyDescent="0.3">
      <c r="F37" s="6" t="s">
        <v>122</v>
      </c>
    </row>
  </sheetData>
  <mergeCells count="21">
    <mergeCell ref="M27:M28"/>
    <mergeCell ref="M12:M14"/>
    <mergeCell ref="A7:A9"/>
    <mergeCell ref="E7:E9"/>
    <mergeCell ref="A29:F29"/>
    <mergeCell ref="A15:A17"/>
    <mergeCell ref="A12:A14"/>
    <mergeCell ref="A18:A20"/>
    <mergeCell ref="A10:A11"/>
    <mergeCell ref="A27:A28"/>
    <mergeCell ref="E10:E11"/>
    <mergeCell ref="E13:E14"/>
    <mergeCell ref="E15:E17"/>
    <mergeCell ref="E27:E28"/>
    <mergeCell ref="A21:A22"/>
    <mergeCell ref="N15:N17"/>
    <mergeCell ref="M7:M9"/>
    <mergeCell ref="M10:M11"/>
    <mergeCell ref="M15:M17"/>
    <mergeCell ref="M18:M19"/>
    <mergeCell ref="N18:N19"/>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2DB9DD6AE00254094F09C2061754AF1" ma:contentTypeVersion="18" ma:contentTypeDescription="Crie um novo documento." ma:contentTypeScope="" ma:versionID="5e3b30fdc7bb6e2a964adfac6bd0335b">
  <xsd:schema xmlns:xsd="http://www.w3.org/2001/XMLSchema" xmlns:xs="http://www.w3.org/2001/XMLSchema" xmlns:p="http://schemas.microsoft.com/office/2006/metadata/properties" xmlns:ns2="3c3dc2a4-effd-48dd-b3ca-e423738f9108" xmlns:ns3="75cdfa80-b739-4906-9b9a-afa3a50922dc" targetNamespace="http://schemas.microsoft.com/office/2006/metadata/properties" ma:root="true" ma:fieldsID="f4cf5164c05a4e99add65aad2988a179" ns2:_="" ns3:_="">
    <xsd:import namespace="3c3dc2a4-effd-48dd-b3ca-e423738f9108"/>
    <xsd:import namespace="75cdfa80-b739-4906-9b9a-afa3a50922d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3:SharedWithUsers" minOccurs="0"/>
                <xsd:element ref="ns3:SharedWithDetails" minOccurs="0"/>
                <xsd:element ref="ns2:MediaLengthInSeconds" minOccurs="0"/>
                <xsd:element ref="ns2:lcf76f155ced4ddcb4097134ff3c332f" minOccurs="0"/>
                <xsd:element ref="ns3:TaxCatchAll" minOccurs="0"/>
                <xsd:element ref="ns2:Vers_x00e3_oPTD"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3dc2a4-effd-48dd-b3ca-e423738f91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Marcações de imagem" ma:readOnly="false" ma:fieldId="{5cf76f15-5ced-4ddc-b409-7134ff3c332f}" ma:taxonomyMulti="true" ma:sspId="5bb1c0a9-9f06-4fb7-adb8-8bdee51cae58" ma:termSetId="09814cd3-568e-fe90-9814-8d621ff8fb84" ma:anchorId="fba54fb3-c3e1-fe81-a776-ca4b69148c4d" ma:open="true" ma:isKeyword="false">
      <xsd:complexType>
        <xsd:sequence>
          <xsd:element ref="pc:Terms" minOccurs="0" maxOccurs="1"/>
        </xsd:sequence>
      </xsd:complexType>
    </xsd:element>
    <xsd:element name="Vers_x00e3_oPTD" ma:index="23" nillable="true" ma:displayName="Versão PTD" ma:description="Versão do PTD " ma:format="Dropdown" ma:internalName="Vers_x00e3_oPTD">
      <xsd:simpleType>
        <xsd:restriction base="dms:Text">
          <xsd:maxLength value="255"/>
        </xsd:restriction>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5cdfa80-b739-4906-9b9a-afa3a50922dc" elementFormDefault="qualified">
    <xsd:import namespace="http://schemas.microsoft.com/office/2006/documentManagement/types"/>
    <xsd:import namespace="http://schemas.microsoft.com/office/infopath/2007/PartnerControls"/>
    <xsd:element name="SharedWithUsers" ma:index="17"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hes de Compartilhado Com" ma:internalName="SharedWithDetails" ma:readOnly="true">
      <xsd:simpleType>
        <xsd:restriction base="dms:Note">
          <xsd:maxLength value="255"/>
        </xsd:restriction>
      </xsd:simpleType>
    </xsd:element>
    <xsd:element name="TaxCatchAll" ma:index="22" nillable="true" ma:displayName="Taxonomy Catch All Column" ma:hidden="true" ma:list="{2bbadda5-28c9-486b-a3a0-bdf2bff8f69f}" ma:internalName="TaxCatchAll" ma:showField="CatchAllData" ma:web="75cdfa80-b739-4906-9b9a-afa3a50922d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Vers_x00e3_oPTD xmlns="3c3dc2a4-effd-48dd-b3ca-e423738f9108" xsi:nil="true"/>
    <TaxCatchAll xmlns="75cdfa80-b739-4906-9b9a-afa3a50922dc" xsi:nil="true"/>
    <lcf76f155ced4ddcb4097134ff3c332f xmlns="3c3dc2a4-effd-48dd-b3ca-e423738f910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DA0CD7A-0583-44D0-B34D-588215565E07}">
  <ds:schemaRefs>
    <ds:schemaRef ds:uri="http://schemas.microsoft.com/sharepoint/v3/contenttype/forms"/>
  </ds:schemaRefs>
</ds:datastoreItem>
</file>

<file path=customXml/itemProps2.xml><?xml version="1.0" encoding="utf-8"?>
<ds:datastoreItem xmlns:ds="http://schemas.openxmlformats.org/officeDocument/2006/customXml" ds:itemID="{66EF0A8F-7B6D-442C-AC5F-41006263C7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3dc2a4-effd-48dd-b3ca-e423738f9108"/>
    <ds:schemaRef ds:uri="75cdfa80-b739-4906-9b9a-afa3a50922d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53EAE33-0758-4F8D-A235-099FD61D1C39}">
  <ds:schemaRefs>
    <ds:schemaRef ds:uri="http://schemas.microsoft.com/office/2006/metadata/properties"/>
    <ds:schemaRef ds:uri="http://schemas.microsoft.com/office/infopath/2007/PartnerControls"/>
    <ds:schemaRef ds:uri="3c3dc2a4-effd-48dd-b3ca-e423738f9108"/>
    <ds:schemaRef ds:uri="75cdfa80-b739-4906-9b9a-afa3a50922d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Cenário COINS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Daniele Borges</dc:creator>
  <cp:keywords/>
  <dc:description/>
  <cp:lastModifiedBy>Paula Gripp de Melo Batista</cp:lastModifiedBy>
  <cp:revision/>
  <dcterms:created xsi:type="dcterms:W3CDTF">2023-10-10T13:49:39Z</dcterms:created>
  <dcterms:modified xsi:type="dcterms:W3CDTF">2024-06-25T18:13:46Z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0x01010022DB9DD6AE00254094F09C2061754AF1</vt:lpwstr>
  </property>
  <property fmtid="{D5CDD505-2E9C-101B-9397-08002B2CF9AE}" pid="3" name="MediaServiceImageTags">
    <vt:lpwstr/>
  </property>
</Properties>
</file>