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735"/>
  </bookViews>
  <sheets>
    <sheet name="III-A - QUADRO RESUMO" sheetId="1" r:id="rId1"/>
    <sheet name="III-B - MEM CÁLCULO" sheetId="2" r:id="rId2"/>
    <sheet name="III-C - MÃO DE OBRA" sheetId="3" r:id="rId3"/>
    <sheet name="III-D - MATERIAIS DE CONSUMO" sheetId="4" r:id="rId4"/>
    <sheet name="III-E - FERRAMENTAS E EQUIPAMEN" sheetId="5" r:id="rId5"/>
    <sheet name="III-F - UNIFORMES" sheetId="6" r:id="rId6"/>
    <sheet name="III-H - PLANTÕES - NOTURNO" sheetId="7" r:id="rId7"/>
    <sheet name="III-I - PLANTÕES - DIURNO" sheetId="8" r:id="rId8"/>
  </sheets>
  <externalReferences>
    <externalReference r:id="rId9"/>
  </externalReferences>
  <definedNames>
    <definedName name="_xlnm._FilterDatabase" localSheetId="3">'III-D - MATERIAIS DE CONSUMO'!$A$3:$E$17</definedName>
    <definedName name="_xlnm._FilterDatabase" localSheetId="4">'[1]III-E - FERRAMENTAS E EQUIPAMEN'!$A$3:$E$35</definedName>
    <definedName name="_xlnm._FilterDatabase" localSheetId="6">#REF!</definedName>
    <definedName name="_xlnm._FilterDatabase" localSheetId="7">#REF!</definedName>
  </definedNames>
  <calcPr calcId="124519" iterateDelta="1E-4"/>
  <fileRecoveryPr repairLoad="1"/>
</workbook>
</file>

<file path=xl/calcChain.xml><?xml version="1.0" encoding="utf-8"?>
<calcChain xmlns="http://schemas.openxmlformats.org/spreadsheetml/2006/main">
  <c r="B77" i="3"/>
  <c r="F16" i="8"/>
  <c r="F18" s="1"/>
  <c r="F15"/>
  <c r="F14"/>
  <c r="F14" i="7"/>
  <c r="F13"/>
  <c r="F12"/>
  <c r="F11"/>
  <c r="F15" s="1"/>
  <c r="F17" s="1"/>
  <c r="E10" i="6"/>
  <c r="E9"/>
  <c r="E8"/>
  <c r="E7"/>
  <c r="E6"/>
  <c r="E5"/>
  <c r="E4"/>
  <c r="E2"/>
  <c r="B78" i="3" s="1"/>
  <c r="E44" i="5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2" s="1"/>
  <c r="E17" i="4"/>
  <c r="E16"/>
  <c r="E15"/>
  <c r="E14"/>
  <c r="E13"/>
  <c r="E12"/>
  <c r="E11"/>
  <c r="E10"/>
  <c r="E9"/>
  <c r="E8"/>
  <c r="E7"/>
  <c r="E6"/>
  <c r="E5"/>
  <c r="E4"/>
  <c r="E2" s="1"/>
  <c r="B76" i="3" s="1"/>
  <c r="I100"/>
  <c r="H100"/>
  <c r="F100"/>
  <c r="E100"/>
  <c r="D100"/>
  <c r="B88"/>
  <c r="I79"/>
  <c r="I106" s="1"/>
  <c r="H77"/>
  <c r="E77"/>
  <c r="D77"/>
  <c r="I68"/>
  <c r="I71" s="1"/>
  <c r="B64"/>
  <c r="B63"/>
  <c r="B62"/>
  <c r="B61"/>
  <c r="B55"/>
  <c r="B53"/>
  <c r="B54" s="1"/>
  <c r="B50"/>
  <c r="I45"/>
  <c r="F45"/>
  <c r="I41"/>
  <c r="H41"/>
  <c r="H45" s="1"/>
  <c r="G41"/>
  <c r="G45" s="1"/>
  <c r="F41"/>
  <c r="D41"/>
  <c r="D45" s="1"/>
  <c r="H37"/>
  <c r="G37"/>
  <c r="F37"/>
  <c r="E37"/>
  <c r="E41" s="1"/>
  <c r="E45" s="1"/>
  <c r="D37"/>
  <c r="B34"/>
  <c r="B23"/>
  <c r="B22"/>
  <c r="H12"/>
  <c r="G12"/>
  <c r="D12"/>
  <c r="I11"/>
  <c r="H11"/>
  <c r="H18" s="1"/>
  <c r="G11"/>
  <c r="G18" s="1"/>
  <c r="F11"/>
  <c r="F12" s="1"/>
  <c r="E11"/>
  <c r="D11"/>
  <c r="D18" s="1"/>
  <c r="B42" i="2"/>
  <c r="B30"/>
  <c r="G102" i="3" l="1"/>
  <c r="G52"/>
  <c r="D62"/>
  <c r="D102"/>
  <c r="D53"/>
  <c r="D23"/>
  <c r="D61"/>
  <c r="D50"/>
  <c r="D52"/>
  <c r="H62"/>
  <c r="H61"/>
  <c r="H50"/>
  <c r="H102"/>
  <c r="H53"/>
  <c r="H52"/>
  <c r="H23"/>
  <c r="G50"/>
  <c r="G62"/>
  <c r="H78"/>
  <c r="D78"/>
  <c r="E78"/>
  <c r="G78"/>
  <c r="G79" s="1"/>
  <c r="G106" s="1"/>
  <c r="F78"/>
  <c r="F79" s="1"/>
  <c r="F106" s="1"/>
  <c r="G61"/>
  <c r="D76"/>
  <c r="E76"/>
  <c r="H76"/>
  <c r="H79" s="1"/>
  <c r="H106" s="1"/>
  <c r="H54"/>
  <c r="D54"/>
  <c r="G54"/>
  <c r="I18"/>
  <c r="I54" s="1"/>
  <c r="G22"/>
  <c r="G24" s="1"/>
  <c r="G43" s="1"/>
  <c r="G55"/>
  <c r="G63"/>
  <c r="G53"/>
  <c r="E12"/>
  <c r="I12"/>
  <c r="F15"/>
  <c r="F18" s="1"/>
  <c r="D22"/>
  <c r="D24" s="1"/>
  <c r="D27" s="1"/>
  <c r="H22"/>
  <c r="H24" s="1"/>
  <c r="H27" s="1"/>
  <c r="B51"/>
  <c r="D55"/>
  <c r="H55"/>
  <c r="D63"/>
  <c r="H63"/>
  <c r="F14"/>
  <c r="G23"/>
  <c r="D79" l="1"/>
  <c r="D106" s="1"/>
  <c r="E79"/>
  <c r="E106" s="1"/>
  <c r="F102"/>
  <c r="F52"/>
  <c r="F26"/>
  <c r="F62"/>
  <c r="F29"/>
  <c r="F63"/>
  <c r="F50"/>
  <c r="F61"/>
  <c r="F22"/>
  <c r="F24" s="1"/>
  <c r="F23"/>
  <c r="F53"/>
  <c r="F54"/>
  <c r="F55"/>
  <c r="H51"/>
  <c r="G51"/>
  <c r="G56" s="1"/>
  <c r="G104" s="1"/>
  <c r="D51"/>
  <c r="D56" s="1"/>
  <c r="D104" s="1"/>
  <c r="B56"/>
  <c r="I51"/>
  <c r="F51"/>
  <c r="E15"/>
  <c r="E18" s="1"/>
  <c r="E14"/>
  <c r="H28"/>
  <c r="H33"/>
  <c r="H31"/>
  <c r="D30"/>
  <c r="D33"/>
  <c r="G32"/>
  <c r="G33"/>
  <c r="I22"/>
  <c r="H26"/>
  <c r="H29"/>
  <c r="D28"/>
  <c r="D29"/>
  <c r="G30"/>
  <c r="G31"/>
  <c r="H43"/>
  <c r="I62"/>
  <c r="I52"/>
  <c r="I102"/>
  <c r="I61"/>
  <c r="I53"/>
  <c r="I50"/>
  <c r="I63"/>
  <c r="H32"/>
  <c r="D26"/>
  <c r="D31"/>
  <c r="G28"/>
  <c r="G29"/>
  <c r="D43"/>
  <c r="I23"/>
  <c r="I55"/>
  <c r="H30"/>
  <c r="H56"/>
  <c r="H104" s="1"/>
  <c r="D32"/>
  <c r="G27"/>
  <c r="G26"/>
  <c r="E52" l="1"/>
  <c r="E62"/>
  <c r="E102"/>
  <c r="E61"/>
  <c r="E53"/>
  <c r="E50"/>
  <c r="E56" s="1"/>
  <c r="E104" s="1"/>
  <c r="E55"/>
  <c r="E63"/>
  <c r="E54"/>
  <c r="E22"/>
  <c r="E24" s="1"/>
  <c r="E23"/>
  <c r="E51"/>
  <c r="F43"/>
  <c r="F34"/>
  <c r="F44" s="1"/>
  <c r="D34"/>
  <c r="I24"/>
  <c r="F27"/>
  <c r="G34"/>
  <c r="H34"/>
  <c r="F33"/>
  <c r="F32"/>
  <c r="I56"/>
  <c r="I104" s="1"/>
  <c r="F56"/>
  <c r="F104" s="1"/>
  <c r="F31"/>
  <c r="F28"/>
  <c r="F30"/>
  <c r="H44" l="1"/>
  <c r="H46" s="1"/>
  <c r="H64"/>
  <c r="H65" s="1"/>
  <c r="H70" s="1"/>
  <c r="E43"/>
  <c r="I43"/>
  <c r="I31"/>
  <c r="I32"/>
  <c r="I33"/>
  <c r="I26"/>
  <c r="I27"/>
  <c r="I28"/>
  <c r="I29"/>
  <c r="I30"/>
  <c r="G44"/>
  <c r="G46" s="1"/>
  <c r="G64"/>
  <c r="G65" s="1"/>
  <c r="G70" s="1"/>
  <c r="D44"/>
  <c r="D46" s="1"/>
  <c r="D64"/>
  <c r="D65" s="1"/>
  <c r="D70" s="1"/>
  <c r="F64"/>
  <c r="F65" s="1"/>
  <c r="F70" s="1"/>
  <c r="E27"/>
  <c r="E30"/>
  <c r="E29"/>
  <c r="E28"/>
  <c r="E26"/>
  <c r="E33"/>
  <c r="F46"/>
  <c r="E32"/>
  <c r="E31"/>
  <c r="D103" l="1"/>
  <c r="D67"/>
  <c r="D68" s="1"/>
  <c r="D71" s="1"/>
  <c r="H103"/>
  <c r="H67"/>
  <c r="H68" s="1"/>
  <c r="H71" s="1"/>
  <c r="H72" s="1"/>
  <c r="H105" s="1"/>
  <c r="E34"/>
  <c r="D72"/>
  <c r="D105" s="1"/>
  <c r="I34"/>
  <c r="G103"/>
  <c r="G67"/>
  <c r="G68" s="1"/>
  <c r="G71" s="1"/>
  <c r="G72" s="1"/>
  <c r="G105" s="1"/>
  <c r="F103"/>
  <c r="F67"/>
  <c r="F68" s="1"/>
  <c r="F71" s="1"/>
  <c r="F72" s="1"/>
  <c r="F105" s="1"/>
  <c r="I44" l="1"/>
  <c r="I46" s="1"/>
  <c r="I103" s="1"/>
  <c r="I107" s="1"/>
  <c r="I64"/>
  <c r="I65" s="1"/>
  <c r="I70" s="1"/>
  <c r="I72" s="1"/>
  <c r="I105" s="1"/>
  <c r="E44"/>
  <c r="E46" s="1"/>
  <c r="E64"/>
  <c r="E65" s="1"/>
  <c r="E70" s="1"/>
  <c r="H107"/>
  <c r="D107"/>
  <c r="F107"/>
  <c r="G107"/>
  <c r="H83" l="1"/>
  <c r="I83"/>
  <c r="D83"/>
  <c r="F83"/>
  <c r="E103"/>
  <c r="E67"/>
  <c r="E68" s="1"/>
  <c r="E71" s="1"/>
  <c r="E72" s="1"/>
  <c r="E105" s="1"/>
  <c r="G83"/>
  <c r="E107" l="1"/>
  <c r="G87"/>
  <c r="G91" s="1"/>
  <c r="I90"/>
  <c r="I93"/>
  <c r="F87"/>
  <c r="F92" s="1"/>
  <c r="D87"/>
  <c r="D90" s="1"/>
  <c r="I87"/>
  <c r="I95" s="1"/>
  <c r="H87"/>
  <c r="H96" s="1"/>
  <c r="G96" l="1"/>
  <c r="G95"/>
  <c r="F90"/>
  <c r="F88" s="1"/>
  <c r="F97" s="1"/>
  <c r="F108" s="1"/>
  <c r="F109" s="1"/>
  <c r="E8" i="1" s="1"/>
  <c r="F8" s="1"/>
  <c r="G8" s="1"/>
  <c r="D95" i="3"/>
  <c r="F91"/>
  <c r="G93"/>
  <c r="F95"/>
  <c r="F93"/>
  <c r="F96"/>
  <c r="H95"/>
  <c r="D96"/>
  <c r="H90"/>
  <c r="E83"/>
  <c r="G90"/>
  <c r="G88" s="1"/>
  <c r="G97" s="1"/>
  <c r="G108" s="1"/>
  <c r="G109" s="1"/>
  <c r="E9" i="1" s="1"/>
  <c r="F9" s="1"/>
  <c r="G9" s="1"/>
  <c r="G92" i="3"/>
  <c r="H93"/>
  <c r="D93"/>
  <c r="H92"/>
  <c r="D92"/>
  <c r="I92"/>
  <c r="I91"/>
  <c r="I88" s="1"/>
  <c r="I97" s="1"/>
  <c r="I108" s="1"/>
  <c r="I109" s="1"/>
  <c r="E7" i="1" s="1"/>
  <c r="F7" s="1"/>
  <c r="G7" s="1"/>
  <c r="H91" i="3"/>
  <c r="D91"/>
  <c r="I96"/>
  <c r="D88" l="1"/>
  <c r="D97" s="1"/>
  <c r="D108" s="1"/>
  <c r="D109" s="1"/>
  <c r="E4" i="1" s="1"/>
  <c r="F4" s="1"/>
  <c r="G4"/>
  <c r="H88" i="3"/>
  <c r="H97" s="1"/>
  <c r="H108" s="1"/>
  <c r="H109" s="1"/>
  <c r="E6" i="1" s="1"/>
  <c r="F6" s="1"/>
  <c r="G6" s="1"/>
  <c r="E87" i="3"/>
  <c r="E95" s="1"/>
  <c r="E96" l="1"/>
  <c r="E93"/>
  <c r="E91"/>
  <c r="E92"/>
  <c r="E90"/>
  <c r="E88" l="1"/>
  <c r="E97" s="1"/>
  <c r="E108" s="1"/>
  <c r="E109" s="1"/>
  <c r="E5" i="1" s="1"/>
  <c r="F5" s="1"/>
  <c r="G5" l="1"/>
  <c r="G12" s="1"/>
  <c r="F11"/>
</calcChain>
</file>

<file path=xl/sharedStrings.xml><?xml version="1.0" encoding="utf-8"?>
<sst xmlns="http://schemas.openxmlformats.org/spreadsheetml/2006/main" count="4815" uniqueCount="288">
  <si>
    <r>
      <t xml:space="preserve">APÊNDICE III – PLANILHA DE CUSTOS E FORMAÇÃO DE PREÇOS ESTIMATIVA
</t>
    </r>
    <r>
      <rPr>
        <sz val="12"/>
        <rFont val="Times New Roman"/>
        <family val="1"/>
      </rPr>
      <t>III-A – QUADRO RESUMO</t>
    </r>
  </si>
  <si>
    <t>ITEM</t>
  </si>
  <si>
    <t>DESCRIÇÃO</t>
  </si>
  <si>
    <t>UNIDADE</t>
  </si>
  <si>
    <t>QUANTIDADE
(A)</t>
  </si>
  <si>
    <t>VALOR UNITÁRIO PROPOSTO
(B)</t>
  </si>
  <si>
    <t>VALOR MENSAL PROPOSTO
(C = A x B)</t>
  </si>
  <si>
    <t>VALOR GLOBAL PROPOSTO
(D = C x 12)</t>
  </si>
  <si>
    <t>I</t>
  </si>
  <si>
    <t>Brigadista Particular – Diurno – 12 x 36 horas – segunda a domingo</t>
  </si>
  <si>
    <t>POSTO</t>
  </si>
  <si>
    <t>II</t>
  </si>
  <si>
    <t>Brigadista Particular – Noturno – 12 x 36 horas – segunda a domingo</t>
  </si>
  <si>
    <t>III</t>
  </si>
  <si>
    <t>Chefe de Brigada – Diurno – 12 x 36 horas – segunda a sábado</t>
  </si>
  <si>
    <t>IV</t>
  </si>
  <si>
    <t>Supervisor de Brigada  – 6 horas semanais</t>
  </si>
  <si>
    <t>V</t>
  </si>
  <si>
    <t>Folguista Brigadista Particular – Noturno – Plantão de 12 horas</t>
  </si>
  <si>
    <t>DIA/MÊS</t>
  </si>
  <si>
    <t>VI</t>
  </si>
  <si>
    <t>Folguista Brigadista Particular – Diurno – Plantão de 12 horas</t>
  </si>
  <si>
    <t>VALOR MENSAL TOTAL ESTIMADO</t>
  </si>
  <si>
    <t>VALOR GLOBAL TOTAL ESTIMADO</t>
  </si>
  <si>
    <r>
      <t xml:space="preserve">APÊNDICE III – PLANILHA DE CUSTOS E FORMAÇÃO DE PREÇOS ESTIMATIVA
</t>
    </r>
    <r>
      <rPr>
        <sz val="12"/>
        <rFont val="Times New Roman"/>
        <family val="1"/>
      </rPr>
      <t>III-B – MEMORIAL DE CÁLCULO</t>
    </r>
  </si>
  <si>
    <t>Nas tabelas abaixo estão inseridas as informações mais relevantes da metodologia utilizada para formação do preço referencial:</t>
  </si>
  <si>
    <t>ESTIMATIVA DE DIAS DE FOLGUSITAS NOTURNOS</t>
  </si>
  <si>
    <t>Para obtenção do quantitativo, foi calculado o número de dias durante a vigência do contrato (inciando às 00:00 do dia 01/06/2020) que serão necessários utilizar os folguistas. O dimensionamento se encontra no “Anexo II-H – Plantões”
O valor do posto do profissional foi dimensionado, deferentemente dos outros postos, para a situação de um único profissional 12 x 36. O valor da diária foi obtido, pelo valor desse profissional dividido pelo número de dias do contrato (30,4375)</t>
  </si>
  <si>
    <t>MÓDULO I – COMPOSIÇÃO DA REMUNERAÇÃO</t>
  </si>
  <si>
    <r>
      <t xml:space="preserve">Todos o profissionais fazem jus à adicional de periculosidade, conforme determinado na Convenção Coletiva adotada.
</t>
    </r>
    <r>
      <rPr>
        <sz val="9"/>
        <color rgb="FF000000"/>
        <rFont val="Times New Roman"/>
        <family val="1"/>
      </rPr>
      <t xml:space="preserve">
Para o posto de “Supervisor da Brigada” foi considerado 4,3452 de dias efetivamente de  em 30,4375 possíveis no mês.</t>
    </r>
  </si>
  <si>
    <t>13° SALÁRIO</t>
  </si>
  <si>
    <t>Como a planilha de custos e formação de preços é calculada mensalmente, provisiona-se proporcionalmente 1/12 (um doze avos) ao 13º salário (gratificação natalina).</t>
  </si>
  <si>
    <t>FÉRIAS E ADICIONAL DE FÉRIAS</t>
  </si>
  <si>
    <t>Como a planilha de custos e formação de preços é calculada mensalmente, provisiona-se proporcionalmente 1/12 (um doze avos) dos valores referentes a férias:
O adicional de férias (contido na letra B do Submódulo 2.1) corresponde a 1/3 (um terço) da remuneração que por sua vez é divido por 12 (doze)</t>
  </si>
  <si>
    <t>RAT / FAT / SAT</t>
  </si>
  <si>
    <t>Seguro de Acidente do Trabalho: 3%
Fator de Acidente do Trabalho: 1,00;</t>
  </si>
  <si>
    <t>AUXÍLIO TRANSPORTE</t>
  </si>
  <si>
    <t>Dias médios mensais: 30,4375
Valor da Tarifa (Decreto nº 37.940/2016): R$ 5,00 - Metropolitana 2 (M-2)
Quantidade de Ticketes diários: 2
Desconto de até 6% sob Salário Base
O desconto sob o salário base para todos os postos é equivalente ao valor do auxílio transporte. Dessa forma, essa rubrica foi zerada.</t>
  </si>
  <si>
    <t>AVISO PRÉVIO INDENIZADO</t>
  </si>
  <si>
    <t>Aviso Prévio Indenizado: 1/12 x 5%
Proporção estimada dos empregados demitidos com Aviso Prévio Indenizado, no período de 12 meses, durante a vigência do contrato: 5%</t>
  </si>
  <si>
    <t>Aviso Prévio Trabalhado: [ (100% / 30) x 7]/ 12 = 1,94%
(Acórdão TCU 1186/2017-Plenário)
Foi considerado que 100% dos empregados seriam demitidos com Aviso Prévio Trabalhado ao final do contrato.</t>
  </si>
  <si>
    <t>MULTA DO FGTS</t>
  </si>
  <si>
    <t>8% do FGTS x Multa de 40% x Percentual de empregados demitidos x (Salário + 13º Salário + Férias + Adicional de Férias)
0,08 x 0,4 x 0,9 x (1 + 1/12 + 1/12 + 1/3 * 1/12) = 3,44 %.
Foi considerado que 10% dos empregados pedem as contas.</t>
  </si>
  <si>
    <t>AUSÊNCIA LEGAIS (DIVERSAS)</t>
  </si>
  <si>
    <t>4,8860 / 30,4375  / 12 = 1,34%
Estimativa de dias por mês: 30,4375</t>
  </si>
  <si>
    <t>Ausência justificada</t>
  </si>
  <si>
    <t>Afastamento por doença</t>
  </si>
  <si>
    <t>Consulta médica filho</t>
  </si>
  <si>
    <t>Óbitos na família</t>
  </si>
  <si>
    <t>Casamento</t>
  </si>
  <si>
    <t>Doação de sangue</t>
  </si>
  <si>
    <t>Testemunho</t>
  </si>
  <si>
    <t>Consulta pré-natal</t>
  </si>
  <si>
    <t>Média total de faltas legais por ano</t>
  </si>
  <si>
    <t>LICENÇA PATERNIDADE</t>
  </si>
  <si>
    <t>5/30,4375/12*1,5%*100% = 0,02%
Percentual de Homens (Estimativa com base no histórico observado): 95,00% 
Expectativa anual de nascimento de filhos dos trabalhadores (IBGE): 1,5%</t>
  </si>
  <si>
    <t>AUSÊNCIA POR ACIDENTE DO TRABALHO</t>
  </si>
  <si>
    <t>0,9545/30,4375/12 = 0,26%
Média de faltas anuais por acidente de trabalho: 0,8545
Estimativa de dias por mês: 30,4375</t>
  </si>
  <si>
    <t>LICENÇA MATERNIDADE</t>
  </si>
  <si>
    <t>Percentual de Mulheres (Estimativa com base no histórico observado): 5,00% 
Expectativa mensal Afastamento Maternidade(Censo IBGE): 0,0032</t>
  </si>
  <si>
    <t>MÓDULO 5 – INSUMOS DIVERSOS</t>
  </si>
  <si>
    <r>
      <t xml:space="preserve">Para rateamento dos valores dos itens “A – Materiais de consumo” e “B – Ferramentas e Equipamentos” foram excluídos os folguistas do posto de “Brigadista Particular Noturno” e o posto “Supervisor de Brigada”. 
Assim, a fórmula de rateamento utilizada foi: </t>
    </r>
    <r>
      <rPr>
        <b/>
        <i/>
        <sz val="9"/>
        <color rgb="FF000000"/>
        <rFont val="Times New Roman"/>
        <family val="1"/>
      </rPr>
      <t>Valor do item (A ou B) x 2 ÷ 22</t>
    </r>
    <r>
      <rPr>
        <i/>
        <sz val="9"/>
        <color rgb="FF000000"/>
        <rFont val="Times New Roman"/>
        <family val="1"/>
      </rPr>
      <t xml:space="preserve"> </t>
    </r>
    <r>
      <rPr>
        <sz val="9"/>
        <color rgb="FF000000"/>
        <rFont val="Times New Roman"/>
        <family val="1"/>
      </rPr>
      <t xml:space="preserve">, sendo 22 o número de trabalhadores totais do contrato, excluído os Brigadistas Particulares Noturnos ‘Folguistas’ e o Supervisor de Brigada
Não foi considerado uniforme para o posto “Supervisor de Brigada”.
</t>
    </r>
  </si>
  <si>
    <t>APÊNDICE III – PLANILHA DE CUSTOS E FORMAÇÃO DE PREÇOS ESTIMATIVA
III-C – PLANILHA DE MÃO DE OBRA</t>
  </si>
  <si>
    <t>PROFISSIONAL</t>
  </si>
  <si>
    <t>DIURNO</t>
  </si>
  <si>
    <t>NOTURNO</t>
  </si>
  <si>
    <t>FOLGUISTA -NOTURNO</t>
  </si>
  <si>
    <t>FOLGUISTA – DIURNO</t>
  </si>
  <si>
    <t>CHEFE</t>
  </si>
  <si>
    <t>SUPERVISOR</t>
  </si>
  <si>
    <t>SALÁRIO NORMATIVO DA CATEGORIA</t>
  </si>
  <si>
    <t>CBO</t>
  </si>
  <si>
    <t>CONV. COLETIVA</t>
  </si>
  <si>
    <t>DF000025/2019</t>
  </si>
  <si>
    <t>OBSERVAÇÃO</t>
  </si>
  <si>
    <t>Na convenção discriminado como “Bombeiro Civil”</t>
  </si>
  <si>
    <t>Na convenção discriminado como “Bombeiro Civil Líder”</t>
  </si>
  <si>
    <t>Na convenção discriminado como “Bombeiro Civil Mestre”</t>
  </si>
  <si>
    <t>MÓDULO 1: COMPOSIÇÃO DA REMUNERAÇÃO</t>
  </si>
  <si>
    <t>1 - Composição da Remuneração</t>
  </si>
  <si>
    <t>Percentuais</t>
  </si>
  <si>
    <t>Valor (R$)</t>
  </si>
  <si>
    <t>A - Salário-Base</t>
  </si>
  <si>
    <t>B - Adicional de Periculosidade</t>
  </si>
  <si>
    <t>C - Adicional de Insalubridade</t>
  </si>
  <si>
    <t>D - Adicional Noturno</t>
  </si>
  <si>
    <t>E - Adicional de Hora Noturna Reduzida</t>
  </si>
  <si>
    <t>F - Adicional de Hora Extra no Feriado Trabalhado</t>
  </si>
  <si>
    <t>E – Outros</t>
  </si>
  <si>
    <t>Total</t>
  </si>
  <si>
    <t>MÓDULO 2: ENCARGOS E BENEFÍCIOS ANUAIS, MENSAIS E DIÁRIOS</t>
  </si>
  <si>
    <t>2.1 - 13º Salário, Férias e Adicional de Férias</t>
  </si>
  <si>
    <t>A - 13º salário</t>
  </si>
  <si>
    <t>B - Férias e Adicional de Férias</t>
  </si>
  <si>
    <t>Subtotal</t>
  </si>
  <si>
    <r>
      <t xml:space="preserve">2.2 - GPS, FGTS e outras contribuições
</t>
    </r>
    <r>
      <rPr>
        <b/>
        <sz val="9"/>
        <color rgb="FFFF0000"/>
        <rFont val="Times New Roman"/>
        <family val="1"/>
      </rPr>
      <t>Incide sobre os Módulos 1 e 2.1</t>
    </r>
  </si>
  <si>
    <t>A - INSS</t>
  </si>
  <si>
    <t>B - Salário Educação</t>
  </si>
  <si>
    <r>
      <t>C - SAT</t>
    </r>
    <r>
      <rPr>
        <sz val="9"/>
        <color rgb="FFFF0000"/>
        <rFont val="Times New Roman"/>
        <family val="1"/>
      </rPr>
      <t xml:space="preserve"> 
Utilizar o RAT Ajustado conforme GFIP: RAT x FAP</t>
    </r>
  </si>
  <si>
    <t>D – SESI ou SESC</t>
  </si>
  <si>
    <t>E - SENAI ou SENAC</t>
  </si>
  <si>
    <t>F - SEBRAE</t>
  </si>
  <si>
    <t>G - INCRA</t>
  </si>
  <si>
    <t>F - FGTS</t>
  </si>
  <si>
    <t>2.3 - Benefícios Mensais e Diários</t>
  </si>
  <si>
    <t>Valores</t>
  </si>
  <si>
    <t>A – Auxílio Transporte</t>
  </si>
  <si>
    <t>B – Auxílio Alimentação</t>
  </si>
  <si>
    <t>C – Plano Ambulatorial</t>
  </si>
  <si>
    <t>D – Assistência Odontológica</t>
  </si>
  <si>
    <t>E – Seguro de Vida / Assistência Funeral</t>
  </si>
  <si>
    <t>2 - Encargos e Benefícios Anuais, Mensais e Diários</t>
  </si>
  <si>
    <t>2.1 - 13º Salário e Adicional de Férias</t>
  </si>
  <si>
    <t>2.2 - GPS, FGTS e outras contribuições</t>
  </si>
  <si>
    <t>MÓDULO 3: PROVISÃO PARA RESCISÃO</t>
  </si>
  <si>
    <t>3 - Provisão para Rescisão</t>
  </si>
  <si>
    <t>A - Aviso Prévio Indenizado</t>
  </si>
  <si>
    <t>B - Incidência do FGTS sobre Aviso Prévio Indenizado</t>
  </si>
  <si>
    <r>
      <t xml:space="preserve">C - Multa do FGTS e contribuições sociais sobre o Aviso Prévio Indenizado
</t>
    </r>
    <r>
      <rPr>
        <sz val="9"/>
        <color rgb="FFFF0000"/>
        <rFont val="Times New Roman"/>
        <family val="1"/>
      </rPr>
      <t>Considerando que a multa do FGTS e Contribuição Social incide uma única vez sobre a totalidade dos meses de contrato, independentemente da espécie de Aviso Prévio  - trabalhado ou indenizado - zeramos essa rubrica e aportamos na sua totalidade na alínea “f” deste mesmo módulo</t>
    </r>
  </si>
  <si>
    <t>D - Aviso Prévio Trabalhado</t>
  </si>
  <si>
    <t>E - Incidência do submódulo 2.2 sobre o Aviso Prévio Trabalhado</t>
  </si>
  <si>
    <t>F - Multa do FGTS</t>
  </si>
  <si>
    <t>MÓDULO 4: CUSTO DE REPOSIÇÃO DO PROFISSIONAL AUSENTE</t>
  </si>
  <si>
    <t>4.1 -Substituto nas Ausências Legais</t>
  </si>
  <si>
    <r>
      <t xml:space="preserve">A – Substituto na cobertura de Férias
</t>
    </r>
    <r>
      <rPr>
        <sz val="9"/>
        <color rgb="FFFF0000"/>
        <rFont val="Times New Roman"/>
        <family val="1"/>
      </rPr>
      <t>As férias serão pagas na letra B do submódulo 2.1.</t>
    </r>
  </si>
  <si>
    <t>B – Substituto na cobertura de Ausências Legais</t>
  </si>
  <si>
    <t>C – Substituto na cobertura de Licença-Paternidade</t>
  </si>
  <si>
    <t>D – Substituto na cobertura de Ausência por acidente de trabalho</t>
  </si>
  <si>
    <t>E – Substituto na cobertura de Afastamento Maternidade</t>
  </si>
  <si>
    <t>4.2 - Substituto na Intrajornada</t>
  </si>
  <si>
    <t>A – Substituto na cobertura de Intervalo para repouso ou alimentação</t>
  </si>
  <si>
    <t>4 - Custo de Reposição do Profissional Ausente</t>
  </si>
  <si>
    <t>4.1 - Ausências Legais</t>
  </si>
  <si>
    <t>4.2 – Subsitituto na Intrajornada</t>
  </si>
  <si>
    <t>MÓDULO 5: INSUMOS DIVERSOS</t>
  </si>
  <si>
    <t>5 - Insumos Diversos</t>
  </si>
  <si>
    <t>A – Materiais de consumo (Anexo II-D)</t>
  </si>
  <si>
    <t>B – Ferramentas e Equipamentos (Anexo II-E)</t>
  </si>
  <si>
    <t>C – Uniforme</t>
  </si>
  <si>
    <t>MÓDULO 6 - CUSTOS INDIRETOS, TRIBUTOS E LUCRO</t>
  </si>
  <si>
    <t>6 - Custos Indiretos, Tributos e Lucro</t>
  </si>
  <si>
    <t>A - Custos Indiretos</t>
  </si>
  <si>
    <t>A.1 - Administração Central (AC)</t>
  </si>
  <si>
    <t>A.2 - Despesas Financeiras (DF)</t>
  </si>
  <si>
    <t>A.3 - Riscos e Garantias (R)</t>
  </si>
  <si>
    <t>B - Lucro (L)</t>
  </si>
  <si>
    <t>C - Tributos</t>
  </si>
  <si>
    <t>C.1 - Tributos Federais (PIS e COFINS)</t>
  </si>
  <si>
    <t>C.1.1 - PIS</t>
  </si>
  <si>
    <t>C.1.2 - COFINS</t>
  </si>
  <si>
    <t>C.1.3 - CPRB</t>
  </si>
  <si>
    <t>C.2 - Tributos Estaduais</t>
  </si>
  <si>
    <t>C.3 - Tributos Municipais</t>
  </si>
  <si>
    <t>C.3.1 - ISS</t>
  </si>
  <si>
    <t>C.4 - Outros Tributos (especificar)</t>
  </si>
  <si>
    <t>TOTAL MÓDULO 6 - CUSTOS INDIRETOS, TRIBUTOS E LUCRO</t>
  </si>
  <si>
    <t>QUADRO RESUMO DO CUSTO MENSAL POR POSTO</t>
  </si>
  <si>
    <r>
      <t xml:space="preserve">SUB-TOTAL MÓDULOS 1 + 2 + 3 + 4 + 5  </t>
    </r>
    <r>
      <rPr>
        <sz val="9"/>
        <color rgb="FF800000"/>
        <rFont val="Times New Roman"/>
        <family val="1"/>
      </rPr>
      <t>(CUSTO)</t>
    </r>
  </si>
  <si>
    <t>VALOR TOTAL POR EMPREGADO</t>
  </si>
  <si>
    <t>APÊNDICE III – PLANILHA DE CUSTOS E FORMAÇÃO DE PREÇOS ESTIMATIVA
III-D – MATERIAIS DE CONSUMO</t>
  </si>
  <si>
    <t>CUSTO TOTAL MENSAL (R$)</t>
  </si>
  <si>
    <t>UNID</t>
  </si>
  <si>
    <t>(A)
QTD</t>
  </si>
  <si>
    <t>(B)
CUSTO UNITÁRIO
(R$)</t>
  </si>
  <si>
    <t>( A x B / 12)
CUSTO TOTAL MENSAL
(R$)</t>
  </si>
  <si>
    <t>ÁLCOOL ETÍLICO 70% 1 litro</t>
  </si>
  <si>
    <t>Unid</t>
  </si>
  <si>
    <t>ATADURA CREPE</t>
  </si>
  <si>
    <t>Pct.</t>
  </si>
  <si>
    <t>BANDAGEM TRIANGULAR</t>
  </si>
  <si>
    <t>BOLSA PARA COMPRESSA GELADA/QUENTE</t>
  </si>
  <si>
    <t>Unid.</t>
  </si>
  <si>
    <t>COMPRESSA DE GAZE ESTERILIZADA</t>
  </si>
  <si>
    <t>COMPRESSA DE GAZES</t>
  </si>
  <si>
    <t>FILTROS MECÂNICO PARA MASCARA COM RESPIRADOR FACIAL</t>
  </si>
  <si>
    <t>Cx</t>
  </si>
  <si>
    <t>FITA ADESIVA CREPE</t>
  </si>
  <si>
    <t>FRASCOS DE SORO FISIOLÓGICO</t>
  </si>
  <si>
    <t>LUVA LATEX PARA PROCEDIMENTO HOSPITALAR</t>
  </si>
  <si>
    <t>Cx.</t>
  </si>
  <si>
    <t>MÁSCARA CIRÚRGICA – PROCEDIMENTO</t>
  </si>
  <si>
    <t>PLÁSTICO PROTETOR DE QUEIMADURAS E EVISCERAÇÕES</t>
  </si>
  <si>
    <t>FITA ZEBRADA PLÁSTICA</t>
  </si>
  <si>
    <t>PROTETOR AUDITIVO TIPO PLUG</t>
  </si>
  <si>
    <t>APÊNDICE III – PLANILHA DE CUSTOS E FORMAÇÃO DE PREÇOS ESTIMATIVA
III-E – FERRAMENTAS E EQUIPAMENTOS</t>
  </si>
  <si>
    <t>(A x B /60)
CUSTO TOTAL MENSAL
(R$)</t>
  </si>
  <si>
    <t>ALICATE DE PRESSÃO 10” ABERTURA VARIÁVEL</t>
  </si>
  <si>
    <t>Pç</t>
  </si>
  <si>
    <t>ALICATE UNIVERSAL</t>
  </si>
  <si>
    <t>APARELHO DE PRESSÃO ARTERIAL PARA BRAÇO</t>
  </si>
  <si>
    <t>BOLSA PARA TRANSPORTE DE MATERIAIS PRIMEIROS SOCORROS</t>
  </si>
  <si>
    <t>CADEIRA DE RODAS RESGATE</t>
  </si>
  <si>
    <t>Conj.</t>
  </si>
  <si>
    <t>CAPA DE CHUVA COM CAPUZ E MANGA</t>
  </si>
  <si>
    <t>CAPACETE</t>
  </si>
  <si>
    <t>CHAVE GRIFA DE 24”</t>
  </si>
  <si>
    <t>CINTO DE IMOBILIZAÇÃO PARA PRANCHA</t>
  </si>
  <si>
    <t>CINTURÃO DE SEGURANÇA, TIPO PÁRA-QUEDISTA</t>
  </si>
  <si>
    <t>COLAR CERVICAL PARA RESGATE AJUSTÁVEL 4X1</t>
  </si>
  <si>
    <t>CONE DE SINALIZAÇÃO 75CM</t>
  </si>
  <si>
    <t>CORDA POLIAMIDA ESTÁTICA 11 OU 12 MM</t>
  </si>
  <si>
    <t>Rl.</t>
  </si>
  <si>
    <t>DESFIBRILADOR EXTERNO AUTOMÁTICO (DEA)</t>
  </si>
  <si>
    <t>ESCADA PROLONGÁVEL DE FIBRA 2,90MX4,80M</t>
  </si>
  <si>
    <t>FREIOS TIPO OITO</t>
  </si>
  <si>
    <t>IMOBILIZADOR DE CABEÇA</t>
  </si>
  <si>
    <t>JOGO DE CHAVE DE FENDA/PHILIPS</t>
  </si>
  <si>
    <t>Jg</t>
  </si>
  <si>
    <t>LANTERNA PARA AVALIAR PUPILA</t>
  </si>
  <si>
    <t>LANTERNA TÁTICA RECARREGÁVEL</t>
  </si>
  <si>
    <t>LUVA ELETRICISTA (ISOLANTE) CLASSE 00</t>
  </si>
  <si>
    <t>LUVAS EM VAQUETA</t>
  </si>
  <si>
    <t>Par</t>
  </si>
  <si>
    <t>MACHADO TIPO ARROMBADOR</t>
  </si>
  <si>
    <t>MARRETA 5 KG</t>
  </si>
  <si>
    <t>MÁSCARA POCKET PARA RCP</t>
  </si>
  <si>
    <t>MÁSCARA RESPIRADOR FACIAL COM ESPAÇO PARA FILTROS OU CARTUCHOS QUÍMICOS</t>
  </si>
  <si>
    <t>MEGAFONE.</t>
  </si>
  <si>
    <t>MICROFONES DE LAPELA</t>
  </si>
  <si>
    <t>MOSQUETÃO EM AÇO COM ROSCA 12,5KN</t>
  </si>
  <si>
    <t>ÓCULOS DE SEGURANÇA INCOLOR</t>
  </si>
  <si>
    <t>OXÍMETRO DE DEDO</t>
  </si>
  <si>
    <t>PÉ DE CABRA 80CM</t>
  </si>
  <si>
    <t>PICARETA</t>
  </si>
  <si>
    <t>PRANCHA DE IMOBILIZAÇÃO DO CORPO</t>
  </si>
  <si>
    <t>RÁDIOS TRANSMISSORES (HT)</t>
  </si>
  <si>
    <t>RESSUSCITADOR MANUAL (AMBU) ADULTO</t>
  </si>
  <si>
    <t>TALA MOLDÁVEL</t>
  </si>
  <si>
    <t>TALABARTE EM Y COM ABSORVEDOR DE IMPACTO</t>
  </si>
  <si>
    <t>TERMÔMETRO DIGITAL DE TESTA</t>
  </si>
  <si>
    <t>TESOURA PARA CORTE DE ANEL</t>
  </si>
  <si>
    <t>TESOURA PONTA ROMBA</t>
  </si>
  <si>
    <r>
      <t xml:space="preserve">APÊNDICE III – PLANILHA DE CUSTOS E FORMAÇÃO DE PREÇOS ESTIMATIVA
</t>
    </r>
    <r>
      <rPr>
        <sz val="12"/>
        <rFont val="Times New Roman"/>
        <family val="1"/>
      </rPr>
      <t>III-F – UNIFORMES</t>
    </r>
  </si>
  <si>
    <t>QTD
ANUAL</t>
  </si>
  <si>
    <t>CUSTO UNITÁRIO
(R$)</t>
  </si>
  <si>
    <t>CUSTO TOTAL ANUAL
(R$)</t>
  </si>
  <si>
    <t>Calça em RipStop</t>
  </si>
  <si>
    <t>Camiseta em malha fria</t>
  </si>
  <si>
    <t>Cinto de bombeiro</t>
  </si>
  <si>
    <t>Coturno com CA (Aprovado para: proteção dos pés do usuário contra riscos de natureza leve, contra agentes abrasivos e escoriantes e contra choques elétricos)</t>
  </si>
  <si>
    <t>Gandola em RipStop</t>
  </si>
  <si>
    <t>Japona</t>
  </si>
  <si>
    <t>Meia</t>
  </si>
  <si>
    <r>
      <t xml:space="preserve">APÊNDICE III – PLANILHA DE CUSTOS E FORMAÇÃO DE PREÇOS ESTIMATIVA
</t>
    </r>
    <r>
      <rPr>
        <sz val="12"/>
        <rFont val="Times New Roman"/>
        <family val="1"/>
      </rPr>
      <t>III-H – DIMENSIONAMENTO DE DIAS DE FOLGUISTAS – NOTURNO</t>
    </r>
  </si>
  <si>
    <t>segunda-feira</t>
  </si>
  <si>
    <t>terça-feira</t>
  </si>
  <si>
    <t>quarta-feira</t>
  </si>
  <si>
    <t>quinta-feira</t>
  </si>
  <si>
    <t>sexta-feira</t>
  </si>
  <si>
    <t>sábado</t>
  </si>
  <si>
    <t>domingo</t>
  </si>
  <si>
    <t>I1</t>
  </si>
  <si>
    <t>I2</t>
  </si>
  <si>
    <t>Z1</t>
  </si>
  <si>
    <t>J1</t>
  </si>
  <si>
    <t>J2</t>
  </si>
  <si>
    <t>Z2</t>
  </si>
  <si>
    <t>K1</t>
  </si>
  <si>
    <t>K2</t>
  </si>
  <si>
    <t>Z3</t>
  </si>
  <si>
    <t>L1</t>
  </si>
  <si>
    <t>L2</t>
  </si>
  <si>
    <t>Z4</t>
  </si>
  <si>
    <t>NÚMERO TOTAL DE DIAS – FOLGUISTA Z1</t>
  </si>
  <si>
    <t>NÚMERO TOTAL DE DIAS – FOLGUISTA Z2</t>
  </si>
  <si>
    <t>NÚMERO TOTAL DE DIAS – FOLGUISTA Z3</t>
  </si>
  <si>
    <t>NÚMERO TOTAL DE DIAS – FOLGUISTA Z4</t>
  </si>
  <si>
    <t>NÚMERO TOTAL DE DIAS DE FOLGUISTAS</t>
  </si>
  <si>
    <t>NÚMERO DE MESES</t>
  </si>
  <si>
    <t>NÚMERO TOTAL DE DIAS DE FOLGUISTAS POR MÊS (ARREDONDADO)</t>
  </si>
  <si>
    <r>
      <t xml:space="preserve">APÊNDICE III – PLANILHA DE CUSTOS E FORMAÇÃO DE PREÇOS ESTIMATIVA
</t>
    </r>
    <r>
      <rPr>
        <sz val="12"/>
        <rFont val="Times New Roman"/>
        <family val="1"/>
      </rPr>
      <t>III-I – DIMENSIONAMENTO DE DIAS DE FOLGUISTAS – DIURNO</t>
    </r>
  </si>
  <si>
    <t>A1</t>
  </si>
  <si>
    <t>A2</t>
  </si>
  <si>
    <t>W1</t>
  </si>
  <si>
    <t>B1</t>
  </si>
  <si>
    <t>B2</t>
  </si>
  <si>
    <t>W2</t>
  </si>
  <si>
    <t>C1</t>
  </si>
  <si>
    <t>C2</t>
  </si>
  <si>
    <t> </t>
  </si>
  <si>
    <t>D1</t>
  </si>
  <si>
    <t>D2</t>
  </si>
  <si>
    <t>G1</t>
  </si>
  <si>
    <t>G2</t>
  </si>
  <si>
    <t>H1</t>
  </si>
  <si>
    <t>H2</t>
  </si>
  <si>
    <t>NÚMERO TOTAL DE DIAS – FOLGUISTA W1</t>
  </si>
  <si>
    <t>NÚMERO TOTAL DE DIAS – FOLGUISTA W2</t>
  </si>
</sst>
</file>

<file path=xl/styles.xml><?xml version="1.0" encoding="utf-8"?>
<styleSheet xmlns="http://schemas.openxmlformats.org/spreadsheetml/2006/main">
  <numFmts count="8">
    <numFmt numFmtId="164" formatCode="[$R$-416]\ #,##0.00;[Red]\-[$R$-416]\ #,##0.00"/>
    <numFmt numFmtId="165" formatCode="0.0000"/>
    <numFmt numFmtId="166" formatCode="d/m/yyyy"/>
    <numFmt numFmtId="167" formatCode="#,##0.00\ ;&quot; (&quot;#,##0.00\);\-#\ ;@\ "/>
    <numFmt numFmtId="168" formatCode="&quot;R$ &quot;#,##0.00\ ;[Red]&quot;(R$ &quot;#,##0.00\)"/>
    <numFmt numFmtId="169" formatCode="#,##0.00\ ;#,##0.00\ ;\-#\ ;@\ "/>
    <numFmt numFmtId="170" formatCode="#,##0.00\ ;\(#,##0.00\);\-#\ ;@\ "/>
    <numFmt numFmtId="171" formatCode="dd/mm/yy"/>
  </numFmts>
  <fonts count="24"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sz val="11"/>
      <color rgb="FF000000"/>
      <name val="Times New Roman"/>
      <family val="1"/>
    </font>
    <font>
      <sz val="9"/>
      <name val="Times New Roman"/>
      <family val="1"/>
    </font>
    <font>
      <b/>
      <i/>
      <sz val="9"/>
      <color rgb="FF000000"/>
      <name val="Times New Roman"/>
      <family val="1"/>
    </font>
    <font>
      <i/>
      <sz val="9"/>
      <color rgb="FF000000"/>
      <name val="Times New Roman"/>
      <family val="1"/>
    </font>
    <font>
      <b/>
      <sz val="12"/>
      <color rgb="FF000000"/>
      <name val="Times New Roman"/>
      <family val="1"/>
    </font>
    <font>
      <sz val="7"/>
      <color rgb="FF000000"/>
      <name val="Times New Roman"/>
      <family val="1"/>
    </font>
    <font>
      <sz val="9"/>
      <color rgb="FF000000"/>
      <name val="Arial"/>
      <family val="2"/>
    </font>
    <font>
      <b/>
      <sz val="9"/>
      <name val="Times New Roman"/>
      <family val="1"/>
    </font>
    <font>
      <b/>
      <sz val="9"/>
      <color rgb="FFFF0000"/>
      <name val="Times New Roman"/>
      <family val="1"/>
    </font>
    <font>
      <sz val="9"/>
      <color rgb="FFFF0000"/>
      <name val="Times New Roman"/>
      <family val="1"/>
    </font>
    <font>
      <sz val="9"/>
      <color rgb="FF808080"/>
      <name val="Times New Roman"/>
      <family val="1"/>
    </font>
    <font>
      <sz val="9"/>
      <color rgb="FF333333"/>
      <name val="Times New Roman"/>
      <family val="1"/>
    </font>
    <font>
      <sz val="9"/>
      <color rgb="FF800000"/>
      <name val="Times New Roman"/>
      <family val="1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8"/>
      <color rgb="FF00000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DDDDDD"/>
        <bgColor rgb="FFCCCCCC"/>
      </patternFill>
    </fill>
    <fill>
      <patternFill patternType="solid">
        <fgColor rgb="FFCCCCCC"/>
        <bgColor rgb="FFDDDDDD"/>
      </patternFill>
    </fill>
    <fill>
      <patternFill patternType="solid">
        <fgColor rgb="FFEEEEEE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B2B2B2"/>
        <bgColor rgb="FF999999"/>
      </patternFill>
    </fill>
    <fill>
      <patternFill patternType="solid">
        <fgColor rgb="FF999999"/>
        <bgColor rgb="FF808080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127">
    <xf numFmtId="0" fontId="0" fillId="0" borderId="0" xfId="0"/>
    <xf numFmtId="0" fontId="4" fillId="5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left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4" fillId="0" borderId="0" xfId="0" applyFont="1" applyAlignment="1"/>
    <xf numFmtId="0" fontId="5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5" fillId="0" borderId="1" xfId="0" applyNumberFormat="1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0" fillId="0" borderId="0" xfId="0"/>
    <xf numFmtId="0" fontId="4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0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4" fillId="5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166" fontId="4" fillId="0" borderId="0" xfId="0" applyNumberFormat="1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 wrapText="1"/>
    </xf>
    <xf numFmtId="167" fontId="4" fillId="3" borderId="1" xfId="0" applyNumberFormat="1" applyFont="1" applyFill="1" applyBorder="1" applyAlignment="1">
      <alignment horizontal="center" vertical="center" wrapText="1"/>
    </xf>
    <xf numFmtId="167" fontId="4" fillId="3" borderId="7" xfId="0" applyNumberFormat="1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vertical="center" wrapText="1"/>
    </xf>
    <xf numFmtId="168" fontId="4" fillId="5" borderId="1" xfId="0" applyNumberFormat="1" applyFont="1" applyFill="1" applyBorder="1" applyAlignment="1">
      <alignment horizontal="center" vertical="center" wrapText="1"/>
    </xf>
    <xf numFmtId="169" fontId="12" fillId="5" borderId="1" xfId="0" applyNumberFormat="1" applyFont="1" applyFill="1" applyBorder="1" applyAlignment="1">
      <alignment horizontal="center" vertical="center" wrapText="1"/>
    </xf>
    <xf numFmtId="10" fontId="4" fillId="5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169" fontId="12" fillId="0" borderId="1" xfId="0" applyNumberFormat="1" applyFont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164" fontId="4" fillId="4" borderId="9" xfId="0" applyNumberFormat="1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vertical="center" wrapText="1"/>
    </xf>
    <xf numFmtId="170" fontId="4" fillId="5" borderId="0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169" fontId="4" fillId="5" borderId="1" xfId="0" applyNumberFormat="1" applyFont="1" applyFill="1" applyBorder="1" applyAlignment="1">
      <alignment horizontal="center" vertical="center" wrapText="1"/>
    </xf>
    <xf numFmtId="10" fontId="4" fillId="4" borderId="9" xfId="0" applyNumberFormat="1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vertical="center" wrapText="1"/>
    </xf>
    <xf numFmtId="0" fontId="7" fillId="5" borderId="6" xfId="0" applyFont="1" applyFill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169" fontId="4" fillId="0" borderId="1" xfId="0" applyNumberFormat="1" applyFont="1" applyBorder="1" applyAlignment="1">
      <alignment horizontal="center" vertical="center" wrapText="1"/>
    </xf>
    <xf numFmtId="0" fontId="4" fillId="5" borderId="10" xfId="0" applyFont="1" applyFill="1" applyBorder="1" applyAlignment="1">
      <alignment vertical="center" wrapText="1"/>
    </xf>
    <xf numFmtId="0" fontId="4" fillId="7" borderId="6" xfId="0" applyFont="1" applyFill="1" applyBorder="1" applyAlignment="1">
      <alignment horizontal="left" vertical="center" wrapText="1"/>
    </xf>
    <xf numFmtId="167" fontId="4" fillId="7" borderId="1" xfId="0" applyNumberFormat="1" applyFont="1" applyFill="1" applyBorder="1" applyAlignment="1">
      <alignment horizontal="center" vertical="center" wrapText="1"/>
    </xf>
    <xf numFmtId="167" fontId="4" fillId="7" borderId="7" xfId="0" applyNumberFormat="1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right" vertical="center" wrapText="1"/>
    </xf>
    <xf numFmtId="0" fontId="7" fillId="5" borderId="6" xfId="0" applyFont="1" applyFill="1" applyBorder="1" applyAlignment="1">
      <alignment horizontal="left" vertical="center" wrapText="1"/>
    </xf>
    <xf numFmtId="0" fontId="4" fillId="5" borderId="6" xfId="0" applyFont="1" applyFill="1" applyBorder="1" applyAlignment="1">
      <alignment horizontal="left" vertical="center" wrapText="1"/>
    </xf>
    <xf numFmtId="169" fontId="4" fillId="0" borderId="0" xfId="0" applyNumberFormat="1" applyFont="1" applyAlignment="1">
      <alignment wrapText="1"/>
    </xf>
    <xf numFmtId="167" fontId="4" fillId="3" borderId="1" xfId="0" applyNumberFormat="1" applyFont="1" applyFill="1" applyBorder="1" applyAlignment="1">
      <alignment horizontal="left" vertical="center" wrapText="1"/>
    </xf>
    <xf numFmtId="0" fontId="4" fillId="0" borderId="6" xfId="0" applyFont="1" applyBorder="1" applyAlignment="1">
      <alignment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7" borderId="6" xfId="0" applyFont="1" applyFill="1" applyBorder="1" applyAlignment="1">
      <alignment vertical="center" wrapText="1"/>
    </xf>
    <xf numFmtId="10" fontId="4" fillId="5" borderId="0" xfId="0" applyNumberFormat="1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 wrapText="1"/>
    </xf>
    <xf numFmtId="10" fontId="16" fillId="0" borderId="1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4" fillId="6" borderId="1" xfId="0" applyFont="1" applyFill="1" applyBorder="1" applyAlignment="1">
      <alignment horizontal="center" vertical="center" wrapText="1"/>
    </xf>
    <xf numFmtId="167" fontId="4" fillId="5" borderId="1" xfId="0" applyNumberFormat="1" applyFont="1" applyFill="1" applyBorder="1" applyAlignment="1">
      <alignment horizontal="center" vertical="center" wrapText="1"/>
    </xf>
    <xf numFmtId="169" fontId="4" fillId="5" borderId="0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top" wrapText="1"/>
    </xf>
    <xf numFmtId="164" fontId="5" fillId="4" borderId="1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vertical="center"/>
    </xf>
    <xf numFmtId="164" fontId="4" fillId="0" borderId="0" xfId="0" applyNumberFormat="1" applyFont="1" applyAlignment="1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4" fillId="0" borderId="1" xfId="0" applyFont="1" applyBorder="1" applyAlignment="1"/>
    <xf numFmtId="0" fontId="6" fillId="0" borderId="0" xfId="0" applyFont="1" applyAlignment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164" fontId="21" fillId="0" borderId="0" xfId="0" applyNumberFormat="1" applyFont="1" applyAlignment="1"/>
    <xf numFmtId="171" fontId="22" fillId="7" borderId="1" xfId="0" applyNumberFormat="1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wrapText="1"/>
    </xf>
  </cellXfs>
  <cellStyles count="2">
    <cellStyle name="Normal" xfId="0" builtinId="0"/>
    <cellStyle name="TableStyleLight1" xfId="1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CCCCC"/>
      <rgbColor rgb="FF808080"/>
      <rgbColor rgb="FFB2B2B2"/>
      <rgbColor rgb="FF993366"/>
      <rgbColor rgb="FFFFFFCC"/>
      <rgbColor rgb="FFEEEEEE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CC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II-E%20-%20FERRAMENTAS%20E%20EQUIPAMENT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II-E - FERRAMENTAS E EQUIPAME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1002"/>
  <sheetViews>
    <sheetView tabSelected="1" zoomScale="90" zoomScaleNormal="90" workbookViewId="0">
      <selection activeCell="E6" sqref="E6"/>
    </sheetView>
  </sheetViews>
  <sheetFormatPr defaultRowHeight="12.75"/>
  <cols>
    <col min="1" max="1" width="7.28515625"/>
    <col min="2" max="2" width="35.85546875"/>
    <col min="3" max="3" width="11.5703125"/>
    <col min="4" max="4" width="13.85546875"/>
    <col min="5" max="5" width="18.42578125"/>
    <col min="6" max="6" width="17.140625"/>
    <col min="7" max="7" width="13.7109375"/>
    <col min="8" max="24" width="7"/>
    <col min="25" max="1022" width="14.42578125"/>
    <col min="1023" max="1025" width="11.5703125"/>
  </cols>
  <sheetData>
    <row r="1" spans="1:24" ht="27.75" customHeight="1">
      <c r="A1" s="14" t="s">
        <v>0</v>
      </c>
      <c r="B1" s="14"/>
      <c r="C1" s="14"/>
      <c r="D1" s="14"/>
      <c r="E1" s="14"/>
      <c r="F1" s="14"/>
      <c r="G1" s="14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</row>
    <row r="2" spans="1:24" ht="12" customHeight="1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</row>
    <row r="3" spans="1:24" ht="54.75" customHeight="1">
      <c r="A3" s="21" t="s">
        <v>1</v>
      </c>
      <c r="B3" s="21" t="s">
        <v>2</v>
      </c>
      <c r="C3" s="21" t="s">
        <v>3</v>
      </c>
      <c r="D3" s="21" t="s">
        <v>4</v>
      </c>
      <c r="E3" s="21" t="s">
        <v>5</v>
      </c>
      <c r="F3" s="21" t="s">
        <v>6</v>
      </c>
      <c r="G3" s="21" t="s">
        <v>7</v>
      </c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</row>
    <row r="4" spans="1:24" ht="28.5" customHeight="1">
      <c r="A4" s="22" t="s">
        <v>8</v>
      </c>
      <c r="B4" s="23" t="s">
        <v>9</v>
      </c>
      <c r="C4" s="22" t="s">
        <v>10</v>
      </c>
      <c r="D4" s="22">
        <v>6</v>
      </c>
      <c r="E4" s="24">
        <f>'III-C - MÃO DE OBRA'!D109</f>
        <v>19797.998009803778</v>
      </c>
      <c r="F4" s="24">
        <f t="shared" ref="F4:F9" si="0">D4*E4</f>
        <v>118787.98805882267</v>
      </c>
      <c r="G4" s="24">
        <f t="shared" ref="G4:G9" si="1">F4*12</f>
        <v>1425455.8567058719</v>
      </c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</row>
    <row r="5" spans="1:24" ht="24" customHeight="1">
      <c r="A5" s="22" t="s">
        <v>11</v>
      </c>
      <c r="B5" s="23" t="s">
        <v>12</v>
      </c>
      <c r="C5" s="22" t="s">
        <v>10</v>
      </c>
      <c r="D5" s="22">
        <v>4</v>
      </c>
      <c r="E5" s="24">
        <f>'III-C - MÃO DE OBRA'!E109</f>
        <v>22923.741588123052</v>
      </c>
      <c r="F5" s="24">
        <f t="shared" si="0"/>
        <v>91694.966352492207</v>
      </c>
      <c r="G5" s="24">
        <f t="shared" si="1"/>
        <v>1100339.5962299064</v>
      </c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</row>
    <row r="6" spans="1:24" ht="23.25" customHeight="1">
      <c r="A6" s="22" t="s">
        <v>13</v>
      </c>
      <c r="B6" s="23" t="s">
        <v>14</v>
      </c>
      <c r="C6" s="22" t="s">
        <v>10</v>
      </c>
      <c r="D6" s="22">
        <v>1</v>
      </c>
      <c r="E6" s="24">
        <f>'III-C - MÃO DE OBRA'!H109</f>
        <v>24127.691695730318</v>
      </c>
      <c r="F6" s="24">
        <f t="shared" si="0"/>
        <v>24127.691695730318</v>
      </c>
      <c r="G6" s="24">
        <f t="shared" si="1"/>
        <v>289532.30034876382</v>
      </c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</row>
    <row r="7" spans="1:24" ht="23.25" customHeight="1">
      <c r="A7" s="22" t="s">
        <v>15</v>
      </c>
      <c r="B7" s="23" t="s">
        <v>16</v>
      </c>
      <c r="C7" s="22" t="s">
        <v>10</v>
      </c>
      <c r="D7" s="22">
        <v>1</v>
      </c>
      <c r="E7" s="24">
        <f>'III-C - MÃO DE OBRA'!I109</f>
        <v>2823.2568488883207</v>
      </c>
      <c r="F7" s="24">
        <f t="shared" si="0"/>
        <v>2823.2568488883207</v>
      </c>
      <c r="G7" s="24">
        <f t="shared" si="1"/>
        <v>33879.082186659849</v>
      </c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</row>
    <row r="8" spans="1:24" ht="23.25" customHeight="1">
      <c r="A8" s="22" t="s">
        <v>17</v>
      </c>
      <c r="B8" s="23" t="s">
        <v>18</v>
      </c>
      <c r="C8" s="22" t="s">
        <v>19</v>
      </c>
      <c r="D8" s="25">
        <v>17</v>
      </c>
      <c r="E8" s="24">
        <f>'III-C - MÃO DE OBRA'!F109/30.4375</f>
        <v>375.74684419854555</v>
      </c>
      <c r="F8" s="24">
        <f t="shared" si="0"/>
        <v>6387.6963513752744</v>
      </c>
      <c r="G8" s="24">
        <f t="shared" si="1"/>
        <v>76652.356216503293</v>
      </c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</row>
    <row r="9" spans="1:24" ht="23.25" customHeight="1">
      <c r="A9" s="22" t="s">
        <v>20</v>
      </c>
      <c r="B9" s="23" t="s">
        <v>21</v>
      </c>
      <c r="C9" s="22" t="s">
        <v>19</v>
      </c>
      <c r="D9" s="25">
        <v>9</v>
      </c>
      <c r="E9" s="24">
        <f>'III-C - MÃO DE OBRA'!G109/30.4375</f>
        <v>324.39992710089825</v>
      </c>
      <c r="F9" s="24">
        <f t="shared" si="0"/>
        <v>2919.5993439080844</v>
      </c>
      <c r="G9" s="24">
        <f t="shared" si="1"/>
        <v>35035.192126897011</v>
      </c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</row>
    <row r="10" spans="1:24" ht="12" customHeight="1">
      <c r="A10" s="26"/>
      <c r="B10" s="27"/>
      <c r="C10" s="26"/>
      <c r="D10" s="26"/>
      <c r="E10" s="28"/>
      <c r="F10" s="28"/>
      <c r="G10" s="28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</row>
    <row r="11" spans="1:24" ht="25.5" customHeight="1">
      <c r="A11" s="13" t="s">
        <v>22</v>
      </c>
      <c r="B11" s="13"/>
      <c r="C11" s="13"/>
      <c r="D11" s="13"/>
      <c r="E11" s="13"/>
      <c r="F11" s="24">
        <f>SUM(F4:F9)</f>
        <v>246741.19865121687</v>
      </c>
      <c r="G11" s="29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</row>
    <row r="12" spans="1:24" ht="25.5" customHeight="1">
      <c r="A12" s="12" t="s">
        <v>23</v>
      </c>
      <c r="B12" s="12"/>
      <c r="C12" s="12"/>
      <c r="D12" s="12"/>
      <c r="E12" s="12"/>
      <c r="F12" s="12"/>
      <c r="G12" s="30">
        <f>SUM(G4:G9)</f>
        <v>2960894.3838146026</v>
      </c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</row>
    <row r="13" spans="1:24" ht="33.75" customHeight="1"/>
    <row r="14" spans="1:24" ht="12" customHeight="1"/>
    <row r="15" spans="1:24" ht="12" customHeight="1"/>
    <row r="16" spans="1:24" ht="12" customHeight="1"/>
    <row r="17" ht="12" customHeight="1"/>
    <row r="18" ht="12" customHeight="1"/>
    <row r="19" ht="12" customHeight="1"/>
    <row r="20" ht="12" customHeight="1"/>
    <row r="21" ht="12" customHeight="1"/>
    <row r="22" ht="12" customHeight="1"/>
    <row r="23" ht="12" customHeight="1"/>
    <row r="24" ht="12" customHeight="1"/>
    <row r="25" ht="12" customHeight="1"/>
    <row r="26" ht="12" customHeight="1"/>
    <row r="27" ht="12" customHeight="1"/>
    <row r="28" ht="12" customHeight="1"/>
    <row r="29" ht="12" customHeight="1"/>
    <row r="30" ht="12" customHeight="1"/>
    <row r="31" ht="12" customHeight="1"/>
    <row r="32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12" customHeight="1"/>
    <row r="739" ht="12" customHeight="1"/>
    <row r="740" ht="12" customHeight="1"/>
    <row r="741" ht="12" customHeight="1"/>
    <row r="742" ht="12" customHeight="1"/>
    <row r="743" ht="12" customHeight="1"/>
    <row r="744" ht="12" customHeight="1"/>
    <row r="745" ht="12" customHeight="1"/>
    <row r="746" ht="12" customHeight="1"/>
    <row r="747" ht="12" customHeight="1"/>
    <row r="748" ht="12" customHeight="1"/>
    <row r="749" ht="12" customHeight="1"/>
    <row r="750" ht="12" customHeight="1"/>
    <row r="751" ht="12" customHeight="1"/>
    <row r="752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ht="12" customHeight="1"/>
    <row r="914" ht="12" customHeight="1"/>
    <row r="915" ht="12" customHeight="1"/>
    <row r="916" ht="12" customHeight="1"/>
    <row r="917" ht="12" customHeight="1"/>
    <row r="918" ht="12" customHeight="1"/>
    <row r="919" ht="12" customHeight="1"/>
    <row r="920" ht="12" customHeight="1"/>
    <row r="921" ht="12" customHeight="1"/>
    <row r="922" ht="12" customHeight="1"/>
    <row r="923" ht="12" customHeight="1"/>
    <row r="924" ht="12" customHeight="1"/>
    <row r="925" ht="12" customHeight="1"/>
    <row r="926" ht="12" customHeight="1"/>
    <row r="927" ht="12" customHeight="1"/>
    <row r="928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  <row r="959" ht="12" customHeight="1"/>
    <row r="960" ht="12" customHeight="1"/>
    <row r="961" ht="12" customHeight="1"/>
    <row r="962" ht="12" customHeight="1"/>
    <row r="963" ht="12" customHeight="1"/>
    <row r="964" ht="12" customHeight="1"/>
    <row r="965" ht="12" customHeight="1"/>
    <row r="966" ht="12" customHeight="1"/>
    <row r="967" ht="12" customHeight="1"/>
    <row r="968" ht="12" customHeight="1"/>
    <row r="969" ht="12" customHeight="1"/>
    <row r="970" ht="12" customHeight="1"/>
    <row r="971" ht="12" customHeight="1"/>
    <row r="972" ht="12" customHeight="1"/>
    <row r="973" ht="12" customHeight="1"/>
    <row r="974" ht="12" customHeight="1"/>
    <row r="975" ht="12" customHeight="1"/>
    <row r="976" ht="12" customHeight="1"/>
    <row r="977" ht="12" customHeight="1"/>
    <row r="978" ht="12" customHeight="1"/>
    <row r="979" ht="12" customHeight="1"/>
    <row r="980" ht="12" customHeight="1"/>
    <row r="981" ht="12" customHeight="1"/>
    <row r="982" ht="12" customHeight="1"/>
    <row r="983" ht="12" customHeight="1"/>
    <row r="984" ht="12" customHeight="1"/>
    <row r="985" ht="12" customHeight="1"/>
    <row r="986" ht="12" customHeight="1"/>
    <row r="987" ht="12" customHeight="1"/>
    <row r="988" ht="12" customHeight="1"/>
    <row r="989" ht="12" customHeight="1"/>
    <row r="990" ht="12" customHeight="1"/>
    <row r="991" ht="12" customHeight="1"/>
    <row r="992" ht="12" customHeight="1"/>
    <row r="993" ht="12" customHeight="1"/>
    <row r="994" ht="12" customHeight="1"/>
    <row r="995" ht="12" customHeight="1"/>
    <row r="996" ht="12" customHeight="1"/>
    <row r="997" ht="12" customHeight="1"/>
    <row r="998" ht="12" customHeight="1"/>
    <row r="999" ht="12" customHeight="1"/>
    <row r="1000" ht="12" customHeight="1"/>
    <row r="1001" ht="12" customHeight="1"/>
    <row r="1002" ht="12" customHeight="1"/>
  </sheetData>
  <mergeCells count="3">
    <mergeCell ref="A1:G1"/>
    <mergeCell ref="A11:E11"/>
    <mergeCell ref="A12:F12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048576"/>
  <sheetViews>
    <sheetView topLeftCell="A28" zoomScale="90" zoomScaleNormal="90" workbookViewId="0">
      <selection activeCell="A48" sqref="A48"/>
    </sheetView>
  </sheetViews>
  <sheetFormatPr defaultRowHeight="12.75"/>
  <cols>
    <col min="1" max="1" width="60.140625"/>
    <col min="2" max="6" width="11.5703125"/>
    <col min="7" max="26" width="9"/>
    <col min="27" max="1025" width="14.42578125"/>
  </cols>
  <sheetData>
    <row r="1" spans="1:26" ht="42" customHeight="1">
      <c r="A1" s="11" t="s">
        <v>24</v>
      </c>
      <c r="B1" s="1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</row>
    <row r="2" spans="1:26" ht="15.75" customHeight="1">
      <c r="A2" s="31"/>
      <c r="B2" s="31"/>
      <c r="C2" s="32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6" s="35" customFormat="1" ht="30" customHeight="1">
      <c r="A3" s="10" t="s">
        <v>25</v>
      </c>
      <c r="B3" s="10"/>
      <c r="C3" s="33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</row>
    <row r="4" spans="1:26" s="35" customFormat="1" ht="15.75" customHeight="1">
      <c r="A4" s="34"/>
      <c r="B4" s="34"/>
      <c r="C4" s="33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</row>
    <row r="5" spans="1:26" s="35" customFormat="1" ht="15.75" customHeight="1">
      <c r="A5" s="36" t="s">
        <v>26</v>
      </c>
      <c r="B5" s="34"/>
      <c r="C5" s="33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</row>
    <row r="6" spans="1:26" s="35" customFormat="1" ht="96">
      <c r="A6" s="37" t="s">
        <v>27</v>
      </c>
      <c r="B6" s="34"/>
      <c r="C6" s="33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</row>
    <row r="7" spans="1:26" s="35" customFormat="1" ht="15.75" customHeight="1">
      <c r="A7" s="34"/>
      <c r="B7" s="34"/>
      <c r="C7" s="33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</row>
    <row r="8" spans="1:26" ht="15.75" customHeight="1">
      <c r="A8" s="36" t="s">
        <v>28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</row>
    <row r="9" spans="1:26" ht="60">
      <c r="A9" s="38" t="s">
        <v>29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</row>
    <row r="10" spans="1:26" ht="15.75" customHeight="1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</row>
    <row r="11" spans="1:26" ht="15.75" customHeight="1">
      <c r="A11" s="36" t="s">
        <v>30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</row>
    <row r="12" spans="1:26" ht="36">
      <c r="A12" s="39" t="s">
        <v>31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</row>
    <row r="13" spans="1:26" ht="15.75" customHeight="1">
      <c r="A13" s="32"/>
      <c r="B13" s="32"/>
      <c r="C13" s="40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</row>
    <row r="14" spans="1:26" ht="15.75" customHeight="1">
      <c r="A14" s="36" t="s">
        <v>32</v>
      </c>
      <c r="B14" s="32"/>
      <c r="C14" s="41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</row>
    <row r="15" spans="1:26" ht="72">
      <c r="A15" s="39" t="s">
        <v>33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</row>
    <row r="16" spans="1:26" ht="15.75" customHeight="1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</row>
    <row r="17" spans="1:26" ht="16.5" customHeight="1">
      <c r="A17" s="36" t="s">
        <v>34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</row>
    <row r="18" spans="1:26" ht="30" customHeight="1">
      <c r="A18" s="42" t="s">
        <v>35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</row>
    <row r="19" spans="1:26" ht="15.75" customHeight="1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</row>
    <row r="20" spans="1:26" ht="16.5" customHeight="1">
      <c r="A20" s="36" t="s">
        <v>36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</row>
    <row r="21" spans="1:26" ht="73.5" customHeight="1">
      <c r="A21" s="42" t="s">
        <v>37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</row>
    <row r="22" spans="1:26" ht="15.75" customHeight="1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</row>
    <row r="23" spans="1:26" ht="16.5" customHeight="1">
      <c r="A23" s="36" t="s">
        <v>38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</row>
    <row r="24" spans="1:26" ht="42.75" customHeight="1">
      <c r="A24" s="42" t="s">
        <v>39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</row>
    <row r="25" spans="1:26" ht="15.75" customHeight="1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</row>
    <row r="26" spans="1:26" ht="16.5" customHeight="1">
      <c r="A26" s="36" t="s">
        <v>38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</row>
    <row r="27" spans="1:26" ht="55.5" customHeight="1">
      <c r="A27" s="42" t="s">
        <v>40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</row>
    <row r="28" spans="1:26" ht="15.75" customHeight="1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</row>
    <row r="29" spans="1:26" ht="16.5" customHeight="1">
      <c r="A29" s="36" t="s">
        <v>41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</row>
    <row r="30" spans="1:26" ht="64.349999999999994" customHeight="1">
      <c r="A30" s="42" t="s">
        <v>42</v>
      </c>
      <c r="B30" s="40">
        <f>0.08*0.4*0.9*(1+1/12+1/12+1/3*1/12)</f>
        <v>3.4399999999999993E-2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</row>
    <row r="31" spans="1:26" ht="15.75" customHeight="1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</row>
    <row r="32" spans="1:26" ht="16.5" customHeight="1">
      <c r="A32" s="9" t="s">
        <v>43</v>
      </c>
      <c r="B32" s="9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</row>
    <row r="33" spans="1:26" ht="22.35" customHeight="1">
      <c r="A33" s="8" t="s">
        <v>44</v>
      </c>
      <c r="B33" s="8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</row>
    <row r="34" spans="1:26" ht="16.5" customHeight="1">
      <c r="A34" s="43" t="s">
        <v>45</v>
      </c>
      <c r="B34" s="44">
        <v>1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</row>
    <row r="35" spans="1:26" ht="16.5" customHeight="1">
      <c r="A35" s="45" t="s">
        <v>46</v>
      </c>
      <c r="B35" s="44">
        <v>3.4521000000000002</v>
      </c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</row>
    <row r="36" spans="1:26" ht="16.5" customHeight="1">
      <c r="A36" s="46" t="s">
        <v>47</v>
      </c>
      <c r="B36" s="44">
        <v>0.3044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</row>
    <row r="37" spans="1:26" ht="16.5" customHeight="1">
      <c r="A37" s="43" t="s">
        <v>48</v>
      </c>
      <c r="B37" s="44">
        <v>4.2700000000000002E-2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</row>
    <row r="38" spans="1:26" ht="16.5" customHeight="1">
      <c r="A38" s="46" t="s">
        <v>49</v>
      </c>
      <c r="B38" s="44">
        <v>3.6999999999999998E-2</v>
      </c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</row>
    <row r="39" spans="1:26" ht="16.5" customHeight="1">
      <c r="A39" s="43" t="s">
        <v>50</v>
      </c>
      <c r="B39" s="44">
        <v>0.02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</row>
    <row r="40" spans="1:26" ht="16.5" customHeight="1">
      <c r="A40" s="46" t="s">
        <v>51</v>
      </c>
      <c r="B40" s="44">
        <v>4.0000000000000001E-3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</row>
    <row r="41" spans="1:26" ht="16.5" customHeight="1">
      <c r="A41" s="43" t="s">
        <v>52</v>
      </c>
      <c r="B41" s="44">
        <v>1.4E-3</v>
      </c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</row>
    <row r="42" spans="1:26" ht="16.5" customHeight="1">
      <c r="A42" s="47" t="s">
        <v>53</v>
      </c>
      <c r="B42" s="48">
        <f>SUM(B34:B41)</f>
        <v>4.8615999999999993</v>
      </c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</row>
    <row r="43" spans="1:26" ht="15.75" customHeight="1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</row>
    <row r="44" spans="1:26" ht="16.5" customHeight="1">
      <c r="A44" s="36" t="s">
        <v>54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</row>
    <row r="45" spans="1:26" ht="48">
      <c r="A45" s="42" t="s">
        <v>55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</row>
    <row r="46" spans="1:26" ht="15.75" customHeight="1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</row>
    <row r="47" spans="1:26" ht="16.5" customHeight="1">
      <c r="A47" s="36" t="s">
        <v>56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</row>
    <row r="48" spans="1:26" ht="48">
      <c r="A48" s="42" t="s">
        <v>57</v>
      </c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</row>
    <row r="49" spans="1:26" ht="15.75" customHeight="1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</row>
    <row r="50" spans="1:26" ht="16.5" customHeight="1">
      <c r="A50" s="36" t="s">
        <v>58</v>
      </c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</row>
    <row r="51" spans="1:26" ht="26.1" customHeight="1">
      <c r="A51" s="42" t="s">
        <v>59</v>
      </c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</row>
    <row r="52" spans="1:26" ht="15.75" customHeight="1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</row>
    <row r="53" spans="1:26" ht="15.75" customHeight="1">
      <c r="A53" s="36" t="s">
        <v>60</v>
      </c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</row>
    <row r="54" spans="1:26" ht="108">
      <c r="A54" s="39" t="s">
        <v>61</v>
      </c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</row>
    <row r="55" spans="1:26" ht="15.75" customHeight="1"/>
    <row r="56" spans="1:26" ht="15.75" customHeight="1"/>
    <row r="57" spans="1:26" ht="15.75" customHeight="1"/>
    <row r="58" spans="1:26" ht="15.75" customHeight="1"/>
    <row r="59" spans="1:26" ht="15.75" customHeight="1"/>
    <row r="60" spans="1:26" ht="15.75" customHeight="1"/>
    <row r="61" spans="1:26" ht="15.75" customHeight="1"/>
    <row r="62" spans="1:26" ht="15.75" customHeight="1"/>
    <row r="63" spans="1:26" ht="15.75" customHeight="1"/>
    <row r="64" spans="1:2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48557" ht="12.75" customHeight="1"/>
    <row r="1048558" ht="12.75" customHeight="1"/>
    <row r="1048559" ht="12.75" customHeight="1"/>
    <row r="1048560" ht="12.75" customHeight="1"/>
    <row r="1048561" ht="12.75" customHeight="1"/>
    <row r="1048562" ht="12.75" customHeight="1"/>
    <row r="1048563" ht="12.75" customHeight="1"/>
    <row r="1048564" ht="12.75" customHeight="1"/>
    <row r="1048565" ht="12.75" customHeight="1"/>
    <row r="1048566" ht="12.75" customHeight="1"/>
    <row r="1048567" ht="12.75" customHeight="1"/>
    <row r="1048568" ht="12.75" customHeight="1"/>
    <row r="1048569" ht="12.75" customHeight="1"/>
    <row r="1048570" ht="12.75" customHeight="1"/>
    <row r="1048571" ht="12.75" customHeight="1"/>
    <row r="1048572" ht="12.75" customHeight="1"/>
    <row r="1048573" ht="12.75" customHeight="1"/>
    <row r="1048574" ht="12.75" customHeight="1"/>
    <row r="1048575" ht="12.75" customHeight="1"/>
    <row r="1048576" ht="12.75" customHeight="1"/>
  </sheetData>
  <mergeCells count="4">
    <mergeCell ref="A1:B1"/>
    <mergeCell ref="A3:B3"/>
    <mergeCell ref="A32:B32"/>
    <mergeCell ref="A33:B33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C1048576"/>
  <sheetViews>
    <sheetView topLeftCell="A55" zoomScale="90" zoomScaleNormal="90" workbookViewId="0">
      <selection activeCell="K65" sqref="K65"/>
    </sheetView>
  </sheetViews>
  <sheetFormatPr defaultRowHeight="12.75"/>
  <cols>
    <col min="1" max="1" width="47.5703125"/>
    <col min="2" max="2" width="11.5703125"/>
    <col min="3" max="3" width="2.42578125"/>
    <col min="4" max="4" width="16.140625"/>
    <col min="5" max="9" width="16.85546875"/>
    <col min="10" max="10" width="8.28515625"/>
    <col min="11" max="11" width="16.28515625"/>
    <col min="12" max="29" width="8.28515625"/>
    <col min="30" max="1025" width="14.42578125"/>
  </cols>
  <sheetData>
    <row r="1" spans="1:29" ht="27.75" customHeight="1">
      <c r="A1" s="7" t="s">
        <v>62</v>
      </c>
      <c r="B1" s="7"/>
      <c r="C1" s="7"/>
      <c r="D1" s="7"/>
      <c r="E1" s="7"/>
      <c r="F1" s="7"/>
      <c r="G1" s="7"/>
      <c r="H1" s="7"/>
      <c r="I1" s="7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</row>
    <row r="2" spans="1:29" ht="15.75" customHeight="1">
      <c r="A2" s="50"/>
      <c r="B2" s="50"/>
      <c r="C2" s="27"/>
      <c r="D2" s="6"/>
      <c r="E2" s="6"/>
      <c r="F2" s="6"/>
      <c r="G2" s="6"/>
      <c r="H2" s="6"/>
      <c r="I2" s="6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</row>
    <row r="3" spans="1:29" ht="23.1" customHeight="1">
      <c r="A3" s="23" t="s">
        <v>63</v>
      </c>
      <c r="B3" s="27"/>
      <c r="C3" s="27"/>
      <c r="D3" s="52" t="s">
        <v>64</v>
      </c>
      <c r="E3" s="52" t="s">
        <v>65</v>
      </c>
      <c r="F3" s="52" t="s">
        <v>66</v>
      </c>
      <c r="G3" s="52" t="s">
        <v>67</v>
      </c>
      <c r="H3" s="52" t="s">
        <v>68</v>
      </c>
      <c r="I3" s="52" t="s">
        <v>69</v>
      </c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</row>
    <row r="4" spans="1:29" ht="12" customHeight="1">
      <c r="A4" s="23" t="s">
        <v>70</v>
      </c>
      <c r="B4" s="53"/>
      <c r="C4" s="27"/>
      <c r="D4" s="54">
        <v>2955.82</v>
      </c>
      <c r="E4" s="54">
        <v>2955.82</v>
      </c>
      <c r="F4" s="54">
        <v>2955.82</v>
      </c>
      <c r="G4" s="54">
        <v>2955.82</v>
      </c>
      <c r="H4" s="54">
        <v>3663</v>
      </c>
      <c r="I4" s="54">
        <v>6902.92</v>
      </c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</row>
    <row r="5" spans="1:29" ht="12" customHeight="1">
      <c r="A5" s="23" t="s">
        <v>71</v>
      </c>
      <c r="B5" s="55"/>
      <c r="C5" s="27"/>
      <c r="D5" s="23">
        <v>5171</v>
      </c>
      <c r="E5" s="23">
        <v>5171</v>
      </c>
      <c r="F5" s="23">
        <v>5171</v>
      </c>
      <c r="G5" s="23">
        <v>5171</v>
      </c>
      <c r="H5" s="23">
        <v>5171</v>
      </c>
      <c r="I5" s="23">
        <v>5171</v>
      </c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</row>
    <row r="6" spans="1:29" ht="12" customHeight="1">
      <c r="A6" s="23" t="s">
        <v>72</v>
      </c>
      <c r="B6" s="56"/>
      <c r="C6" s="27"/>
      <c r="D6" s="23" t="s">
        <v>73</v>
      </c>
      <c r="E6" s="23" t="s">
        <v>73</v>
      </c>
      <c r="F6" s="23" t="s">
        <v>73</v>
      </c>
      <c r="G6" s="23" t="s">
        <v>73</v>
      </c>
      <c r="H6" s="23" t="s">
        <v>73</v>
      </c>
      <c r="I6" s="23" t="s">
        <v>73</v>
      </c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</row>
    <row r="7" spans="1:29" ht="27" customHeight="1">
      <c r="A7" s="23" t="s">
        <v>74</v>
      </c>
      <c r="B7" s="56"/>
      <c r="C7" s="27"/>
      <c r="D7" s="57" t="s">
        <v>75</v>
      </c>
      <c r="E7" s="57" t="s">
        <v>75</v>
      </c>
      <c r="F7" s="57" t="s">
        <v>75</v>
      </c>
      <c r="G7" s="57" t="s">
        <v>75</v>
      </c>
      <c r="H7" s="57" t="s">
        <v>76</v>
      </c>
      <c r="I7" s="57" t="s">
        <v>77</v>
      </c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</row>
    <row r="8" spans="1:29" ht="15.75" customHeight="1">
      <c r="A8" s="50"/>
      <c r="B8" s="50"/>
      <c r="C8" s="27"/>
      <c r="D8" s="50"/>
      <c r="E8" s="50"/>
      <c r="F8" s="50"/>
      <c r="G8" s="50"/>
      <c r="H8" s="50"/>
      <c r="I8" s="50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</row>
    <row r="9" spans="1:29" ht="14.25" customHeight="1">
      <c r="A9" s="5" t="s">
        <v>78</v>
      </c>
      <c r="B9" s="5"/>
      <c r="C9" s="5"/>
      <c r="D9" s="5"/>
      <c r="E9" s="5"/>
      <c r="F9" s="5"/>
      <c r="G9" s="5"/>
      <c r="H9" s="5"/>
      <c r="I9" s="5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</row>
    <row r="10" spans="1:29" ht="12" customHeight="1">
      <c r="A10" s="58" t="s">
        <v>79</v>
      </c>
      <c r="B10" s="59" t="s">
        <v>80</v>
      </c>
      <c r="C10" s="27"/>
      <c r="D10" s="60" t="s">
        <v>81</v>
      </c>
      <c r="E10" s="60" t="s">
        <v>81</v>
      </c>
      <c r="F10" s="60" t="s">
        <v>81</v>
      </c>
      <c r="G10" s="60" t="s">
        <v>81</v>
      </c>
      <c r="H10" s="60" t="s">
        <v>81</v>
      </c>
      <c r="I10" s="60" t="s">
        <v>81</v>
      </c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</row>
    <row r="11" spans="1:29" ht="12" customHeight="1">
      <c r="A11" s="61" t="s">
        <v>82</v>
      </c>
      <c r="B11" s="62"/>
      <c r="C11" s="27"/>
      <c r="D11" s="63">
        <f>D4*2</f>
        <v>5911.64</v>
      </c>
      <c r="E11" s="63">
        <f>E4*2</f>
        <v>5911.64</v>
      </c>
      <c r="F11" s="63">
        <f>F4</f>
        <v>2955.82</v>
      </c>
      <c r="G11" s="63">
        <f>G4</f>
        <v>2955.82</v>
      </c>
      <c r="H11" s="63">
        <f>H4*2</f>
        <v>7326</v>
      </c>
      <c r="I11" s="63">
        <f>I4*4.3452/30.4375</f>
        <v>985.44781877618072</v>
      </c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</row>
    <row r="12" spans="1:29" ht="12" customHeight="1">
      <c r="A12" s="61" t="s">
        <v>83</v>
      </c>
      <c r="B12" s="64">
        <v>0.3</v>
      </c>
      <c r="C12" s="27"/>
      <c r="D12" s="63">
        <f t="shared" ref="D12:I12" si="0">D11*$B$12</f>
        <v>1773.492</v>
      </c>
      <c r="E12" s="63">
        <f t="shared" si="0"/>
        <v>1773.492</v>
      </c>
      <c r="F12" s="63">
        <f t="shared" si="0"/>
        <v>886.74599999999998</v>
      </c>
      <c r="G12" s="63">
        <f t="shared" si="0"/>
        <v>886.74599999999998</v>
      </c>
      <c r="H12" s="63">
        <f t="shared" si="0"/>
        <v>2197.7999999999997</v>
      </c>
      <c r="I12" s="63">
        <f t="shared" si="0"/>
        <v>295.63434563285421</v>
      </c>
      <c r="J12" s="51"/>
      <c r="K12" s="65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</row>
    <row r="13" spans="1:29" ht="12" customHeight="1">
      <c r="A13" s="61" t="s">
        <v>84</v>
      </c>
      <c r="B13" s="64"/>
      <c r="C13" s="27"/>
      <c r="D13" s="66"/>
      <c r="E13" s="66"/>
      <c r="F13" s="66"/>
      <c r="G13" s="66"/>
      <c r="H13" s="66"/>
      <c r="I13" s="63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</row>
    <row r="14" spans="1:29" ht="12" customHeight="1">
      <c r="A14" s="61" t="s">
        <v>85</v>
      </c>
      <c r="B14" s="64">
        <v>0.2</v>
      </c>
      <c r="C14" s="27"/>
      <c r="D14" s="63"/>
      <c r="E14" s="63">
        <f>SUM(E11:E13)/2/220*B14*7*30.4375</f>
        <v>744.27883488636371</v>
      </c>
      <c r="F14" s="63">
        <f>SUM(F11:F13)/220*B14*7*15.21875</f>
        <v>372.13941744318186</v>
      </c>
      <c r="G14" s="63"/>
      <c r="H14" s="63"/>
      <c r="I14" s="63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</row>
    <row r="15" spans="1:29" ht="12" customHeight="1">
      <c r="A15" s="61" t="s">
        <v>86</v>
      </c>
      <c r="B15" s="64"/>
      <c r="C15" s="27"/>
      <c r="D15" s="63"/>
      <c r="E15" s="63">
        <f>(SUM(E11:E14)/2/220*30.4375)</f>
        <v>583.1140733792131</v>
      </c>
      <c r="F15" s="63">
        <f>(SUM(F11:F14)/220*15.21875)</f>
        <v>291.55703668960655</v>
      </c>
      <c r="G15" s="63"/>
      <c r="H15" s="63"/>
      <c r="I15" s="63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</row>
    <row r="16" spans="1:29" ht="12" customHeight="1">
      <c r="A16" s="61" t="s">
        <v>87</v>
      </c>
      <c r="B16" s="64"/>
      <c r="C16" s="27"/>
      <c r="D16" s="63"/>
      <c r="E16" s="63"/>
      <c r="F16" s="63"/>
      <c r="G16" s="63"/>
      <c r="H16" s="63"/>
      <c r="I16" s="63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</row>
    <row r="17" spans="1:29" ht="12" customHeight="1">
      <c r="A17" s="61" t="s">
        <v>88</v>
      </c>
      <c r="B17" s="64"/>
      <c r="C17" s="27"/>
      <c r="D17" s="63"/>
      <c r="E17" s="63"/>
      <c r="F17" s="63"/>
      <c r="G17" s="63"/>
      <c r="H17" s="63"/>
      <c r="I17" s="63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</row>
    <row r="18" spans="1:29" ht="12" customHeight="1">
      <c r="A18" s="67" t="s">
        <v>89</v>
      </c>
      <c r="B18" s="68"/>
      <c r="C18" s="27"/>
      <c r="D18" s="69">
        <f t="shared" ref="D18:I18" si="1">SUM(D11:D17)</f>
        <v>7685.1320000000005</v>
      </c>
      <c r="E18" s="69">
        <f t="shared" si="1"/>
        <v>9012.5249082655773</v>
      </c>
      <c r="F18" s="69">
        <f t="shared" si="1"/>
        <v>4506.2624541327887</v>
      </c>
      <c r="G18" s="69">
        <f t="shared" si="1"/>
        <v>3842.5660000000003</v>
      </c>
      <c r="H18" s="69">
        <f t="shared" si="1"/>
        <v>9523.7999999999993</v>
      </c>
      <c r="I18" s="69">
        <f t="shared" si="1"/>
        <v>1281.0821644090349</v>
      </c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</row>
    <row r="19" spans="1:29" ht="12" customHeight="1">
      <c r="A19" s="70"/>
      <c r="B19" s="50"/>
      <c r="C19" s="27"/>
      <c r="D19" s="71"/>
      <c r="E19" s="71"/>
      <c r="F19" s="71"/>
      <c r="G19" s="71"/>
      <c r="H19" s="71"/>
      <c r="I19" s="7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</row>
    <row r="20" spans="1:29" ht="14.25" customHeight="1">
      <c r="A20" s="5" t="s">
        <v>90</v>
      </c>
      <c r="B20" s="5"/>
      <c r="C20" s="5"/>
      <c r="D20" s="5"/>
      <c r="E20" s="5"/>
      <c r="F20" s="5"/>
      <c r="G20" s="5"/>
      <c r="H20" s="5"/>
      <c r="I20" s="5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</row>
    <row r="21" spans="1:29" ht="12" customHeight="1">
      <c r="A21" s="58" t="s">
        <v>91</v>
      </c>
      <c r="B21" s="59" t="s">
        <v>80</v>
      </c>
      <c r="C21" s="27"/>
      <c r="D21" s="60" t="s">
        <v>81</v>
      </c>
      <c r="E21" s="60" t="s">
        <v>81</v>
      </c>
      <c r="F21" s="60" t="s">
        <v>81</v>
      </c>
      <c r="G21" s="60" t="s">
        <v>81</v>
      </c>
      <c r="H21" s="60" t="s">
        <v>81</v>
      </c>
      <c r="I21" s="60" t="s">
        <v>81</v>
      </c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</row>
    <row r="22" spans="1:29" ht="12" customHeight="1">
      <c r="A22" s="61" t="s">
        <v>92</v>
      </c>
      <c r="B22" s="72">
        <f>5/56</f>
        <v>8.9285714285714288E-2</v>
      </c>
      <c r="C22" s="27"/>
      <c r="D22" s="73">
        <f t="shared" ref="D22:I23" si="2">$B22*D$18</f>
        <v>686.17250000000001</v>
      </c>
      <c r="E22" s="73">
        <f t="shared" si="2"/>
        <v>804.68972395228366</v>
      </c>
      <c r="F22" s="73">
        <f t="shared" si="2"/>
        <v>402.34486197614183</v>
      </c>
      <c r="G22" s="73">
        <f t="shared" si="2"/>
        <v>343.08625000000001</v>
      </c>
      <c r="H22" s="73">
        <f t="shared" si="2"/>
        <v>850.33928571428567</v>
      </c>
      <c r="I22" s="73">
        <f t="shared" si="2"/>
        <v>114.38233610794956</v>
      </c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</row>
    <row r="23" spans="1:29" ht="12" customHeight="1">
      <c r="A23" s="61" t="s">
        <v>93</v>
      </c>
      <c r="B23" s="72">
        <f>(5/56+5/56/3)</f>
        <v>0.11904761904761905</v>
      </c>
      <c r="C23" s="27"/>
      <c r="D23" s="73">
        <f t="shared" si="2"/>
        <v>914.89666666666676</v>
      </c>
      <c r="E23" s="73">
        <f t="shared" si="2"/>
        <v>1072.9196319363782</v>
      </c>
      <c r="F23" s="73">
        <f t="shared" si="2"/>
        <v>536.4598159681891</v>
      </c>
      <c r="G23" s="73">
        <f t="shared" si="2"/>
        <v>457.44833333333338</v>
      </c>
      <c r="H23" s="73">
        <f t="shared" si="2"/>
        <v>1133.7857142857142</v>
      </c>
      <c r="I23" s="73">
        <f t="shared" si="2"/>
        <v>152.50978147726607</v>
      </c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</row>
    <row r="24" spans="1:29" ht="12" customHeight="1">
      <c r="A24" s="67" t="s">
        <v>94</v>
      </c>
      <c r="B24" s="74"/>
      <c r="C24" s="27"/>
      <c r="D24" s="69">
        <f t="shared" ref="D24:I24" si="3">SUM(D22:D23)</f>
        <v>1601.0691666666667</v>
      </c>
      <c r="E24" s="69">
        <f t="shared" si="3"/>
        <v>1877.6093558886619</v>
      </c>
      <c r="F24" s="69">
        <f t="shared" si="3"/>
        <v>938.80467794433093</v>
      </c>
      <c r="G24" s="69">
        <f t="shared" si="3"/>
        <v>800.53458333333333</v>
      </c>
      <c r="H24" s="69">
        <f t="shared" si="3"/>
        <v>1984.125</v>
      </c>
      <c r="I24" s="69">
        <f t="shared" si="3"/>
        <v>266.8921175852156</v>
      </c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</row>
    <row r="25" spans="1:29" ht="24" customHeight="1">
      <c r="A25" s="75" t="s">
        <v>95</v>
      </c>
      <c r="B25" s="59" t="s">
        <v>80</v>
      </c>
      <c r="C25" s="27"/>
      <c r="D25" s="60" t="s">
        <v>81</v>
      </c>
      <c r="E25" s="60" t="s">
        <v>81</v>
      </c>
      <c r="F25" s="60" t="s">
        <v>81</v>
      </c>
      <c r="G25" s="60" t="s">
        <v>81</v>
      </c>
      <c r="H25" s="60" t="s">
        <v>81</v>
      </c>
      <c r="I25" s="60" t="s">
        <v>81</v>
      </c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</row>
    <row r="26" spans="1:29" ht="12" customHeight="1">
      <c r="A26" s="61" t="s">
        <v>96</v>
      </c>
      <c r="B26" s="64">
        <v>0.2</v>
      </c>
      <c r="C26" s="27"/>
      <c r="D26" s="73">
        <f t="shared" ref="D26:I33" si="4">$B26*(D$18+D$24)</f>
        <v>1857.2402333333337</v>
      </c>
      <c r="E26" s="73">
        <f t="shared" si="4"/>
        <v>2178.0268528308479</v>
      </c>
      <c r="F26" s="73">
        <f t="shared" si="4"/>
        <v>1089.013426415424</v>
      </c>
      <c r="G26" s="73">
        <f t="shared" si="4"/>
        <v>928.62011666666683</v>
      </c>
      <c r="H26" s="73">
        <f t="shared" si="4"/>
        <v>2301.585</v>
      </c>
      <c r="I26" s="73">
        <f t="shared" si="4"/>
        <v>309.59485639885014</v>
      </c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</row>
    <row r="27" spans="1:29" ht="12" customHeight="1">
      <c r="A27" s="61" t="s">
        <v>97</v>
      </c>
      <c r="B27" s="64">
        <v>2.5000000000000001E-2</v>
      </c>
      <c r="C27" s="27"/>
      <c r="D27" s="73">
        <f t="shared" si="4"/>
        <v>232.15502916666671</v>
      </c>
      <c r="E27" s="73">
        <f t="shared" si="4"/>
        <v>272.25335660385599</v>
      </c>
      <c r="F27" s="73">
        <f t="shared" si="4"/>
        <v>136.126678301928</v>
      </c>
      <c r="G27" s="73">
        <f t="shared" si="4"/>
        <v>116.07751458333335</v>
      </c>
      <c r="H27" s="73">
        <f t="shared" si="4"/>
        <v>287.698125</v>
      </c>
      <c r="I27" s="73">
        <f t="shared" si="4"/>
        <v>38.699357049856268</v>
      </c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</row>
    <row r="28" spans="1:29" ht="24" customHeight="1">
      <c r="A28" s="76" t="s">
        <v>98</v>
      </c>
      <c r="B28" s="64">
        <v>0.03</v>
      </c>
      <c r="C28" s="27"/>
      <c r="D28" s="73">
        <f t="shared" si="4"/>
        <v>278.58603500000004</v>
      </c>
      <c r="E28" s="73">
        <f t="shared" si="4"/>
        <v>326.70402792462716</v>
      </c>
      <c r="F28" s="73">
        <f t="shared" si="4"/>
        <v>163.35201396231358</v>
      </c>
      <c r="G28" s="73">
        <f t="shared" si="4"/>
        <v>139.29301750000002</v>
      </c>
      <c r="H28" s="73">
        <f t="shared" si="4"/>
        <v>345.23774999999995</v>
      </c>
      <c r="I28" s="73">
        <f t="shared" si="4"/>
        <v>46.439228459827511</v>
      </c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</row>
    <row r="29" spans="1:29" ht="12" customHeight="1">
      <c r="A29" s="61" t="s">
        <v>99</v>
      </c>
      <c r="B29" s="64">
        <v>1.4999999999999999E-2</v>
      </c>
      <c r="C29" s="27"/>
      <c r="D29" s="73">
        <f t="shared" si="4"/>
        <v>139.29301750000002</v>
      </c>
      <c r="E29" s="73">
        <f t="shared" si="4"/>
        <v>163.35201396231358</v>
      </c>
      <c r="F29" s="73">
        <f t="shared" si="4"/>
        <v>81.676006981156789</v>
      </c>
      <c r="G29" s="73">
        <f t="shared" si="4"/>
        <v>69.64650875000001</v>
      </c>
      <c r="H29" s="73">
        <f t="shared" si="4"/>
        <v>172.61887499999997</v>
      </c>
      <c r="I29" s="73">
        <f t="shared" si="4"/>
        <v>23.219614229913756</v>
      </c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</row>
    <row r="30" spans="1:29" ht="12" customHeight="1">
      <c r="A30" s="61" t="s">
        <v>100</v>
      </c>
      <c r="B30" s="64">
        <v>0.01</v>
      </c>
      <c r="C30" s="27"/>
      <c r="D30" s="73">
        <f t="shared" si="4"/>
        <v>92.862011666666675</v>
      </c>
      <c r="E30" s="73">
        <f t="shared" si="4"/>
        <v>108.9013426415424</v>
      </c>
      <c r="F30" s="73">
        <f t="shared" si="4"/>
        <v>54.4506713207712</v>
      </c>
      <c r="G30" s="73">
        <f t="shared" si="4"/>
        <v>46.431005833333337</v>
      </c>
      <c r="H30" s="73">
        <f t="shared" si="4"/>
        <v>115.07925</v>
      </c>
      <c r="I30" s="73">
        <f t="shared" si="4"/>
        <v>15.479742819942505</v>
      </c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</row>
    <row r="31" spans="1:29" ht="12" customHeight="1">
      <c r="A31" s="61" t="s">
        <v>101</v>
      </c>
      <c r="B31" s="64">
        <v>6.0000000000000001E-3</v>
      </c>
      <c r="C31" s="27"/>
      <c r="D31" s="73">
        <f t="shared" si="4"/>
        <v>55.717207000000009</v>
      </c>
      <c r="E31" s="73">
        <f t="shared" si="4"/>
        <v>65.340805584925434</v>
      </c>
      <c r="F31" s="73">
        <f t="shared" si="4"/>
        <v>32.670402792462717</v>
      </c>
      <c r="G31" s="73">
        <f t="shared" si="4"/>
        <v>27.858603500000005</v>
      </c>
      <c r="H31" s="73">
        <f t="shared" si="4"/>
        <v>69.047550000000001</v>
      </c>
      <c r="I31" s="73">
        <f t="shared" si="4"/>
        <v>9.2878456919655026</v>
      </c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</row>
    <row r="32" spans="1:29" ht="12" customHeight="1">
      <c r="A32" s="61" t="s">
        <v>102</v>
      </c>
      <c r="B32" s="64">
        <v>2E-3</v>
      </c>
      <c r="C32" s="27"/>
      <c r="D32" s="73">
        <f t="shared" si="4"/>
        <v>18.572402333333336</v>
      </c>
      <c r="E32" s="73">
        <f t="shared" si="4"/>
        <v>21.780268528308479</v>
      </c>
      <c r="F32" s="73">
        <f t="shared" si="4"/>
        <v>10.89013426415424</v>
      </c>
      <c r="G32" s="73">
        <f t="shared" si="4"/>
        <v>9.2862011666666682</v>
      </c>
      <c r="H32" s="73">
        <f t="shared" si="4"/>
        <v>23.01585</v>
      </c>
      <c r="I32" s="73">
        <f t="shared" si="4"/>
        <v>3.0959485639885012</v>
      </c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</row>
    <row r="33" spans="1:29" ht="12" customHeight="1">
      <c r="A33" s="61" t="s">
        <v>103</v>
      </c>
      <c r="B33" s="64">
        <v>0.08</v>
      </c>
      <c r="C33" s="27"/>
      <c r="D33" s="73">
        <f t="shared" si="4"/>
        <v>742.8960933333334</v>
      </c>
      <c r="E33" s="73">
        <f t="shared" si="4"/>
        <v>871.21074113233919</v>
      </c>
      <c r="F33" s="73">
        <f t="shared" si="4"/>
        <v>435.6053705661696</v>
      </c>
      <c r="G33" s="73">
        <f t="shared" si="4"/>
        <v>371.4480466666667</v>
      </c>
      <c r="H33" s="73">
        <f t="shared" si="4"/>
        <v>920.63400000000001</v>
      </c>
      <c r="I33" s="73">
        <f t="shared" si="4"/>
        <v>123.83794255954004</v>
      </c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</row>
    <row r="34" spans="1:29" ht="12" customHeight="1">
      <c r="A34" s="67" t="s">
        <v>94</v>
      </c>
      <c r="B34" s="74">
        <f>SUM(B26:B33)</f>
        <v>0.36800000000000005</v>
      </c>
      <c r="C34" s="27"/>
      <c r="D34" s="69">
        <f t="shared" ref="D34:I34" si="5">SUM(D26:D33)</f>
        <v>3417.3220293333338</v>
      </c>
      <c r="E34" s="69">
        <f t="shared" si="5"/>
        <v>4007.5694092087601</v>
      </c>
      <c r="F34" s="69">
        <f t="shared" si="5"/>
        <v>2003.7847046043801</v>
      </c>
      <c r="G34" s="69">
        <f t="shared" si="5"/>
        <v>1708.6610146666669</v>
      </c>
      <c r="H34" s="69">
        <f t="shared" si="5"/>
        <v>4234.9164000000001</v>
      </c>
      <c r="I34" s="69">
        <f t="shared" si="5"/>
        <v>569.65453577388416</v>
      </c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</row>
    <row r="35" spans="1:29" ht="12" customHeight="1">
      <c r="A35" s="58" t="s">
        <v>104</v>
      </c>
      <c r="B35" s="59" t="s">
        <v>105</v>
      </c>
      <c r="C35" s="27"/>
      <c r="D35" s="60" t="s">
        <v>81</v>
      </c>
      <c r="E35" s="60" t="s">
        <v>81</v>
      </c>
      <c r="F35" s="60" t="s">
        <v>81</v>
      </c>
      <c r="G35" s="60" t="s">
        <v>81</v>
      </c>
      <c r="H35" s="60" t="s">
        <v>81</v>
      </c>
      <c r="I35" s="60" t="s">
        <v>81</v>
      </c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</row>
    <row r="36" spans="1:29" ht="12" customHeight="1">
      <c r="A36" s="77" t="s">
        <v>106</v>
      </c>
      <c r="B36" s="78">
        <v>5</v>
      </c>
      <c r="C36" s="27"/>
      <c r="D36" s="78">
        <v>0</v>
      </c>
      <c r="E36" s="78">
        <v>0</v>
      </c>
      <c r="F36" s="78">
        <v>0</v>
      </c>
      <c r="G36" s="78">
        <v>0</v>
      </c>
      <c r="H36" s="78">
        <v>0</v>
      </c>
      <c r="I36" s="78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</row>
    <row r="37" spans="1:29" ht="12" customHeight="1">
      <c r="A37" s="79" t="s">
        <v>107</v>
      </c>
      <c r="B37" s="78">
        <v>36</v>
      </c>
      <c r="C37" s="27"/>
      <c r="D37" s="78">
        <f>$B$37*30.4375-0.3*30.4375</f>
        <v>1086.6187500000001</v>
      </c>
      <c r="E37" s="78">
        <f>$B$37*30.4375-0.3*30.4375</f>
        <v>1086.6187500000001</v>
      </c>
      <c r="F37" s="78">
        <f>$B$37*15.21875-0.3*15.21875</f>
        <v>543.30937500000005</v>
      </c>
      <c r="G37" s="78">
        <f>$B$37*15.21875-0.3*15.21875</f>
        <v>543.30937500000005</v>
      </c>
      <c r="H37" s="78">
        <f>$B$37*30.4375-0.3*30.4375</f>
        <v>1086.6187500000001</v>
      </c>
      <c r="I37" s="78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</row>
    <row r="38" spans="1:29" ht="12" customHeight="1">
      <c r="A38" s="79" t="s">
        <v>108</v>
      </c>
      <c r="B38" s="78">
        <v>153.77000000000001</v>
      </c>
      <c r="C38" s="27"/>
      <c r="D38" s="78"/>
      <c r="E38" s="78"/>
      <c r="F38" s="78"/>
      <c r="G38" s="78"/>
      <c r="H38" s="78"/>
      <c r="I38" s="78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</row>
    <row r="39" spans="1:29" ht="12" customHeight="1">
      <c r="A39" s="79" t="s">
        <v>109</v>
      </c>
      <c r="B39" s="78">
        <v>10.63</v>
      </c>
      <c r="C39" s="27"/>
      <c r="D39" s="78"/>
      <c r="E39" s="78"/>
      <c r="F39" s="78"/>
      <c r="G39" s="78"/>
      <c r="H39" s="78"/>
      <c r="I39" s="78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</row>
    <row r="40" spans="1:29" ht="12" customHeight="1">
      <c r="A40" s="79" t="s">
        <v>110</v>
      </c>
      <c r="B40" s="78">
        <v>8.8800000000000008</v>
      </c>
      <c r="C40" s="27"/>
      <c r="D40" s="78"/>
      <c r="E40" s="78"/>
      <c r="F40" s="78"/>
      <c r="G40" s="78"/>
      <c r="H40" s="78"/>
      <c r="I40" s="78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</row>
    <row r="41" spans="1:29" ht="12" customHeight="1">
      <c r="A41" s="67" t="s">
        <v>94</v>
      </c>
      <c r="B41" s="74"/>
      <c r="C41" s="27"/>
      <c r="D41" s="69">
        <f t="shared" ref="D41:I41" si="6">SUM(D36:D40)</f>
        <v>1086.6187500000001</v>
      </c>
      <c r="E41" s="69">
        <f t="shared" si="6"/>
        <v>1086.6187500000001</v>
      </c>
      <c r="F41" s="69">
        <f t="shared" si="6"/>
        <v>543.30937500000005</v>
      </c>
      <c r="G41" s="69">
        <f t="shared" si="6"/>
        <v>543.30937500000005</v>
      </c>
      <c r="H41" s="69">
        <f t="shared" si="6"/>
        <v>1086.6187500000001</v>
      </c>
      <c r="I41" s="69">
        <f t="shared" si="6"/>
        <v>0</v>
      </c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</row>
    <row r="42" spans="1:29" ht="12" customHeight="1">
      <c r="A42" s="80" t="s">
        <v>111</v>
      </c>
      <c r="B42" s="81"/>
      <c r="C42" s="27"/>
      <c r="D42" s="82" t="s">
        <v>81</v>
      </c>
      <c r="E42" s="82" t="s">
        <v>81</v>
      </c>
      <c r="F42" s="82" t="s">
        <v>81</v>
      </c>
      <c r="G42" s="82" t="s">
        <v>81</v>
      </c>
      <c r="H42" s="82" t="s">
        <v>81</v>
      </c>
      <c r="I42" s="82" t="s">
        <v>81</v>
      </c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</row>
    <row r="43" spans="1:29" ht="12" customHeight="1">
      <c r="A43" s="61" t="s">
        <v>112</v>
      </c>
      <c r="B43" s="64"/>
      <c r="C43" s="27"/>
      <c r="D43" s="73">
        <f t="shared" ref="D43:I43" si="7">D24</f>
        <v>1601.0691666666667</v>
      </c>
      <c r="E43" s="73">
        <f t="shared" si="7"/>
        <v>1877.6093558886619</v>
      </c>
      <c r="F43" s="73">
        <f t="shared" si="7"/>
        <v>938.80467794433093</v>
      </c>
      <c r="G43" s="73">
        <f t="shared" si="7"/>
        <v>800.53458333333333</v>
      </c>
      <c r="H43" s="73">
        <f t="shared" si="7"/>
        <v>1984.125</v>
      </c>
      <c r="I43" s="73">
        <f t="shared" si="7"/>
        <v>266.8921175852156</v>
      </c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</row>
    <row r="44" spans="1:29" ht="12" customHeight="1">
      <c r="A44" s="61" t="s">
        <v>113</v>
      </c>
      <c r="B44" s="64"/>
      <c r="C44" s="27"/>
      <c r="D44" s="73">
        <f t="shared" ref="D44:I44" si="8">D34</f>
        <v>3417.3220293333338</v>
      </c>
      <c r="E44" s="73">
        <f t="shared" si="8"/>
        <v>4007.5694092087601</v>
      </c>
      <c r="F44" s="73">
        <f t="shared" si="8"/>
        <v>2003.7847046043801</v>
      </c>
      <c r="G44" s="73">
        <f t="shared" si="8"/>
        <v>1708.6610146666669</v>
      </c>
      <c r="H44" s="73">
        <f t="shared" si="8"/>
        <v>4234.9164000000001</v>
      </c>
      <c r="I44" s="73">
        <f t="shared" si="8"/>
        <v>569.65453577388416</v>
      </c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</row>
    <row r="45" spans="1:29" ht="12" customHeight="1">
      <c r="A45" s="61" t="s">
        <v>104</v>
      </c>
      <c r="B45" s="64"/>
      <c r="C45" s="27"/>
      <c r="D45" s="73">
        <f t="shared" ref="D45:I45" si="9">D41</f>
        <v>1086.6187500000001</v>
      </c>
      <c r="E45" s="73">
        <f t="shared" si="9"/>
        <v>1086.6187500000001</v>
      </c>
      <c r="F45" s="73">
        <f t="shared" si="9"/>
        <v>543.30937500000005</v>
      </c>
      <c r="G45" s="73">
        <f t="shared" si="9"/>
        <v>543.30937500000005</v>
      </c>
      <c r="H45" s="73">
        <f t="shared" si="9"/>
        <v>1086.6187500000001</v>
      </c>
      <c r="I45" s="73">
        <f t="shared" si="9"/>
        <v>0</v>
      </c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</row>
    <row r="46" spans="1:29" ht="12" customHeight="1">
      <c r="A46" s="67" t="s">
        <v>89</v>
      </c>
      <c r="B46" s="74"/>
      <c r="C46" s="27"/>
      <c r="D46" s="69">
        <f t="shared" ref="D46:I46" si="10">SUM(D43:D45)</f>
        <v>6105.0099460000001</v>
      </c>
      <c r="E46" s="69">
        <f t="shared" si="10"/>
        <v>6971.7975150974216</v>
      </c>
      <c r="F46" s="69">
        <f t="shared" si="10"/>
        <v>3485.8987575487108</v>
      </c>
      <c r="G46" s="69">
        <f t="shared" si="10"/>
        <v>3052.5049730000001</v>
      </c>
      <c r="H46" s="69">
        <f t="shared" si="10"/>
        <v>7305.6601499999997</v>
      </c>
      <c r="I46" s="69">
        <f t="shared" si="10"/>
        <v>836.54665335909976</v>
      </c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</row>
    <row r="47" spans="1:29" ht="12" customHeight="1">
      <c r="A47" s="83"/>
      <c r="B47" s="71"/>
      <c r="C47" s="27"/>
      <c r="D47" s="71"/>
      <c r="E47" s="71"/>
      <c r="F47" s="71"/>
      <c r="G47" s="71"/>
      <c r="H47" s="71"/>
      <c r="I47" s="7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</row>
    <row r="48" spans="1:29" ht="14.25" customHeight="1">
      <c r="A48" s="5" t="s">
        <v>114</v>
      </c>
      <c r="B48" s="5"/>
      <c r="C48" s="5"/>
      <c r="D48" s="5"/>
      <c r="E48" s="5"/>
      <c r="F48" s="5"/>
      <c r="G48" s="5"/>
      <c r="H48" s="5"/>
      <c r="I48" s="5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</row>
    <row r="49" spans="1:29" ht="12" customHeight="1">
      <c r="A49" s="58" t="s">
        <v>115</v>
      </c>
      <c r="B49" s="59" t="s">
        <v>80</v>
      </c>
      <c r="C49" s="27"/>
      <c r="D49" s="60" t="s">
        <v>81</v>
      </c>
      <c r="E49" s="60" t="s">
        <v>81</v>
      </c>
      <c r="F49" s="60" t="s">
        <v>81</v>
      </c>
      <c r="G49" s="60" t="s">
        <v>81</v>
      </c>
      <c r="H49" s="60" t="s">
        <v>81</v>
      </c>
      <c r="I49" s="60" t="s">
        <v>81</v>
      </c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</row>
    <row r="50" spans="1:29" ht="25.7" customHeight="1">
      <c r="A50" s="61" t="s">
        <v>116</v>
      </c>
      <c r="B50" s="72">
        <f>1/12*0.05</f>
        <v>4.1666666666666666E-3</v>
      </c>
      <c r="C50" s="27"/>
      <c r="D50" s="73">
        <f t="shared" ref="D50:I55" si="11">$B50*D$18</f>
        <v>32.021383333333333</v>
      </c>
      <c r="E50" s="73">
        <f t="shared" si="11"/>
        <v>37.552187117773236</v>
      </c>
      <c r="F50" s="73">
        <f t="shared" si="11"/>
        <v>18.776093558886618</v>
      </c>
      <c r="G50" s="73">
        <f t="shared" si="11"/>
        <v>16.010691666666666</v>
      </c>
      <c r="H50" s="73">
        <f t="shared" si="11"/>
        <v>39.682499999999997</v>
      </c>
      <c r="I50" s="73">
        <f t="shared" si="11"/>
        <v>5.3378423517043121</v>
      </c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</row>
    <row r="51" spans="1:29" ht="25.7" customHeight="1">
      <c r="A51" s="61" t="s">
        <v>117</v>
      </c>
      <c r="B51" s="72">
        <f>B50*B33</f>
        <v>3.3333333333333332E-4</v>
      </c>
      <c r="C51" s="27"/>
      <c r="D51" s="73">
        <f t="shared" si="11"/>
        <v>2.5617106666666669</v>
      </c>
      <c r="E51" s="73">
        <f t="shared" si="11"/>
        <v>3.0041749694218591</v>
      </c>
      <c r="F51" s="73">
        <f t="shared" si="11"/>
        <v>1.5020874847109296</v>
      </c>
      <c r="G51" s="73">
        <f t="shared" si="11"/>
        <v>1.2808553333333335</v>
      </c>
      <c r="H51" s="73">
        <f t="shared" si="11"/>
        <v>3.1745999999999999</v>
      </c>
      <c r="I51" s="73">
        <f t="shared" si="11"/>
        <v>0.42702738813634494</v>
      </c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</row>
    <row r="52" spans="1:29" ht="74.650000000000006" customHeight="1">
      <c r="A52" s="84" t="s">
        <v>118</v>
      </c>
      <c r="B52" s="72"/>
      <c r="C52" s="27"/>
      <c r="D52" s="73">
        <f t="shared" si="11"/>
        <v>0</v>
      </c>
      <c r="E52" s="73">
        <f t="shared" si="11"/>
        <v>0</v>
      </c>
      <c r="F52" s="73">
        <f t="shared" si="11"/>
        <v>0</v>
      </c>
      <c r="G52" s="73">
        <f t="shared" si="11"/>
        <v>0</v>
      </c>
      <c r="H52" s="73">
        <f t="shared" si="11"/>
        <v>0</v>
      </c>
      <c r="I52" s="73">
        <f t="shared" si="11"/>
        <v>0</v>
      </c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</row>
    <row r="53" spans="1:29" ht="27.4" customHeight="1">
      <c r="A53" s="84" t="s">
        <v>119</v>
      </c>
      <c r="B53" s="72">
        <f>1/30*7/12</f>
        <v>1.9444444444444445E-2</v>
      </c>
      <c r="C53" s="27"/>
      <c r="D53" s="73">
        <f t="shared" si="11"/>
        <v>149.43312222222224</v>
      </c>
      <c r="E53" s="73">
        <f t="shared" si="11"/>
        <v>175.24353988294177</v>
      </c>
      <c r="F53" s="73">
        <f t="shared" si="11"/>
        <v>87.621769941470887</v>
      </c>
      <c r="G53" s="73">
        <f t="shared" si="11"/>
        <v>74.716561111111119</v>
      </c>
      <c r="H53" s="73">
        <f t="shared" si="11"/>
        <v>185.185</v>
      </c>
      <c r="I53" s="73">
        <f t="shared" si="11"/>
        <v>24.909930974620124</v>
      </c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</row>
    <row r="54" spans="1:29" ht="30.6" customHeight="1">
      <c r="A54" s="85" t="s">
        <v>120</v>
      </c>
      <c r="B54" s="72">
        <f>B53*B34</f>
        <v>7.1555555555555565E-3</v>
      </c>
      <c r="C54" s="27"/>
      <c r="D54" s="73">
        <f t="shared" si="11"/>
        <v>54.991388977777788</v>
      </c>
      <c r="E54" s="73">
        <f t="shared" si="11"/>
        <v>64.489622676922579</v>
      </c>
      <c r="F54" s="73">
        <f t="shared" si="11"/>
        <v>32.24481133846129</v>
      </c>
      <c r="G54" s="73">
        <f t="shared" si="11"/>
        <v>27.495694488888894</v>
      </c>
      <c r="H54" s="73">
        <f t="shared" si="11"/>
        <v>68.148080000000007</v>
      </c>
      <c r="I54" s="73">
        <f t="shared" si="11"/>
        <v>9.1668545986602066</v>
      </c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</row>
    <row r="55" spans="1:29" ht="27.4" customHeight="1">
      <c r="A55" s="85" t="s">
        <v>121</v>
      </c>
      <c r="B55" s="72">
        <f>0.08*0.4*0.9*(1+5/56+5/56+1/3*5/56)</f>
        <v>3.4799999999999998E-2</v>
      </c>
      <c r="C55" s="27"/>
      <c r="D55" s="73">
        <f t="shared" si="11"/>
        <v>267.44259360000001</v>
      </c>
      <c r="E55" s="73">
        <f t="shared" si="11"/>
        <v>313.63586680764206</v>
      </c>
      <c r="F55" s="73">
        <f t="shared" si="11"/>
        <v>156.81793340382103</v>
      </c>
      <c r="G55" s="73">
        <f t="shared" si="11"/>
        <v>133.7212968</v>
      </c>
      <c r="H55" s="73">
        <f t="shared" si="11"/>
        <v>331.42823999999996</v>
      </c>
      <c r="I55" s="73">
        <f t="shared" si="11"/>
        <v>44.581659321434415</v>
      </c>
      <c r="J55" s="51"/>
      <c r="K55" s="86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</row>
    <row r="56" spans="1:29" ht="12" customHeight="1">
      <c r="A56" s="67" t="s">
        <v>89</v>
      </c>
      <c r="B56" s="74">
        <f>SUM(B50:B55)</f>
        <v>6.59E-2</v>
      </c>
      <c r="C56" s="27"/>
      <c r="D56" s="69">
        <f t="shared" ref="D56:I56" si="12">SUM(D50:D55)</f>
        <v>506.45019880000001</v>
      </c>
      <c r="E56" s="69">
        <f t="shared" si="12"/>
        <v>593.92539145470153</v>
      </c>
      <c r="F56" s="69">
        <f t="shared" si="12"/>
        <v>296.96269572735076</v>
      </c>
      <c r="G56" s="69">
        <f t="shared" si="12"/>
        <v>253.2250994</v>
      </c>
      <c r="H56" s="69">
        <f t="shared" si="12"/>
        <v>627.61842000000001</v>
      </c>
      <c r="I56" s="69">
        <f t="shared" si="12"/>
        <v>84.423314634555396</v>
      </c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</row>
    <row r="57" spans="1:29" ht="12" customHeight="1">
      <c r="A57" s="83"/>
      <c r="B57" s="71"/>
      <c r="C57" s="27"/>
      <c r="D57" s="71"/>
      <c r="E57" s="71"/>
      <c r="F57" s="71"/>
      <c r="G57" s="71"/>
      <c r="H57" s="71"/>
      <c r="I57" s="7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</row>
    <row r="58" spans="1:29" ht="14.25" customHeight="1">
      <c r="A58" s="5" t="s">
        <v>122</v>
      </c>
      <c r="B58" s="5"/>
      <c r="C58" s="5"/>
      <c r="D58" s="5"/>
      <c r="E58" s="5"/>
      <c r="F58" s="5"/>
      <c r="G58" s="5"/>
      <c r="H58" s="5"/>
      <c r="I58" s="5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</row>
    <row r="59" spans="1:29" ht="12" customHeight="1">
      <c r="A59" s="87" t="s">
        <v>123</v>
      </c>
      <c r="B59" s="59" t="s">
        <v>80</v>
      </c>
      <c r="C59" s="27"/>
      <c r="D59" s="60" t="s">
        <v>81</v>
      </c>
      <c r="E59" s="60" t="s">
        <v>81</v>
      </c>
      <c r="F59" s="60" t="s">
        <v>81</v>
      </c>
      <c r="G59" s="60" t="s">
        <v>81</v>
      </c>
      <c r="H59" s="60" t="s">
        <v>81</v>
      </c>
      <c r="I59" s="60" t="s">
        <v>81</v>
      </c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</row>
    <row r="60" spans="1:29" ht="24">
      <c r="A60" s="88" t="s">
        <v>124</v>
      </c>
      <c r="B60" s="64"/>
      <c r="C60" s="27"/>
      <c r="D60" s="73"/>
      <c r="E60" s="73"/>
      <c r="F60" s="73"/>
      <c r="G60" s="73"/>
      <c r="H60" s="73"/>
      <c r="I60" s="73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</row>
    <row r="61" spans="1:29" ht="12" customHeight="1">
      <c r="A61" s="88" t="s">
        <v>125</v>
      </c>
      <c r="B61" s="89">
        <f>4.886/30.4375/12</f>
        <v>1.3377138945927446E-2</v>
      </c>
      <c r="C61" s="27"/>
      <c r="D61" s="73">
        <f t="shared" ref="D61:I63" si="13">$B61*D$18</f>
        <v>102.8050785817933</v>
      </c>
      <c r="E61" s="73">
        <f t="shared" si="13"/>
        <v>120.56179795150064</v>
      </c>
      <c r="F61" s="73">
        <f t="shared" si="13"/>
        <v>60.280898975750318</v>
      </c>
      <c r="G61" s="73">
        <f t="shared" si="13"/>
        <v>51.402539290896648</v>
      </c>
      <c r="H61" s="73">
        <f t="shared" si="13"/>
        <v>127.4011958932238</v>
      </c>
      <c r="I61" s="73">
        <f t="shared" si="13"/>
        <v>17.137214114449129</v>
      </c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</row>
    <row r="62" spans="1:29" ht="12" customHeight="1">
      <c r="A62" s="88" t="s">
        <v>126</v>
      </c>
      <c r="B62" s="64">
        <f>5/30.4375/12*0.015*0.95</f>
        <v>1.9507186858316218E-4</v>
      </c>
      <c r="C62" s="27"/>
      <c r="D62" s="73">
        <f t="shared" si="13"/>
        <v>1.4991530595482545</v>
      </c>
      <c r="E62" s="73">
        <f t="shared" si="13"/>
        <v>1.7580900745076584</v>
      </c>
      <c r="F62" s="73">
        <f t="shared" si="13"/>
        <v>0.87904503725382921</v>
      </c>
      <c r="G62" s="73">
        <f t="shared" si="13"/>
        <v>0.74957652977412725</v>
      </c>
      <c r="H62" s="73">
        <f t="shared" si="13"/>
        <v>1.8578254620123198</v>
      </c>
      <c r="I62" s="73">
        <f t="shared" si="13"/>
        <v>0.24990309161983223</v>
      </c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</row>
    <row r="63" spans="1:29" ht="12" customHeight="1">
      <c r="A63" s="88" t="s">
        <v>127</v>
      </c>
      <c r="B63" s="64">
        <f>0.9545/30.4375/12</f>
        <v>2.613278576317591E-3</v>
      </c>
      <c r="C63" s="27"/>
      <c r="D63" s="73">
        <f t="shared" si="13"/>
        <v>20.083390811772762</v>
      </c>
      <c r="E63" s="73">
        <f t="shared" si="13"/>
        <v>23.552238261299095</v>
      </c>
      <c r="F63" s="73">
        <f t="shared" si="13"/>
        <v>11.776119130649548</v>
      </c>
      <c r="G63" s="73">
        <f t="shared" si="13"/>
        <v>10.041695405886381</v>
      </c>
      <c r="H63" s="73">
        <f t="shared" si="13"/>
        <v>24.888342505133473</v>
      </c>
      <c r="I63" s="73">
        <f t="shared" si="13"/>
        <v>3.3478245747527007</v>
      </c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</row>
    <row r="64" spans="1:29" ht="12" customHeight="1">
      <c r="A64" s="88" t="s">
        <v>128</v>
      </c>
      <c r="B64" s="64">
        <f>120/30.4375*0.05*0.0032</f>
        <v>6.3080082135523615E-4</v>
      </c>
      <c r="C64" s="27"/>
      <c r="D64" s="73">
        <f t="shared" ref="D64:I64" si="14">$B64*(D24+D34+D38+D39+D40)</f>
        <v>3.165605288318686</v>
      </c>
      <c r="E64" s="73">
        <f t="shared" si="14"/>
        <v>3.7123755988458482</v>
      </c>
      <c r="F64" s="73">
        <f t="shared" si="14"/>
        <v>1.8561877994229241</v>
      </c>
      <c r="G64" s="73">
        <f t="shared" si="14"/>
        <v>1.582802644159343</v>
      </c>
      <c r="H64" s="73">
        <f t="shared" si="14"/>
        <v>3.922976423162218</v>
      </c>
      <c r="I64" s="73">
        <f t="shared" si="14"/>
        <v>0.52769431604089412</v>
      </c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</row>
    <row r="65" spans="1:29" ht="12" customHeight="1">
      <c r="A65" s="67" t="s">
        <v>94</v>
      </c>
      <c r="B65" s="74"/>
      <c r="C65" s="27"/>
      <c r="D65" s="69">
        <f t="shared" ref="D65:I65" si="15">SUM(D60:D64)</f>
        <v>127.55322774143299</v>
      </c>
      <c r="E65" s="69">
        <f t="shared" si="15"/>
        <v>149.58450188615325</v>
      </c>
      <c r="F65" s="69">
        <f t="shared" si="15"/>
        <v>74.792250943076624</v>
      </c>
      <c r="G65" s="69">
        <f t="shared" si="15"/>
        <v>63.776613870716496</v>
      </c>
      <c r="H65" s="69">
        <f t="shared" si="15"/>
        <v>158.07034028353181</v>
      </c>
      <c r="I65" s="69">
        <f t="shared" si="15"/>
        <v>21.262636096862554</v>
      </c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</row>
    <row r="66" spans="1:29" ht="12" customHeight="1">
      <c r="A66" s="87" t="s">
        <v>129</v>
      </c>
      <c r="B66" s="59" t="s">
        <v>80</v>
      </c>
      <c r="C66" s="27"/>
      <c r="D66" s="60" t="s">
        <v>81</v>
      </c>
      <c r="E66" s="60" t="s">
        <v>81</v>
      </c>
      <c r="F66" s="60" t="s">
        <v>81</v>
      </c>
      <c r="G66" s="60" t="s">
        <v>81</v>
      </c>
      <c r="H66" s="60" t="s">
        <v>81</v>
      </c>
      <c r="I66" s="60" t="s">
        <v>81</v>
      </c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</row>
    <row r="67" spans="1:29" ht="22.35" customHeight="1">
      <c r="A67" s="90" t="s">
        <v>130</v>
      </c>
      <c r="B67" s="72"/>
      <c r="C67" s="27"/>
      <c r="D67" s="73">
        <f>(D18+D46+D56)/220/2*30.4375</f>
        <v>988.98300774397717</v>
      </c>
      <c r="E67" s="73">
        <f>(E18+E46+E56)/220/2*30.4375</f>
        <v>1146.8191315079857</v>
      </c>
      <c r="F67" s="73">
        <f>(F18+F46+F56)/220/2*30.4375</f>
        <v>573.40956575399287</v>
      </c>
      <c r="G67" s="73">
        <f>(G18+G46+G56)/220/2*30.4375</f>
        <v>494.49150387198858</v>
      </c>
      <c r="H67" s="73">
        <f>(H18+H46+H56)/220/2*30.4375</f>
        <v>1207.6132476690339</v>
      </c>
      <c r="I67" s="73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</row>
    <row r="68" spans="1:29" ht="12" customHeight="1">
      <c r="A68" s="67" t="s">
        <v>94</v>
      </c>
      <c r="B68" s="74"/>
      <c r="C68" s="27"/>
      <c r="D68" s="69">
        <f t="shared" ref="D68:I68" si="16">SUM(D67)</f>
        <v>988.98300774397717</v>
      </c>
      <c r="E68" s="69">
        <f t="shared" si="16"/>
        <v>1146.8191315079857</v>
      </c>
      <c r="F68" s="69">
        <f t="shared" si="16"/>
        <v>573.40956575399287</v>
      </c>
      <c r="G68" s="69">
        <f t="shared" si="16"/>
        <v>494.49150387198858</v>
      </c>
      <c r="H68" s="69">
        <f t="shared" si="16"/>
        <v>1207.6132476690339</v>
      </c>
      <c r="I68" s="69">
        <f t="shared" si="16"/>
        <v>0</v>
      </c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</row>
    <row r="69" spans="1:29" ht="12" customHeight="1">
      <c r="A69" s="91" t="s">
        <v>131</v>
      </c>
      <c r="B69" s="81"/>
      <c r="C69" s="27"/>
      <c r="D69" s="82" t="s">
        <v>81</v>
      </c>
      <c r="E69" s="82" t="s">
        <v>81</v>
      </c>
      <c r="F69" s="82" t="s">
        <v>81</v>
      </c>
      <c r="G69" s="82" t="s">
        <v>81</v>
      </c>
      <c r="H69" s="82" t="s">
        <v>81</v>
      </c>
      <c r="I69" s="82" t="s">
        <v>81</v>
      </c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</row>
    <row r="70" spans="1:29" ht="12" customHeight="1">
      <c r="A70" s="61" t="s">
        <v>132</v>
      </c>
      <c r="B70" s="64"/>
      <c r="C70" s="27"/>
      <c r="D70" s="73">
        <f t="shared" ref="D70:I70" si="17">D65</f>
        <v>127.55322774143299</v>
      </c>
      <c r="E70" s="73">
        <f t="shared" si="17"/>
        <v>149.58450188615325</v>
      </c>
      <c r="F70" s="73">
        <f t="shared" si="17"/>
        <v>74.792250943076624</v>
      </c>
      <c r="G70" s="73">
        <f t="shared" si="17"/>
        <v>63.776613870716496</v>
      </c>
      <c r="H70" s="73">
        <f t="shared" si="17"/>
        <v>158.07034028353181</v>
      </c>
      <c r="I70" s="73">
        <f t="shared" si="17"/>
        <v>21.262636096862554</v>
      </c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</row>
    <row r="71" spans="1:29" ht="12" customHeight="1">
      <c r="A71" s="61" t="s">
        <v>133</v>
      </c>
      <c r="B71" s="64"/>
      <c r="C71" s="27"/>
      <c r="D71" s="73">
        <f t="shared" ref="D71:I71" si="18">D68</f>
        <v>988.98300774397717</v>
      </c>
      <c r="E71" s="73">
        <f t="shared" si="18"/>
        <v>1146.8191315079857</v>
      </c>
      <c r="F71" s="73">
        <f t="shared" si="18"/>
        <v>573.40956575399287</v>
      </c>
      <c r="G71" s="73">
        <f t="shared" si="18"/>
        <v>494.49150387198858</v>
      </c>
      <c r="H71" s="73">
        <f t="shared" si="18"/>
        <v>1207.6132476690339</v>
      </c>
      <c r="I71" s="73">
        <f t="shared" si="18"/>
        <v>0</v>
      </c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</row>
    <row r="72" spans="1:29" ht="12" customHeight="1">
      <c r="A72" s="67" t="s">
        <v>89</v>
      </c>
      <c r="B72" s="74"/>
      <c r="C72" s="27"/>
      <c r="D72" s="69">
        <f t="shared" ref="D72:I72" si="19">SUM(D70:D71)</f>
        <v>1116.5362354854101</v>
      </c>
      <c r="E72" s="69">
        <f t="shared" si="19"/>
        <v>1296.403633394139</v>
      </c>
      <c r="F72" s="69">
        <f t="shared" si="19"/>
        <v>648.20181669706949</v>
      </c>
      <c r="G72" s="69">
        <f t="shared" si="19"/>
        <v>558.26811774270504</v>
      </c>
      <c r="H72" s="69">
        <f t="shared" si="19"/>
        <v>1365.6835879525656</v>
      </c>
      <c r="I72" s="69">
        <f t="shared" si="19"/>
        <v>21.262636096862554</v>
      </c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</row>
    <row r="73" spans="1:29" ht="12" customHeight="1">
      <c r="A73" s="83"/>
      <c r="B73" s="92"/>
      <c r="C73" s="27"/>
      <c r="D73" s="71"/>
      <c r="E73" s="71"/>
      <c r="F73" s="71"/>
      <c r="G73" s="71"/>
      <c r="H73" s="71"/>
      <c r="I73" s="7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</row>
    <row r="74" spans="1:29" ht="14.25" customHeight="1">
      <c r="A74" s="5" t="s">
        <v>134</v>
      </c>
      <c r="B74" s="5"/>
      <c r="C74" s="5"/>
      <c r="D74" s="5"/>
      <c r="E74" s="5"/>
      <c r="F74" s="5"/>
      <c r="G74" s="5"/>
      <c r="H74" s="5"/>
      <c r="I74" s="5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</row>
    <row r="75" spans="1:29" ht="12" customHeight="1">
      <c r="A75" s="58" t="s">
        <v>135</v>
      </c>
      <c r="B75" s="59" t="s">
        <v>105</v>
      </c>
      <c r="C75" s="27"/>
      <c r="D75" s="60" t="s">
        <v>81</v>
      </c>
      <c r="E75" s="60" t="s">
        <v>81</v>
      </c>
      <c r="F75" s="60" t="s">
        <v>81</v>
      </c>
      <c r="G75" s="60" t="s">
        <v>81</v>
      </c>
      <c r="H75" s="60" t="s">
        <v>81</v>
      </c>
      <c r="I75" s="60" t="s">
        <v>81</v>
      </c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</row>
    <row r="76" spans="1:29" ht="12" customHeight="1">
      <c r="A76" s="85" t="s">
        <v>136</v>
      </c>
      <c r="B76" s="54">
        <f>'III-D - MATERIAIS DE CONSUMO'!E2</f>
        <v>48.845888888888886</v>
      </c>
      <c r="C76" s="27"/>
      <c r="D76" s="73">
        <f>$B$76/22*2</f>
        <v>4.4405353535353536</v>
      </c>
      <c r="E76" s="73">
        <f>$B$76/22*2</f>
        <v>4.4405353535353536</v>
      </c>
      <c r="F76" s="73"/>
      <c r="G76" s="73"/>
      <c r="H76" s="73">
        <f>$B$76/22*2</f>
        <v>4.4405353535353536</v>
      </c>
      <c r="I76" s="73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</row>
    <row r="77" spans="1:29">
      <c r="A77" s="84" t="s">
        <v>137</v>
      </c>
      <c r="B77" s="54">
        <f>'III-E - FERRAMENTAS E EQUIPAMEN'!E2</f>
        <v>385.59968789682551</v>
      </c>
      <c r="C77" s="27"/>
      <c r="D77" s="73">
        <f>$B$77/22*2</f>
        <v>35.054517081529589</v>
      </c>
      <c r="E77" s="73">
        <f>$B$77/22*2</f>
        <v>35.054517081529589</v>
      </c>
      <c r="F77" s="73"/>
      <c r="G77" s="73"/>
      <c r="H77" s="73">
        <f>$B$77/22*2</f>
        <v>35.054517081529589</v>
      </c>
      <c r="I77" s="73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</row>
    <row r="78" spans="1:29" ht="12" customHeight="1">
      <c r="A78" s="61" t="s">
        <v>138</v>
      </c>
      <c r="B78" s="54">
        <f>'III-F - UNIFORMES'!E2</f>
        <v>69.149999999999991</v>
      </c>
      <c r="C78" s="27"/>
      <c r="D78" s="73">
        <f>$B$78*2</f>
        <v>138.29999999999998</v>
      </c>
      <c r="E78" s="73">
        <f>$B$78*2</f>
        <v>138.29999999999998</v>
      </c>
      <c r="F78" s="73">
        <f>$B$78</f>
        <v>69.149999999999991</v>
      </c>
      <c r="G78" s="73">
        <f>$B$78</f>
        <v>69.149999999999991</v>
      </c>
      <c r="H78" s="73">
        <f>$B$78*2</f>
        <v>138.29999999999998</v>
      </c>
      <c r="I78" s="73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</row>
    <row r="79" spans="1:29" ht="12" customHeight="1">
      <c r="A79" s="67" t="s">
        <v>89</v>
      </c>
      <c r="B79" s="74"/>
      <c r="C79" s="27"/>
      <c r="D79" s="69">
        <f t="shared" ref="D79:I79" si="20">SUM(D76:D78)</f>
        <v>177.79505243506492</v>
      </c>
      <c r="E79" s="69">
        <f t="shared" si="20"/>
        <v>177.79505243506492</v>
      </c>
      <c r="F79" s="69">
        <f t="shared" si="20"/>
        <v>69.149999999999991</v>
      </c>
      <c r="G79" s="69">
        <f t="shared" si="20"/>
        <v>69.149999999999991</v>
      </c>
      <c r="H79" s="69">
        <f t="shared" si="20"/>
        <v>177.79505243506492</v>
      </c>
      <c r="I79" s="69">
        <f t="shared" si="20"/>
        <v>0</v>
      </c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</row>
    <row r="80" spans="1:29" ht="12" customHeight="1">
      <c r="A80" s="83"/>
      <c r="B80" s="92"/>
      <c r="C80" s="27"/>
      <c r="D80" s="71"/>
      <c r="E80" s="71"/>
      <c r="F80" s="71"/>
      <c r="G80" s="71"/>
      <c r="H80" s="71"/>
      <c r="I80" s="7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</row>
    <row r="81" spans="1:29" ht="14.25" customHeight="1">
      <c r="A81" s="5" t="s">
        <v>139</v>
      </c>
      <c r="B81" s="5"/>
      <c r="C81" s="5"/>
      <c r="D81" s="5"/>
      <c r="E81" s="5"/>
      <c r="F81" s="5"/>
      <c r="G81" s="5"/>
      <c r="H81" s="5"/>
      <c r="I81" s="5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</row>
    <row r="82" spans="1:29" ht="12" customHeight="1">
      <c r="A82" s="93" t="s">
        <v>140</v>
      </c>
      <c r="B82" s="59" t="s">
        <v>80</v>
      </c>
      <c r="C82" s="27"/>
      <c r="D82" s="60" t="s">
        <v>81</v>
      </c>
      <c r="E82" s="60" t="s">
        <v>81</v>
      </c>
      <c r="F82" s="60" t="s">
        <v>81</v>
      </c>
      <c r="G82" s="60" t="s">
        <v>81</v>
      </c>
      <c r="H82" s="60" t="s">
        <v>81</v>
      </c>
      <c r="I82" s="60" t="s">
        <v>81</v>
      </c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</row>
    <row r="83" spans="1:29" ht="12" customHeight="1">
      <c r="A83" s="42" t="s">
        <v>141</v>
      </c>
      <c r="B83" s="89">
        <v>0.05</v>
      </c>
      <c r="C83" s="27"/>
      <c r="D83" s="94">
        <f t="shared" ref="D83:I83" si="21">$B$83*D107</f>
        <v>779.5461716360237</v>
      </c>
      <c r="E83" s="94">
        <f t="shared" si="21"/>
        <v>902.6223250323452</v>
      </c>
      <c r="F83" s="94">
        <f t="shared" si="21"/>
        <v>450.32378620529602</v>
      </c>
      <c r="G83" s="94">
        <f t="shared" si="21"/>
        <v>388.78570950713521</v>
      </c>
      <c r="H83" s="94">
        <f t="shared" si="21"/>
        <v>950.02786051938131</v>
      </c>
      <c r="I83" s="94">
        <f t="shared" si="21"/>
        <v>111.16573842497763</v>
      </c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</row>
    <row r="84" spans="1:29" ht="12" customHeight="1">
      <c r="A84" s="42" t="s">
        <v>142</v>
      </c>
      <c r="B84" s="95"/>
      <c r="C84" s="96"/>
      <c r="D84" s="97"/>
      <c r="E84" s="97"/>
      <c r="F84" s="97"/>
      <c r="G84" s="97"/>
      <c r="H84" s="97"/>
      <c r="I84" s="97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</row>
    <row r="85" spans="1:29" ht="12" customHeight="1">
      <c r="A85" s="42" t="s">
        <v>143</v>
      </c>
      <c r="B85" s="95"/>
      <c r="C85" s="96"/>
      <c r="D85" s="97"/>
      <c r="E85" s="97"/>
      <c r="F85" s="97"/>
      <c r="G85" s="97"/>
      <c r="H85" s="97"/>
      <c r="I85" s="97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51"/>
      <c r="AB85" s="51"/>
      <c r="AC85" s="51"/>
    </row>
    <row r="86" spans="1:29" ht="12" customHeight="1">
      <c r="A86" s="42" t="s">
        <v>144</v>
      </c>
      <c r="B86" s="95"/>
      <c r="C86" s="96"/>
      <c r="D86" s="97"/>
      <c r="E86" s="97"/>
      <c r="F86" s="97"/>
      <c r="G86" s="97"/>
      <c r="H86" s="97"/>
      <c r="I86" s="97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51"/>
      <c r="AB86" s="51"/>
      <c r="AC86" s="51"/>
    </row>
    <row r="87" spans="1:29" ht="12" customHeight="1">
      <c r="A87" s="42" t="s">
        <v>145</v>
      </c>
      <c r="B87" s="89">
        <v>0.06</v>
      </c>
      <c r="C87" s="27"/>
      <c r="D87" s="94">
        <f t="shared" ref="D87:I87" si="22">$B$87*D107+D83</f>
        <v>1715.001577599252</v>
      </c>
      <c r="E87" s="94">
        <f t="shared" si="22"/>
        <v>1985.7691150711594</v>
      </c>
      <c r="F87" s="94">
        <f t="shared" si="22"/>
        <v>990.71232965165109</v>
      </c>
      <c r="G87" s="94">
        <f t="shared" si="22"/>
        <v>855.32856091569738</v>
      </c>
      <c r="H87" s="94">
        <f t="shared" si="22"/>
        <v>2090.061293142639</v>
      </c>
      <c r="I87" s="94">
        <f t="shared" si="22"/>
        <v>244.56462453495078</v>
      </c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</row>
    <row r="88" spans="1:29" ht="12" customHeight="1">
      <c r="A88" s="42" t="s">
        <v>146</v>
      </c>
      <c r="B88" s="89">
        <f>SUM(B89:B96)</f>
        <v>8.6499999999999994E-2</v>
      </c>
      <c r="C88" s="27"/>
      <c r="D88" s="94">
        <f t="shared" ref="D88:I88" si="23">SUM(D89:D96)</f>
        <v>1712.5268278480266</v>
      </c>
      <c r="E88" s="94">
        <f t="shared" si="23"/>
        <v>1982.9036473726439</v>
      </c>
      <c r="F88" s="94">
        <f t="shared" si="23"/>
        <v>989.28273033036453</v>
      </c>
      <c r="G88" s="94">
        <f t="shared" si="23"/>
        <v>854.09432056805576</v>
      </c>
      <c r="H88" s="94">
        <f t="shared" si="23"/>
        <v>2087.0453316806729</v>
      </c>
      <c r="I88" s="94">
        <f t="shared" si="23"/>
        <v>244.21171742883973</v>
      </c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</row>
    <row r="89" spans="1:29" ht="12" customHeight="1">
      <c r="A89" s="98" t="s">
        <v>147</v>
      </c>
      <c r="B89" s="95"/>
      <c r="C89" s="96"/>
      <c r="D89" s="97"/>
      <c r="E89" s="97"/>
      <c r="F89" s="97"/>
      <c r="G89" s="97"/>
      <c r="H89" s="97"/>
      <c r="I89" s="97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  <c r="AB89" s="51"/>
      <c r="AC89" s="51"/>
    </row>
    <row r="90" spans="1:29" ht="12" customHeight="1">
      <c r="A90" s="98" t="s">
        <v>148</v>
      </c>
      <c r="B90" s="95">
        <v>3.6499999999999998E-2</v>
      </c>
      <c r="C90" s="96"/>
      <c r="D90" s="97">
        <f>B$90*(D107+D83+D87)/(1-B88)</f>
        <v>722.62692735783776</v>
      </c>
      <c r="E90" s="97">
        <f>$B90*(E107+E83+E87)/(1-$B88)</f>
        <v>836.71656796649131</v>
      </c>
      <c r="F90" s="97">
        <f>$B90*(F107+F83+F87)/(1-$B88)</f>
        <v>417.44300181570287</v>
      </c>
      <c r="G90" s="97">
        <f>$B90*(G107+G83+G87)/(1-$B88)</f>
        <v>360.39818151137609</v>
      </c>
      <c r="H90" s="97">
        <f>$B90*(H107+H83+H87)/(1-$B88)</f>
        <v>880.66074689415677</v>
      </c>
      <c r="I90" s="97">
        <f>$B90*(I107+I83+I87)/(1-$B88)</f>
        <v>103.04887498442369</v>
      </c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51"/>
      <c r="AB90" s="51"/>
      <c r="AC90" s="51"/>
    </row>
    <row r="91" spans="1:29" ht="12" customHeight="1">
      <c r="A91" s="98" t="s">
        <v>149</v>
      </c>
      <c r="B91" s="95"/>
      <c r="C91" s="96"/>
      <c r="D91" s="97">
        <f>B$91*(D107+D83+D87)/(1-B88)</f>
        <v>0</v>
      </c>
      <c r="E91" s="97">
        <f>$B91*(E107+E83+E87)/(1-$B88)</f>
        <v>0</v>
      </c>
      <c r="F91" s="97">
        <f>$B91*(F107+F83+F87)/(1-$B88)</f>
        <v>0</v>
      </c>
      <c r="G91" s="97">
        <f>$B91*(G107+G83+G87)/(1-$B88)</f>
        <v>0</v>
      </c>
      <c r="H91" s="97">
        <f>$B91*(H107+H83+H87)/(1-$B88)</f>
        <v>0</v>
      </c>
      <c r="I91" s="97">
        <f>$B91*(I107+I83+I87)/(1-$B88)</f>
        <v>0</v>
      </c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</row>
    <row r="92" spans="1:29" ht="12" customHeight="1">
      <c r="A92" s="98" t="s">
        <v>150</v>
      </c>
      <c r="B92" s="95"/>
      <c r="C92" s="96"/>
      <c r="D92" s="97">
        <f>B$92*(D107+D83+D87)/(1-B88)</f>
        <v>0</v>
      </c>
      <c r="E92" s="97">
        <f>$B92*(E107+E83+E87)/(1-$B88)</f>
        <v>0</v>
      </c>
      <c r="F92" s="97">
        <f>$B92*(F107+F83+F87)/(1-$B88)</f>
        <v>0</v>
      </c>
      <c r="G92" s="97">
        <f>$B92*(G107+G83+G87)/(1-$B88)</f>
        <v>0</v>
      </c>
      <c r="H92" s="97">
        <f>$B92*(H107+H83+H87)/(1-$B88)</f>
        <v>0</v>
      </c>
      <c r="I92" s="97">
        <f>$B92*(I107+I83+I87)/(1-$B88)</f>
        <v>0</v>
      </c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  <c r="AA92" s="51"/>
      <c r="AB92" s="51"/>
      <c r="AC92" s="51"/>
    </row>
    <row r="93" spans="1:29" ht="12" customHeight="1">
      <c r="A93" s="98" t="s">
        <v>151</v>
      </c>
      <c r="B93" s="95"/>
      <c r="C93" s="96"/>
      <c r="D93" s="97">
        <f>B$93*(D107+D83+D87)/(1-B88)</f>
        <v>0</v>
      </c>
      <c r="E93" s="97">
        <f>$B93*(E107+E83+E87)/(1-$B88)</f>
        <v>0</v>
      </c>
      <c r="F93" s="97">
        <f>$B93*(F107+F83+F87)/(1-$B88)</f>
        <v>0</v>
      </c>
      <c r="G93" s="97">
        <f>$B93*(G107+G83+G87)/(1-$B88)</f>
        <v>0</v>
      </c>
      <c r="H93" s="97">
        <f>$B93*(H107+H83+H87)/(1-$B88)</f>
        <v>0</v>
      </c>
      <c r="I93" s="97">
        <f>$B93*(I107+I83+I87)/(1-$B88)</f>
        <v>0</v>
      </c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  <c r="AA93" s="51"/>
      <c r="AB93" s="51"/>
      <c r="AC93" s="51"/>
    </row>
    <row r="94" spans="1:29" ht="12" customHeight="1">
      <c r="A94" s="98" t="s">
        <v>152</v>
      </c>
      <c r="B94" s="95"/>
      <c r="C94" s="96"/>
      <c r="D94" s="97"/>
      <c r="E94" s="97"/>
      <c r="F94" s="97"/>
      <c r="G94" s="97"/>
      <c r="H94" s="97"/>
      <c r="I94" s="97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</row>
    <row r="95" spans="1:29" ht="12" customHeight="1">
      <c r="A95" s="98" t="s">
        <v>153</v>
      </c>
      <c r="B95" s="95">
        <v>0.05</v>
      </c>
      <c r="C95" s="96"/>
      <c r="D95" s="97">
        <f>B$95*(D107+D83+D87)/(1-B88)</f>
        <v>989.89990049018888</v>
      </c>
      <c r="E95" s="97">
        <f>$B95*(E107+E83+E87)/(1-$B88)</f>
        <v>1146.1870794061526</v>
      </c>
      <c r="F95" s="97">
        <f>$B95*(F107+F83+F87)/(1-$B88)</f>
        <v>571.8397285146616</v>
      </c>
      <c r="G95" s="97">
        <f>$B95*(G107+G83+G87)/(1-$B88)</f>
        <v>493.69613905667961</v>
      </c>
      <c r="H95" s="97">
        <f>$B95*(H107+H83+H87)/(1-$B88)</f>
        <v>1206.3845847865161</v>
      </c>
      <c r="I95" s="97">
        <f>$B95*(I107+I83+I87)/(1-$B88)</f>
        <v>141.16284244441604</v>
      </c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</row>
    <row r="96" spans="1:29" ht="12" customHeight="1">
      <c r="A96" s="98" t="s">
        <v>154</v>
      </c>
      <c r="B96" s="95"/>
      <c r="C96" s="96"/>
      <c r="D96" s="97">
        <f>B$96*(D107+D83+D87)/(1-B88)</f>
        <v>0</v>
      </c>
      <c r="E96" s="97">
        <f>$B96*(E107+E83+E87)/(1-$B88)</f>
        <v>0</v>
      </c>
      <c r="F96" s="97">
        <f>$B96*(F107+F83+F87)/(1-$B88)</f>
        <v>0</v>
      </c>
      <c r="G96" s="97">
        <f>$B96*(G107+G83+G87)/(1-$B88)</f>
        <v>0</v>
      </c>
      <c r="H96" s="97">
        <f>$B96*(H107+H83+H87)/(1-$B88)</f>
        <v>0</v>
      </c>
      <c r="I96" s="97">
        <f>$B96*(I107+I83+I87)/(1-$B88)</f>
        <v>0</v>
      </c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</row>
    <row r="97" spans="1:29" ht="14.25" customHeight="1">
      <c r="A97" s="4" t="s">
        <v>155</v>
      </c>
      <c r="B97" s="4"/>
      <c r="C97" s="27"/>
      <c r="D97" s="69">
        <f t="shared" ref="D97:I97" si="24">D83+D87+D88</f>
        <v>4207.0745770833018</v>
      </c>
      <c r="E97" s="69">
        <f t="shared" si="24"/>
        <v>4871.2950874761482</v>
      </c>
      <c r="F97" s="69">
        <f t="shared" si="24"/>
        <v>2430.3188461873115</v>
      </c>
      <c r="G97" s="69">
        <f t="shared" si="24"/>
        <v>2098.2085909908883</v>
      </c>
      <c r="H97" s="69">
        <f t="shared" si="24"/>
        <v>5127.1344853426926</v>
      </c>
      <c r="I97" s="69">
        <f t="shared" si="24"/>
        <v>599.94208038876809</v>
      </c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</row>
    <row r="98" spans="1:29" ht="12" customHeight="1">
      <c r="A98" s="83"/>
      <c r="B98" s="92"/>
      <c r="C98" s="27"/>
      <c r="D98" s="71"/>
      <c r="E98" s="71"/>
      <c r="F98" s="71"/>
      <c r="G98" s="71"/>
      <c r="H98" s="71"/>
      <c r="I98" s="7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  <c r="AA98" s="51"/>
      <c r="AB98" s="51"/>
      <c r="AC98" s="51"/>
    </row>
    <row r="99" spans="1:29" ht="14.25" customHeight="1">
      <c r="A99" s="3" t="s">
        <v>156</v>
      </c>
      <c r="B99" s="3"/>
      <c r="C99" s="3"/>
      <c r="D99" s="3"/>
      <c r="E99" s="3"/>
      <c r="F99" s="3"/>
      <c r="G99" s="3"/>
      <c r="H99" s="3"/>
      <c r="I99" s="3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  <c r="AA99" s="51"/>
      <c r="AB99" s="51"/>
      <c r="AC99" s="51"/>
    </row>
    <row r="100" spans="1:29" ht="12" customHeight="1">
      <c r="A100" s="27"/>
      <c r="B100" s="27"/>
      <c r="C100" s="27"/>
      <c r="D100" s="99" t="str">
        <f>D3</f>
        <v>DIURNO</v>
      </c>
      <c r="E100" s="99" t="str">
        <f>E3</f>
        <v>NOTURNO</v>
      </c>
      <c r="F100" s="99" t="str">
        <f>F3</f>
        <v>FOLGUISTA -NOTURNO</v>
      </c>
      <c r="G100" s="99"/>
      <c r="H100" s="99" t="str">
        <f>H3</f>
        <v>CHEFE</v>
      </c>
      <c r="I100" s="99" t="str">
        <f>I3</f>
        <v>SUPERVISOR</v>
      </c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  <c r="AA100" s="51"/>
      <c r="AB100" s="51"/>
      <c r="AC100" s="51"/>
    </row>
    <row r="101" spans="1:29" ht="12" customHeight="1">
      <c r="A101" s="2"/>
      <c r="B101" s="2"/>
      <c r="C101" s="27"/>
      <c r="D101" s="60" t="s">
        <v>81</v>
      </c>
      <c r="E101" s="60" t="s">
        <v>81</v>
      </c>
      <c r="F101" s="60" t="s">
        <v>81</v>
      </c>
      <c r="G101" s="60"/>
      <c r="H101" s="60" t="s">
        <v>81</v>
      </c>
      <c r="I101" s="60" t="s">
        <v>81</v>
      </c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  <c r="AA101" s="51"/>
      <c r="AB101" s="51"/>
      <c r="AC101" s="51"/>
    </row>
    <row r="102" spans="1:29" ht="14.25" customHeight="1">
      <c r="A102" s="1" t="s">
        <v>78</v>
      </c>
      <c r="B102" s="1"/>
      <c r="C102" s="27"/>
      <c r="D102" s="100">
        <f t="shared" ref="D102:I102" si="25">D18</f>
        <v>7685.1320000000005</v>
      </c>
      <c r="E102" s="100">
        <f t="shared" si="25"/>
        <v>9012.5249082655773</v>
      </c>
      <c r="F102" s="100">
        <f t="shared" si="25"/>
        <v>4506.2624541327887</v>
      </c>
      <c r="G102" s="100">
        <f t="shared" si="25"/>
        <v>3842.5660000000003</v>
      </c>
      <c r="H102" s="100">
        <f t="shared" si="25"/>
        <v>9523.7999999999993</v>
      </c>
      <c r="I102" s="100">
        <f t="shared" si="25"/>
        <v>1281.0821644090349</v>
      </c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  <c r="AA102" s="51"/>
      <c r="AB102" s="51"/>
      <c r="AC102" s="51"/>
    </row>
    <row r="103" spans="1:29" ht="14.25" customHeight="1">
      <c r="A103" s="1" t="s">
        <v>90</v>
      </c>
      <c r="B103" s="1"/>
      <c r="C103" s="27"/>
      <c r="D103" s="100">
        <f t="shared" ref="D103:I103" si="26">D46</f>
        <v>6105.0099460000001</v>
      </c>
      <c r="E103" s="100">
        <f t="shared" si="26"/>
        <v>6971.7975150974216</v>
      </c>
      <c r="F103" s="100">
        <f t="shared" si="26"/>
        <v>3485.8987575487108</v>
      </c>
      <c r="G103" s="100">
        <f t="shared" si="26"/>
        <v>3052.5049730000001</v>
      </c>
      <c r="H103" s="100">
        <f t="shared" si="26"/>
        <v>7305.6601499999997</v>
      </c>
      <c r="I103" s="100">
        <f t="shared" si="26"/>
        <v>836.54665335909976</v>
      </c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  <c r="AA103" s="51"/>
      <c r="AB103" s="51"/>
      <c r="AC103" s="51"/>
    </row>
    <row r="104" spans="1:29" ht="14.25" customHeight="1">
      <c r="A104" s="1" t="s">
        <v>114</v>
      </c>
      <c r="B104" s="1"/>
      <c r="C104" s="27"/>
      <c r="D104" s="100">
        <f t="shared" ref="D104:I104" si="27">D56</f>
        <v>506.45019880000001</v>
      </c>
      <c r="E104" s="100">
        <f t="shared" si="27"/>
        <v>593.92539145470153</v>
      </c>
      <c r="F104" s="100">
        <f t="shared" si="27"/>
        <v>296.96269572735076</v>
      </c>
      <c r="G104" s="100">
        <f t="shared" si="27"/>
        <v>253.2250994</v>
      </c>
      <c r="H104" s="100">
        <f t="shared" si="27"/>
        <v>627.61842000000001</v>
      </c>
      <c r="I104" s="100">
        <f t="shared" si="27"/>
        <v>84.423314634555396</v>
      </c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</row>
    <row r="105" spans="1:29" ht="14.25" customHeight="1">
      <c r="A105" s="1" t="s">
        <v>122</v>
      </c>
      <c r="B105" s="1"/>
      <c r="C105" s="27"/>
      <c r="D105" s="100">
        <f t="shared" ref="D105:I105" si="28">D72</f>
        <v>1116.5362354854101</v>
      </c>
      <c r="E105" s="100">
        <f t="shared" si="28"/>
        <v>1296.403633394139</v>
      </c>
      <c r="F105" s="100">
        <f t="shared" si="28"/>
        <v>648.20181669706949</v>
      </c>
      <c r="G105" s="100">
        <f t="shared" si="28"/>
        <v>558.26811774270504</v>
      </c>
      <c r="H105" s="100">
        <f t="shared" si="28"/>
        <v>1365.6835879525656</v>
      </c>
      <c r="I105" s="100">
        <f t="shared" si="28"/>
        <v>21.262636096862554</v>
      </c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  <c r="AA105" s="51"/>
      <c r="AB105" s="51"/>
      <c r="AC105" s="51"/>
    </row>
    <row r="106" spans="1:29" ht="14.25" customHeight="1">
      <c r="A106" s="1" t="s">
        <v>134</v>
      </c>
      <c r="B106" s="1"/>
      <c r="C106" s="27"/>
      <c r="D106" s="100">
        <f t="shared" ref="D106:I106" si="29">D79</f>
        <v>177.79505243506492</v>
      </c>
      <c r="E106" s="100">
        <f t="shared" si="29"/>
        <v>177.79505243506492</v>
      </c>
      <c r="F106" s="100">
        <f t="shared" si="29"/>
        <v>69.149999999999991</v>
      </c>
      <c r="G106" s="100">
        <f t="shared" si="29"/>
        <v>69.149999999999991</v>
      </c>
      <c r="H106" s="100">
        <f t="shared" si="29"/>
        <v>177.79505243506492</v>
      </c>
      <c r="I106" s="100">
        <f t="shared" si="29"/>
        <v>0</v>
      </c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</row>
    <row r="107" spans="1:29" ht="14.25" customHeight="1">
      <c r="A107" s="19" t="s">
        <v>157</v>
      </c>
      <c r="B107" s="19"/>
      <c r="C107" s="27"/>
      <c r="D107" s="100">
        <f t="shared" ref="D107:I107" si="30">SUM(D102:D106)</f>
        <v>15590.923432720474</v>
      </c>
      <c r="E107" s="100">
        <f t="shared" si="30"/>
        <v>18052.446500646904</v>
      </c>
      <c r="F107" s="100">
        <f t="shared" si="30"/>
        <v>9006.4757241059197</v>
      </c>
      <c r="G107" s="100">
        <f t="shared" si="30"/>
        <v>7775.714190142704</v>
      </c>
      <c r="H107" s="100">
        <f t="shared" si="30"/>
        <v>19000.557210387626</v>
      </c>
      <c r="I107" s="100">
        <f t="shared" si="30"/>
        <v>2223.3147684995524</v>
      </c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  <c r="AA107" s="51"/>
      <c r="AB107" s="51"/>
      <c r="AC107" s="51"/>
    </row>
    <row r="108" spans="1:29" ht="14.25" customHeight="1">
      <c r="A108" s="1" t="s">
        <v>155</v>
      </c>
      <c r="B108" s="1"/>
      <c r="C108" s="27"/>
      <c r="D108" s="100">
        <f t="shared" ref="D108:I108" si="31">D97</f>
        <v>4207.0745770833018</v>
      </c>
      <c r="E108" s="100">
        <f t="shared" si="31"/>
        <v>4871.2950874761482</v>
      </c>
      <c r="F108" s="100">
        <f t="shared" si="31"/>
        <v>2430.3188461873115</v>
      </c>
      <c r="G108" s="100">
        <f t="shared" si="31"/>
        <v>2098.2085909908883</v>
      </c>
      <c r="H108" s="100">
        <f t="shared" si="31"/>
        <v>5127.1344853426926</v>
      </c>
      <c r="I108" s="100">
        <f t="shared" si="31"/>
        <v>599.94208038876809</v>
      </c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</row>
    <row r="109" spans="1:29" ht="14.25" customHeight="1">
      <c r="A109" s="18" t="s">
        <v>158</v>
      </c>
      <c r="B109" s="18"/>
      <c r="C109" s="27"/>
      <c r="D109" s="69">
        <f t="shared" ref="D109:I109" si="32">D108+D107</f>
        <v>19797.998009803778</v>
      </c>
      <c r="E109" s="69">
        <f t="shared" si="32"/>
        <v>22923.741588123052</v>
      </c>
      <c r="F109" s="69">
        <f t="shared" si="32"/>
        <v>11436.79457029323</v>
      </c>
      <c r="G109" s="69">
        <f t="shared" si="32"/>
        <v>9873.9227811335913</v>
      </c>
      <c r="H109" s="69">
        <f t="shared" si="32"/>
        <v>24127.691695730318</v>
      </c>
      <c r="I109" s="69">
        <f t="shared" si="32"/>
        <v>2823.2568488883207</v>
      </c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</row>
    <row r="110" spans="1:29" ht="12" customHeight="1">
      <c r="A110" s="70"/>
      <c r="B110" s="50"/>
      <c r="C110" s="27"/>
      <c r="D110" s="101"/>
      <c r="E110" s="101"/>
      <c r="F110" s="101"/>
      <c r="G110" s="101"/>
      <c r="H110" s="101"/>
      <c r="I110" s="50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</row>
    <row r="111" spans="1:29" ht="15.75" customHeight="1"/>
    <row r="112" spans="1:29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1048574" ht="12.75" customHeight="1"/>
    <row r="1048575" ht="12.75" customHeight="1"/>
    <row r="1048576" ht="12.75" customHeight="1"/>
  </sheetData>
  <mergeCells count="19">
    <mergeCell ref="A106:B106"/>
    <mergeCell ref="A107:B107"/>
    <mergeCell ref="A108:B108"/>
    <mergeCell ref="A109:B109"/>
    <mergeCell ref="A101:B101"/>
    <mergeCell ref="A102:B102"/>
    <mergeCell ref="A103:B103"/>
    <mergeCell ref="A104:B104"/>
    <mergeCell ref="A105:B105"/>
    <mergeCell ref="A58:I58"/>
    <mergeCell ref="A74:I74"/>
    <mergeCell ref="A81:I81"/>
    <mergeCell ref="A97:B97"/>
    <mergeCell ref="A99:I99"/>
    <mergeCell ref="A1:I1"/>
    <mergeCell ref="D2:I2"/>
    <mergeCell ref="A9:I9"/>
    <mergeCell ref="A20:I20"/>
    <mergeCell ref="A48:I48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Z1000"/>
  <sheetViews>
    <sheetView zoomScale="90" zoomScaleNormal="90" workbookViewId="0">
      <selection activeCell="C4" sqref="C4"/>
    </sheetView>
  </sheetViews>
  <sheetFormatPr defaultRowHeight="12.75"/>
  <cols>
    <col min="1" max="1" width="40.140625"/>
    <col min="2" max="2" width="10.28515625"/>
    <col min="3" max="3" width="9.7109375"/>
    <col min="4" max="4" width="12.5703125"/>
    <col min="5" max="5" width="11.7109375"/>
    <col min="6" max="6" width="11.5703125"/>
    <col min="7" max="26" width="9"/>
    <col min="27" max="1025" width="14.42578125"/>
  </cols>
  <sheetData>
    <row r="1" spans="1:26" ht="39.75" customHeight="1">
      <c r="A1" s="17" t="s">
        <v>159</v>
      </c>
      <c r="B1" s="17"/>
      <c r="C1" s="17"/>
      <c r="D1" s="17"/>
      <c r="E1" s="17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39.75" customHeight="1">
      <c r="A2" s="16" t="s">
        <v>160</v>
      </c>
      <c r="B2" s="16"/>
      <c r="C2" s="16"/>
      <c r="D2" s="16"/>
      <c r="E2" s="102">
        <f>SUM(E4:E17)</f>
        <v>48.845888888888886</v>
      </c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72" customHeight="1">
      <c r="A3" s="103" t="s">
        <v>2</v>
      </c>
      <c r="B3" s="103" t="s">
        <v>161</v>
      </c>
      <c r="C3" s="104" t="s">
        <v>162</v>
      </c>
      <c r="D3" s="104" t="s">
        <v>163</v>
      </c>
      <c r="E3" s="105" t="s">
        <v>164</v>
      </c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</row>
    <row r="4" spans="1:26" ht="23.85" customHeight="1">
      <c r="A4" s="39" t="s">
        <v>165</v>
      </c>
      <c r="B4" s="22" t="s">
        <v>166</v>
      </c>
      <c r="C4" s="107">
        <v>2</v>
      </c>
      <c r="D4" s="24">
        <v>9.5966666666666693</v>
      </c>
      <c r="E4" s="108">
        <f t="shared" ref="E4:E17" si="0">D4*C4/12</f>
        <v>1.5994444444444449</v>
      </c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</row>
    <row r="5" spans="1:26" ht="23.85" customHeight="1">
      <c r="A5" s="39" t="s">
        <v>167</v>
      </c>
      <c r="B5" s="22" t="s">
        <v>168</v>
      </c>
      <c r="C5" s="107">
        <v>2</v>
      </c>
      <c r="D5" s="24">
        <v>9.4600000000000009</v>
      </c>
      <c r="E5" s="108">
        <f t="shared" si="0"/>
        <v>1.5766666666666669</v>
      </c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</row>
    <row r="6" spans="1:26" ht="23.85" customHeight="1">
      <c r="A6" s="39" t="s">
        <v>169</v>
      </c>
      <c r="B6" s="22" t="s">
        <v>166</v>
      </c>
      <c r="C6" s="107">
        <v>10</v>
      </c>
      <c r="D6" s="24">
        <v>7.0866666666666696</v>
      </c>
      <c r="E6" s="108">
        <f t="shared" si="0"/>
        <v>5.9055555555555586</v>
      </c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</row>
    <row r="7" spans="1:26" ht="23.85" customHeight="1">
      <c r="A7" s="39" t="s">
        <v>170</v>
      </c>
      <c r="B7" s="22" t="s">
        <v>171</v>
      </c>
      <c r="C7" s="107">
        <v>2</v>
      </c>
      <c r="D7" s="24">
        <v>7.2474999999999996</v>
      </c>
      <c r="E7" s="108">
        <f t="shared" si="0"/>
        <v>1.2079166666666665</v>
      </c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</row>
    <row r="8" spans="1:26" ht="23.85" customHeight="1">
      <c r="A8" s="39" t="s">
        <v>172</v>
      </c>
      <c r="B8" s="22" t="s">
        <v>171</v>
      </c>
      <c r="C8" s="107">
        <v>20</v>
      </c>
      <c r="D8" s="24">
        <v>4.2675000000000001</v>
      </c>
      <c r="E8" s="108">
        <f t="shared" si="0"/>
        <v>7.1124999999999998</v>
      </c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</row>
    <row r="9" spans="1:26" ht="23.85" customHeight="1">
      <c r="A9" s="39" t="s">
        <v>173</v>
      </c>
      <c r="B9" s="22" t="s">
        <v>168</v>
      </c>
      <c r="C9" s="107">
        <v>20</v>
      </c>
      <c r="D9" s="24">
        <v>0.80333333333333301</v>
      </c>
      <c r="E9" s="108">
        <f t="shared" si="0"/>
        <v>1.3388888888888884</v>
      </c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</row>
    <row r="10" spans="1:26" ht="23.85" customHeight="1">
      <c r="A10" s="42" t="s">
        <v>174</v>
      </c>
      <c r="B10" s="22" t="s">
        <v>175</v>
      </c>
      <c r="C10" s="107">
        <v>2</v>
      </c>
      <c r="D10" s="24">
        <v>30.04</v>
      </c>
      <c r="E10" s="108">
        <f t="shared" si="0"/>
        <v>5.0066666666666668</v>
      </c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</row>
    <row r="11" spans="1:26" ht="23.85" customHeight="1">
      <c r="A11" s="39" t="s">
        <v>176</v>
      </c>
      <c r="B11" s="22" t="s">
        <v>166</v>
      </c>
      <c r="C11" s="107">
        <v>2</v>
      </c>
      <c r="D11" s="24">
        <v>2.6320000000000001</v>
      </c>
      <c r="E11" s="108">
        <f t="shared" si="0"/>
        <v>0.4386666666666667</v>
      </c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</row>
    <row r="12" spans="1:26" ht="23.85" customHeight="1">
      <c r="A12" s="39" t="s">
        <v>177</v>
      </c>
      <c r="B12" s="22" t="s">
        <v>166</v>
      </c>
      <c r="C12" s="107">
        <v>8</v>
      </c>
      <c r="D12" s="24">
        <v>3.5962499999999999</v>
      </c>
      <c r="E12" s="108">
        <f t="shared" si="0"/>
        <v>2.3975</v>
      </c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</row>
    <row r="13" spans="1:26" ht="23.85" customHeight="1">
      <c r="A13" s="39" t="s">
        <v>178</v>
      </c>
      <c r="B13" s="22" t="s">
        <v>179</v>
      </c>
      <c r="C13" s="107">
        <v>3</v>
      </c>
      <c r="D13" s="24">
        <v>19.378333333333298</v>
      </c>
      <c r="E13" s="108">
        <f t="shared" si="0"/>
        <v>4.8445833333333246</v>
      </c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</row>
    <row r="14" spans="1:26" ht="23.85" customHeight="1">
      <c r="A14" s="39" t="s">
        <v>180</v>
      </c>
      <c r="B14" s="22" t="s">
        <v>179</v>
      </c>
      <c r="C14" s="107">
        <v>2</v>
      </c>
      <c r="D14" s="24">
        <v>15.463333333333299</v>
      </c>
      <c r="E14" s="108">
        <f t="shared" si="0"/>
        <v>2.5772222222222165</v>
      </c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</row>
    <row r="15" spans="1:26" ht="23.85" customHeight="1">
      <c r="A15" s="39" t="s">
        <v>181</v>
      </c>
      <c r="B15" s="22" t="s">
        <v>171</v>
      </c>
      <c r="C15" s="107">
        <v>10</v>
      </c>
      <c r="D15" s="24">
        <v>10.95</v>
      </c>
      <c r="E15" s="108">
        <f t="shared" si="0"/>
        <v>9.125</v>
      </c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</row>
    <row r="16" spans="1:26" ht="23.85" customHeight="1">
      <c r="A16" s="42" t="s">
        <v>182</v>
      </c>
      <c r="B16" s="22" t="s">
        <v>171</v>
      </c>
      <c r="C16" s="107">
        <v>4</v>
      </c>
      <c r="D16" s="24">
        <v>9.2916666666666696</v>
      </c>
      <c r="E16" s="108">
        <f t="shared" si="0"/>
        <v>3.0972222222222232</v>
      </c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</row>
    <row r="17" spans="1:26" ht="23.85" customHeight="1">
      <c r="A17" s="42" t="s">
        <v>183</v>
      </c>
      <c r="B17" s="22" t="s">
        <v>171</v>
      </c>
      <c r="C17" s="107">
        <v>25</v>
      </c>
      <c r="D17" s="24">
        <v>1.2566666666666699</v>
      </c>
      <c r="E17" s="108">
        <f t="shared" si="0"/>
        <v>2.6180555555555625</v>
      </c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</row>
    <row r="18" spans="1:26" ht="15.75" customHeight="1"/>
    <row r="19" spans="1:26" ht="15.75" customHeight="1"/>
    <row r="20" spans="1:26" ht="15.75" customHeight="1"/>
    <row r="21" spans="1:26" ht="15.75" customHeight="1"/>
    <row r="22" spans="1:26" ht="15.75" customHeight="1"/>
    <row r="23" spans="1:26" ht="15.75" customHeight="1"/>
    <row r="24" spans="1:26" ht="15.75" customHeight="1"/>
    <row r="25" spans="1:26" ht="15.75" customHeight="1"/>
    <row r="26" spans="1:26" ht="15.75" customHeight="1"/>
    <row r="27" spans="1:26" ht="15.75" customHeight="1"/>
    <row r="28" spans="1:26" ht="15.75" customHeight="1"/>
    <row r="29" spans="1:26" ht="15.75" customHeight="1"/>
    <row r="30" spans="1:26" ht="15.75" customHeight="1"/>
    <row r="31" spans="1:26" ht="15.75" customHeight="1"/>
    <row r="32" spans="1:2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A3:E17"/>
  <mergeCells count="2">
    <mergeCell ref="A1:E1"/>
    <mergeCell ref="A2:D2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Z1048576"/>
  <sheetViews>
    <sheetView topLeftCell="A36" zoomScale="90" zoomScaleNormal="90" workbookViewId="0">
      <selection activeCell="C4" sqref="C4"/>
    </sheetView>
  </sheetViews>
  <sheetFormatPr defaultRowHeight="12.75"/>
  <cols>
    <col min="1" max="1" width="40.140625"/>
    <col min="2" max="2" width="10.28515625"/>
    <col min="3" max="3" width="9.7109375"/>
    <col min="4" max="4" width="12.5703125"/>
    <col min="5" max="5" width="11.7109375"/>
    <col min="6" max="25" width="11.5703125"/>
    <col min="26" max="26" width="9"/>
    <col min="27" max="1025" width="14.42578125"/>
  </cols>
  <sheetData>
    <row r="1" spans="1:26" ht="39.75" customHeight="1">
      <c r="A1" s="17" t="s">
        <v>184</v>
      </c>
      <c r="B1" s="17"/>
      <c r="C1" s="17"/>
      <c r="D1" s="17"/>
      <c r="E1" s="17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39.75" customHeight="1">
      <c r="A2" s="16" t="s">
        <v>160</v>
      </c>
      <c r="B2" s="16"/>
      <c r="C2" s="16"/>
      <c r="D2" s="16"/>
      <c r="E2" s="102">
        <f>SUM(E4:E44)</f>
        <v>385.59968789682551</v>
      </c>
      <c r="F2" s="109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72" customHeight="1">
      <c r="A3" s="103" t="s">
        <v>2</v>
      </c>
      <c r="B3" s="103" t="s">
        <v>161</v>
      </c>
      <c r="C3" s="104" t="s">
        <v>162</v>
      </c>
      <c r="D3" s="104" t="s">
        <v>163</v>
      </c>
      <c r="E3" s="104" t="s">
        <v>185</v>
      </c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</row>
    <row r="4" spans="1:26" ht="26.85" customHeight="1">
      <c r="A4" s="110" t="s">
        <v>186</v>
      </c>
      <c r="B4" s="22" t="s">
        <v>187</v>
      </c>
      <c r="C4" s="107">
        <v>2</v>
      </c>
      <c r="D4" s="24">
        <v>38.852499999999999</v>
      </c>
      <c r="E4" s="108">
        <f t="shared" ref="E4:E44" si="0">D4*C4/60</f>
        <v>1.2950833333333334</v>
      </c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</row>
    <row r="5" spans="1:26" ht="26.85" customHeight="1">
      <c r="A5" s="110" t="s">
        <v>188</v>
      </c>
      <c r="B5" s="22" t="s">
        <v>187</v>
      </c>
      <c r="C5" s="107">
        <v>2</v>
      </c>
      <c r="D5" s="24">
        <v>40.304000000000002</v>
      </c>
      <c r="E5" s="108">
        <f t="shared" si="0"/>
        <v>1.3434666666666668</v>
      </c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</row>
    <row r="6" spans="1:26" ht="26.85" customHeight="1">
      <c r="A6" s="110" t="s">
        <v>189</v>
      </c>
      <c r="B6" s="22" t="s">
        <v>166</v>
      </c>
      <c r="C6" s="107">
        <v>3</v>
      </c>
      <c r="D6" s="24">
        <v>155.68714285714299</v>
      </c>
      <c r="E6" s="108">
        <f t="shared" si="0"/>
        <v>7.7843571428571492</v>
      </c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</row>
    <row r="7" spans="1:26" ht="26.85" customHeight="1">
      <c r="A7" s="111" t="s">
        <v>190</v>
      </c>
      <c r="B7" s="22" t="s">
        <v>166</v>
      </c>
      <c r="C7" s="107">
        <v>2</v>
      </c>
      <c r="D7" s="24">
        <v>163.96666666666701</v>
      </c>
      <c r="E7" s="108">
        <f t="shared" si="0"/>
        <v>5.465555555555567</v>
      </c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</row>
    <row r="8" spans="1:26" ht="26.85" customHeight="1">
      <c r="A8" s="110" t="s">
        <v>191</v>
      </c>
      <c r="B8" s="22" t="s">
        <v>192</v>
      </c>
      <c r="C8" s="107">
        <v>2</v>
      </c>
      <c r="D8" s="24">
        <v>1158.5616666666699</v>
      </c>
      <c r="E8" s="108">
        <f t="shared" si="0"/>
        <v>38.618722222222331</v>
      </c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</row>
    <row r="9" spans="1:26" ht="26.85" customHeight="1">
      <c r="A9" s="111" t="s">
        <v>193</v>
      </c>
      <c r="B9" s="22" t="s">
        <v>171</v>
      </c>
      <c r="C9" s="107">
        <v>6</v>
      </c>
      <c r="D9" s="24">
        <v>25.44</v>
      </c>
      <c r="E9" s="108">
        <f t="shared" si="0"/>
        <v>2.544</v>
      </c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</row>
    <row r="10" spans="1:26" ht="26.85" customHeight="1">
      <c r="A10" s="110" t="s">
        <v>194</v>
      </c>
      <c r="B10" s="22" t="s">
        <v>171</v>
      </c>
      <c r="C10" s="107">
        <v>25</v>
      </c>
      <c r="D10" s="24">
        <v>41.368749999999999</v>
      </c>
      <c r="E10" s="108">
        <f t="shared" si="0"/>
        <v>17.236979166666668</v>
      </c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</row>
    <row r="11" spans="1:26" ht="26.85" customHeight="1">
      <c r="A11" s="110" t="s">
        <v>195</v>
      </c>
      <c r="B11" s="22" t="s">
        <v>187</v>
      </c>
      <c r="C11" s="107">
        <v>2</v>
      </c>
      <c r="D11" s="24">
        <v>65.248000000000005</v>
      </c>
      <c r="E11" s="108">
        <f t="shared" si="0"/>
        <v>2.1749333333333336</v>
      </c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</row>
    <row r="12" spans="1:26" ht="26.85" customHeight="1">
      <c r="A12" s="111" t="s">
        <v>196</v>
      </c>
      <c r="B12" s="22" t="s">
        <v>192</v>
      </c>
      <c r="C12" s="107">
        <v>2</v>
      </c>
      <c r="D12" s="24">
        <v>51.7</v>
      </c>
      <c r="E12" s="108">
        <f t="shared" si="0"/>
        <v>1.7233333333333334</v>
      </c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</row>
    <row r="13" spans="1:26" ht="26.85" customHeight="1">
      <c r="A13" s="111" t="s">
        <v>197</v>
      </c>
      <c r="B13" s="22" t="s">
        <v>171</v>
      </c>
      <c r="C13" s="107">
        <v>3</v>
      </c>
      <c r="D13" s="24">
        <v>157.03833333333299</v>
      </c>
      <c r="E13" s="108">
        <f t="shared" si="0"/>
        <v>7.85191666666665</v>
      </c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</row>
    <row r="14" spans="1:26" ht="26.85" customHeight="1">
      <c r="A14" s="110" t="s">
        <v>198</v>
      </c>
      <c r="B14" s="22" t="s">
        <v>166</v>
      </c>
      <c r="C14" s="107">
        <v>2</v>
      </c>
      <c r="D14" s="24">
        <v>54.646666666666697</v>
      </c>
      <c r="E14" s="108">
        <f t="shared" si="0"/>
        <v>1.8215555555555565</v>
      </c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</row>
    <row r="15" spans="1:26" ht="26.85" customHeight="1">
      <c r="A15" s="111" t="s">
        <v>199</v>
      </c>
      <c r="B15" s="22" t="s">
        <v>171</v>
      </c>
      <c r="C15" s="107">
        <v>12</v>
      </c>
      <c r="D15" s="24">
        <v>26.245000000000001</v>
      </c>
      <c r="E15" s="108">
        <f t="shared" si="0"/>
        <v>5.2489999999999997</v>
      </c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</row>
    <row r="16" spans="1:26" ht="26.85" customHeight="1">
      <c r="A16" s="110" t="s">
        <v>200</v>
      </c>
      <c r="B16" s="22" t="s">
        <v>201</v>
      </c>
      <c r="C16" s="107">
        <v>2</v>
      </c>
      <c r="D16" s="24">
        <v>310.97666666666697</v>
      </c>
      <c r="E16" s="108">
        <f t="shared" si="0"/>
        <v>10.365888888888898</v>
      </c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</row>
    <row r="17" spans="1:26" ht="26.85" customHeight="1">
      <c r="A17" s="110" t="s">
        <v>202</v>
      </c>
      <c r="B17" s="22" t="s">
        <v>166</v>
      </c>
      <c r="C17" s="107">
        <v>1</v>
      </c>
      <c r="D17" s="24">
        <v>7280.5014285714296</v>
      </c>
      <c r="E17" s="108">
        <f t="shared" si="0"/>
        <v>121.34169047619049</v>
      </c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</row>
    <row r="18" spans="1:26" ht="26.85" customHeight="1">
      <c r="A18" s="110" t="s">
        <v>203</v>
      </c>
      <c r="B18" s="22" t="s">
        <v>171</v>
      </c>
      <c r="C18" s="107">
        <v>2</v>
      </c>
      <c r="D18" s="24">
        <v>581.76599999999996</v>
      </c>
      <c r="E18" s="108">
        <f t="shared" si="0"/>
        <v>19.392199999999999</v>
      </c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</row>
    <row r="19" spans="1:26" ht="26.85" customHeight="1">
      <c r="A19" s="111" t="s">
        <v>204</v>
      </c>
      <c r="B19" s="22" t="s">
        <v>171</v>
      </c>
      <c r="C19" s="107">
        <v>6</v>
      </c>
      <c r="D19" s="24">
        <v>153</v>
      </c>
      <c r="E19" s="108">
        <f t="shared" si="0"/>
        <v>15.3</v>
      </c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</row>
    <row r="20" spans="1:26" ht="26.85" customHeight="1">
      <c r="A20" s="110" t="s">
        <v>205</v>
      </c>
      <c r="B20" s="22" t="s">
        <v>166</v>
      </c>
      <c r="C20" s="107">
        <v>2</v>
      </c>
      <c r="D20" s="24">
        <v>134.02000000000001</v>
      </c>
      <c r="E20" s="108">
        <f t="shared" si="0"/>
        <v>4.4673333333333334</v>
      </c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</row>
    <row r="21" spans="1:26" ht="26.85" customHeight="1">
      <c r="A21" s="110" t="s">
        <v>206</v>
      </c>
      <c r="B21" s="22" t="s">
        <v>207</v>
      </c>
      <c r="C21" s="107">
        <v>2</v>
      </c>
      <c r="D21" s="24">
        <v>36.228000000000002</v>
      </c>
      <c r="E21" s="108">
        <f t="shared" si="0"/>
        <v>1.2076</v>
      </c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</row>
    <row r="22" spans="1:26" ht="26.85" customHeight="1">
      <c r="A22" s="110" t="s">
        <v>208</v>
      </c>
      <c r="B22" s="22" t="s">
        <v>166</v>
      </c>
      <c r="C22" s="107">
        <v>2</v>
      </c>
      <c r="D22" s="24">
        <v>85.97</v>
      </c>
      <c r="E22" s="108">
        <f t="shared" si="0"/>
        <v>2.8656666666666668</v>
      </c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</row>
    <row r="23" spans="1:26" ht="26.85" customHeight="1">
      <c r="A23" s="110" t="s">
        <v>209</v>
      </c>
      <c r="B23" s="22" t="s">
        <v>171</v>
      </c>
      <c r="C23" s="112">
        <v>6</v>
      </c>
      <c r="D23" s="24">
        <v>85.97</v>
      </c>
      <c r="E23" s="108">
        <f t="shared" si="0"/>
        <v>8.5969999999999995</v>
      </c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</row>
    <row r="24" spans="1:26" ht="26.85" customHeight="1">
      <c r="A24" s="111" t="s">
        <v>210</v>
      </c>
      <c r="B24" s="22" t="s">
        <v>171</v>
      </c>
      <c r="C24" s="107">
        <v>2</v>
      </c>
      <c r="D24" s="24">
        <v>178.506</v>
      </c>
      <c r="E24" s="108">
        <f t="shared" si="0"/>
        <v>5.9501999999999997</v>
      </c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</row>
    <row r="25" spans="1:26" ht="26.85" customHeight="1">
      <c r="A25" s="111" t="s">
        <v>211</v>
      </c>
      <c r="B25" s="22" t="s">
        <v>212</v>
      </c>
      <c r="C25" s="107">
        <v>25</v>
      </c>
      <c r="D25" s="24">
        <v>10.9033333333333</v>
      </c>
      <c r="E25" s="108">
        <f t="shared" si="0"/>
        <v>4.5430555555555419</v>
      </c>
      <c r="Z25" s="20"/>
    </row>
    <row r="26" spans="1:26" ht="26.85" customHeight="1">
      <c r="A26" s="110" t="s">
        <v>213</v>
      </c>
      <c r="B26" s="22" t="s">
        <v>187</v>
      </c>
      <c r="C26" s="107">
        <v>2</v>
      </c>
      <c r="D26" s="24">
        <v>332.066666666667</v>
      </c>
      <c r="E26" s="108">
        <f t="shared" si="0"/>
        <v>11.0688888888889</v>
      </c>
      <c r="Z26" s="20"/>
    </row>
    <row r="27" spans="1:26" ht="26.85" customHeight="1">
      <c r="A27" s="110" t="s">
        <v>214</v>
      </c>
      <c r="B27" s="22" t="s">
        <v>187</v>
      </c>
      <c r="C27" s="107">
        <v>2</v>
      </c>
      <c r="D27" s="24">
        <v>75.474000000000004</v>
      </c>
      <c r="E27" s="108">
        <f t="shared" si="0"/>
        <v>2.5158</v>
      </c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</row>
    <row r="28" spans="1:26" ht="26.85" customHeight="1">
      <c r="A28" s="110" t="s">
        <v>215</v>
      </c>
      <c r="B28" s="22" t="s">
        <v>166</v>
      </c>
      <c r="C28" s="107">
        <v>2</v>
      </c>
      <c r="D28" s="24">
        <v>40.33</v>
      </c>
      <c r="E28" s="108">
        <f t="shared" si="0"/>
        <v>1.3443333333333334</v>
      </c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</row>
    <row r="29" spans="1:26" ht="26.85" customHeight="1">
      <c r="A29" s="111" t="s">
        <v>216</v>
      </c>
      <c r="B29" s="22" t="s">
        <v>166</v>
      </c>
      <c r="C29" s="107">
        <v>4</v>
      </c>
      <c r="D29" s="24">
        <v>35.396666666666697</v>
      </c>
      <c r="E29" s="108">
        <f t="shared" si="0"/>
        <v>2.3597777777777798</v>
      </c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</row>
    <row r="30" spans="1:26" ht="26.85" customHeight="1">
      <c r="A30" s="110" t="s">
        <v>217</v>
      </c>
      <c r="B30" s="22" t="s">
        <v>171</v>
      </c>
      <c r="C30" s="113">
        <v>2</v>
      </c>
      <c r="D30" s="24">
        <v>129.33199999999999</v>
      </c>
      <c r="E30" s="108">
        <f t="shared" si="0"/>
        <v>4.3110666666666662</v>
      </c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</row>
    <row r="31" spans="1:26" ht="26.85" customHeight="1">
      <c r="A31" s="111" t="s">
        <v>218</v>
      </c>
      <c r="B31" s="22" t="s">
        <v>171</v>
      </c>
      <c r="C31" s="107">
        <v>7</v>
      </c>
      <c r="D31" s="24">
        <v>45.673333333333296</v>
      </c>
      <c r="E31" s="108">
        <f t="shared" si="0"/>
        <v>5.3285555555555515</v>
      </c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</row>
    <row r="32" spans="1:26" ht="26.85" customHeight="1">
      <c r="A32" s="114" t="s">
        <v>219</v>
      </c>
      <c r="B32" s="22" t="s">
        <v>171</v>
      </c>
      <c r="C32" s="107">
        <v>14</v>
      </c>
      <c r="D32" s="24">
        <v>19.978000000000002</v>
      </c>
      <c r="E32" s="108">
        <f t="shared" si="0"/>
        <v>4.6615333333333338</v>
      </c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</row>
    <row r="33" spans="1:26" ht="26.85" customHeight="1">
      <c r="A33" s="111" t="s">
        <v>220</v>
      </c>
      <c r="B33" s="22" t="s">
        <v>171</v>
      </c>
      <c r="C33" s="107">
        <v>25</v>
      </c>
      <c r="D33" s="24">
        <v>2.8149999999999999</v>
      </c>
      <c r="E33" s="108">
        <f t="shared" si="0"/>
        <v>1.1729166666666666</v>
      </c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</row>
    <row r="34" spans="1:26" ht="26.85" customHeight="1">
      <c r="A34" s="110" t="s">
        <v>221</v>
      </c>
      <c r="B34" s="22" t="s">
        <v>166</v>
      </c>
      <c r="C34" s="107">
        <v>2</v>
      </c>
      <c r="D34" s="24">
        <v>101.98</v>
      </c>
      <c r="E34" s="108">
        <f t="shared" si="0"/>
        <v>3.3993333333333333</v>
      </c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</row>
    <row r="35" spans="1:26" ht="26.85" customHeight="1">
      <c r="A35" s="110" t="s">
        <v>222</v>
      </c>
      <c r="B35" s="22" t="s">
        <v>187</v>
      </c>
      <c r="C35" s="107">
        <v>2</v>
      </c>
      <c r="D35" s="24">
        <v>24.732500000000002</v>
      </c>
      <c r="E35" s="108">
        <f t="shared" si="0"/>
        <v>0.82441666666666669</v>
      </c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</row>
    <row r="36" spans="1:26" ht="26.85" customHeight="1">
      <c r="A36" s="110" t="s">
        <v>223</v>
      </c>
      <c r="B36" s="22" t="s">
        <v>187</v>
      </c>
      <c r="C36" s="107">
        <v>2</v>
      </c>
      <c r="D36" s="24">
        <v>47.83</v>
      </c>
      <c r="E36" s="108">
        <f t="shared" si="0"/>
        <v>1.5943333333333334</v>
      </c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</row>
    <row r="37" spans="1:26" ht="26.85" customHeight="1">
      <c r="A37" s="110" t="s">
        <v>224</v>
      </c>
      <c r="B37" s="22" t="s">
        <v>166</v>
      </c>
      <c r="C37" s="107">
        <v>2</v>
      </c>
      <c r="D37" s="24">
        <v>329.72</v>
      </c>
      <c r="E37" s="108">
        <f t="shared" si="0"/>
        <v>10.990666666666668</v>
      </c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</row>
    <row r="38" spans="1:26" ht="26.85" customHeight="1">
      <c r="A38" s="110" t="s">
        <v>225</v>
      </c>
      <c r="B38" s="22" t="s">
        <v>166</v>
      </c>
      <c r="C38" s="107">
        <v>7</v>
      </c>
      <c r="D38" s="24">
        <v>165.22333333333299</v>
      </c>
      <c r="E38" s="108">
        <f t="shared" si="0"/>
        <v>19.276055555555516</v>
      </c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</row>
    <row r="39" spans="1:26" ht="26.85" customHeight="1">
      <c r="A39" s="110" t="s">
        <v>226</v>
      </c>
      <c r="B39" s="22" t="s">
        <v>166</v>
      </c>
      <c r="C39" s="107">
        <v>2</v>
      </c>
      <c r="D39" s="24">
        <v>159.68600000000001</v>
      </c>
      <c r="E39" s="108">
        <f t="shared" si="0"/>
        <v>5.3228666666666671</v>
      </c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</row>
    <row r="40" spans="1:26" ht="26.85" customHeight="1">
      <c r="A40" s="110" t="s">
        <v>227</v>
      </c>
      <c r="B40" s="22" t="s">
        <v>192</v>
      </c>
      <c r="C40" s="107">
        <v>6</v>
      </c>
      <c r="D40" s="24">
        <v>57.452222222222197</v>
      </c>
      <c r="E40" s="108">
        <f t="shared" si="0"/>
        <v>5.7452222222222202</v>
      </c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</row>
    <row r="41" spans="1:26" ht="26.85" customHeight="1">
      <c r="A41" s="114" t="s">
        <v>228</v>
      </c>
      <c r="B41" s="22" t="s">
        <v>171</v>
      </c>
      <c r="C41" s="107">
        <v>3</v>
      </c>
      <c r="D41" s="24">
        <v>163.541666666667</v>
      </c>
      <c r="E41" s="108">
        <f t="shared" si="0"/>
        <v>8.1770833333333499</v>
      </c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</row>
    <row r="42" spans="1:26" ht="26.85" customHeight="1">
      <c r="A42" s="110" t="s">
        <v>229</v>
      </c>
      <c r="B42" s="22" t="s">
        <v>166</v>
      </c>
      <c r="C42" s="107">
        <v>2</v>
      </c>
      <c r="D42" s="24">
        <v>164.20400000000001</v>
      </c>
      <c r="E42" s="108">
        <f t="shared" si="0"/>
        <v>5.4734666666666669</v>
      </c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</row>
    <row r="43" spans="1:26" ht="26.85" customHeight="1">
      <c r="A43" s="111" t="s">
        <v>230</v>
      </c>
      <c r="B43" s="22" t="s">
        <v>171</v>
      </c>
      <c r="C43" s="107">
        <v>2</v>
      </c>
      <c r="D43" s="24">
        <v>125.666666666667</v>
      </c>
      <c r="E43" s="108">
        <f t="shared" si="0"/>
        <v>4.1888888888888998</v>
      </c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</row>
    <row r="44" spans="1:26" ht="26.85" customHeight="1">
      <c r="A44" s="110" t="s">
        <v>231</v>
      </c>
      <c r="B44" s="22" t="s">
        <v>166</v>
      </c>
      <c r="C44" s="107">
        <v>2</v>
      </c>
      <c r="D44" s="24">
        <v>21.148333333333301</v>
      </c>
      <c r="E44" s="108">
        <f t="shared" si="0"/>
        <v>0.70494444444444337</v>
      </c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1:26" ht="12.75" customHeight="1"/>
    <row r="46" spans="1:26" ht="12.75" customHeight="1"/>
    <row r="47" spans="1:26" ht="12.75" customHeight="1"/>
    <row r="48" spans="1:26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1048573" ht="12.75" customHeight="1"/>
    <row r="1048574" ht="12.75" customHeight="1"/>
    <row r="1048575" ht="12.75" customHeight="1"/>
    <row r="1048576" ht="12.75" customHeight="1"/>
  </sheetData>
  <autoFilter ref="A3:E44"/>
  <mergeCells count="2">
    <mergeCell ref="A1:E1"/>
    <mergeCell ref="A2:D2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Z1000"/>
  <sheetViews>
    <sheetView zoomScale="90" zoomScaleNormal="90" workbookViewId="0">
      <selection activeCell="F12" sqref="F12"/>
    </sheetView>
  </sheetViews>
  <sheetFormatPr defaultRowHeight="12.75"/>
  <cols>
    <col min="1" max="1" width="52.28515625"/>
    <col min="2" max="2" width="10.28515625"/>
    <col min="3" max="3" width="9"/>
    <col min="4" max="5" width="11.7109375"/>
    <col min="6" max="6" width="11.5703125"/>
    <col min="7" max="26" width="9"/>
    <col min="27" max="1025" width="14.42578125"/>
  </cols>
  <sheetData>
    <row r="1" spans="1:26" ht="39.75" customHeight="1">
      <c r="A1" s="11" t="s">
        <v>232</v>
      </c>
      <c r="B1" s="11"/>
      <c r="C1" s="11"/>
      <c r="D1" s="11"/>
      <c r="E1" s="11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</row>
    <row r="2" spans="1:26" ht="39.75" customHeight="1">
      <c r="A2" s="16" t="s">
        <v>160</v>
      </c>
      <c r="B2" s="16"/>
      <c r="C2" s="16"/>
      <c r="D2" s="16"/>
      <c r="E2" s="102">
        <f>SUM(E4:E10)/12</f>
        <v>69.149999999999991</v>
      </c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51.75" customHeight="1">
      <c r="A3" s="103" t="s">
        <v>2</v>
      </c>
      <c r="B3" s="103" t="s">
        <v>161</v>
      </c>
      <c r="C3" s="103" t="s">
        <v>233</v>
      </c>
      <c r="D3" s="103" t="s">
        <v>234</v>
      </c>
      <c r="E3" s="103" t="s">
        <v>235</v>
      </c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12" customHeight="1">
      <c r="A4" s="116" t="s">
        <v>236</v>
      </c>
      <c r="B4" s="22" t="s">
        <v>171</v>
      </c>
      <c r="C4" s="22">
        <v>2</v>
      </c>
      <c r="D4" s="24">
        <v>83.3333333333333</v>
      </c>
      <c r="E4" s="24">
        <f t="shared" ref="E4:E10" si="0">D4*C4</f>
        <v>166.6666666666666</v>
      </c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12" customHeight="1">
      <c r="A5" s="116" t="s">
        <v>237</v>
      </c>
      <c r="B5" s="22" t="s">
        <v>171</v>
      </c>
      <c r="C5" s="22">
        <v>2</v>
      </c>
      <c r="D5" s="24">
        <v>16.309999999999999</v>
      </c>
      <c r="E5" s="24">
        <f t="shared" si="0"/>
        <v>32.619999999999997</v>
      </c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12" customHeight="1">
      <c r="A6" s="116" t="s">
        <v>238</v>
      </c>
      <c r="B6" s="22" t="s">
        <v>171</v>
      </c>
      <c r="C6" s="22">
        <v>1</v>
      </c>
      <c r="D6" s="24">
        <v>7.1666666666666696</v>
      </c>
      <c r="E6" s="24">
        <f t="shared" si="0"/>
        <v>7.1666666666666696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36">
      <c r="A7" s="117" t="s">
        <v>239</v>
      </c>
      <c r="B7" s="22" t="s">
        <v>212</v>
      </c>
      <c r="C7" s="22">
        <v>1</v>
      </c>
      <c r="D7" s="24">
        <v>303</v>
      </c>
      <c r="E7" s="24">
        <f t="shared" si="0"/>
        <v>303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12" customHeight="1">
      <c r="A8" s="116" t="s">
        <v>240</v>
      </c>
      <c r="B8" s="22" t="s">
        <v>171</v>
      </c>
      <c r="C8" s="22">
        <v>2</v>
      </c>
      <c r="D8" s="24">
        <v>83.3333333333333</v>
      </c>
      <c r="E8" s="24">
        <f t="shared" si="0"/>
        <v>166.6666666666666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12" customHeight="1">
      <c r="A9" s="116" t="s">
        <v>241</v>
      </c>
      <c r="B9" s="22" t="s">
        <v>171</v>
      </c>
      <c r="C9" s="22">
        <v>1</v>
      </c>
      <c r="D9" s="24">
        <v>127.56</v>
      </c>
      <c r="E9" s="24">
        <f t="shared" si="0"/>
        <v>127.56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12" customHeight="1">
      <c r="A10" s="116" t="s">
        <v>242</v>
      </c>
      <c r="B10" s="22" t="s">
        <v>212</v>
      </c>
      <c r="C10" s="22">
        <v>2</v>
      </c>
      <c r="D10" s="24">
        <v>13.06</v>
      </c>
      <c r="E10" s="24">
        <f t="shared" si="0"/>
        <v>26.12</v>
      </c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5.75" customHeight="1"/>
    <row r="12" spans="1:26" ht="15.75" customHeight="1"/>
    <row r="13" spans="1:26" ht="15.75" customHeight="1"/>
    <row r="14" spans="1:26" ht="15.75" customHeight="1"/>
    <row r="15" spans="1:26" ht="15.75" customHeight="1"/>
    <row r="16" spans="1:2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E1"/>
    <mergeCell ref="A2:D2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NB1048576"/>
  <sheetViews>
    <sheetView zoomScale="90" zoomScaleNormal="90" workbookViewId="0">
      <selection activeCell="A3" sqref="A3"/>
    </sheetView>
  </sheetViews>
  <sheetFormatPr defaultRowHeight="12.75"/>
  <cols>
    <col min="1" max="1" width="11.5703125"/>
    <col min="2" max="2" width="13.85546875"/>
    <col min="3" max="8" width="13"/>
    <col min="9" max="9" width="10.85546875"/>
    <col min="10" max="12" width="13"/>
    <col min="13" max="33" width="11.5703125"/>
    <col min="34" max="382" width="14.42578125"/>
    <col min="383" max="1025" width="11.5703125"/>
  </cols>
  <sheetData>
    <row r="1" spans="1:366" ht="39.75" customHeight="1">
      <c r="A1" s="11" t="s">
        <v>243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</row>
    <row r="2" spans="1:366" ht="15.75" customHeight="1">
      <c r="A2" s="32"/>
      <c r="B2" s="106"/>
      <c r="C2" s="26"/>
      <c r="D2" s="118"/>
      <c r="E2" s="28"/>
      <c r="F2" s="119"/>
      <c r="G2" s="119"/>
      <c r="H2" s="119"/>
      <c r="I2" s="119"/>
      <c r="J2" s="119"/>
      <c r="K2" s="119"/>
      <c r="L2" s="119"/>
      <c r="M2" s="1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</row>
    <row r="3" spans="1:366" ht="15.75" customHeight="1">
      <c r="A3" s="121">
        <v>44027</v>
      </c>
      <c r="B3" s="121">
        <v>44028</v>
      </c>
      <c r="C3" s="121">
        <v>44029</v>
      </c>
      <c r="D3" s="121">
        <v>44030</v>
      </c>
      <c r="E3" s="121">
        <v>44031</v>
      </c>
      <c r="F3" s="121">
        <v>44032</v>
      </c>
      <c r="G3" s="121">
        <v>44033</v>
      </c>
      <c r="H3" s="121">
        <v>44034</v>
      </c>
      <c r="I3" s="121">
        <v>44035</v>
      </c>
      <c r="J3" s="121">
        <v>44036</v>
      </c>
      <c r="K3" s="121">
        <v>44037</v>
      </c>
      <c r="L3" s="121">
        <v>44038</v>
      </c>
      <c r="M3" s="121">
        <v>44039</v>
      </c>
      <c r="N3" s="121">
        <v>44040</v>
      </c>
      <c r="O3" s="121">
        <v>44041</v>
      </c>
      <c r="P3" s="121">
        <v>44042</v>
      </c>
      <c r="Q3" s="121">
        <v>44043</v>
      </c>
      <c r="R3" s="121">
        <v>44044</v>
      </c>
      <c r="S3" s="121">
        <v>44045</v>
      </c>
      <c r="T3" s="121">
        <v>44046</v>
      </c>
      <c r="U3" s="121">
        <v>44047</v>
      </c>
      <c r="V3" s="121">
        <v>44048</v>
      </c>
      <c r="W3" s="121">
        <v>44049</v>
      </c>
      <c r="X3" s="121">
        <v>44050</v>
      </c>
      <c r="Y3" s="121">
        <v>44051</v>
      </c>
      <c r="Z3" s="121">
        <v>44052</v>
      </c>
      <c r="AA3" s="121">
        <v>44053</v>
      </c>
      <c r="AB3" s="121">
        <v>44054</v>
      </c>
      <c r="AC3" s="121">
        <v>44055</v>
      </c>
      <c r="AD3" s="121">
        <v>44056</v>
      </c>
      <c r="AE3" s="121">
        <v>44057</v>
      </c>
      <c r="AF3" s="121">
        <v>44058</v>
      </c>
      <c r="AG3" s="121">
        <v>44059</v>
      </c>
      <c r="AH3" s="121">
        <v>44060</v>
      </c>
      <c r="AI3" s="121">
        <v>44061</v>
      </c>
      <c r="AJ3" s="121">
        <v>44062</v>
      </c>
      <c r="AK3" s="121">
        <v>44063</v>
      </c>
      <c r="AL3" s="121">
        <v>44064</v>
      </c>
      <c r="AM3" s="121">
        <v>44065</v>
      </c>
      <c r="AN3" s="121">
        <v>44066</v>
      </c>
      <c r="AO3" s="121">
        <v>44067</v>
      </c>
      <c r="AP3" s="121">
        <v>44068</v>
      </c>
      <c r="AQ3" s="121">
        <v>44069</v>
      </c>
      <c r="AR3" s="121">
        <v>44070</v>
      </c>
      <c r="AS3" s="121">
        <v>44071</v>
      </c>
      <c r="AT3" s="121">
        <v>44072</v>
      </c>
      <c r="AU3" s="121">
        <v>44073</v>
      </c>
      <c r="AV3" s="121">
        <v>44074</v>
      </c>
      <c r="AW3" s="121">
        <v>44075</v>
      </c>
      <c r="AX3" s="121">
        <v>44076</v>
      </c>
      <c r="AY3" s="121">
        <v>44077</v>
      </c>
      <c r="AZ3" s="121">
        <v>44078</v>
      </c>
      <c r="BA3" s="121">
        <v>44079</v>
      </c>
      <c r="BB3" s="121">
        <v>44080</v>
      </c>
      <c r="BC3" s="121">
        <v>44081</v>
      </c>
      <c r="BD3" s="121">
        <v>44082</v>
      </c>
      <c r="BE3" s="121">
        <v>44083</v>
      </c>
      <c r="BF3" s="121">
        <v>44084</v>
      </c>
      <c r="BG3" s="121">
        <v>44085</v>
      </c>
      <c r="BH3" s="121">
        <v>44086</v>
      </c>
      <c r="BI3" s="121">
        <v>44087</v>
      </c>
      <c r="BJ3" s="121">
        <v>44088</v>
      </c>
      <c r="BK3" s="121">
        <v>44089</v>
      </c>
      <c r="BL3" s="121">
        <v>44090</v>
      </c>
      <c r="BM3" s="121">
        <v>44091</v>
      </c>
      <c r="BN3" s="121">
        <v>44092</v>
      </c>
      <c r="BO3" s="121">
        <v>44093</v>
      </c>
      <c r="BP3" s="121">
        <v>44094</v>
      </c>
      <c r="BQ3" s="121">
        <v>44095</v>
      </c>
      <c r="BR3" s="121">
        <v>44096</v>
      </c>
      <c r="BS3" s="121">
        <v>44097</v>
      </c>
      <c r="BT3" s="121">
        <v>44098</v>
      </c>
      <c r="BU3" s="121">
        <v>44099</v>
      </c>
      <c r="BV3" s="121">
        <v>44100</v>
      </c>
      <c r="BW3" s="121">
        <v>44101</v>
      </c>
      <c r="BX3" s="121">
        <v>44102</v>
      </c>
      <c r="BY3" s="121">
        <v>44103</v>
      </c>
      <c r="BZ3" s="121">
        <v>44104</v>
      </c>
      <c r="CA3" s="121">
        <v>44105</v>
      </c>
      <c r="CB3" s="121">
        <v>44106</v>
      </c>
      <c r="CC3" s="121">
        <v>44107</v>
      </c>
      <c r="CD3" s="121">
        <v>44108</v>
      </c>
      <c r="CE3" s="121">
        <v>44109</v>
      </c>
      <c r="CF3" s="121">
        <v>44110</v>
      </c>
      <c r="CG3" s="121">
        <v>44111</v>
      </c>
      <c r="CH3" s="121">
        <v>44112</v>
      </c>
      <c r="CI3" s="121">
        <v>44113</v>
      </c>
      <c r="CJ3" s="121">
        <v>44114</v>
      </c>
      <c r="CK3" s="121">
        <v>44115</v>
      </c>
      <c r="CL3" s="121">
        <v>44116</v>
      </c>
      <c r="CM3" s="121">
        <v>44117</v>
      </c>
      <c r="CN3" s="121">
        <v>44118</v>
      </c>
      <c r="CO3" s="121">
        <v>44119</v>
      </c>
      <c r="CP3" s="121">
        <v>44120</v>
      </c>
      <c r="CQ3" s="121">
        <v>44121</v>
      </c>
      <c r="CR3" s="121">
        <v>44122</v>
      </c>
      <c r="CS3" s="121">
        <v>44123</v>
      </c>
      <c r="CT3" s="121">
        <v>44124</v>
      </c>
      <c r="CU3" s="121">
        <v>44125</v>
      </c>
      <c r="CV3" s="121">
        <v>44126</v>
      </c>
      <c r="CW3" s="121">
        <v>44127</v>
      </c>
      <c r="CX3" s="121">
        <v>44128</v>
      </c>
      <c r="CY3" s="121">
        <v>44129</v>
      </c>
      <c r="CZ3" s="121">
        <v>44130</v>
      </c>
      <c r="DA3" s="121">
        <v>44131</v>
      </c>
      <c r="DB3" s="121">
        <v>44132</v>
      </c>
      <c r="DC3" s="121">
        <v>44133</v>
      </c>
      <c r="DD3" s="121">
        <v>44134</v>
      </c>
      <c r="DE3" s="121">
        <v>44135</v>
      </c>
      <c r="DF3" s="121">
        <v>44136</v>
      </c>
      <c r="DG3" s="121">
        <v>44137</v>
      </c>
      <c r="DH3" s="121">
        <v>44138</v>
      </c>
      <c r="DI3" s="121">
        <v>44139</v>
      </c>
      <c r="DJ3" s="121">
        <v>44140</v>
      </c>
      <c r="DK3" s="121">
        <v>44141</v>
      </c>
      <c r="DL3" s="121">
        <v>44142</v>
      </c>
      <c r="DM3" s="121">
        <v>44143</v>
      </c>
      <c r="DN3" s="121">
        <v>44144</v>
      </c>
      <c r="DO3" s="121">
        <v>44145</v>
      </c>
      <c r="DP3" s="121">
        <v>44146</v>
      </c>
      <c r="DQ3" s="121">
        <v>44147</v>
      </c>
      <c r="DR3" s="121">
        <v>44148</v>
      </c>
      <c r="DS3" s="121">
        <v>44149</v>
      </c>
      <c r="DT3" s="121">
        <v>44150</v>
      </c>
      <c r="DU3" s="121">
        <v>44151</v>
      </c>
      <c r="DV3" s="121">
        <v>44152</v>
      </c>
      <c r="DW3" s="121">
        <v>44153</v>
      </c>
      <c r="DX3" s="121">
        <v>44154</v>
      </c>
      <c r="DY3" s="121">
        <v>44155</v>
      </c>
      <c r="DZ3" s="121">
        <v>44156</v>
      </c>
      <c r="EA3" s="121">
        <v>44157</v>
      </c>
      <c r="EB3" s="121">
        <v>44158</v>
      </c>
      <c r="EC3" s="121">
        <v>44159</v>
      </c>
      <c r="ED3" s="121">
        <v>44160</v>
      </c>
      <c r="EE3" s="121">
        <v>44161</v>
      </c>
      <c r="EF3" s="121">
        <v>44162</v>
      </c>
      <c r="EG3" s="121">
        <v>44163</v>
      </c>
      <c r="EH3" s="121">
        <v>44164</v>
      </c>
      <c r="EI3" s="121">
        <v>44165</v>
      </c>
      <c r="EJ3" s="121">
        <v>44166</v>
      </c>
      <c r="EK3" s="121">
        <v>44167</v>
      </c>
      <c r="EL3" s="121">
        <v>44168</v>
      </c>
      <c r="EM3" s="121">
        <v>44169</v>
      </c>
      <c r="EN3" s="121">
        <v>44170</v>
      </c>
      <c r="EO3" s="121">
        <v>44171</v>
      </c>
      <c r="EP3" s="121">
        <v>44172</v>
      </c>
      <c r="EQ3" s="121">
        <v>44173</v>
      </c>
      <c r="ER3" s="121">
        <v>44174</v>
      </c>
      <c r="ES3" s="121">
        <v>44175</v>
      </c>
      <c r="ET3" s="121">
        <v>44176</v>
      </c>
      <c r="EU3" s="121">
        <v>44177</v>
      </c>
      <c r="EV3" s="121">
        <v>44178</v>
      </c>
      <c r="EW3" s="121">
        <v>44179</v>
      </c>
      <c r="EX3" s="121">
        <v>44180</v>
      </c>
      <c r="EY3" s="121">
        <v>44181</v>
      </c>
      <c r="EZ3" s="121">
        <v>44182</v>
      </c>
      <c r="FA3" s="121">
        <v>44183</v>
      </c>
      <c r="FB3" s="121">
        <v>44184</v>
      </c>
      <c r="FC3" s="121">
        <v>44185</v>
      </c>
      <c r="FD3" s="121">
        <v>44186</v>
      </c>
      <c r="FE3" s="121">
        <v>44187</v>
      </c>
      <c r="FF3" s="121">
        <v>44188</v>
      </c>
      <c r="FG3" s="121">
        <v>44189</v>
      </c>
      <c r="FH3" s="121">
        <v>44190</v>
      </c>
      <c r="FI3" s="121">
        <v>44191</v>
      </c>
      <c r="FJ3" s="121">
        <v>44192</v>
      </c>
      <c r="FK3" s="121">
        <v>44193</v>
      </c>
      <c r="FL3" s="121">
        <v>44194</v>
      </c>
      <c r="FM3" s="121">
        <v>44195</v>
      </c>
      <c r="FN3" s="121">
        <v>44196</v>
      </c>
      <c r="FO3" s="121">
        <v>44197</v>
      </c>
      <c r="FP3" s="121">
        <v>44198</v>
      </c>
      <c r="FQ3" s="121">
        <v>44199</v>
      </c>
      <c r="FR3" s="121">
        <v>44200</v>
      </c>
      <c r="FS3" s="121">
        <v>44201</v>
      </c>
      <c r="FT3" s="121">
        <v>44202</v>
      </c>
      <c r="FU3" s="121">
        <v>44203</v>
      </c>
      <c r="FV3" s="121">
        <v>44204</v>
      </c>
      <c r="FW3" s="121">
        <v>44205</v>
      </c>
      <c r="FX3" s="121">
        <v>44206</v>
      </c>
      <c r="FY3" s="121">
        <v>44207</v>
      </c>
      <c r="FZ3" s="121">
        <v>44208</v>
      </c>
      <c r="GA3" s="121">
        <v>44209</v>
      </c>
      <c r="GB3" s="121">
        <v>44210</v>
      </c>
      <c r="GC3" s="121">
        <v>44211</v>
      </c>
      <c r="GD3" s="121">
        <v>44212</v>
      </c>
      <c r="GE3" s="121">
        <v>44213</v>
      </c>
      <c r="GF3" s="121">
        <v>44214</v>
      </c>
      <c r="GG3" s="121">
        <v>44215</v>
      </c>
      <c r="GH3" s="121">
        <v>44216</v>
      </c>
      <c r="GI3" s="121">
        <v>44217</v>
      </c>
      <c r="GJ3" s="121">
        <v>44218</v>
      </c>
      <c r="GK3" s="121">
        <v>44219</v>
      </c>
      <c r="GL3" s="121">
        <v>44220</v>
      </c>
      <c r="GM3" s="121">
        <v>44221</v>
      </c>
      <c r="GN3" s="121">
        <v>44222</v>
      </c>
      <c r="GO3" s="121">
        <v>44223</v>
      </c>
      <c r="GP3" s="121">
        <v>44224</v>
      </c>
      <c r="GQ3" s="121">
        <v>44225</v>
      </c>
      <c r="GR3" s="121">
        <v>44226</v>
      </c>
      <c r="GS3" s="121">
        <v>44227</v>
      </c>
      <c r="GT3" s="121">
        <v>44228</v>
      </c>
      <c r="GU3" s="121">
        <v>44229</v>
      </c>
      <c r="GV3" s="121">
        <v>44230</v>
      </c>
      <c r="GW3" s="121">
        <v>44231</v>
      </c>
      <c r="GX3" s="121">
        <v>44232</v>
      </c>
      <c r="GY3" s="121">
        <v>44233</v>
      </c>
      <c r="GZ3" s="121">
        <v>44234</v>
      </c>
      <c r="HA3" s="121">
        <v>44235</v>
      </c>
      <c r="HB3" s="121">
        <v>44236</v>
      </c>
      <c r="HC3" s="121">
        <v>44237</v>
      </c>
      <c r="HD3" s="121">
        <v>44238</v>
      </c>
      <c r="HE3" s="121">
        <v>44239</v>
      </c>
      <c r="HF3" s="121">
        <v>44240</v>
      </c>
      <c r="HG3" s="121">
        <v>44241</v>
      </c>
      <c r="HH3" s="121">
        <v>44242</v>
      </c>
      <c r="HI3" s="121">
        <v>44243</v>
      </c>
      <c r="HJ3" s="121">
        <v>44244</v>
      </c>
      <c r="HK3" s="121">
        <v>44245</v>
      </c>
      <c r="HL3" s="121">
        <v>44246</v>
      </c>
      <c r="HM3" s="121">
        <v>44247</v>
      </c>
      <c r="HN3" s="121">
        <v>44248</v>
      </c>
      <c r="HO3" s="121">
        <v>44249</v>
      </c>
      <c r="HP3" s="121">
        <v>44250</v>
      </c>
      <c r="HQ3" s="121">
        <v>44251</v>
      </c>
      <c r="HR3" s="121">
        <v>44252</v>
      </c>
      <c r="HS3" s="121">
        <v>44253</v>
      </c>
      <c r="HT3" s="121">
        <v>44254</v>
      </c>
      <c r="HU3" s="121">
        <v>44255</v>
      </c>
      <c r="HV3" s="121">
        <v>44256</v>
      </c>
      <c r="HW3" s="121">
        <v>44257</v>
      </c>
      <c r="HX3" s="121">
        <v>44258</v>
      </c>
      <c r="HY3" s="121">
        <v>44259</v>
      </c>
      <c r="HZ3" s="121">
        <v>44260</v>
      </c>
      <c r="IA3" s="121">
        <v>44261</v>
      </c>
      <c r="IB3" s="121">
        <v>44262</v>
      </c>
      <c r="IC3" s="121">
        <v>44263</v>
      </c>
      <c r="ID3" s="121">
        <v>44264</v>
      </c>
      <c r="IE3" s="121">
        <v>44265</v>
      </c>
      <c r="IF3" s="121">
        <v>44266</v>
      </c>
      <c r="IG3" s="121">
        <v>44267</v>
      </c>
      <c r="IH3" s="121">
        <v>44268</v>
      </c>
      <c r="II3" s="121">
        <v>44269</v>
      </c>
      <c r="IJ3" s="121">
        <v>44270</v>
      </c>
      <c r="IK3" s="121">
        <v>44271</v>
      </c>
      <c r="IL3" s="121">
        <v>44272</v>
      </c>
      <c r="IM3" s="121">
        <v>44273</v>
      </c>
      <c r="IN3" s="121">
        <v>44274</v>
      </c>
      <c r="IO3" s="121">
        <v>44275</v>
      </c>
      <c r="IP3" s="121">
        <v>44276</v>
      </c>
      <c r="IQ3" s="121">
        <v>44277</v>
      </c>
      <c r="IR3" s="121">
        <v>44278</v>
      </c>
      <c r="IS3" s="121">
        <v>44279</v>
      </c>
      <c r="IT3" s="121">
        <v>44280</v>
      </c>
      <c r="IU3" s="121">
        <v>44281</v>
      </c>
      <c r="IV3" s="121">
        <v>44282</v>
      </c>
      <c r="IW3" s="121">
        <v>44283</v>
      </c>
      <c r="IX3" s="121">
        <v>44284</v>
      </c>
      <c r="IY3" s="121">
        <v>44285</v>
      </c>
      <c r="IZ3" s="121">
        <v>44286</v>
      </c>
      <c r="JA3" s="121">
        <v>44287</v>
      </c>
      <c r="JB3" s="121">
        <v>44288</v>
      </c>
      <c r="JC3" s="121">
        <v>44289</v>
      </c>
      <c r="JD3" s="121">
        <v>44290</v>
      </c>
      <c r="JE3" s="121">
        <v>44291</v>
      </c>
      <c r="JF3" s="121">
        <v>44292</v>
      </c>
      <c r="JG3" s="121">
        <v>44293</v>
      </c>
      <c r="JH3" s="121">
        <v>44294</v>
      </c>
      <c r="JI3" s="121">
        <v>44295</v>
      </c>
      <c r="JJ3" s="121">
        <v>44296</v>
      </c>
      <c r="JK3" s="121">
        <v>44297</v>
      </c>
      <c r="JL3" s="121">
        <v>44298</v>
      </c>
      <c r="JM3" s="121">
        <v>44299</v>
      </c>
      <c r="JN3" s="121">
        <v>44300</v>
      </c>
      <c r="JO3" s="121">
        <v>44301</v>
      </c>
      <c r="JP3" s="121">
        <v>44302</v>
      </c>
      <c r="JQ3" s="121">
        <v>44303</v>
      </c>
      <c r="JR3" s="121">
        <v>44304</v>
      </c>
      <c r="JS3" s="121">
        <v>44305</v>
      </c>
      <c r="JT3" s="121">
        <v>44306</v>
      </c>
      <c r="JU3" s="121">
        <v>44307</v>
      </c>
      <c r="JV3" s="121">
        <v>44308</v>
      </c>
      <c r="JW3" s="121">
        <v>44309</v>
      </c>
      <c r="JX3" s="121">
        <v>44310</v>
      </c>
      <c r="JY3" s="121">
        <v>44311</v>
      </c>
      <c r="JZ3" s="121">
        <v>44312</v>
      </c>
      <c r="KA3" s="121">
        <v>44313</v>
      </c>
      <c r="KB3" s="121">
        <v>44314</v>
      </c>
      <c r="KC3" s="121">
        <v>44315</v>
      </c>
      <c r="KD3" s="121">
        <v>44316</v>
      </c>
      <c r="KE3" s="121">
        <v>44317</v>
      </c>
      <c r="KF3" s="121">
        <v>44318</v>
      </c>
      <c r="KG3" s="121">
        <v>44319</v>
      </c>
      <c r="KH3" s="121">
        <v>44320</v>
      </c>
      <c r="KI3" s="121">
        <v>44321</v>
      </c>
      <c r="KJ3" s="121">
        <v>44322</v>
      </c>
      <c r="KK3" s="121">
        <v>44323</v>
      </c>
      <c r="KL3" s="121">
        <v>44324</v>
      </c>
      <c r="KM3" s="121">
        <v>44325</v>
      </c>
      <c r="KN3" s="121">
        <v>44326</v>
      </c>
      <c r="KO3" s="121">
        <v>44327</v>
      </c>
      <c r="KP3" s="121">
        <v>44328</v>
      </c>
      <c r="KQ3" s="121">
        <v>44329</v>
      </c>
      <c r="KR3" s="121">
        <v>44330</v>
      </c>
      <c r="KS3" s="121">
        <v>44331</v>
      </c>
      <c r="KT3" s="121">
        <v>44332</v>
      </c>
      <c r="KU3" s="121">
        <v>44333</v>
      </c>
      <c r="KV3" s="121">
        <v>44334</v>
      </c>
      <c r="KW3" s="121">
        <v>44335</v>
      </c>
      <c r="KX3" s="121">
        <v>44336</v>
      </c>
      <c r="KY3" s="121">
        <v>44337</v>
      </c>
      <c r="KZ3" s="121">
        <v>44338</v>
      </c>
      <c r="LA3" s="121">
        <v>44339</v>
      </c>
      <c r="LB3" s="121">
        <v>44340</v>
      </c>
      <c r="LC3" s="121">
        <v>44341</v>
      </c>
      <c r="LD3" s="121">
        <v>44342</v>
      </c>
      <c r="LE3" s="121">
        <v>44343</v>
      </c>
      <c r="LF3" s="121">
        <v>44344</v>
      </c>
      <c r="LG3" s="121">
        <v>44345</v>
      </c>
      <c r="LH3" s="121">
        <v>44346</v>
      </c>
      <c r="LI3" s="121">
        <v>44347</v>
      </c>
      <c r="LJ3" s="121">
        <v>44348</v>
      </c>
      <c r="LK3" s="121">
        <v>44349</v>
      </c>
      <c r="LL3" s="121">
        <v>44350</v>
      </c>
      <c r="LM3" s="121">
        <v>44351</v>
      </c>
      <c r="LN3" s="121">
        <v>44352</v>
      </c>
      <c r="LO3" s="121">
        <v>44353</v>
      </c>
      <c r="LP3" s="121">
        <v>44354</v>
      </c>
      <c r="LQ3" s="121">
        <v>44355</v>
      </c>
      <c r="LR3" s="121">
        <v>44356</v>
      </c>
      <c r="LS3" s="121">
        <v>44357</v>
      </c>
      <c r="LT3" s="121">
        <v>44358</v>
      </c>
      <c r="LU3" s="121">
        <v>44359</v>
      </c>
      <c r="LV3" s="121">
        <v>44360</v>
      </c>
      <c r="LW3" s="121">
        <v>44361</v>
      </c>
      <c r="LX3" s="121">
        <v>44362</v>
      </c>
      <c r="LY3" s="121">
        <v>44363</v>
      </c>
      <c r="LZ3" s="121">
        <v>44364</v>
      </c>
      <c r="MA3" s="121">
        <v>44365</v>
      </c>
      <c r="MB3" s="121">
        <v>44366</v>
      </c>
      <c r="MC3" s="121">
        <v>44367</v>
      </c>
      <c r="MD3" s="121">
        <v>44368</v>
      </c>
      <c r="ME3" s="121">
        <v>44369</v>
      </c>
      <c r="MF3" s="121">
        <v>44370</v>
      </c>
      <c r="MG3" s="121">
        <v>44371</v>
      </c>
      <c r="MH3" s="121">
        <v>44372</v>
      </c>
      <c r="MI3" s="121">
        <v>44373</v>
      </c>
      <c r="MJ3" s="121">
        <v>44374</v>
      </c>
      <c r="MK3" s="121">
        <v>44375</v>
      </c>
      <c r="ML3" s="121">
        <v>44376</v>
      </c>
      <c r="MM3" s="121">
        <v>44377</v>
      </c>
      <c r="MN3" s="121">
        <v>44378</v>
      </c>
      <c r="MO3" s="121">
        <v>44379</v>
      </c>
      <c r="MP3" s="121">
        <v>44380</v>
      </c>
      <c r="MQ3" s="121">
        <v>44381</v>
      </c>
      <c r="MR3" s="121">
        <v>44382</v>
      </c>
      <c r="MS3" s="121">
        <v>44383</v>
      </c>
      <c r="MT3" s="121">
        <v>44384</v>
      </c>
      <c r="MU3" s="121">
        <v>44385</v>
      </c>
      <c r="MV3" s="121">
        <v>44386</v>
      </c>
      <c r="MW3" s="121">
        <v>44387</v>
      </c>
      <c r="MX3" s="121">
        <v>44388</v>
      </c>
      <c r="MY3" s="121">
        <v>44389</v>
      </c>
      <c r="MZ3" s="121">
        <v>44390</v>
      </c>
      <c r="NA3" s="121">
        <v>44391</v>
      </c>
      <c r="NB3" s="121">
        <v>44392</v>
      </c>
    </row>
    <row r="4" spans="1:366" ht="15.75" customHeight="1">
      <c r="A4" s="122" t="s">
        <v>244</v>
      </c>
      <c r="B4" s="122" t="s">
        <v>245</v>
      </c>
      <c r="C4" s="122" t="s">
        <v>246</v>
      </c>
      <c r="D4" s="122" t="s">
        <v>247</v>
      </c>
      <c r="E4" s="122" t="s">
        <v>248</v>
      </c>
      <c r="F4" s="122" t="s">
        <v>249</v>
      </c>
      <c r="G4" s="122" t="s">
        <v>250</v>
      </c>
      <c r="H4" s="122" t="s">
        <v>244</v>
      </c>
      <c r="I4" s="122" t="s">
        <v>245</v>
      </c>
      <c r="J4" s="122" t="s">
        <v>246</v>
      </c>
      <c r="K4" s="122" t="s">
        <v>247</v>
      </c>
      <c r="L4" s="122" t="s">
        <v>248</v>
      </c>
      <c r="M4" s="122" t="s">
        <v>249</v>
      </c>
      <c r="N4" s="122" t="s">
        <v>250</v>
      </c>
      <c r="O4" s="122" t="s">
        <v>244</v>
      </c>
      <c r="P4" s="122" t="s">
        <v>245</v>
      </c>
      <c r="Q4" s="122" t="s">
        <v>246</v>
      </c>
      <c r="R4" s="122" t="s">
        <v>247</v>
      </c>
      <c r="S4" s="122" t="s">
        <v>248</v>
      </c>
      <c r="T4" s="122" t="s">
        <v>249</v>
      </c>
      <c r="U4" s="122" t="s">
        <v>250</v>
      </c>
      <c r="V4" s="122" t="s">
        <v>244</v>
      </c>
      <c r="W4" s="122" t="s">
        <v>245</v>
      </c>
      <c r="X4" s="122" t="s">
        <v>246</v>
      </c>
      <c r="Y4" s="122" t="s">
        <v>247</v>
      </c>
      <c r="Z4" s="122" t="s">
        <v>248</v>
      </c>
      <c r="AA4" s="122" t="s">
        <v>249</v>
      </c>
      <c r="AB4" s="122" t="s">
        <v>250</v>
      </c>
      <c r="AC4" s="122" t="s">
        <v>244</v>
      </c>
      <c r="AD4" s="122" t="s">
        <v>245</v>
      </c>
      <c r="AE4" s="122" t="s">
        <v>246</v>
      </c>
      <c r="AF4" s="122" t="s">
        <v>247</v>
      </c>
      <c r="AG4" s="122" t="s">
        <v>248</v>
      </c>
      <c r="AH4" s="122" t="s">
        <v>249</v>
      </c>
      <c r="AI4" s="122" t="s">
        <v>250</v>
      </c>
      <c r="AJ4" s="122" t="s">
        <v>244</v>
      </c>
      <c r="AK4" s="122" t="s">
        <v>245</v>
      </c>
      <c r="AL4" s="122" t="s">
        <v>246</v>
      </c>
      <c r="AM4" s="122" t="s">
        <v>247</v>
      </c>
      <c r="AN4" s="122" t="s">
        <v>248</v>
      </c>
      <c r="AO4" s="122" t="s">
        <v>249</v>
      </c>
      <c r="AP4" s="122" t="s">
        <v>250</v>
      </c>
      <c r="AQ4" s="122" t="s">
        <v>244</v>
      </c>
      <c r="AR4" s="122" t="s">
        <v>245</v>
      </c>
      <c r="AS4" s="122" t="s">
        <v>246</v>
      </c>
      <c r="AT4" s="122" t="s">
        <v>247</v>
      </c>
      <c r="AU4" s="122" t="s">
        <v>248</v>
      </c>
      <c r="AV4" s="122" t="s">
        <v>249</v>
      </c>
      <c r="AW4" s="122" t="s">
        <v>250</v>
      </c>
      <c r="AX4" s="122" t="s">
        <v>244</v>
      </c>
      <c r="AY4" s="122" t="s">
        <v>245</v>
      </c>
      <c r="AZ4" s="122" t="s">
        <v>246</v>
      </c>
      <c r="BA4" s="122" t="s">
        <v>247</v>
      </c>
      <c r="BB4" s="122" t="s">
        <v>248</v>
      </c>
      <c r="BC4" s="122" t="s">
        <v>249</v>
      </c>
      <c r="BD4" s="122" t="s">
        <v>250</v>
      </c>
      <c r="BE4" s="122" t="s">
        <v>244</v>
      </c>
      <c r="BF4" s="122" t="s">
        <v>245</v>
      </c>
      <c r="BG4" s="122" t="s">
        <v>246</v>
      </c>
      <c r="BH4" s="122" t="s">
        <v>247</v>
      </c>
      <c r="BI4" s="122" t="s">
        <v>248</v>
      </c>
      <c r="BJ4" s="122" t="s">
        <v>249</v>
      </c>
      <c r="BK4" s="122" t="s">
        <v>250</v>
      </c>
      <c r="BL4" s="122" t="s">
        <v>244</v>
      </c>
      <c r="BM4" s="122" t="s">
        <v>245</v>
      </c>
      <c r="BN4" s="122" t="s">
        <v>246</v>
      </c>
      <c r="BO4" s="122" t="s">
        <v>247</v>
      </c>
      <c r="BP4" s="122" t="s">
        <v>248</v>
      </c>
      <c r="BQ4" s="122" t="s">
        <v>249</v>
      </c>
      <c r="BR4" s="122" t="s">
        <v>250</v>
      </c>
      <c r="BS4" s="122" t="s">
        <v>244</v>
      </c>
      <c r="BT4" s="122" t="s">
        <v>245</v>
      </c>
      <c r="BU4" s="122" t="s">
        <v>246</v>
      </c>
      <c r="BV4" s="122" t="s">
        <v>247</v>
      </c>
      <c r="BW4" s="122" t="s">
        <v>248</v>
      </c>
      <c r="BX4" s="122" t="s">
        <v>249</v>
      </c>
      <c r="BY4" s="122" t="s">
        <v>250</v>
      </c>
      <c r="BZ4" s="122" t="s">
        <v>244</v>
      </c>
      <c r="CA4" s="122" t="s">
        <v>245</v>
      </c>
      <c r="CB4" s="122" t="s">
        <v>246</v>
      </c>
      <c r="CC4" s="122" t="s">
        <v>247</v>
      </c>
      <c r="CD4" s="122" t="s">
        <v>248</v>
      </c>
      <c r="CE4" s="122" t="s">
        <v>249</v>
      </c>
      <c r="CF4" s="122" t="s">
        <v>250</v>
      </c>
      <c r="CG4" s="122" t="s">
        <v>244</v>
      </c>
      <c r="CH4" s="122" t="s">
        <v>245</v>
      </c>
      <c r="CI4" s="122" t="s">
        <v>246</v>
      </c>
      <c r="CJ4" s="122" t="s">
        <v>247</v>
      </c>
      <c r="CK4" s="122" t="s">
        <v>248</v>
      </c>
      <c r="CL4" s="122" t="s">
        <v>249</v>
      </c>
      <c r="CM4" s="122" t="s">
        <v>250</v>
      </c>
      <c r="CN4" s="122" t="s">
        <v>244</v>
      </c>
      <c r="CO4" s="122" t="s">
        <v>245</v>
      </c>
      <c r="CP4" s="122" t="s">
        <v>246</v>
      </c>
      <c r="CQ4" s="122" t="s">
        <v>247</v>
      </c>
      <c r="CR4" s="122" t="s">
        <v>248</v>
      </c>
      <c r="CS4" s="122" t="s">
        <v>249</v>
      </c>
      <c r="CT4" s="122" t="s">
        <v>250</v>
      </c>
      <c r="CU4" s="122" t="s">
        <v>244</v>
      </c>
      <c r="CV4" s="122" t="s">
        <v>245</v>
      </c>
      <c r="CW4" s="122" t="s">
        <v>246</v>
      </c>
      <c r="CX4" s="122" t="s">
        <v>247</v>
      </c>
      <c r="CY4" s="122" t="s">
        <v>248</v>
      </c>
      <c r="CZ4" s="122" t="s">
        <v>249</v>
      </c>
      <c r="DA4" s="122" t="s">
        <v>250</v>
      </c>
      <c r="DB4" s="122" t="s">
        <v>244</v>
      </c>
      <c r="DC4" s="122" t="s">
        <v>245</v>
      </c>
      <c r="DD4" s="122" t="s">
        <v>246</v>
      </c>
      <c r="DE4" s="122" t="s">
        <v>247</v>
      </c>
      <c r="DF4" s="122" t="s">
        <v>248</v>
      </c>
      <c r="DG4" s="122" t="s">
        <v>249</v>
      </c>
      <c r="DH4" s="122" t="s">
        <v>250</v>
      </c>
      <c r="DI4" s="122" t="s">
        <v>244</v>
      </c>
      <c r="DJ4" s="122" t="s">
        <v>245</v>
      </c>
      <c r="DK4" s="122" t="s">
        <v>246</v>
      </c>
      <c r="DL4" s="122" t="s">
        <v>247</v>
      </c>
      <c r="DM4" s="122" t="s">
        <v>248</v>
      </c>
      <c r="DN4" s="122" t="s">
        <v>249</v>
      </c>
      <c r="DO4" s="122" t="s">
        <v>250</v>
      </c>
      <c r="DP4" s="122" t="s">
        <v>244</v>
      </c>
      <c r="DQ4" s="122" t="s">
        <v>245</v>
      </c>
      <c r="DR4" s="122" t="s">
        <v>246</v>
      </c>
      <c r="DS4" s="122" t="s">
        <v>247</v>
      </c>
      <c r="DT4" s="122" t="s">
        <v>248</v>
      </c>
      <c r="DU4" s="122" t="s">
        <v>249</v>
      </c>
      <c r="DV4" s="122" t="s">
        <v>250</v>
      </c>
      <c r="DW4" s="122" t="s">
        <v>244</v>
      </c>
      <c r="DX4" s="122" t="s">
        <v>245</v>
      </c>
      <c r="DY4" s="122" t="s">
        <v>246</v>
      </c>
      <c r="DZ4" s="122" t="s">
        <v>247</v>
      </c>
      <c r="EA4" s="122" t="s">
        <v>248</v>
      </c>
      <c r="EB4" s="122" t="s">
        <v>249</v>
      </c>
      <c r="EC4" s="122" t="s">
        <v>250</v>
      </c>
      <c r="ED4" s="122" t="s">
        <v>244</v>
      </c>
      <c r="EE4" s="122" t="s">
        <v>245</v>
      </c>
      <c r="EF4" s="122" t="s">
        <v>246</v>
      </c>
      <c r="EG4" s="122" t="s">
        <v>247</v>
      </c>
      <c r="EH4" s="122" t="s">
        <v>248</v>
      </c>
      <c r="EI4" s="122" t="s">
        <v>249</v>
      </c>
      <c r="EJ4" s="122" t="s">
        <v>250</v>
      </c>
      <c r="EK4" s="122" t="s">
        <v>244</v>
      </c>
      <c r="EL4" s="122" t="s">
        <v>245</v>
      </c>
      <c r="EM4" s="122" t="s">
        <v>246</v>
      </c>
      <c r="EN4" s="122" t="s">
        <v>247</v>
      </c>
      <c r="EO4" s="122" t="s">
        <v>248</v>
      </c>
      <c r="EP4" s="122" t="s">
        <v>249</v>
      </c>
      <c r="EQ4" s="122" t="s">
        <v>250</v>
      </c>
      <c r="ER4" s="122" t="s">
        <v>244</v>
      </c>
      <c r="ES4" s="122" t="s">
        <v>245</v>
      </c>
      <c r="ET4" s="122" t="s">
        <v>246</v>
      </c>
      <c r="EU4" s="122" t="s">
        <v>247</v>
      </c>
      <c r="EV4" s="122" t="s">
        <v>248</v>
      </c>
      <c r="EW4" s="122" t="s">
        <v>249</v>
      </c>
      <c r="EX4" s="122" t="s">
        <v>250</v>
      </c>
      <c r="EY4" s="122" t="s">
        <v>244</v>
      </c>
      <c r="EZ4" s="122" t="s">
        <v>245</v>
      </c>
      <c r="FA4" s="122" t="s">
        <v>246</v>
      </c>
      <c r="FB4" s="122" t="s">
        <v>247</v>
      </c>
      <c r="FC4" s="122" t="s">
        <v>248</v>
      </c>
      <c r="FD4" s="122" t="s">
        <v>249</v>
      </c>
      <c r="FE4" s="122" t="s">
        <v>250</v>
      </c>
      <c r="FF4" s="122" t="s">
        <v>244</v>
      </c>
      <c r="FG4" s="122" t="s">
        <v>245</v>
      </c>
      <c r="FH4" s="122" t="s">
        <v>246</v>
      </c>
      <c r="FI4" s="122" t="s">
        <v>247</v>
      </c>
      <c r="FJ4" s="122" t="s">
        <v>248</v>
      </c>
      <c r="FK4" s="122" t="s">
        <v>249</v>
      </c>
      <c r="FL4" s="122" t="s">
        <v>250</v>
      </c>
      <c r="FM4" s="122" t="s">
        <v>244</v>
      </c>
      <c r="FN4" s="122" t="s">
        <v>245</v>
      </c>
      <c r="FO4" s="122" t="s">
        <v>246</v>
      </c>
      <c r="FP4" s="122" t="s">
        <v>247</v>
      </c>
      <c r="FQ4" s="122" t="s">
        <v>248</v>
      </c>
      <c r="FR4" s="122" t="s">
        <v>249</v>
      </c>
      <c r="FS4" s="122" t="s">
        <v>250</v>
      </c>
      <c r="FT4" s="122" t="s">
        <v>244</v>
      </c>
      <c r="FU4" s="122" t="s">
        <v>245</v>
      </c>
      <c r="FV4" s="122" t="s">
        <v>246</v>
      </c>
      <c r="FW4" s="122" t="s">
        <v>247</v>
      </c>
      <c r="FX4" s="122" t="s">
        <v>248</v>
      </c>
      <c r="FY4" s="122" t="s">
        <v>249</v>
      </c>
      <c r="FZ4" s="122" t="s">
        <v>250</v>
      </c>
      <c r="GA4" s="122" t="s">
        <v>244</v>
      </c>
      <c r="GB4" s="122" t="s">
        <v>245</v>
      </c>
      <c r="GC4" s="122" t="s">
        <v>246</v>
      </c>
      <c r="GD4" s="122" t="s">
        <v>247</v>
      </c>
      <c r="GE4" s="122" t="s">
        <v>248</v>
      </c>
      <c r="GF4" s="122" t="s">
        <v>249</v>
      </c>
      <c r="GG4" s="122" t="s">
        <v>250</v>
      </c>
      <c r="GH4" s="122" t="s">
        <v>244</v>
      </c>
      <c r="GI4" s="122" t="s">
        <v>245</v>
      </c>
      <c r="GJ4" s="122" t="s">
        <v>246</v>
      </c>
      <c r="GK4" s="122" t="s">
        <v>247</v>
      </c>
      <c r="GL4" s="122" t="s">
        <v>248</v>
      </c>
      <c r="GM4" s="122" t="s">
        <v>249</v>
      </c>
      <c r="GN4" s="122" t="s">
        <v>250</v>
      </c>
      <c r="GO4" s="122" t="s">
        <v>244</v>
      </c>
      <c r="GP4" s="122" t="s">
        <v>245</v>
      </c>
      <c r="GQ4" s="122" t="s">
        <v>246</v>
      </c>
      <c r="GR4" s="122" t="s">
        <v>247</v>
      </c>
      <c r="GS4" s="122" t="s">
        <v>248</v>
      </c>
      <c r="GT4" s="122" t="s">
        <v>249</v>
      </c>
      <c r="GU4" s="122" t="s">
        <v>250</v>
      </c>
      <c r="GV4" s="122" t="s">
        <v>244</v>
      </c>
      <c r="GW4" s="122" t="s">
        <v>245</v>
      </c>
      <c r="GX4" s="122" t="s">
        <v>246</v>
      </c>
      <c r="GY4" s="122" t="s">
        <v>247</v>
      </c>
      <c r="GZ4" s="122" t="s">
        <v>248</v>
      </c>
      <c r="HA4" s="122" t="s">
        <v>249</v>
      </c>
      <c r="HB4" s="122" t="s">
        <v>250</v>
      </c>
      <c r="HC4" s="122" t="s">
        <v>244</v>
      </c>
      <c r="HD4" s="122" t="s">
        <v>245</v>
      </c>
      <c r="HE4" s="122" t="s">
        <v>246</v>
      </c>
      <c r="HF4" s="122" t="s">
        <v>247</v>
      </c>
      <c r="HG4" s="122" t="s">
        <v>248</v>
      </c>
      <c r="HH4" s="122" t="s">
        <v>249</v>
      </c>
      <c r="HI4" s="122" t="s">
        <v>250</v>
      </c>
      <c r="HJ4" s="122" t="s">
        <v>244</v>
      </c>
      <c r="HK4" s="122" t="s">
        <v>245</v>
      </c>
      <c r="HL4" s="122" t="s">
        <v>246</v>
      </c>
      <c r="HM4" s="122" t="s">
        <v>247</v>
      </c>
      <c r="HN4" s="122" t="s">
        <v>248</v>
      </c>
      <c r="HO4" s="122" t="s">
        <v>249</v>
      </c>
      <c r="HP4" s="122" t="s">
        <v>250</v>
      </c>
      <c r="HQ4" s="122" t="s">
        <v>244</v>
      </c>
      <c r="HR4" s="122" t="s">
        <v>245</v>
      </c>
      <c r="HS4" s="122" t="s">
        <v>246</v>
      </c>
      <c r="HT4" s="122" t="s">
        <v>247</v>
      </c>
      <c r="HU4" s="122" t="s">
        <v>248</v>
      </c>
      <c r="HV4" s="122" t="s">
        <v>249</v>
      </c>
      <c r="HW4" s="122" t="s">
        <v>250</v>
      </c>
      <c r="HX4" s="122" t="s">
        <v>244</v>
      </c>
      <c r="HY4" s="122" t="s">
        <v>245</v>
      </c>
      <c r="HZ4" s="122" t="s">
        <v>246</v>
      </c>
      <c r="IA4" s="122" t="s">
        <v>247</v>
      </c>
      <c r="IB4" s="122" t="s">
        <v>248</v>
      </c>
      <c r="IC4" s="122" t="s">
        <v>249</v>
      </c>
      <c r="ID4" s="122" t="s">
        <v>250</v>
      </c>
      <c r="IE4" s="122" t="s">
        <v>244</v>
      </c>
      <c r="IF4" s="122" t="s">
        <v>245</v>
      </c>
      <c r="IG4" s="122" t="s">
        <v>246</v>
      </c>
      <c r="IH4" s="122" t="s">
        <v>247</v>
      </c>
      <c r="II4" s="122" t="s">
        <v>248</v>
      </c>
      <c r="IJ4" s="122" t="s">
        <v>249</v>
      </c>
      <c r="IK4" s="122" t="s">
        <v>250</v>
      </c>
      <c r="IL4" s="122" t="s">
        <v>244</v>
      </c>
      <c r="IM4" s="122" t="s">
        <v>245</v>
      </c>
      <c r="IN4" s="122" t="s">
        <v>246</v>
      </c>
      <c r="IO4" s="122" t="s">
        <v>247</v>
      </c>
      <c r="IP4" s="122" t="s">
        <v>248</v>
      </c>
      <c r="IQ4" s="122" t="s">
        <v>249</v>
      </c>
      <c r="IR4" s="122" t="s">
        <v>250</v>
      </c>
      <c r="IS4" s="122" t="s">
        <v>244</v>
      </c>
      <c r="IT4" s="122" t="s">
        <v>245</v>
      </c>
      <c r="IU4" s="122" t="s">
        <v>246</v>
      </c>
      <c r="IV4" s="122" t="s">
        <v>247</v>
      </c>
      <c r="IW4" s="122" t="s">
        <v>248</v>
      </c>
      <c r="IX4" s="122" t="s">
        <v>249</v>
      </c>
      <c r="IY4" s="122" t="s">
        <v>250</v>
      </c>
      <c r="IZ4" s="122" t="s">
        <v>244</v>
      </c>
      <c r="JA4" s="122" t="s">
        <v>245</v>
      </c>
      <c r="JB4" s="122" t="s">
        <v>246</v>
      </c>
      <c r="JC4" s="122" t="s">
        <v>247</v>
      </c>
      <c r="JD4" s="122" t="s">
        <v>248</v>
      </c>
      <c r="JE4" s="122" t="s">
        <v>249</v>
      </c>
      <c r="JF4" s="122" t="s">
        <v>250</v>
      </c>
      <c r="JG4" s="122" t="s">
        <v>244</v>
      </c>
      <c r="JH4" s="122" t="s">
        <v>245</v>
      </c>
      <c r="JI4" s="122" t="s">
        <v>246</v>
      </c>
      <c r="JJ4" s="122" t="s">
        <v>247</v>
      </c>
      <c r="JK4" s="122" t="s">
        <v>248</v>
      </c>
      <c r="JL4" s="122" t="s">
        <v>249</v>
      </c>
      <c r="JM4" s="122" t="s">
        <v>250</v>
      </c>
      <c r="JN4" s="122" t="s">
        <v>244</v>
      </c>
      <c r="JO4" s="122" t="s">
        <v>245</v>
      </c>
      <c r="JP4" s="122" t="s">
        <v>246</v>
      </c>
      <c r="JQ4" s="122" t="s">
        <v>247</v>
      </c>
      <c r="JR4" s="122" t="s">
        <v>248</v>
      </c>
      <c r="JS4" s="122" t="s">
        <v>249</v>
      </c>
      <c r="JT4" s="122" t="s">
        <v>250</v>
      </c>
      <c r="JU4" s="122" t="s">
        <v>244</v>
      </c>
      <c r="JV4" s="122" t="s">
        <v>245</v>
      </c>
      <c r="JW4" s="122" t="s">
        <v>246</v>
      </c>
      <c r="JX4" s="122" t="s">
        <v>247</v>
      </c>
      <c r="JY4" s="122" t="s">
        <v>248</v>
      </c>
      <c r="JZ4" s="122" t="s">
        <v>249</v>
      </c>
      <c r="KA4" s="122" t="s">
        <v>250</v>
      </c>
      <c r="KB4" s="122" t="s">
        <v>244</v>
      </c>
      <c r="KC4" s="122" t="s">
        <v>245</v>
      </c>
      <c r="KD4" s="122" t="s">
        <v>246</v>
      </c>
      <c r="KE4" s="122" t="s">
        <v>247</v>
      </c>
      <c r="KF4" s="122" t="s">
        <v>248</v>
      </c>
      <c r="KG4" s="122" t="s">
        <v>249</v>
      </c>
      <c r="KH4" s="122" t="s">
        <v>250</v>
      </c>
      <c r="KI4" s="122" t="s">
        <v>244</v>
      </c>
      <c r="KJ4" s="122" t="s">
        <v>245</v>
      </c>
      <c r="KK4" s="122" t="s">
        <v>246</v>
      </c>
      <c r="KL4" s="122" t="s">
        <v>247</v>
      </c>
      <c r="KM4" s="122" t="s">
        <v>248</v>
      </c>
      <c r="KN4" s="122" t="s">
        <v>249</v>
      </c>
      <c r="KO4" s="122" t="s">
        <v>250</v>
      </c>
      <c r="KP4" s="122" t="s">
        <v>244</v>
      </c>
      <c r="KQ4" s="122" t="s">
        <v>245</v>
      </c>
      <c r="KR4" s="122" t="s">
        <v>246</v>
      </c>
      <c r="KS4" s="122" t="s">
        <v>247</v>
      </c>
      <c r="KT4" s="122" t="s">
        <v>248</v>
      </c>
      <c r="KU4" s="122" t="s">
        <v>249</v>
      </c>
      <c r="KV4" s="122" t="s">
        <v>250</v>
      </c>
      <c r="KW4" s="122" t="s">
        <v>244</v>
      </c>
      <c r="KX4" s="122" t="s">
        <v>245</v>
      </c>
      <c r="KY4" s="122" t="s">
        <v>246</v>
      </c>
      <c r="KZ4" s="122" t="s">
        <v>247</v>
      </c>
      <c r="LA4" s="122" t="s">
        <v>248</v>
      </c>
      <c r="LB4" s="122" t="s">
        <v>249</v>
      </c>
      <c r="LC4" s="122" t="s">
        <v>250</v>
      </c>
      <c r="LD4" s="122" t="s">
        <v>244</v>
      </c>
      <c r="LE4" s="122" t="s">
        <v>245</v>
      </c>
      <c r="LF4" s="122" t="s">
        <v>246</v>
      </c>
      <c r="LG4" s="122" t="s">
        <v>247</v>
      </c>
      <c r="LH4" s="122" t="s">
        <v>248</v>
      </c>
      <c r="LI4" s="122" t="s">
        <v>249</v>
      </c>
      <c r="LJ4" s="122" t="s">
        <v>250</v>
      </c>
      <c r="LK4" s="122" t="s">
        <v>244</v>
      </c>
      <c r="LL4" s="122" t="s">
        <v>245</v>
      </c>
      <c r="LM4" s="122" t="s">
        <v>246</v>
      </c>
      <c r="LN4" s="122" t="s">
        <v>247</v>
      </c>
      <c r="LO4" s="122" t="s">
        <v>248</v>
      </c>
      <c r="LP4" s="122" t="s">
        <v>249</v>
      </c>
      <c r="LQ4" s="122" t="s">
        <v>250</v>
      </c>
      <c r="LR4" s="122" t="s">
        <v>244</v>
      </c>
      <c r="LS4" s="122" t="s">
        <v>245</v>
      </c>
      <c r="LT4" s="122" t="s">
        <v>246</v>
      </c>
      <c r="LU4" s="122" t="s">
        <v>247</v>
      </c>
      <c r="LV4" s="122" t="s">
        <v>248</v>
      </c>
      <c r="LW4" s="122" t="s">
        <v>249</v>
      </c>
      <c r="LX4" s="122" t="s">
        <v>250</v>
      </c>
      <c r="LY4" s="122" t="s">
        <v>244</v>
      </c>
      <c r="LZ4" s="122" t="s">
        <v>245</v>
      </c>
      <c r="MA4" s="122" t="s">
        <v>246</v>
      </c>
      <c r="MB4" s="122" t="s">
        <v>247</v>
      </c>
      <c r="MC4" s="122" t="s">
        <v>248</v>
      </c>
      <c r="MD4" s="122" t="s">
        <v>249</v>
      </c>
      <c r="ME4" s="122" t="s">
        <v>250</v>
      </c>
      <c r="MF4" s="122" t="s">
        <v>244</v>
      </c>
      <c r="MG4" s="122" t="s">
        <v>245</v>
      </c>
      <c r="MH4" s="122" t="s">
        <v>246</v>
      </c>
      <c r="MI4" s="122" t="s">
        <v>247</v>
      </c>
      <c r="MJ4" s="122" t="s">
        <v>248</v>
      </c>
      <c r="MK4" s="122" t="s">
        <v>249</v>
      </c>
      <c r="ML4" s="122" t="s">
        <v>250</v>
      </c>
      <c r="MM4" s="122" t="s">
        <v>244</v>
      </c>
      <c r="MN4" s="122" t="s">
        <v>245</v>
      </c>
      <c r="MO4" s="122" t="s">
        <v>246</v>
      </c>
      <c r="MP4" s="122" t="s">
        <v>247</v>
      </c>
      <c r="MQ4" s="122" t="s">
        <v>248</v>
      </c>
      <c r="MR4" s="122" t="s">
        <v>249</v>
      </c>
      <c r="MS4" s="122" t="s">
        <v>250</v>
      </c>
      <c r="MT4" s="122" t="s">
        <v>244</v>
      </c>
      <c r="MU4" s="122" t="s">
        <v>245</v>
      </c>
      <c r="MV4" s="122" t="s">
        <v>246</v>
      </c>
      <c r="MW4" s="122" t="s">
        <v>247</v>
      </c>
      <c r="MX4" s="122" t="s">
        <v>248</v>
      </c>
      <c r="MY4" s="122" t="s">
        <v>249</v>
      </c>
      <c r="MZ4" s="122" t="s">
        <v>250</v>
      </c>
      <c r="NA4" s="122" t="s">
        <v>244</v>
      </c>
      <c r="NB4" s="122" t="s">
        <v>245</v>
      </c>
    </row>
    <row r="5" spans="1:366" ht="15.75" customHeight="1">
      <c r="A5" s="123" t="s">
        <v>251</v>
      </c>
      <c r="B5" s="123" t="s">
        <v>252</v>
      </c>
      <c r="C5" s="123" t="s">
        <v>251</v>
      </c>
      <c r="D5" s="123" t="s">
        <v>252</v>
      </c>
      <c r="E5" s="123" t="s">
        <v>251</v>
      </c>
      <c r="F5" s="123" t="s">
        <v>252</v>
      </c>
      <c r="G5" s="123" t="s">
        <v>253</v>
      </c>
      <c r="H5" s="123" t="s">
        <v>251</v>
      </c>
      <c r="I5" s="123" t="s">
        <v>252</v>
      </c>
      <c r="J5" s="123" t="s">
        <v>251</v>
      </c>
      <c r="K5" s="123" t="s">
        <v>252</v>
      </c>
      <c r="L5" s="123" t="s">
        <v>251</v>
      </c>
      <c r="M5" s="123" t="s">
        <v>253</v>
      </c>
      <c r="N5" s="123" t="s">
        <v>252</v>
      </c>
      <c r="O5" s="123" t="s">
        <v>251</v>
      </c>
      <c r="P5" s="123" t="s">
        <v>252</v>
      </c>
      <c r="Q5" s="123" t="s">
        <v>251</v>
      </c>
      <c r="R5" s="123" t="s">
        <v>252</v>
      </c>
      <c r="S5" s="123" t="s">
        <v>251</v>
      </c>
      <c r="T5" s="123" t="s">
        <v>252</v>
      </c>
      <c r="U5" s="123" t="s">
        <v>253</v>
      </c>
      <c r="V5" s="123" t="s">
        <v>251</v>
      </c>
      <c r="W5" s="123" t="s">
        <v>252</v>
      </c>
      <c r="X5" s="123" t="s">
        <v>251</v>
      </c>
      <c r="Y5" s="123" t="s">
        <v>252</v>
      </c>
      <c r="Z5" s="123" t="s">
        <v>251</v>
      </c>
      <c r="AA5" s="123" t="s">
        <v>253</v>
      </c>
      <c r="AB5" s="123" t="s">
        <v>252</v>
      </c>
      <c r="AC5" s="123" t="s">
        <v>251</v>
      </c>
      <c r="AD5" s="123" t="s">
        <v>252</v>
      </c>
      <c r="AE5" s="123" t="s">
        <v>251</v>
      </c>
      <c r="AF5" s="123" t="s">
        <v>252</v>
      </c>
      <c r="AG5" s="123" t="s">
        <v>251</v>
      </c>
      <c r="AH5" s="123" t="s">
        <v>252</v>
      </c>
      <c r="AI5" s="123" t="s">
        <v>253</v>
      </c>
      <c r="AJ5" s="123" t="s">
        <v>251</v>
      </c>
      <c r="AK5" s="123" t="s">
        <v>252</v>
      </c>
      <c r="AL5" s="123" t="s">
        <v>251</v>
      </c>
      <c r="AM5" s="123" t="s">
        <v>252</v>
      </c>
      <c r="AN5" s="123" t="s">
        <v>251</v>
      </c>
      <c r="AO5" s="123" t="s">
        <v>253</v>
      </c>
      <c r="AP5" s="123" t="s">
        <v>252</v>
      </c>
      <c r="AQ5" s="123" t="s">
        <v>251</v>
      </c>
      <c r="AR5" s="123" t="s">
        <v>252</v>
      </c>
      <c r="AS5" s="123" t="s">
        <v>251</v>
      </c>
      <c r="AT5" s="123" t="s">
        <v>252</v>
      </c>
      <c r="AU5" s="123" t="s">
        <v>251</v>
      </c>
      <c r="AV5" s="123" t="s">
        <v>252</v>
      </c>
      <c r="AW5" s="123" t="s">
        <v>253</v>
      </c>
      <c r="AX5" s="123" t="s">
        <v>251</v>
      </c>
      <c r="AY5" s="123" t="s">
        <v>252</v>
      </c>
      <c r="AZ5" s="123" t="s">
        <v>251</v>
      </c>
      <c r="BA5" s="123" t="s">
        <v>252</v>
      </c>
      <c r="BB5" s="123" t="s">
        <v>251</v>
      </c>
      <c r="BC5" s="123" t="s">
        <v>253</v>
      </c>
      <c r="BD5" s="123" t="s">
        <v>252</v>
      </c>
      <c r="BE5" s="123" t="s">
        <v>251</v>
      </c>
      <c r="BF5" s="123" t="s">
        <v>252</v>
      </c>
      <c r="BG5" s="123" t="s">
        <v>251</v>
      </c>
      <c r="BH5" s="123" t="s">
        <v>252</v>
      </c>
      <c r="BI5" s="123" t="s">
        <v>251</v>
      </c>
      <c r="BJ5" s="123" t="s">
        <v>252</v>
      </c>
      <c r="BK5" s="123" t="s">
        <v>253</v>
      </c>
      <c r="BL5" s="123" t="s">
        <v>251</v>
      </c>
      <c r="BM5" s="123" t="s">
        <v>252</v>
      </c>
      <c r="BN5" s="123" t="s">
        <v>251</v>
      </c>
      <c r="BO5" s="123" t="s">
        <v>252</v>
      </c>
      <c r="BP5" s="123" t="s">
        <v>251</v>
      </c>
      <c r="BQ5" s="123" t="s">
        <v>253</v>
      </c>
      <c r="BR5" s="123" t="s">
        <v>252</v>
      </c>
      <c r="BS5" s="123" t="s">
        <v>251</v>
      </c>
      <c r="BT5" s="123" t="s">
        <v>252</v>
      </c>
      <c r="BU5" s="123" t="s">
        <v>251</v>
      </c>
      <c r="BV5" s="123" t="s">
        <v>252</v>
      </c>
      <c r="BW5" s="123" t="s">
        <v>251</v>
      </c>
      <c r="BX5" s="123" t="s">
        <v>252</v>
      </c>
      <c r="BY5" s="123" t="s">
        <v>253</v>
      </c>
      <c r="BZ5" s="123" t="s">
        <v>251</v>
      </c>
      <c r="CA5" s="123" t="s">
        <v>252</v>
      </c>
      <c r="CB5" s="123" t="s">
        <v>251</v>
      </c>
      <c r="CC5" s="123" t="s">
        <v>252</v>
      </c>
      <c r="CD5" s="123" t="s">
        <v>251</v>
      </c>
      <c r="CE5" s="123" t="s">
        <v>253</v>
      </c>
      <c r="CF5" s="123" t="s">
        <v>252</v>
      </c>
      <c r="CG5" s="123" t="s">
        <v>251</v>
      </c>
      <c r="CH5" s="123" t="s">
        <v>252</v>
      </c>
      <c r="CI5" s="123" t="s">
        <v>251</v>
      </c>
      <c r="CJ5" s="123" t="s">
        <v>252</v>
      </c>
      <c r="CK5" s="123" t="s">
        <v>251</v>
      </c>
      <c r="CL5" s="123" t="s">
        <v>252</v>
      </c>
      <c r="CM5" s="123" t="s">
        <v>253</v>
      </c>
      <c r="CN5" s="123" t="s">
        <v>251</v>
      </c>
      <c r="CO5" s="123" t="s">
        <v>252</v>
      </c>
      <c r="CP5" s="123" t="s">
        <v>251</v>
      </c>
      <c r="CQ5" s="123" t="s">
        <v>252</v>
      </c>
      <c r="CR5" s="123" t="s">
        <v>251</v>
      </c>
      <c r="CS5" s="123" t="s">
        <v>253</v>
      </c>
      <c r="CT5" s="123" t="s">
        <v>252</v>
      </c>
      <c r="CU5" s="123" t="s">
        <v>251</v>
      </c>
      <c r="CV5" s="123" t="s">
        <v>252</v>
      </c>
      <c r="CW5" s="123" t="s">
        <v>251</v>
      </c>
      <c r="CX5" s="123" t="s">
        <v>252</v>
      </c>
      <c r="CY5" s="123" t="s">
        <v>251</v>
      </c>
      <c r="CZ5" s="123" t="s">
        <v>252</v>
      </c>
      <c r="DA5" s="123" t="s">
        <v>253</v>
      </c>
      <c r="DB5" s="123" t="s">
        <v>251</v>
      </c>
      <c r="DC5" s="123" t="s">
        <v>252</v>
      </c>
      <c r="DD5" s="123" t="s">
        <v>251</v>
      </c>
      <c r="DE5" s="123" t="s">
        <v>252</v>
      </c>
      <c r="DF5" s="123" t="s">
        <v>251</v>
      </c>
      <c r="DG5" s="123" t="s">
        <v>253</v>
      </c>
      <c r="DH5" s="123" t="s">
        <v>252</v>
      </c>
      <c r="DI5" s="123" t="s">
        <v>251</v>
      </c>
      <c r="DJ5" s="123" t="s">
        <v>252</v>
      </c>
      <c r="DK5" s="123" t="s">
        <v>251</v>
      </c>
      <c r="DL5" s="123" t="s">
        <v>252</v>
      </c>
      <c r="DM5" s="123" t="s">
        <v>251</v>
      </c>
      <c r="DN5" s="123" t="s">
        <v>252</v>
      </c>
      <c r="DO5" s="123" t="s">
        <v>253</v>
      </c>
      <c r="DP5" s="123" t="s">
        <v>251</v>
      </c>
      <c r="DQ5" s="123" t="s">
        <v>252</v>
      </c>
      <c r="DR5" s="123" t="s">
        <v>251</v>
      </c>
      <c r="DS5" s="123" t="s">
        <v>252</v>
      </c>
      <c r="DT5" s="123" t="s">
        <v>251</v>
      </c>
      <c r="DU5" s="123" t="s">
        <v>253</v>
      </c>
      <c r="DV5" s="123" t="s">
        <v>252</v>
      </c>
      <c r="DW5" s="123" t="s">
        <v>251</v>
      </c>
      <c r="DX5" s="123" t="s">
        <v>252</v>
      </c>
      <c r="DY5" s="123" t="s">
        <v>251</v>
      </c>
      <c r="DZ5" s="123" t="s">
        <v>252</v>
      </c>
      <c r="EA5" s="123" t="s">
        <v>251</v>
      </c>
      <c r="EB5" s="123" t="s">
        <v>252</v>
      </c>
      <c r="EC5" s="123" t="s">
        <v>253</v>
      </c>
      <c r="ED5" s="123" t="s">
        <v>251</v>
      </c>
      <c r="EE5" s="123" t="s">
        <v>252</v>
      </c>
      <c r="EF5" s="123" t="s">
        <v>251</v>
      </c>
      <c r="EG5" s="123" t="s">
        <v>252</v>
      </c>
      <c r="EH5" s="123" t="s">
        <v>251</v>
      </c>
      <c r="EI5" s="123" t="s">
        <v>253</v>
      </c>
      <c r="EJ5" s="123" t="s">
        <v>252</v>
      </c>
      <c r="EK5" s="123" t="s">
        <v>251</v>
      </c>
      <c r="EL5" s="123" t="s">
        <v>252</v>
      </c>
      <c r="EM5" s="123" t="s">
        <v>251</v>
      </c>
      <c r="EN5" s="123" t="s">
        <v>252</v>
      </c>
      <c r="EO5" s="123" t="s">
        <v>251</v>
      </c>
      <c r="EP5" s="123" t="s">
        <v>252</v>
      </c>
      <c r="EQ5" s="123" t="s">
        <v>253</v>
      </c>
      <c r="ER5" s="123" t="s">
        <v>251</v>
      </c>
      <c r="ES5" s="123" t="s">
        <v>252</v>
      </c>
      <c r="ET5" s="123" t="s">
        <v>251</v>
      </c>
      <c r="EU5" s="123" t="s">
        <v>252</v>
      </c>
      <c r="EV5" s="123" t="s">
        <v>251</v>
      </c>
      <c r="EW5" s="123" t="s">
        <v>253</v>
      </c>
      <c r="EX5" s="123" t="s">
        <v>252</v>
      </c>
      <c r="EY5" s="123" t="s">
        <v>251</v>
      </c>
      <c r="EZ5" s="123" t="s">
        <v>252</v>
      </c>
      <c r="FA5" s="123" t="s">
        <v>251</v>
      </c>
      <c r="FB5" s="123" t="s">
        <v>252</v>
      </c>
      <c r="FC5" s="123" t="s">
        <v>251</v>
      </c>
      <c r="FD5" s="123" t="s">
        <v>252</v>
      </c>
      <c r="FE5" s="123" t="s">
        <v>253</v>
      </c>
      <c r="FF5" s="123" t="s">
        <v>251</v>
      </c>
      <c r="FG5" s="123" t="s">
        <v>252</v>
      </c>
      <c r="FH5" s="123" t="s">
        <v>251</v>
      </c>
      <c r="FI5" s="123" t="s">
        <v>252</v>
      </c>
      <c r="FJ5" s="123" t="s">
        <v>251</v>
      </c>
      <c r="FK5" s="123" t="s">
        <v>253</v>
      </c>
      <c r="FL5" s="123" t="s">
        <v>252</v>
      </c>
      <c r="FM5" s="123" t="s">
        <v>251</v>
      </c>
      <c r="FN5" s="123" t="s">
        <v>252</v>
      </c>
      <c r="FO5" s="123" t="s">
        <v>251</v>
      </c>
      <c r="FP5" s="123" t="s">
        <v>252</v>
      </c>
      <c r="FQ5" s="123" t="s">
        <v>251</v>
      </c>
      <c r="FR5" s="123" t="s">
        <v>252</v>
      </c>
      <c r="FS5" s="123" t="s">
        <v>253</v>
      </c>
      <c r="FT5" s="123" t="s">
        <v>251</v>
      </c>
      <c r="FU5" s="123" t="s">
        <v>252</v>
      </c>
      <c r="FV5" s="123" t="s">
        <v>251</v>
      </c>
      <c r="FW5" s="123" t="s">
        <v>252</v>
      </c>
      <c r="FX5" s="123" t="s">
        <v>251</v>
      </c>
      <c r="FY5" s="123" t="s">
        <v>253</v>
      </c>
      <c r="FZ5" s="123" t="s">
        <v>252</v>
      </c>
      <c r="GA5" s="123" t="s">
        <v>251</v>
      </c>
      <c r="GB5" s="123" t="s">
        <v>252</v>
      </c>
      <c r="GC5" s="123" t="s">
        <v>251</v>
      </c>
      <c r="GD5" s="123" t="s">
        <v>252</v>
      </c>
      <c r="GE5" s="123" t="s">
        <v>251</v>
      </c>
      <c r="GF5" s="123" t="s">
        <v>252</v>
      </c>
      <c r="GG5" s="123" t="s">
        <v>253</v>
      </c>
      <c r="GH5" s="123" t="s">
        <v>251</v>
      </c>
      <c r="GI5" s="123" t="s">
        <v>252</v>
      </c>
      <c r="GJ5" s="123" t="s">
        <v>251</v>
      </c>
      <c r="GK5" s="123" t="s">
        <v>252</v>
      </c>
      <c r="GL5" s="123" t="s">
        <v>251</v>
      </c>
      <c r="GM5" s="123" t="s">
        <v>253</v>
      </c>
      <c r="GN5" s="123" t="s">
        <v>252</v>
      </c>
      <c r="GO5" s="123" t="s">
        <v>251</v>
      </c>
      <c r="GP5" s="123" t="s">
        <v>252</v>
      </c>
      <c r="GQ5" s="123" t="s">
        <v>251</v>
      </c>
      <c r="GR5" s="123" t="s">
        <v>252</v>
      </c>
      <c r="GS5" s="123" t="s">
        <v>251</v>
      </c>
      <c r="GT5" s="123" t="s">
        <v>252</v>
      </c>
      <c r="GU5" s="123" t="s">
        <v>253</v>
      </c>
      <c r="GV5" s="123" t="s">
        <v>251</v>
      </c>
      <c r="GW5" s="123" t="s">
        <v>252</v>
      </c>
      <c r="GX5" s="123" t="s">
        <v>251</v>
      </c>
      <c r="GY5" s="123" t="s">
        <v>252</v>
      </c>
      <c r="GZ5" s="123" t="s">
        <v>251</v>
      </c>
      <c r="HA5" s="123" t="s">
        <v>253</v>
      </c>
      <c r="HB5" s="123" t="s">
        <v>252</v>
      </c>
      <c r="HC5" s="123" t="s">
        <v>251</v>
      </c>
      <c r="HD5" s="123" t="s">
        <v>252</v>
      </c>
      <c r="HE5" s="123" t="s">
        <v>251</v>
      </c>
      <c r="HF5" s="123" t="s">
        <v>252</v>
      </c>
      <c r="HG5" s="123" t="s">
        <v>251</v>
      </c>
      <c r="HH5" s="123" t="s">
        <v>252</v>
      </c>
      <c r="HI5" s="123" t="s">
        <v>253</v>
      </c>
      <c r="HJ5" s="123" t="s">
        <v>251</v>
      </c>
      <c r="HK5" s="123" t="s">
        <v>252</v>
      </c>
      <c r="HL5" s="123" t="s">
        <v>251</v>
      </c>
      <c r="HM5" s="123" t="s">
        <v>252</v>
      </c>
      <c r="HN5" s="123" t="s">
        <v>251</v>
      </c>
      <c r="HO5" s="123" t="s">
        <v>253</v>
      </c>
      <c r="HP5" s="123" t="s">
        <v>252</v>
      </c>
      <c r="HQ5" s="123" t="s">
        <v>251</v>
      </c>
      <c r="HR5" s="123" t="s">
        <v>252</v>
      </c>
      <c r="HS5" s="123" t="s">
        <v>251</v>
      </c>
      <c r="HT5" s="123" t="s">
        <v>252</v>
      </c>
      <c r="HU5" s="123" t="s">
        <v>251</v>
      </c>
      <c r="HV5" s="123" t="s">
        <v>252</v>
      </c>
      <c r="HW5" s="123" t="s">
        <v>253</v>
      </c>
      <c r="HX5" s="123" t="s">
        <v>251</v>
      </c>
      <c r="HY5" s="123" t="s">
        <v>252</v>
      </c>
      <c r="HZ5" s="123" t="s">
        <v>251</v>
      </c>
      <c r="IA5" s="123" t="s">
        <v>252</v>
      </c>
      <c r="IB5" s="123" t="s">
        <v>251</v>
      </c>
      <c r="IC5" s="123" t="s">
        <v>253</v>
      </c>
      <c r="ID5" s="123" t="s">
        <v>252</v>
      </c>
      <c r="IE5" s="123" t="s">
        <v>251</v>
      </c>
      <c r="IF5" s="123" t="s">
        <v>252</v>
      </c>
      <c r="IG5" s="123" t="s">
        <v>251</v>
      </c>
      <c r="IH5" s="123" t="s">
        <v>252</v>
      </c>
      <c r="II5" s="123" t="s">
        <v>251</v>
      </c>
      <c r="IJ5" s="123" t="s">
        <v>252</v>
      </c>
      <c r="IK5" s="123" t="s">
        <v>253</v>
      </c>
      <c r="IL5" s="123" t="s">
        <v>251</v>
      </c>
      <c r="IM5" s="123" t="s">
        <v>252</v>
      </c>
      <c r="IN5" s="123" t="s">
        <v>251</v>
      </c>
      <c r="IO5" s="123" t="s">
        <v>252</v>
      </c>
      <c r="IP5" s="123" t="s">
        <v>251</v>
      </c>
      <c r="IQ5" s="123" t="s">
        <v>253</v>
      </c>
      <c r="IR5" s="123" t="s">
        <v>252</v>
      </c>
      <c r="IS5" s="123" t="s">
        <v>251</v>
      </c>
      <c r="IT5" s="123" t="s">
        <v>252</v>
      </c>
      <c r="IU5" s="123" t="s">
        <v>251</v>
      </c>
      <c r="IV5" s="123" t="s">
        <v>252</v>
      </c>
      <c r="IW5" s="123" t="s">
        <v>251</v>
      </c>
      <c r="IX5" s="123" t="s">
        <v>252</v>
      </c>
      <c r="IY5" s="123" t="s">
        <v>253</v>
      </c>
      <c r="IZ5" s="123" t="s">
        <v>251</v>
      </c>
      <c r="JA5" s="123" t="s">
        <v>252</v>
      </c>
      <c r="JB5" s="123" t="s">
        <v>251</v>
      </c>
      <c r="JC5" s="123" t="s">
        <v>252</v>
      </c>
      <c r="JD5" s="123" t="s">
        <v>251</v>
      </c>
      <c r="JE5" s="123" t="s">
        <v>253</v>
      </c>
      <c r="JF5" s="123" t="s">
        <v>252</v>
      </c>
      <c r="JG5" s="123" t="s">
        <v>251</v>
      </c>
      <c r="JH5" s="123" t="s">
        <v>252</v>
      </c>
      <c r="JI5" s="123" t="s">
        <v>251</v>
      </c>
      <c r="JJ5" s="123" t="s">
        <v>252</v>
      </c>
      <c r="JK5" s="123" t="s">
        <v>251</v>
      </c>
      <c r="JL5" s="123" t="s">
        <v>252</v>
      </c>
      <c r="JM5" s="123" t="s">
        <v>253</v>
      </c>
      <c r="JN5" s="123" t="s">
        <v>251</v>
      </c>
      <c r="JO5" s="123" t="s">
        <v>252</v>
      </c>
      <c r="JP5" s="123" t="s">
        <v>251</v>
      </c>
      <c r="JQ5" s="123" t="s">
        <v>252</v>
      </c>
      <c r="JR5" s="123" t="s">
        <v>251</v>
      </c>
      <c r="JS5" s="123" t="s">
        <v>253</v>
      </c>
      <c r="JT5" s="123" t="s">
        <v>252</v>
      </c>
      <c r="JU5" s="123" t="s">
        <v>251</v>
      </c>
      <c r="JV5" s="123" t="s">
        <v>252</v>
      </c>
      <c r="JW5" s="123" t="s">
        <v>251</v>
      </c>
      <c r="JX5" s="123" t="s">
        <v>252</v>
      </c>
      <c r="JY5" s="123" t="s">
        <v>251</v>
      </c>
      <c r="JZ5" s="123" t="s">
        <v>252</v>
      </c>
      <c r="KA5" s="123" t="s">
        <v>253</v>
      </c>
      <c r="KB5" s="123" t="s">
        <v>251</v>
      </c>
      <c r="KC5" s="123" t="s">
        <v>252</v>
      </c>
      <c r="KD5" s="123" t="s">
        <v>251</v>
      </c>
      <c r="KE5" s="123" t="s">
        <v>252</v>
      </c>
      <c r="KF5" s="123" t="s">
        <v>251</v>
      </c>
      <c r="KG5" s="123" t="s">
        <v>253</v>
      </c>
      <c r="KH5" s="123" t="s">
        <v>252</v>
      </c>
      <c r="KI5" s="123" t="s">
        <v>251</v>
      </c>
      <c r="KJ5" s="123" t="s">
        <v>252</v>
      </c>
      <c r="KK5" s="123" t="s">
        <v>251</v>
      </c>
      <c r="KL5" s="123" t="s">
        <v>252</v>
      </c>
      <c r="KM5" s="123" t="s">
        <v>251</v>
      </c>
      <c r="KN5" s="123" t="s">
        <v>252</v>
      </c>
      <c r="KO5" s="123" t="s">
        <v>253</v>
      </c>
      <c r="KP5" s="123" t="s">
        <v>251</v>
      </c>
      <c r="KQ5" s="123" t="s">
        <v>252</v>
      </c>
      <c r="KR5" s="123" t="s">
        <v>251</v>
      </c>
      <c r="KS5" s="123" t="s">
        <v>252</v>
      </c>
      <c r="KT5" s="123" t="s">
        <v>251</v>
      </c>
      <c r="KU5" s="123" t="s">
        <v>253</v>
      </c>
      <c r="KV5" s="123" t="s">
        <v>252</v>
      </c>
      <c r="KW5" s="123" t="s">
        <v>251</v>
      </c>
      <c r="KX5" s="123" t="s">
        <v>252</v>
      </c>
      <c r="KY5" s="123" t="s">
        <v>251</v>
      </c>
      <c r="KZ5" s="123" t="s">
        <v>252</v>
      </c>
      <c r="LA5" s="123" t="s">
        <v>251</v>
      </c>
      <c r="LB5" s="123" t="s">
        <v>252</v>
      </c>
      <c r="LC5" s="123" t="s">
        <v>253</v>
      </c>
      <c r="LD5" s="123" t="s">
        <v>251</v>
      </c>
      <c r="LE5" s="123" t="s">
        <v>252</v>
      </c>
      <c r="LF5" s="123" t="s">
        <v>251</v>
      </c>
      <c r="LG5" s="123" t="s">
        <v>252</v>
      </c>
      <c r="LH5" s="123" t="s">
        <v>251</v>
      </c>
      <c r="LI5" s="123" t="s">
        <v>253</v>
      </c>
      <c r="LJ5" s="123" t="s">
        <v>252</v>
      </c>
      <c r="LK5" s="123" t="s">
        <v>251</v>
      </c>
      <c r="LL5" s="123" t="s">
        <v>252</v>
      </c>
      <c r="LM5" s="123" t="s">
        <v>251</v>
      </c>
      <c r="LN5" s="123" t="s">
        <v>252</v>
      </c>
      <c r="LO5" s="123" t="s">
        <v>251</v>
      </c>
      <c r="LP5" s="123" t="s">
        <v>252</v>
      </c>
      <c r="LQ5" s="123" t="s">
        <v>253</v>
      </c>
      <c r="LR5" s="123" t="s">
        <v>251</v>
      </c>
      <c r="LS5" s="123" t="s">
        <v>252</v>
      </c>
      <c r="LT5" s="123" t="s">
        <v>251</v>
      </c>
      <c r="LU5" s="123" t="s">
        <v>252</v>
      </c>
      <c r="LV5" s="123" t="s">
        <v>251</v>
      </c>
      <c r="LW5" s="123" t="s">
        <v>253</v>
      </c>
      <c r="LX5" s="123" t="s">
        <v>252</v>
      </c>
      <c r="LY5" s="123" t="s">
        <v>251</v>
      </c>
      <c r="LZ5" s="123" t="s">
        <v>252</v>
      </c>
      <c r="MA5" s="123" t="s">
        <v>251</v>
      </c>
      <c r="MB5" s="123" t="s">
        <v>252</v>
      </c>
      <c r="MC5" s="123" t="s">
        <v>251</v>
      </c>
      <c r="MD5" s="123" t="s">
        <v>252</v>
      </c>
      <c r="ME5" s="123" t="s">
        <v>253</v>
      </c>
      <c r="MF5" s="123" t="s">
        <v>251</v>
      </c>
      <c r="MG5" s="123" t="s">
        <v>252</v>
      </c>
      <c r="MH5" s="123" t="s">
        <v>251</v>
      </c>
      <c r="MI5" s="123" t="s">
        <v>252</v>
      </c>
      <c r="MJ5" s="123" t="s">
        <v>251</v>
      </c>
      <c r="MK5" s="123" t="s">
        <v>253</v>
      </c>
      <c r="ML5" s="123" t="s">
        <v>252</v>
      </c>
      <c r="MM5" s="123" t="s">
        <v>251</v>
      </c>
      <c r="MN5" s="123" t="s">
        <v>252</v>
      </c>
      <c r="MO5" s="123" t="s">
        <v>251</v>
      </c>
      <c r="MP5" s="123" t="s">
        <v>252</v>
      </c>
      <c r="MQ5" s="123" t="s">
        <v>251</v>
      </c>
      <c r="MR5" s="123" t="s">
        <v>252</v>
      </c>
      <c r="MS5" s="123" t="s">
        <v>253</v>
      </c>
      <c r="MT5" s="123" t="s">
        <v>251</v>
      </c>
      <c r="MU5" s="123" t="s">
        <v>252</v>
      </c>
      <c r="MV5" s="123" t="s">
        <v>251</v>
      </c>
      <c r="MW5" s="123" t="s">
        <v>252</v>
      </c>
      <c r="MX5" s="123" t="s">
        <v>251</v>
      </c>
      <c r="MY5" s="123" t="s">
        <v>253</v>
      </c>
      <c r="MZ5" s="123" t="s">
        <v>252</v>
      </c>
      <c r="NA5" s="123" t="s">
        <v>251</v>
      </c>
      <c r="NB5" s="123" t="s">
        <v>252</v>
      </c>
    </row>
    <row r="6" spans="1:366" ht="15.75" customHeight="1">
      <c r="A6" s="123" t="s">
        <v>254</v>
      </c>
      <c r="B6" s="123" t="s">
        <v>255</v>
      </c>
      <c r="C6" s="123" t="s">
        <v>254</v>
      </c>
      <c r="D6" s="123" t="s">
        <v>255</v>
      </c>
      <c r="E6" s="123" t="s">
        <v>254</v>
      </c>
      <c r="F6" s="123" t="s">
        <v>255</v>
      </c>
      <c r="G6" s="123" t="s">
        <v>256</v>
      </c>
      <c r="H6" s="123" t="s">
        <v>254</v>
      </c>
      <c r="I6" s="123" t="s">
        <v>255</v>
      </c>
      <c r="J6" s="123" t="s">
        <v>254</v>
      </c>
      <c r="K6" s="123" t="s">
        <v>255</v>
      </c>
      <c r="L6" s="123" t="s">
        <v>254</v>
      </c>
      <c r="M6" s="123" t="s">
        <v>256</v>
      </c>
      <c r="N6" s="123" t="s">
        <v>255</v>
      </c>
      <c r="O6" s="123" t="s">
        <v>254</v>
      </c>
      <c r="P6" s="123" t="s">
        <v>255</v>
      </c>
      <c r="Q6" s="123" t="s">
        <v>254</v>
      </c>
      <c r="R6" s="123" t="s">
        <v>255</v>
      </c>
      <c r="S6" s="123" t="s">
        <v>254</v>
      </c>
      <c r="T6" s="123" t="s">
        <v>255</v>
      </c>
      <c r="U6" s="123" t="s">
        <v>256</v>
      </c>
      <c r="V6" s="123" t="s">
        <v>254</v>
      </c>
      <c r="W6" s="123" t="s">
        <v>255</v>
      </c>
      <c r="X6" s="123" t="s">
        <v>254</v>
      </c>
      <c r="Y6" s="123" t="s">
        <v>255</v>
      </c>
      <c r="Z6" s="123" t="s">
        <v>254</v>
      </c>
      <c r="AA6" s="123" t="s">
        <v>256</v>
      </c>
      <c r="AB6" s="123" t="s">
        <v>255</v>
      </c>
      <c r="AC6" s="123" t="s">
        <v>254</v>
      </c>
      <c r="AD6" s="123" t="s">
        <v>255</v>
      </c>
      <c r="AE6" s="123" t="s">
        <v>254</v>
      </c>
      <c r="AF6" s="123" t="s">
        <v>255</v>
      </c>
      <c r="AG6" s="123" t="s">
        <v>254</v>
      </c>
      <c r="AH6" s="123" t="s">
        <v>255</v>
      </c>
      <c r="AI6" s="123" t="s">
        <v>256</v>
      </c>
      <c r="AJ6" s="123" t="s">
        <v>254</v>
      </c>
      <c r="AK6" s="123" t="s">
        <v>255</v>
      </c>
      <c r="AL6" s="123" t="s">
        <v>254</v>
      </c>
      <c r="AM6" s="123" t="s">
        <v>255</v>
      </c>
      <c r="AN6" s="123" t="s">
        <v>254</v>
      </c>
      <c r="AO6" s="123" t="s">
        <v>256</v>
      </c>
      <c r="AP6" s="123" t="s">
        <v>255</v>
      </c>
      <c r="AQ6" s="123" t="s">
        <v>254</v>
      </c>
      <c r="AR6" s="123" t="s">
        <v>255</v>
      </c>
      <c r="AS6" s="123" t="s">
        <v>254</v>
      </c>
      <c r="AT6" s="123" t="s">
        <v>255</v>
      </c>
      <c r="AU6" s="123" t="s">
        <v>254</v>
      </c>
      <c r="AV6" s="123" t="s">
        <v>255</v>
      </c>
      <c r="AW6" s="123" t="s">
        <v>256</v>
      </c>
      <c r="AX6" s="123" t="s">
        <v>254</v>
      </c>
      <c r="AY6" s="123" t="s">
        <v>255</v>
      </c>
      <c r="AZ6" s="123" t="s">
        <v>254</v>
      </c>
      <c r="BA6" s="123" t="s">
        <v>255</v>
      </c>
      <c r="BB6" s="123" t="s">
        <v>254</v>
      </c>
      <c r="BC6" s="123" t="s">
        <v>256</v>
      </c>
      <c r="BD6" s="123" t="s">
        <v>255</v>
      </c>
      <c r="BE6" s="123" t="s">
        <v>254</v>
      </c>
      <c r="BF6" s="123" t="s">
        <v>255</v>
      </c>
      <c r="BG6" s="123" t="s">
        <v>254</v>
      </c>
      <c r="BH6" s="123" t="s">
        <v>255</v>
      </c>
      <c r="BI6" s="123" t="s">
        <v>254</v>
      </c>
      <c r="BJ6" s="123" t="s">
        <v>255</v>
      </c>
      <c r="BK6" s="123" t="s">
        <v>256</v>
      </c>
      <c r="BL6" s="123" t="s">
        <v>254</v>
      </c>
      <c r="BM6" s="123" t="s">
        <v>255</v>
      </c>
      <c r="BN6" s="123" t="s">
        <v>254</v>
      </c>
      <c r="BO6" s="123" t="s">
        <v>255</v>
      </c>
      <c r="BP6" s="123" t="s">
        <v>254</v>
      </c>
      <c r="BQ6" s="123" t="s">
        <v>256</v>
      </c>
      <c r="BR6" s="123" t="s">
        <v>255</v>
      </c>
      <c r="BS6" s="123" t="s">
        <v>254</v>
      </c>
      <c r="BT6" s="123" t="s">
        <v>255</v>
      </c>
      <c r="BU6" s="123" t="s">
        <v>254</v>
      </c>
      <c r="BV6" s="123" t="s">
        <v>255</v>
      </c>
      <c r="BW6" s="123" t="s">
        <v>254</v>
      </c>
      <c r="BX6" s="123" t="s">
        <v>255</v>
      </c>
      <c r="BY6" s="123" t="s">
        <v>256</v>
      </c>
      <c r="BZ6" s="123" t="s">
        <v>254</v>
      </c>
      <c r="CA6" s="123" t="s">
        <v>255</v>
      </c>
      <c r="CB6" s="123" t="s">
        <v>254</v>
      </c>
      <c r="CC6" s="123" t="s">
        <v>255</v>
      </c>
      <c r="CD6" s="123" t="s">
        <v>254</v>
      </c>
      <c r="CE6" s="123" t="s">
        <v>256</v>
      </c>
      <c r="CF6" s="123" t="s">
        <v>255</v>
      </c>
      <c r="CG6" s="123" t="s">
        <v>254</v>
      </c>
      <c r="CH6" s="123" t="s">
        <v>255</v>
      </c>
      <c r="CI6" s="123" t="s">
        <v>254</v>
      </c>
      <c r="CJ6" s="123" t="s">
        <v>255</v>
      </c>
      <c r="CK6" s="123" t="s">
        <v>254</v>
      </c>
      <c r="CL6" s="123" t="s">
        <v>255</v>
      </c>
      <c r="CM6" s="123" t="s">
        <v>256</v>
      </c>
      <c r="CN6" s="123" t="s">
        <v>254</v>
      </c>
      <c r="CO6" s="123" t="s">
        <v>255</v>
      </c>
      <c r="CP6" s="123" t="s">
        <v>254</v>
      </c>
      <c r="CQ6" s="123" t="s">
        <v>255</v>
      </c>
      <c r="CR6" s="123" t="s">
        <v>254</v>
      </c>
      <c r="CS6" s="123" t="s">
        <v>256</v>
      </c>
      <c r="CT6" s="123" t="s">
        <v>255</v>
      </c>
      <c r="CU6" s="123" t="s">
        <v>254</v>
      </c>
      <c r="CV6" s="123" t="s">
        <v>255</v>
      </c>
      <c r="CW6" s="123" t="s">
        <v>254</v>
      </c>
      <c r="CX6" s="123" t="s">
        <v>255</v>
      </c>
      <c r="CY6" s="123" t="s">
        <v>254</v>
      </c>
      <c r="CZ6" s="123" t="s">
        <v>255</v>
      </c>
      <c r="DA6" s="123" t="s">
        <v>256</v>
      </c>
      <c r="DB6" s="123" t="s">
        <v>254</v>
      </c>
      <c r="DC6" s="123" t="s">
        <v>255</v>
      </c>
      <c r="DD6" s="123" t="s">
        <v>254</v>
      </c>
      <c r="DE6" s="123" t="s">
        <v>255</v>
      </c>
      <c r="DF6" s="123" t="s">
        <v>254</v>
      </c>
      <c r="DG6" s="123" t="s">
        <v>256</v>
      </c>
      <c r="DH6" s="123" t="s">
        <v>255</v>
      </c>
      <c r="DI6" s="123" t="s">
        <v>254</v>
      </c>
      <c r="DJ6" s="123" t="s">
        <v>255</v>
      </c>
      <c r="DK6" s="123" t="s">
        <v>254</v>
      </c>
      <c r="DL6" s="123" t="s">
        <v>255</v>
      </c>
      <c r="DM6" s="123" t="s">
        <v>254</v>
      </c>
      <c r="DN6" s="123" t="s">
        <v>255</v>
      </c>
      <c r="DO6" s="123" t="s">
        <v>256</v>
      </c>
      <c r="DP6" s="123" t="s">
        <v>254</v>
      </c>
      <c r="DQ6" s="123" t="s">
        <v>255</v>
      </c>
      <c r="DR6" s="123" t="s">
        <v>254</v>
      </c>
      <c r="DS6" s="123" t="s">
        <v>255</v>
      </c>
      <c r="DT6" s="123" t="s">
        <v>254</v>
      </c>
      <c r="DU6" s="123" t="s">
        <v>256</v>
      </c>
      <c r="DV6" s="123" t="s">
        <v>255</v>
      </c>
      <c r="DW6" s="123" t="s">
        <v>254</v>
      </c>
      <c r="DX6" s="123" t="s">
        <v>255</v>
      </c>
      <c r="DY6" s="123" t="s">
        <v>254</v>
      </c>
      <c r="DZ6" s="123" t="s">
        <v>255</v>
      </c>
      <c r="EA6" s="123" t="s">
        <v>254</v>
      </c>
      <c r="EB6" s="123" t="s">
        <v>255</v>
      </c>
      <c r="EC6" s="123" t="s">
        <v>256</v>
      </c>
      <c r="ED6" s="123" t="s">
        <v>254</v>
      </c>
      <c r="EE6" s="123" t="s">
        <v>255</v>
      </c>
      <c r="EF6" s="123" t="s">
        <v>254</v>
      </c>
      <c r="EG6" s="123" t="s">
        <v>255</v>
      </c>
      <c r="EH6" s="123" t="s">
        <v>254</v>
      </c>
      <c r="EI6" s="123" t="s">
        <v>256</v>
      </c>
      <c r="EJ6" s="123" t="s">
        <v>255</v>
      </c>
      <c r="EK6" s="123" t="s">
        <v>254</v>
      </c>
      <c r="EL6" s="123" t="s">
        <v>255</v>
      </c>
      <c r="EM6" s="123" t="s">
        <v>254</v>
      </c>
      <c r="EN6" s="123" t="s">
        <v>255</v>
      </c>
      <c r="EO6" s="123" t="s">
        <v>254</v>
      </c>
      <c r="EP6" s="123" t="s">
        <v>255</v>
      </c>
      <c r="EQ6" s="123" t="s">
        <v>256</v>
      </c>
      <c r="ER6" s="123" t="s">
        <v>254</v>
      </c>
      <c r="ES6" s="123" t="s">
        <v>255</v>
      </c>
      <c r="ET6" s="123" t="s">
        <v>254</v>
      </c>
      <c r="EU6" s="123" t="s">
        <v>255</v>
      </c>
      <c r="EV6" s="123" t="s">
        <v>254</v>
      </c>
      <c r="EW6" s="123" t="s">
        <v>256</v>
      </c>
      <c r="EX6" s="123" t="s">
        <v>255</v>
      </c>
      <c r="EY6" s="123" t="s">
        <v>254</v>
      </c>
      <c r="EZ6" s="123" t="s">
        <v>255</v>
      </c>
      <c r="FA6" s="123" t="s">
        <v>254</v>
      </c>
      <c r="FB6" s="123" t="s">
        <v>255</v>
      </c>
      <c r="FC6" s="123" t="s">
        <v>254</v>
      </c>
      <c r="FD6" s="123" t="s">
        <v>255</v>
      </c>
      <c r="FE6" s="123" t="s">
        <v>256</v>
      </c>
      <c r="FF6" s="123" t="s">
        <v>254</v>
      </c>
      <c r="FG6" s="123" t="s">
        <v>255</v>
      </c>
      <c r="FH6" s="123" t="s">
        <v>254</v>
      </c>
      <c r="FI6" s="123" t="s">
        <v>255</v>
      </c>
      <c r="FJ6" s="123" t="s">
        <v>254</v>
      </c>
      <c r="FK6" s="123" t="s">
        <v>256</v>
      </c>
      <c r="FL6" s="123" t="s">
        <v>255</v>
      </c>
      <c r="FM6" s="123" t="s">
        <v>254</v>
      </c>
      <c r="FN6" s="123" t="s">
        <v>255</v>
      </c>
      <c r="FO6" s="123" t="s">
        <v>254</v>
      </c>
      <c r="FP6" s="123" t="s">
        <v>255</v>
      </c>
      <c r="FQ6" s="123" t="s">
        <v>254</v>
      </c>
      <c r="FR6" s="123" t="s">
        <v>255</v>
      </c>
      <c r="FS6" s="123" t="s">
        <v>256</v>
      </c>
      <c r="FT6" s="123" t="s">
        <v>254</v>
      </c>
      <c r="FU6" s="123" t="s">
        <v>255</v>
      </c>
      <c r="FV6" s="123" t="s">
        <v>254</v>
      </c>
      <c r="FW6" s="123" t="s">
        <v>255</v>
      </c>
      <c r="FX6" s="123" t="s">
        <v>254</v>
      </c>
      <c r="FY6" s="123" t="s">
        <v>256</v>
      </c>
      <c r="FZ6" s="123" t="s">
        <v>255</v>
      </c>
      <c r="GA6" s="123" t="s">
        <v>254</v>
      </c>
      <c r="GB6" s="123" t="s">
        <v>255</v>
      </c>
      <c r="GC6" s="123" t="s">
        <v>254</v>
      </c>
      <c r="GD6" s="123" t="s">
        <v>255</v>
      </c>
      <c r="GE6" s="123" t="s">
        <v>254</v>
      </c>
      <c r="GF6" s="123" t="s">
        <v>255</v>
      </c>
      <c r="GG6" s="123" t="s">
        <v>256</v>
      </c>
      <c r="GH6" s="123" t="s">
        <v>254</v>
      </c>
      <c r="GI6" s="123" t="s">
        <v>255</v>
      </c>
      <c r="GJ6" s="123" t="s">
        <v>254</v>
      </c>
      <c r="GK6" s="123" t="s">
        <v>255</v>
      </c>
      <c r="GL6" s="123" t="s">
        <v>254</v>
      </c>
      <c r="GM6" s="123" t="s">
        <v>256</v>
      </c>
      <c r="GN6" s="123" t="s">
        <v>255</v>
      </c>
      <c r="GO6" s="123" t="s">
        <v>254</v>
      </c>
      <c r="GP6" s="123" t="s">
        <v>255</v>
      </c>
      <c r="GQ6" s="123" t="s">
        <v>254</v>
      </c>
      <c r="GR6" s="123" t="s">
        <v>255</v>
      </c>
      <c r="GS6" s="123" t="s">
        <v>254</v>
      </c>
      <c r="GT6" s="123" t="s">
        <v>255</v>
      </c>
      <c r="GU6" s="123" t="s">
        <v>256</v>
      </c>
      <c r="GV6" s="123" t="s">
        <v>254</v>
      </c>
      <c r="GW6" s="123" t="s">
        <v>255</v>
      </c>
      <c r="GX6" s="123" t="s">
        <v>254</v>
      </c>
      <c r="GY6" s="123" t="s">
        <v>255</v>
      </c>
      <c r="GZ6" s="123" t="s">
        <v>254</v>
      </c>
      <c r="HA6" s="123" t="s">
        <v>256</v>
      </c>
      <c r="HB6" s="123" t="s">
        <v>255</v>
      </c>
      <c r="HC6" s="123" t="s">
        <v>254</v>
      </c>
      <c r="HD6" s="123" t="s">
        <v>255</v>
      </c>
      <c r="HE6" s="123" t="s">
        <v>254</v>
      </c>
      <c r="HF6" s="123" t="s">
        <v>255</v>
      </c>
      <c r="HG6" s="123" t="s">
        <v>254</v>
      </c>
      <c r="HH6" s="123" t="s">
        <v>255</v>
      </c>
      <c r="HI6" s="123" t="s">
        <v>256</v>
      </c>
      <c r="HJ6" s="123" t="s">
        <v>254</v>
      </c>
      <c r="HK6" s="123" t="s">
        <v>255</v>
      </c>
      <c r="HL6" s="123" t="s">
        <v>254</v>
      </c>
      <c r="HM6" s="123" t="s">
        <v>255</v>
      </c>
      <c r="HN6" s="123" t="s">
        <v>254</v>
      </c>
      <c r="HO6" s="123" t="s">
        <v>256</v>
      </c>
      <c r="HP6" s="123" t="s">
        <v>255</v>
      </c>
      <c r="HQ6" s="123" t="s">
        <v>254</v>
      </c>
      <c r="HR6" s="123" t="s">
        <v>255</v>
      </c>
      <c r="HS6" s="123" t="s">
        <v>254</v>
      </c>
      <c r="HT6" s="123" t="s">
        <v>255</v>
      </c>
      <c r="HU6" s="123" t="s">
        <v>254</v>
      </c>
      <c r="HV6" s="123" t="s">
        <v>255</v>
      </c>
      <c r="HW6" s="123" t="s">
        <v>256</v>
      </c>
      <c r="HX6" s="123" t="s">
        <v>254</v>
      </c>
      <c r="HY6" s="123" t="s">
        <v>255</v>
      </c>
      <c r="HZ6" s="123" t="s">
        <v>254</v>
      </c>
      <c r="IA6" s="123" t="s">
        <v>255</v>
      </c>
      <c r="IB6" s="123" t="s">
        <v>254</v>
      </c>
      <c r="IC6" s="123" t="s">
        <v>256</v>
      </c>
      <c r="ID6" s="123" t="s">
        <v>255</v>
      </c>
      <c r="IE6" s="123" t="s">
        <v>254</v>
      </c>
      <c r="IF6" s="123" t="s">
        <v>255</v>
      </c>
      <c r="IG6" s="123" t="s">
        <v>254</v>
      </c>
      <c r="IH6" s="123" t="s">
        <v>255</v>
      </c>
      <c r="II6" s="123" t="s">
        <v>254</v>
      </c>
      <c r="IJ6" s="123" t="s">
        <v>255</v>
      </c>
      <c r="IK6" s="123" t="s">
        <v>256</v>
      </c>
      <c r="IL6" s="123" t="s">
        <v>254</v>
      </c>
      <c r="IM6" s="123" t="s">
        <v>255</v>
      </c>
      <c r="IN6" s="123" t="s">
        <v>254</v>
      </c>
      <c r="IO6" s="123" t="s">
        <v>255</v>
      </c>
      <c r="IP6" s="123" t="s">
        <v>254</v>
      </c>
      <c r="IQ6" s="123" t="s">
        <v>256</v>
      </c>
      <c r="IR6" s="123" t="s">
        <v>255</v>
      </c>
      <c r="IS6" s="123" t="s">
        <v>254</v>
      </c>
      <c r="IT6" s="123" t="s">
        <v>255</v>
      </c>
      <c r="IU6" s="123" t="s">
        <v>254</v>
      </c>
      <c r="IV6" s="123" t="s">
        <v>255</v>
      </c>
      <c r="IW6" s="123" t="s">
        <v>254</v>
      </c>
      <c r="IX6" s="123" t="s">
        <v>255</v>
      </c>
      <c r="IY6" s="123" t="s">
        <v>256</v>
      </c>
      <c r="IZ6" s="123" t="s">
        <v>254</v>
      </c>
      <c r="JA6" s="123" t="s">
        <v>255</v>
      </c>
      <c r="JB6" s="123" t="s">
        <v>254</v>
      </c>
      <c r="JC6" s="123" t="s">
        <v>255</v>
      </c>
      <c r="JD6" s="123" t="s">
        <v>254</v>
      </c>
      <c r="JE6" s="123" t="s">
        <v>256</v>
      </c>
      <c r="JF6" s="123" t="s">
        <v>255</v>
      </c>
      <c r="JG6" s="123" t="s">
        <v>254</v>
      </c>
      <c r="JH6" s="123" t="s">
        <v>255</v>
      </c>
      <c r="JI6" s="123" t="s">
        <v>254</v>
      </c>
      <c r="JJ6" s="123" t="s">
        <v>255</v>
      </c>
      <c r="JK6" s="123" t="s">
        <v>254</v>
      </c>
      <c r="JL6" s="123" t="s">
        <v>255</v>
      </c>
      <c r="JM6" s="123" t="s">
        <v>256</v>
      </c>
      <c r="JN6" s="123" t="s">
        <v>254</v>
      </c>
      <c r="JO6" s="123" t="s">
        <v>255</v>
      </c>
      <c r="JP6" s="123" t="s">
        <v>254</v>
      </c>
      <c r="JQ6" s="123" t="s">
        <v>255</v>
      </c>
      <c r="JR6" s="123" t="s">
        <v>254</v>
      </c>
      <c r="JS6" s="123" t="s">
        <v>256</v>
      </c>
      <c r="JT6" s="123" t="s">
        <v>255</v>
      </c>
      <c r="JU6" s="123" t="s">
        <v>254</v>
      </c>
      <c r="JV6" s="123" t="s">
        <v>255</v>
      </c>
      <c r="JW6" s="123" t="s">
        <v>254</v>
      </c>
      <c r="JX6" s="123" t="s">
        <v>255</v>
      </c>
      <c r="JY6" s="123" t="s">
        <v>254</v>
      </c>
      <c r="JZ6" s="123" t="s">
        <v>255</v>
      </c>
      <c r="KA6" s="123" t="s">
        <v>256</v>
      </c>
      <c r="KB6" s="123" t="s">
        <v>254</v>
      </c>
      <c r="KC6" s="123" t="s">
        <v>255</v>
      </c>
      <c r="KD6" s="123" t="s">
        <v>254</v>
      </c>
      <c r="KE6" s="123" t="s">
        <v>255</v>
      </c>
      <c r="KF6" s="123" t="s">
        <v>254</v>
      </c>
      <c r="KG6" s="123" t="s">
        <v>256</v>
      </c>
      <c r="KH6" s="123" t="s">
        <v>255</v>
      </c>
      <c r="KI6" s="123" t="s">
        <v>254</v>
      </c>
      <c r="KJ6" s="123" t="s">
        <v>255</v>
      </c>
      <c r="KK6" s="123" t="s">
        <v>254</v>
      </c>
      <c r="KL6" s="123" t="s">
        <v>255</v>
      </c>
      <c r="KM6" s="123" t="s">
        <v>254</v>
      </c>
      <c r="KN6" s="123" t="s">
        <v>255</v>
      </c>
      <c r="KO6" s="123" t="s">
        <v>256</v>
      </c>
      <c r="KP6" s="123" t="s">
        <v>254</v>
      </c>
      <c r="KQ6" s="123" t="s">
        <v>255</v>
      </c>
      <c r="KR6" s="123" t="s">
        <v>254</v>
      </c>
      <c r="KS6" s="123" t="s">
        <v>255</v>
      </c>
      <c r="KT6" s="123" t="s">
        <v>254</v>
      </c>
      <c r="KU6" s="123" t="s">
        <v>256</v>
      </c>
      <c r="KV6" s="123" t="s">
        <v>255</v>
      </c>
      <c r="KW6" s="123" t="s">
        <v>254</v>
      </c>
      <c r="KX6" s="123" t="s">
        <v>255</v>
      </c>
      <c r="KY6" s="123" t="s">
        <v>254</v>
      </c>
      <c r="KZ6" s="123" t="s">
        <v>255</v>
      </c>
      <c r="LA6" s="123" t="s">
        <v>254</v>
      </c>
      <c r="LB6" s="123" t="s">
        <v>255</v>
      </c>
      <c r="LC6" s="123" t="s">
        <v>256</v>
      </c>
      <c r="LD6" s="123" t="s">
        <v>254</v>
      </c>
      <c r="LE6" s="123" t="s">
        <v>255</v>
      </c>
      <c r="LF6" s="123" t="s">
        <v>254</v>
      </c>
      <c r="LG6" s="123" t="s">
        <v>255</v>
      </c>
      <c r="LH6" s="123" t="s">
        <v>254</v>
      </c>
      <c r="LI6" s="123" t="s">
        <v>256</v>
      </c>
      <c r="LJ6" s="123" t="s">
        <v>255</v>
      </c>
      <c r="LK6" s="123" t="s">
        <v>254</v>
      </c>
      <c r="LL6" s="123" t="s">
        <v>255</v>
      </c>
      <c r="LM6" s="123" t="s">
        <v>254</v>
      </c>
      <c r="LN6" s="123" t="s">
        <v>255</v>
      </c>
      <c r="LO6" s="123" t="s">
        <v>254</v>
      </c>
      <c r="LP6" s="123" t="s">
        <v>255</v>
      </c>
      <c r="LQ6" s="123" t="s">
        <v>256</v>
      </c>
      <c r="LR6" s="123" t="s">
        <v>254</v>
      </c>
      <c r="LS6" s="123" t="s">
        <v>255</v>
      </c>
      <c r="LT6" s="123" t="s">
        <v>254</v>
      </c>
      <c r="LU6" s="123" t="s">
        <v>255</v>
      </c>
      <c r="LV6" s="123" t="s">
        <v>254</v>
      </c>
      <c r="LW6" s="123" t="s">
        <v>256</v>
      </c>
      <c r="LX6" s="123" t="s">
        <v>255</v>
      </c>
      <c r="LY6" s="123" t="s">
        <v>254</v>
      </c>
      <c r="LZ6" s="123" t="s">
        <v>255</v>
      </c>
      <c r="MA6" s="123" t="s">
        <v>254</v>
      </c>
      <c r="MB6" s="123" t="s">
        <v>255</v>
      </c>
      <c r="MC6" s="123" t="s">
        <v>254</v>
      </c>
      <c r="MD6" s="123" t="s">
        <v>255</v>
      </c>
      <c r="ME6" s="123" t="s">
        <v>256</v>
      </c>
      <c r="MF6" s="123" t="s">
        <v>254</v>
      </c>
      <c r="MG6" s="123" t="s">
        <v>255</v>
      </c>
      <c r="MH6" s="123" t="s">
        <v>254</v>
      </c>
      <c r="MI6" s="123" t="s">
        <v>255</v>
      </c>
      <c r="MJ6" s="123" t="s">
        <v>254</v>
      </c>
      <c r="MK6" s="123" t="s">
        <v>256</v>
      </c>
      <c r="ML6" s="123" t="s">
        <v>255</v>
      </c>
      <c r="MM6" s="123" t="s">
        <v>254</v>
      </c>
      <c r="MN6" s="123" t="s">
        <v>255</v>
      </c>
      <c r="MO6" s="123" t="s">
        <v>254</v>
      </c>
      <c r="MP6" s="123" t="s">
        <v>255</v>
      </c>
      <c r="MQ6" s="123" t="s">
        <v>254</v>
      </c>
      <c r="MR6" s="123" t="s">
        <v>255</v>
      </c>
      <c r="MS6" s="123" t="s">
        <v>256</v>
      </c>
      <c r="MT6" s="123" t="s">
        <v>254</v>
      </c>
      <c r="MU6" s="123" t="s">
        <v>255</v>
      </c>
      <c r="MV6" s="123" t="s">
        <v>254</v>
      </c>
      <c r="MW6" s="123" t="s">
        <v>255</v>
      </c>
      <c r="MX6" s="123" t="s">
        <v>254</v>
      </c>
      <c r="MY6" s="123" t="s">
        <v>256</v>
      </c>
      <c r="MZ6" s="123" t="s">
        <v>255</v>
      </c>
      <c r="NA6" s="123" t="s">
        <v>254</v>
      </c>
      <c r="NB6" s="123" t="s">
        <v>255</v>
      </c>
    </row>
    <row r="7" spans="1:366" ht="15.75" customHeight="1">
      <c r="A7" s="123" t="s">
        <v>257</v>
      </c>
      <c r="B7" s="123" t="s">
        <v>258</v>
      </c>
      <c r="C7" s="123" t="s">
        <v>257</v>
      </c>
      <c r="D7" s="123" t="s">
        <v>258</v>
      </c>
      <c r="E7" s="123" t="s">
        <v>257</v>
      </c>
      <c r="F7" s="123" t="s">
        <v>258</v>
      </c>
      <c r="G7" s="123" t="s">
        <v>259</v>
      </c>
      <c r="H7" s="123" t="s">
        <v>257</v>
      </c>
      <c r="I7" s="123" t="s">
        <v>258</v>
      </c>
      <c r="J7" s="123" t="s">
        <v>257</v>
      </c>
      <c r="K7" s="123" t="s">
        <v>258</v>
      </c>
      <c r="L7" s="123" t="s">
        <v>257</v>
      </c>
      <c r="M7" s="123" t="s">
        <v>259</v>
      </c>
      <c r="N7" s="123" t="s">
        <v>258</v>
      </c>
      <c r="O7" s="123" t="s">
        <v>257</v>
      </c>
      <c r="P7" s="123" t="s">
        <v>258</v>
      </c>
      <c r="Q7" s="123" t="s">
        <v>257</v>
      </c>
      <c r="R7" s="123" t="s">
        <v>258</v>
      </c>
      <c r="S7" s="123" t="s">
        <v>257</v>
      </c>
      <c r="T7" s="123" t="s">
        <v>258</v>
      </c>
      <c r="U7" s="123" t="s">
        <v>259</v>
      </c>
      <c r="V7" s="123" t="s">
        <v>257</v>
      </c>
      <c r="W7" s="123" t="s">
        <v>258</v>
      </c>
      <c r="X7" s="123" t="s">
        <v>257</v>
      </c>
      <c r="Y7" s="123" t="s">
        <v>258</v>
      </c>
      <c r="Z7" s="123" t="s">
        <v>257</v>
      </c>
      <c r="AA7" s="123" t="s">
        <v>259</v>
      </c>
      <c r="AB7" s="123" t="s">
        <v>258</v>
      </c>
      <c r="AC7" s="123" t="s">
        <v>257</v>
      </c>
      <c r="AD7" s="123" t="s">
        <v>258</v>
      </c>
      <c r="AE7" s="123" t="s">
        <v>257</v>
      </c>
      <c r="AF7" s="123" t="s">
        <v>258</v>
      </c>
      <c r="AG7" s="123" t="s">
        <v>257</v>
      </c>
      <c r="AH7" s="123" t="s">
        <v>258</v>
      </c>
      <c r="AI7" s="123" t="s">
        <v>259</v>
      </c>
      <c r="AJ7" s="123" t="s">
        <v>257</v>
      </c>
      <c r="AK7" s="123" t="s">
        <v>258</v>
      </c>
      <c r="AL7" s="123" t="s">
        <v>257</v>
      </c>
      <c r="AM7" s="123" t="s">
        <v>258</v>
      </c>
      <c r="AN7" s="123" t="s">
        <v>257</v>
      </c>
      <c r="AO7" s="123" t="s">
        <v>259</v>
      </c>
      <c r="AP7" s="123" t="s">
        <v>258</v>
      </c>
      <c r="AQ7" s="123" t="s">
        <v>257</v>
      </c>
      <c r="AR7" s="123" t="s">
        <v>258</v>
      </c>
      <c r="AS7" s="123" t="s">
        <v>257</v>
      </c>
      <c r="AT7" s="123" t="s">
        <v>258</v>
      </c>
      <c r="AU7" s="123" t="s">
        <v>257</v>
      </c>
      <c r="AV7" s="123" t="s">
        <v>258</v>
      </c>
      <c r="AW7" s="123" t="s">
        <v>259</v>
      </c>
      <c r="AX7" s="123" t="s">
        <v>257</v>
      </c>
      <c r="AY7" s="123" t="s">
        <v>258</v>
      </c>
      <c r="AZ7" s="123" t="s">
        <v>257</v>
      </c>
      <c r="BA7" s="123" t="s">
        <v>258</v>
      </c>
      <c r="BB7" s="123" t="s">
        <v>257</v>
      </c>
      <c r="BC7" s="123" t="s">
        <v>259</v>
      </c>
      <c r="BD7" s="123" t="s">
        <v>258</v>
      </c>
      <c r="BE7" s="123" t="s">
        <v>257</v>
      </c>
      <c r="BF7" s="123" t="s">
        <v>258</v>
      </c>
      <c r="BG7" s="123" t="s">
        <v>257</v>
      </c>
      <c r="BH7" s="123" t="s">
        <v>258</v>
      </c>
      <c r="BI7" s="123" t="s">
        <v>257</v>
      </c>
      <c r="BJ7" s="123" t="s">
        <v>258</v>
      </c>
      <c r="BK7" s="123" t="s">
        <v>259</v>
      </c>
      <c r="BL7" s="123" t="s">
        <v>257</v>
      </c>
      <c r="BM7" s="123" t="s">
        <v>258</v>
      </c>
      <c r="BN7" s="123" t="s">
        <v>257</v>
      </c>
      <c r="BO7" s="123" t="s">
        <v>258</v>
      </c>
      <c r="BP7" s="123" t="s">
        <v>257</v>
      </c>
      <c r="BQ7" s="123" t="s">
        <v>259</v>
      </c>
      <c r="BR7" s="123" t="s">
        <v>258</v>
      </c>
      <c r="BS7" s="123" t="s">
        <v>257</v>
      </c>
      <c r="BT7" s="123" t="s">
        <v>258</v>
      </c>
      <c r="BU7" s="123" t="s">
        <v>257</v>
      </c>
      <c r="BV7" s="123" t="s">
        <v>258</v>
      </c>
      <c r="BW7" s="123" t="s">
        <v>257</v>
      </c>
      <c r="BX7" s="123" t="s">
        <v>258</v>
      </c>
      <c r="BY7" s="123" t="s">
        <v>259</v>
      </c>
      <c r="BZ7" s="123" t="s">
        <v>257</v>
      </c>
      <c r="CA7" s="123" t="s">
        <v>258</v>
      </c>
      <c r="CB7" s="123" t="s">
        <v>257</v>
      </c>
      <c r="CC7" s="123" t="s">
        <v>258</v>
      </c>
      <c r="CD7" s="123" t="s">
        <v>257</v>
      </c>
      <c r="CE7" s="123" t="s">
        <v>259</v>
      </c>
      <c r="CF7" s="123" t="s">
        <v>258</v>
      </c>
      <c r="CG7" s="123" t="s">
        <v>257</v>
      </c>
      <c r="CH7" s="123" t="s">
        <v>258</v>
      </c>
      <c r="CI7" s="123" t="s">
        <v>257</v>
      </c>
      <c r="CJ7" s="123" t="s">
        <v>258</v>
      </c>
      <c r="CK7" s="123" t="s">
        <v>257</v>
      </c>
      <c r="CL7" s="123" t="s">
        <v>258</v>
      </c>
      <c r="CM7" s="123" t="s">
        <v>259</v>
      </c>
      <c r="CN7" s="123" t="s">
        <v>257</v>
      </c>
      <c r="CO7" s="123" t="s">
        <v>258</v>
      </c>
      <c r="CP7" s="123" t="s">
        <v>257</v>
      </c>
      <c r="CQ7" s="123" t="s">
        <v>258</v>
      </c>
      <c r="CR7" s="123" t="s">
        <v>257</v>
      </c>
      <c r="CS7" s="123" t="s">
        <v>259</v>
      </c>
      <c r="CT7" s="123" t="s">
        <v>258</v>
      </c>
      <c r="CU7" s="123" t="s">
        <v>257</v>
      </c>
      <c r="CV7" s="123" t="s">
        <v>258</v>
      </c>
      <c r="CW7" s="123" t="s">
        <v>257</v>
      </c>
      <c r="CX7" s="123" t="s">
        <v>258</v>
      </c>
      <c r="CY7" s="123" t="s">
        <v>257</v>
      </c>
      <c r="CZ7" s="123" t="s">
        <v>258</v>
      </c>
      <c r="DA7" s="123" t="s">
        <v>259</v>
      </c>
      <c r="DB7" s="123" t="s">
        <v>257</v>
      </c>
      <c r="DC7" s="123" t="s">
        <v>258</v>
      </c>
      <c r="DD7" s="123" t="s">
        <v>257</v>
      </c>
      <c r="DE7" s="123" t="s">
        <v>258</v>
      </c>
      <c r="DF7" s="123" t="s">
        <v>257</v>
      </c>
      <c r="DG7" s="123" t="s">
        <v>259</v>
      </c>
      <c r="DH7" s="123" t="s">
        <v>258</v>
      </c>
      <c r="DI7" s="123" t="s">
        <v>257</v>
      </c>
      <c r="DJ7" s="123" t="s">
        <v>258</v>
      </c>
      <c r="DK7" s="123" t="s">
        <v>257</v>
      </c>
      <c r="DL7" s="123" t="s">
        <v>258</v>
      </c>
      <c r="DM7" s="123" t="s">
        <v>257</v>
      </c>
      <c r="DN7" s="123" t="s">
        <v>258</v>
      </c>
      <c r="DO7" s="123" t="s">
        <v>259</v>
      </c>
      <c r="DP7" s="123" t="s">
        <v>257</v>
      </c>
      <c r="DQ7" s="123" t="s">
        <v>258</v>
      </c>
      <c r="DR7" s="123" t="s">
        <v>257</v>
      </c>
      <c r="DS7" s="123" t="s">
        <v>258</v>
      </c>
      <c r="DT7" s="123" t="s">
        <v>257</v>
      </c>
      <c r="DU7" s="123" t="s">
        <v>259</v>
      </c>
      <c r="DV7" s="123" t="s">
        <v>258</v>
      </c>
      <c r="DW7" s="123" t="s">
        <v>257</v>
      </c>
      <c r="DX7" s="123" t="s">
        <v>258</v>
      </c>
      <c r="DY7" s="123" t="s">
        <v>257</v>
      </c>
      <c r="DZ7" s="123" t="s">
        <v>258</v>
      </c>
      <c r="EA7" s="123" t="s">
        <v>257</v>
      </c>
      <c r="EB7" s="123" t="s">
        <v>258</v>
      </c>
      <c r="EC7" s="123" t="s">
        <v>259</v>
      </c>
      <c r="ED7" s="123" t="s">
        <v>257</v>
      </c>
      <c r="EE7" s="123" t="s">
        <v>258</v>
      </c>
      <c r="EF7" s="123" t="s">
        <v>257</v>
      </c>
      <c r="EG7" s="123" t="s">
        <v>258</v>
      </c>
      <c r="EH7" s="123" t="s">
        <v>257</v>
      </c>
      <c r="EI7" s="123" t="s">
        <v>259</v>
      </c>
      <c r="EJ7" s="123" t="s">
        <v>258</v>
      </c>
      <c r="EK7" s="123" t="s">
        <v>257</v>
      </c>
      <c r="EL7" s="123" t="s">
        <v>258</v>
      </c>
      <c r="EM7" s="123" t="s">
        <v>257</v>
      </c>
      <c r="EN7" s="123" t="s">
        <v>258</v>
      </c>
      <c r="EO7" s="123" t="s">
        <v>257</v>
      </c>
      <c r="EP7" s="123" t="s">
        <v>258</v>
      </c>
      <c r="EQ7" s="123" t="s">
        <v>259</v>
      </c>
      <c r="ER7" s="123" t="s">
        <v>257</v>
      </c>
      <c r="ES7" s="123" t="s">
        <v>258</v>
      </c>
      <c r="ET7" s="123" t="s">
        <v>257</v>
      </c>
      <c r="EU7" s="123" t="s">
        <v>258</v>
      </c>
      <c r="EV7" s="123" t="s">
        <v>257</v>
      </c>
      <c r="EW7" s="123" t="s">
        <v>259</v>
      </c>
      <c r="EX7" s="123" t="s">
        <v>258</v>
      </c>
      <c r="EY7" s="123" t="s">
        <v>257</v>
      </c>
      <c r="EZ7" s="123" t="s">
        <v>258</v>
      </c>
      <c r="FA7" s="123" t="s">
        <v>257</v>
      </c>
      <c r="FB7" s="123" t="s">
        <v>258</v>
      </c>
      <c r="FC7" s="123" t="s">
        <v>257</v>
      </c>
      <c r="FD7" s="123" t="s">
        <v>258</v>
      </c>
      <c r="FE7" s="123" t="s">
        <v>259</v>
      </c>
      <c r="FF7" s="123" t="s">
        <v>257</v>
      </c>
      <c r="FG7" s="123" t="s">
        <v>258</v>
      </c>
      <c r="FH7" s="123" t="s">
        <v>257</v>
      </c>
      <c r="FI7" s="123" t="s">
        <v>258</v>
      </c>
      <c r="FJ7" s="123" t="s">
        <v>257</v>
      </c>
      <c r="FK7" s="123" t="s">
        <v>259</v>
      </c>
      <c r="FL7" s="123" t="s">
        <v>258</v>
      </c>
      <c r="FM7" s="123" t="s">
        <v>257</v>
      </c>
      <c r="FN7" s="123" t="s">
        <v>258</v>
      </c>
      <c r="FO7" s="123" t="s">
        <v>257</v>
      </c>
      <c r="FP7" s="123" t="s">
        <v>258</v>
      </c>
      <c r="FQ7" s="123" t="s">
        <v>257</v>
      </c>
      <c r="FR7" s="123" t="s">
        <v>258</v>
      </c>
      <c r="FS7" s="123" t="s">
        <v>259</v>
      </c>
      <c r="FT7" s="123" t="s">
        <v>257</v>
      </c>
      <c r="FU7" s="123" t="s">
        <v>258</v>
      </c>
      <c r="FV7" s="123" t="s">
        <v>257</v>
      </c>
      <c r="FW7" s="123" t="s">
        <v>258</v>
      </c>
      <c r="FX7" s="123" t="s">
        <v>257</v>
      </c>
      <c r="FY7" s="123" t="s">
        <v>259</v>
      </c>
      <c r="FZ7" s="123" t="s">
        <v>258</v>
      </c>
      <c r="GA7" s="123" t="s">
        <v>257</v>
      </c>
      <c r="GB7" s="123" t="s">
        <v>258</v>
      </c>
      <c r="GC7" s="123" t="s">
        <v>257</v>
      </c>
      <c r="GD7" s="123" t="s">
        <v>258</v>
      </c>
      <c r="GE7" s="123" t="s">
        <v>257</v>
      </c>
      <c r="GF7" s="123" t="s">
        <v>258</v>
      </c>
      <c r="GG7" s="123" t="s">
        <v>259</v>
      </c>
      <c r="GH7" s="123" t="s">
        <v>257</v>
      </c>
      <c r="GI7" s="123" t="s">
        <v>258</v>
      </c>
      <c r="GJ7" s="123" t="s">
        <v>257</v>
      </c>
      <c r="GK7" s="123" t="s">
        <v>258</v>
      </c>
      <c r="GL7" s="123" t="s">
        <v>257</v>
      </c>
      <c r="GM7" s="123" t="s">
        <v>259</v>
      </c>
      <c r="GN7" s="123" t="s">
        <v>258</v>
      </c>
      <c r="GO7" s="123" t="s">
        <v>257</v>
      </c>
      <c r="GP7" s="123" t="s">
        <v>258</v>
      </c>
      <c r="GQ7" s="123" t="s">
        <v>257</v>
      </c>
      <c r="GR7" s="123" t="s">
        <v>258</v>
      </c>
      <c r="GS7" s="123" t="s">
        <v>257</v>
      </c>
      <c r="GT7" s="123" t="s">
        <v>258</v>
      </c>
      <c r="GU7" s="123" t="s">
        <v>259</v>
      </c>
      <c r="GV7" s="123" t="s">
        <v>257</v>
      </c>
      <c r="GW7" s="123" t="s">
        <v>258</v>
      </c>
      <c r="GX7" s="123" t="s">
        <v>257</v>
      </c>
      <c r="GY7" s="123" t="s">
        <v>258</v>
      </c>
      <c r="GZ7" s="123" t="s">
        <v>257</v>
      </c>
      <c r="HA7" s="123" t="s">
        <v>259</v>
      </c>
      <c r="HB7" s="123" t="s">
        <v>258</v>
      </c>
      <c r="HC7" s="123" t="s">
        <v>257</v>
      </c>
      <c r="HD7" s="123" t="s">
        <v>258</v>
      </c>
      <c r="HE7" s="123" t="s">
        <v>257</v>
      </c>
      <c r="HF7" s="123" t="s">
        <v>258</v>
      </c>
      <c r="HG7" s="123" t="s">
        <v>257</v>
      </c>
      <c r="HH7" s="123" t="s">
        <v>258</v>
      </c>
      <c r="HI7" s="123" t="s">
        <v>259</v>
      </c>
      <c r="HJ7" s="123" t="s">
        <v>257</v>
      </c>
      <c r="HK7" s="123" t="s">
        <v>258</v>
      </c>
      <c r="HL7" s="123" t="s">
        <v>257</v>
      </c>
      <c r="HM7" s="123" t="s">
        <v>258</v>
      </c>
      <c r="HN7" s="123" t="s">
        <v>257</v>
      </c>
      <c r="HO7" s="123" t="s">
        <v>259</v>
      </c>
      <c r="HP7" s="123" t="s">
        <v>258</v>
      </c>
      <c r="HQ7" s="123" t="s">
        <v>257</v>
      </c>
      <c r="HR7" s="123" t="s">
        <v>258</v>
      </c>
      <c r="HS7" s="123" t="s">
        <v>257</v>
      </c>
      <c r="HT7" s="123" t="s">
        <v>258</v>
      </c>
      <c r="HU7" s="123" t="s">
        <v>257</v>
      </c>
      <c r="HV7" s="123" t="s">
        <v>258</v>
      </c>
      <c r="HW7" s="123" t="s">
        <v>259</v>
      </c>
      <c r="HX7" s="123" t="s">
        <v>257</v>
      </c>
      <c r="HY7" s="123" t="s">
        <v>258</v>
      </c>
      <c r="HZ7" s="123" t="s">
        <v>257</v>
      </c>
      <c r="IA7" s="123" t="s">
        <v>258</v>
      </c>
      <c r="IB7" s="123" t="s">
        <v>257</v>
      </c>
      <c r="IC7" s="123" t="s">
        <v>259</v>
      </c>
      <c r="ID7" s="123" t="s">
        <v>258</v>
      </c>
      <c r="IE7" s="123" t="s">
        <v>257</v>
      </c>
      <c r="IF7" s="123" t="s">
        <v>258</v>
      </c>
      <c r="IG7" s="123" t="s">
        <v>257</v>
      </c>
      <c r="IH7" s="123" t="s">
        <v>258</v>
      </c>
      <c r="II7" s="123" t="s">
        <v>257</v>
      </c>
      <c r="IJ7" s="123" t="s">
        <v>258</v>
      </c>
      <c r="IK7" s="123" t="s">
        <v>259</v>
      </c>
      <c r="IL7" s="123" t="s">
        <v>257</v>
      </c>
      <c r="IM7" s="123" t="s">
        <v>258</v>
      </c>
      <c r="IN7" s="123" t="s">
        <v>257</v>
      </c>
      <c r="IO7" s="123" t="s">
        <v>258</v>
      </c>
      <c r="IP7" s="123" t="s">
        <v>257</v>
      </c>
      <c r="IQ7" s="123" t="s">
        <v>259</v>
      </c>
      <c r="IR7" s="123" t="s">
        <v>258</v>
      </c>
      <c r="IS7" s="123" t="s">
        <v>257</v>
      </c>
      <c r="IT7" s="123" t="s">
        <v>258</v>
      </c>
      <c r="IU7" s="123" t="s">
        <v>257</v>
      </c>
      <c r="IV7" s="123" t="s">
        <v>258</v>
      </c>
      <c r="IW7" s="123" t="s">
        <v>257</v>
      </c>
      <c r="IX7" s="123" t="s">
        <v>258</v>
      </c>
      <c r="IY7" s="123" t="s">
        <v>259</v>
      </c>
      <c r="IZ7" s="123" t="s">
        <v>257</v>
      </c>
      <c r="JA7" s="123" t="s">
        <v>258</v>
      </c>
      <c r="JB7" s="123" t="s">
        <v>257</v>
      </c>
      <c r="JC7" s="123" t="s">
        <v>258</v>
      </c>
      <c r="JD7" s="123" t="s">
        <v>257</v>
      </c>
      <c r="JE7" s="123" t="s">
        <v>259</v>
      </c>
      <c r="JF7" s="123" t="s">
        <v>258</v>
      </c>
      <c r="JG7" s="123" t="s">
        <v>257</v>
      </c>
      <c r="JH7" s="123" t="s">
        <v>258</v>
      </c>
      <c r="JI7" s="123" t="s">
        <v>257</v>
      </c>
      <c r="JJ7" s="123" t="s">
        <v>258</v>
      </c>
      <c r="JK7" s="123" t="s">
        <v>257</v>
      </c>
      <c r="JL7" s="123" t="s">
        <v>258</v>
      </c>
      <c r="JM7" s="123" t="s">
        <v>259</v>
      </c>
      <c r="JN7" s="123" t="s">
        <v>257</v>
      </c>
      <c r="JO7" s="123" t="s">
        <v>258</v>
      </c>
      <c r="JP7" s="123" t="s">
        <v>257</v>
      </c>
      <c r="JQ7" s="123" t="s">
        <v>258</v>
      </c>
      <c r="JR7" s="123" t="s">
        <v>257</v>
      </c>
      <c r="JS7" s="123" t="s">
        <v>259</v>
      </c>
      <c r="JT7" s="123" t="s">
        <v>258</v>
      </c>
      <c r="JU7" s="123" t="s">
        <v>257</v>
      </c>
      <c r="JV7" s="123" t="s">
        <v>258</v>
      </c>
      <c r="JW7" s="123" t="s">
        <v>257</v>
      </c>
      <c r="JX7" s="123" t="s">
        <v>258</v>
      </c>
      <c r="JY7" s="123" t="s">
        <v>257</v>
      </c>
      <c r="JZ7" s="123" t="s">
        <v>258</v>
      </c>
      <c r="KA7" s="123" t="s">
        <v>259</v>
      </c>
      <c r="KB7" s="123" t="s">
        <v>257</v>
      </c>
      <c r="KC7" s="123" t="s">
        <v>258</v>
      </c>
      <c r="KD7" s="123" t="s">
        <v>257</v>
      </c>
      <c r="KE7" s="123" t="s">
        <v>258</v>
      </c>
      <c r="KF7" s="123" t="s">
        <v>257</v>
      </c>
      <c r="KG7" s="123" t="s">
        <v>259</v>
      </c>
      <c r="KH7" s="123" t="s">
        <v>258</v>
      </c>
      <c r="KI7" s="123" t="s">
        <v>257</v>
      </c>
      <c r="KJ7" s="123" t="s">
        <v>258</v>
      </c>
      <c r="KK7" s="123" t="s">
        <v>257</v>
      </c>
      <c r="KL7" s="123" t="s">
        <v>258</v>
      </c>
      <c r="KM7" s="123" t="s">
        <v>257</v>
      </c>
      <c r="KN7" s="123" t="s">
        <v>258</v>
      </c>
      <c r="KO7" s="123" t="s">
        <v>259</v>
      </c>
      <c r="KP7" s="123" t="s">
        <v>257</v>
      </c>
      <c r="KQ7" s="123" t="s">
        <v>258</v>
      </c>
      <c r="KR7" s="123" t="s">
        <v>257</v>
      </c>
      <c r="KS7" s="123" t="s">
        <v>258</v>
      </c>
      <c r="KT7" s="123" t="s">
        <v>257</v>
      </c>
      <c r="KU7" s="123" t="s">
        <v>259</v>
      </c>
      <c r="KV7" s="123" t="s">
        <v>258</v>
      </c>
      <c r="KW7" s="123" t="s">
        <v>257</v>
      </c>
      <c r="KX7" s="123" t="s">
        <v>258</v>
      </c>
      <c r="KY7" s="123" t="s">
        <v>257</v>
      </c>
      <c r="KZ7" s="123" t="s">
        <v>258</v>
      </c>
      <c r="LA7" s="123" t="s">
        <v>257</v>
      </c>
      <c r="LB7" s="123" t="s">
        <v>258</v>
      </c>
      <c r="LC7" s="123" t="s">
        <v>259</v>
      </c>
      <c r="LD7" s="123" t="s">
        <v>257</v>
      </c>
      <c r="LE7" s="123" t="s">
        <v>258</v>
      </c>
      <c r="LF7" s="123" t="s">
        <v>257</v>
      </c>
      <c r="LG7" s="123" t="s">
        <v>258</v>
      </c>
      <c r="LH7" s="123" t="s">
        <v>257</v>
      </c>
      <c r="LI7" s="123" t="s">
        <v>259</v>
      </c>
      <c r="LJ7" s="123" t="s">
        <v>258</v>
      </c>
      <c r="LK7" s="123" t="s">
        <v>257</v>
      </c>
      <c r="LL7" s="123" t="s">
        <v>258</v>
      </c>
      <c r="LM7" s="123" t="s">
        <v>257</v>
      </c>
      <c r="LN7" s="123" t="s">
        <v>258</v>
      </c>
      <c r="LO7" s="123" t="s">
        <v>257</v>
      </c>
      <c r="LP7" s="123" t="s">
        <v>258</v>
      </c>
      <c r="LQ7" s="123" t="s">
        <v>259</v>
      </c>
      <c r="LR7" s="123" t="s">
        <v>257</v>
      </c>
      <c r="LS7" s="123" t="s">
        <v>258</v>
      </c>
      <c r="LT7" s="123" t="s">
        <v>257</v>
      </c>
      <c r="LU7" s="123" t="s">
        <v>258</v>
      </c>
      <c r="LV7" s="123" t="s">
        <v>257</v>
      </c>
      <c r="LW7" s="123" t="s">
        <v>259</v>
      </c>
      <c r="LX7" s="123" t="s">
        <v>258</v>
      </c>
      <c r="LY7" s="123" t="s">
        <v>257</v>
      </c>
      <c r="LZ7" s="123" t="s">
        <v>258</v>
      </c>
      <c r="MA7" s="123" t="s">
        <v>257</v>
      </c>
      <c r="MB7" s="123" t="s">
        <v>258</v>
      </c>
      <c r="MC7" s="123" t="s">
        <v>257</v>
      </c>
      <c r="MD7" s="123" t="s">
        <v>258</v>
      </c>
      <c r="ME7" s="123" t="s">
        <v>259</v>
      </c>
      <c r="MF7" s="123" t="s">
        <v>257</v>
      </c>
      <c r="MG7" s="123" t="s">
        <v>258</v>
      </c>
      <c r="MH7" s="123" t="s">
        <v>257</v>
      </c>
      <c r="MI7" s="123" t="s">
        <v>258</v>
      </c>
      <c r="MJ7" s="123" t="s">
        <v>257</v>
      </c>
      <c r="MK7" s="123" t="s">
        <v>259</v>
      </c>
      <c r="ML7" s="123" t="s">
        <v>258</v>
      </c>
      <c r="MM7" s="123" t="s">
        <v>257</v>
      </c>
      <c r="MN7" s="123" t="s">
        <v>258</v>
      </c>
      <c r="MO7" s="123" t="s">
        <v>257</v>
      </c>
      <c r="MP7" s="123" t="s">
        <v>258</v>
      </c>
      <c r="MQ7" s="123" t="s">
        <v>257</v>
      </c>
      <c r="MR7" s="123" t="s">
        <v>258</v>
      </c>
      <c r="MS7" s="123" t="s">
        <v>259</v>
      </c>
      <c r="MT7" s="123" t="s">
        <v>257</v>
      </c>
      <c r="MU7" s="123" t="s">
        <v>258</v>
      </c>
      <c r="MV7" s="123" t="s">
        <v>257</v>
      </c>
      <c r="MW7" s="123" t="s">
        <v>258</v>
      </c>
      <c r="MX7" s="123" t="s">
        <v>257</v>
      </c>
      <c r="MY7" s="123" t="s">
        <v>259</v>
      </c>
      <c r="MZ7" s="123" t="s">
        <v>258</v>
      </c>
      <c r="NA7" s="123" t="s">
        <v>257</v>
      </c>
      <c r="NB7" s="123" t="s">
        <v>258</v>
      </c>
    </row>
    <row r="8" spans="1:366" ht="15.75" customHeight="1">
      <c r="A8" s="123" t="s">
        <v>260</v>
      </c>
      <c r="B8" s="123" t="s">
        <v>261</v>
      </c>
      <c r="C8" s="123" t="s">
        <v>260</v>
      </c>
      <c r="D8" s="123" t="s">
        <v>261</v>
      </c>
      <c r="E8" s="123" t="s">
        <v>260</v>
      </c>
      <c r="F8" s="123" t="s">
        <v>261</v>
      </c>
      <c r="G8" s="123" t="s">
        <v>262</v>
      </c>
      <c r="H8" s="123" t="s">
        <v>260</v>
      </c>
      <c r="I8" s="123" t="s">
        <v>261</v>
      </c>
      <c r="J8" s="123" t="s">
        <v>260</v>
      </c>
      <c r="K8" s="123" t="s">
        <v>261</v>
      </c>
      <c r="L8" s="123" t="s">
        <v>260</v>
      </c>
      <c r="M8" s="123" t="s">
        <v>262</v>
      </c>
      <c r="N8" s="123" t="s">
        <v>261</v>
      </c>
      <c r="O8" s="123" t="s">
        <v>260</v>
      </c>
      <c r="P8" s="123" t="s">
        <v>261</v>
      </c>
      <c r="Q8" s="123" t="s">
        <v>260</v>
      </c>
      <c r="R8" s="123" t="s">
        <v>261</v>
      </c>
      <c r="S8" s="123" t="s">
        <v>260</v>
      </c>
      <c r="T8" s="123" t="s">
        <v>261</v>
      </c>
      <c r="U8" s="123" t="s">
        <v>262</v>
      </c>
      <c r="V8" s="123" t="s">
        <v>260</v>
      </c>
      <c r="W8" s="123" t="s">
        <v>261</v>
      </c>
      <c r="X8" s="123" t="s">
        <v>260</v>
      </c>
      <c r="Y8" s="123" t="s">
        <v>261</v>
      </c>
      <c r="Z8" s="123" t="s">
        <v>260</v>
      </c>
      <c r="AA8" s="123" t="s">
        <v>262</v>
      </c>
      <c r="AB8" s="123" t="s">
        <v>261</v>
      </c>
      <c r="AC8" s="123" t="s">
        <v>260</v>
      </c>
      <c r="AD8" s="123" t="s">
        <v>261</v>
      </c>
      <c r="AE8" s="123" t="s">
        <v>260</v>
      </c>
      <c r="AF8" s="123" t="s">
        <v>261</v>
      </c>
      <c r="AG8" s="123" t="s">
        <v>260</v>
      </c>
      <c r="AH8" s="123" t="s">
        <v>261</v>
      </c>
      <c r="AI8" s="123" t="s">
        <v>262</v>
      </c>
      <c r="AJ8" s="123" t="s">
        <v>260</v>
      </c>
      <c r="AK8" s="123" t="s">
        <v>261</v>
      </c>
      <c r="AL8" s="123" t="s">
        <v>260</v>
      </c>
      <c r="AM8" s="123" t="s">
        <v>261</v>
      </c>
      <c r="AN8" s="123" t="s">
        <v>260</v>
      </c>
      <c r="AO8" s="123" t="s">
        <v>262</v>
      </c>
      <c r="AP8" s="123" t="s">
        <v>261</v>
      </c>
      <c r="AQ8" s="123" t="s">
        <v>260</v>
      </c>
      <c r="AR8" s="123" t="s">
        <v>261</v>
      </c>
      <c r="AS8" s="123" t="s">
        <v>260</v>
      </c>
      <c r="AT8" s="123" t="s">
        <v>261</v>
      </c>
      <c r="AU8" s="123" t="s">
        <v>260</v>
      </c>
      <c r="AV8" s="123" t="s">
        <v>261</v>
      </c>
      <c r="AW8" s="123" t="s">
        <v>262</v>
      </c>
      <c r="AX8" s="123" t="s">
        <v>260</v>
      </c>
      <c r="AY8" s="123" t="s">
        <v>261</v>
      </c>
      <c r="AZ8" s="123" t="s">
        <v>260</v>
      </c>
      <c r="BA8" s="123" t="s">
        <v>261</v>
      </c>
      <c r="BB8" s="123" t="s">
        <v>260</v>
      </c>
      <c r="BC8" s="123" t="s">
        <v>262</v>
      </c>
      <c r="BD8" s="123" t="s">
        <v>261</v>
      </c>
      <c r="BE8" s="123" t="s">
        <v>260</v>
      </c>
      <c r="BF8" s="123" t="s">
        <v>261</v>
      </c>
      <c r="BG8" s="123" t="s">
        <v>260</v>
      </c>
      <c r="BH8" s="123" t="s">
        <v>261</v>
      </c>
      <c r="BI8" s="123" t="s">
        <v>260</v>
      </c>
      <c r="BJ8" s="123" t="s">
        <v>261</v>
      </c>
      <c r="BK8" s="123" t="s">
        <v>262</v>
      </c>
      <c r="BL8" s="123" t="s">
        <v>260</v>
      </c>
      <c r="BM8" s="123" t="s">
        <v>261</v>
      </c>
      <c r="BN8" s="123" t="s">
        <v>260</v>
      </c>
      <c r="BO8" s="123" t="s">
        <v>261</v>
      </c>
      <c r="BP8" s="123" t="s">
        <v>260</v>
      </c>
      <c r="BQ8" s="123" t="s">
        <v>262</v>
      </c>
      <c r="BR8" s="123" t="s">
        <v>261</v>
      </c>
      <c r="BS8" s="123" t="s">
        <v>260</v>
      </c>
      <c r="BT8" s="123" t="s">
        <v>261</v>
      </c>
      <c r="BU8" s="123" t="s">
        <v>260</v>
      </c>
      <c r="BV8" s="123" t="s">
        <v>261</v>
      </c>
      <c r="BW8" s="123" t="s">
        <v>260</v>
      </c>
      <c r="BX8" s="123" t="s">
        <v>261</v>
      </c>
      <c r="BY8" s="123" t="s">
        <v>262</v>
      </c>
      <c r="BZ8" s="123" t="s">
        <v>260</v>
      </c>
      <c r="CA8" s="123" t="s">
        <v>261</v>
      </c>
      <c r="CB8" s="123" t="s">
        <v>260</v>
      </c>
      <c r="CC8" s="123" t="s">
        <v>261</v>
      </c>
      <c r="CD8" s="123" t="s">
        <v>260</v>
      </c>
      <c r="CE8" s="123" t="s">
        <v>262</v>
      </c>
      <c r="CF8" s="123" t="s">
        <v>261</v>
      </c>
      <c r="CG8" s="123" t="s">
        <v>260</v>
      </c>
      <c r="CH8" s="123" t="s">
        <v>261</v>
      </c>
      <c r="CI8" s="123" t="s">
        <v>260</v>
      </c>
      <c r="CJ8" s="123" t="s">
        <v>261</v>
      </c>
      <c r="CK8" s="123" t="s">
        <v>260</v>
      </c>
      <c r="CL8" s="123" t="s">
        <v>261</v>
      </c>
      <c r="CM8" s="123" t="s">
        <v>262</v>
      </c>
      <c r="CN8" s="123" t="s">
        <v>260</v>
      </c>
      <c r="CO8" s="123" t="s">
        <v>261</v>
      </c>
      <c r="CP8" s="123" t="s">
        <v>260</v>
      </c>
      <c r="CQ8" s="123" t="s">
        <v>261</v>
      </c>
      <c r="CR8" s="123" t="s">
        <v>260</v>
      </c>
      <c r="CS8" s="123" t="s">
        <v>262</v>
      </c>
      <c r="CT8" s="123" t="s">
        <v>261</v>
      </c>
      <c r="CU8" s="123" t="s">
        <v>260</v>
      </c>
      <c r="CV8" s="123" t="s">
        <v>261</v>
      </c>
      <c r="CW8" s="123" t="s">
        <v>260</v>
      </c>
      <c r="CX8" s="123" t="s">
        <v>261</v>
      </c>
      <c r="CY8" s="123" t="s">
        <v>260</v>
      </c>
      <c r="CZ8" s="123" t="s">
        <v>261</v>
      </c>
      <c r="DA8" s="123" t="s">
        <v>262</v>
      </c>
      <c r="DB8" s="123" t="s">
        <v>260</v>
      </c>
      <c r="DC8" s="123" t="s">
        <v>261</v>
      </c>
      <c r="DD8" s="123" t="s">
        <v>260</v>
      </c>
      <c r="DE8" s="123" t="s">
        <v>261</v>
      </c>
      <c r="DF8" s="123" t="s">
        <v>260</v>
      </c>
      <c r="DG8" s="123" t="s">
        <v>262</v>
      </c>
      <c r="DH8" s="123" t="s">
        <v>261</v>
      </c>
      <c r="DI8" s="123" t="s">
        <v>260</v>
      </c>
      <c r="DJ8" s="123" t="s">
        <v>261</v>
      </c>
      <c r="DK8" s="123" t="s">
        <v>260</v>
      </c>
      <c r="DL8" s="123" t="s">
        <v>261</v>
      </c>
      <c r="DM8" s="123" t="s">
        <v>260</v>
      </c>
      <c r="DN8" s="123" t="s">
        <v>261</v>
      </c>
      <c r="DO8" s="123" t="s">
        <v>262</v>
      </c>
      <c r="DP8" s="123" t="s">
        <v>260</v>
      </c>
      <c r="DQ8" s="123" t="s">
        <v>261</v>
      </c>
      <c r="DR8" s="123" t="s">
        <v>260</v>
      </c>
      <c r="DS8" s="123" t="s">
        <v>261</v>
      </c>
      <c r="DT8" s="123" t="s">
        <v>260</v>
      </c>
      <c r="DU8" s="123" t="s">
        <v>262</v>
      </c>
      <c r="DV8" s="123" t="s">
        <v>261</v>
      </c>
      <c r="DW8" s="123" t="s">
        <v>260</v>
      </c>
      <c r="DX8" s="123" t="s">
        <v>261</v>
      </c>
      <c r="DY8" s="123" t="s">
        <v>260</v>
      </c>
      <c r="DZ8" s="123" t="s">
        <v>261</v>
      </c>
      <c r="EA8" s="123" t="s">
        <v>260</v>
      </c>
      <c r="EB8" s="123" t="s">
        <v>261</v>
      </c>
      <c r="EC8" s="123" t="s">
        <v>262</v>
      </c>
      <c r="ED8" s="123" t="s">
        <v>260</v>
      </c>
      <c r="EE8" s="123" t="s">
        <v>261</v>
      </c>
      <c r="EF8" s="123" t="s">
        <v>260</v>
      </c>
      <c r="EG8" s="123" t="s">
        <v>261</v>
      </c>
      <c r="EH8" s="123" t="s">
        <v>260</v>
      </c>
      <c r="EI8" s="123" t="s">
        <v>262</v>
      </c>
      <c r="EJ8" s="123" t="s">
        <v>261</v>
      </c>
      <c r="EK8" s="123" t="s">
        <v>260</v>
      </c>
      <c r="EL8" s="123" t="s">
        <v>261</v>
      </c>
      <c r="EM8" s="123" t="s">
        <v>260</v>
      </c>
      <c r="EN8" s="123" t="s">
        <v>261</v>
      </c>
      <c r="EO8" s="123" t="s">
        <v>260</v>
      </c>
      <c r="EP8" s="123" t="s">
        <v>261</v>
      </c>
      <c r="EQ8" s="123" t="s">
        <v>262</v>
      </c>
      <c r="ER8" s="123" t="s">
        <v>260</v>
      </c>
      <c r="ES8" s="123" t="s">
        <v>261</v>
      </c>
      <c r="ET8" s="123" t="s">
        <v>260</v>
      </c>
      <c r="EU8" s="123" t="s">
        <v>261</v>
      </c>
      <c r="EV8" s="123" t="s">
        <v>260</v>
      </c>
      <c r="EW8" s="123" t="s">
        <v>262</v>
      </c>
      <c r="EX8" s="123" t="s">
        <v>261</v>
      </c>
      <c r="EY8" s="123" t="s">
        <v>260</v>
      </c>
      <c r="EZ8" s="123" t="s">
        <v>261</v>
      </c>
      <c r="FA8" s="123" t="s">
        <v>260</v>
      </c>
      <c r="FB8" s="123" t="s">
        <v>261</v>
      </c>
      <c r="FC8" s="123" t="s">
        <v>260</v>
      </c>
      <c r="FD8" s="123" t="s">
        <v>261</v>
      </c>
      <c r="FE8" s="123" t="s">
        <v>262</v>
      </c>
      <c r="FF8" s="123" t="s">
        <v>260</v>
      </c>
      <c r="FG8" s="123" t="s">
        <v>261</v>
      </c>
      <c r="FH8" s="123" t="s">
        <v>260</v>
      </c>
      <c r="FI8" s="123" t="s">
        <v>261</v>
      </c>
      <c r="FJ8" s="123" t="s">
        <v>260</v>
      </c>
      <c r="FK8" s="123" t="s">
        <v>262</v>
      </c>
      <c r="FL8" s="123" t="s">
        <v>261</v>
      </c>
      <c r="FM8" s="123" t="s">
        <v>260</v>
      </c>
      <c r="FN8" s="123" t="s">
        <v>261</v>
      </c>
      <c r="FO8" s="123" t="s">
        <v>260</v>
      </c>
      <c r="FP8" s="123" t="s">
        <v>261</v>
      </c>
      <c r="FQ8" s="123" t="s">
        <v>260</v>
      </c>
      <c r="FR8" s="123" t="s">
        <v>261</v>
      </c>
      <c r="FS8" s="123" t="s">
        <v>262</v>
      </c>
      <c r="FT8" s="123" t="s">
        <v>260</v>
      </c>
      <c r="FU8" s="123" t="s">
        <v>261</v>
      </c>
      <c r="FV8" s="123" t="s">
        <v>260</v>
      </c>
      <c r="FW8" s="123" t="s">
        <v>261</v>
      </c>
      <c r="FX8" s="123" t="s">
        <v>260</v>
      </c>
      <c r="FY8" s="123" t="s">
        <v>262</v>
      </c>
      <c r="FZ8" s="123" t="s">
        <v>261</v>
      </c>
      <c r="GA8" s="123" t="s">
        <v>260</v>
      </c>
      <c r="GB8" s="123" t="s">
        <v>261</v>
      </c>
      <c r="GC8" s="123" t="s">
        <v>260</v>
      </c>
      <c r="GD8" s="123" t="s">
        <v>261</v>
      </c>
      <c r="GE8" s="123" t="s">
        <v>260</v>
      </c>
      <c r="GF8" s="123" t="s">
        <v>261</v>
      </c>
      <c r="GG8" s="123" t="s">
        <v>262</v>
      </c>
      <c r="GH8" s="123" t="s">
        <v>260</v>
      </c>
      <c r="GI8" s="123" t="s">
        <v>261</v>
      </c>
      <c r="GJ8" s="123" t="s">
        <v>260</v>
      </c>
      <c r="GK8" s="123" t="s">
        <v>261</v>
      </c>
      <c r="GL8" s="123" t="s">
        <v>260</v>
      </c>
      <c r="GM8" s="123" t="s">
        <v>262</v>
      </c>
      <c r="GN8" s="123" t="s">
        <v>261</v>
      </c>
      <c r="GO8" s="123" t="s">
        <v>260</v>
      </c>
      <c r="GP8" s="123" t="s">
        <v>261</v>
      </c>
      <c r="GQ8" s="123" t="s">
        <v>260</v>
      </c>
      <c r="GR8" s="123" t="s">
        <v>261</v>
      </c>
      <c r="GS8" s="123" t="s">
        <v>260</v>
      </c>
      <c r="GT8" s="123" t="s">
        <v>261</v>
      </c>
      <c r="GU8" s="123" t="s">
        <v>262</v>
      </c>
      <c r="GV8" s="123" t="s">
        <v>260</v>
      </c>
      <c r="GW8" s="123" t="s">
        <v>261</v>
      </c>
      <c r="GX8" s="123" t="s">
        <v>260</v>
      </c>
      <c r="GY8" s="123" t="s">
        <v>261</v>
      </c>
      <c r="GZ8" s="123" t="s">
        <v>260</v>
      </c>
      <c r="HA8" s="123" t="s">
        <v>262</v>
      </c>
      <c r="HB8" s="123" t="s">
        <v>261</v>
      </c>
      <c r="HC8" s="123" t="s">
        <v>260</v>
      </c>
      <c r="HD8" s="123" t="s">
        <v>261</v>
      </c>
      <c r="HE8" s="123" t="s">
        <v>260</v>
      </c>
      <c r="HF8" s="123" t="s">
        <v>261</v>
      </c>
      <c r="HG8" s="123" t="s">
        <v>260</v>
      </c>
      <c r="HH8" s="123" t="s">
        <v>261</v>
      </c>
      <c r="HI8" s="123" t="s">
        <v>262</v>
      </c>
      <c r="HJ8" s="123" t="s">
        <v>260</v>
      </c>
      <c r="HK8" s="123" t="s">
        <v>261</v>
      </c>
      <c r="HL8" s="123" t="s">
        <v>260</v>
      </c>
      <c r="HM8" s="123" t="s">
        <v>261</v>
      </c>
      <c r="HN8" s="123" t="s">
        <v>260</v>
      </c>
      <c r="HO8" s="123" t="s">
        <v>262</v>
      </c>
      <c r="HP8" s="123" t="s">
        <v>261</v>
      </c>
      <c r="HQ8" s="123" t="s">
        <v>260</v>
      </c>
      <c r="HR8" s="123" t="s">
        <v>261</v>
      </c>
      <c r="HS8" s="123" t="s">
        <v>260</v>
      </c>
      <c r="HT8" s="123" t="s">
        <v>261</v>
      </c>
      <c r="HU8" s="123" t="s">
        <v>260</v>
      </c>
      <c r="HV8" s="123" t="s">
        <v>261</v>
      </c>
      <c r="HW8" s="123" t="s">
        <v>262</v>
      </c>
      <c r="HX8" s="123" t="s">
        <v>260</v>
      </c>
      <c r="HY8" s="123" t="s">
        <v>261</v>
      </c>
      <c r="HZ8" s="123" t="s">
        <v>260</v>
      </c>
      <c r="IA8" s="123" t="s">
        <v>261</v>
      </c>
      <c r="IB8" s="123" t="s">
        <v>260</v>
      </c>
      <c r="IC8" s="123" t="s">
        <v>262</v>
      </c>
      <c r="ID8" s="123" t="s">
        <v>261</v>
      </c>
      <c r="IE8" s="123" t="s">
        <v>260</v>
      </c>
      <c r="IF8" s="123" t="s">
        <v>261</v>
      </c>
      <c r="IG8" s="123" t="s">
        <v>260</v>
      </c>
      <c r="IH8" s="123" t="s">
        <v>261</v>
      </c>
      <c r="II8" s="123" t="s">
        <v>260</v>
      </c>
      <c r="IJ8" s="123" t="s">
        <v>261</v>
      </c>
      <c r="IK8" s="123" t="s">
        <v>262</v>
      </c>
      <c r="IL8" s="123" t="s">
        <v>260</v>
      </c>
      <c r="IM8" s="123" t="s">
        <v>261</v>
      </c>
      <c r="IN8" s="123" t="s">
        <v>260</v>
      </c>
      <c r="IO8" s="123" t="s">
        <v>261</v>
      </c>
      <c r="IP8" s="123" t="s">
        <v>260</v>
      </c>
      <c r="IQ8" s="123" t="s">
        <v>262</v>
      </c>
      <c r="IR8" s="123" t="s">
        <v>261</v>
      </c>
      <c r="IS8" s="123" t="s">
        <v>260</v>
      </c>
      <c r="IT8" s="123" t="s">
        <v>261</v>
      </c>
      <c r="IU8" s="123" t="s">
        <v>260</v>
      </c>
      <c r="IV8" s="123" t="s">
        <v>261</v>
      </c>
      <c r="IW8" s="123" t="s">
        <v>260</v>
      </c>
      <c r="IX8" s="123" t="s">
        <v>261</v>
      </c>
      <c r="IY8" s="123" t="s">
        <v>262</v>
      </c>
      <c r="IZ8" s="123" t="s">
        <v>260</v>
      </c>
      <c r="JA8" s="123" t="s">
        <v>261</v>
      </c>
      <c r="JB8" s="123" t="s">
        <v>260</v>
      </c>
      <c r="JC8" s="123" t="s">
        <v>261</v>
      </c>
      <c r="JD8" s="123" t="s">
        <v>260</v>
      </c>
      <c r="JE8" s="123" t="s">
        <v>262</v>
      </c>
      <c r="JF8" s="123" t="s">
        <v>261</v>
      </c>
      <c r="JG8" s="123" t="s">
        <v>260</v>
      </c>
      <c r="JH8" s="123" t="s">
        <v>261</v>
      </c>
      <c r="JI8" s="123" t="s">
        <v>260</v>
      </c>
      <c r="JJ8" s="123" t="s">
        <v>261</v>
      </c>
      <c r="JK8" s="123" t="s">
        <v>260</v>
      </c>
      <c r="JL8" s="123" t="s">
        <v>261</v>
      </c>
      <c r="JM8" s="123" t="s">
        <v>262</v>
      </c>
      <c r="JN8" s="123" t="s">
        <v>260</v>
      </c>
      <c r="JO8" s="123" t="s">
        <v>261</v>
      </c>
      <c r="JP8" s="123" t="s">
        <v>260</v>
      </c>
      <c r="JQ8" s="123" t="s">
        <v>261</v>
      </c>
      <c r="JR8" s="123" t="s">
        <v>260</v>
      </c>
      <c r="JS8" s="123" t="s">
        <v>262</v>
      </c>
      <c r="JT8" s="123" t="s">
        <v>261</v>
      </c>
      <c r="JU8" s="123" t="s">
        <v>260</v>
      </c>
      <c r="JV8" s="123" t="s">
        <v>261</v>
      </c>
      <c r="JW8" s="123" t="s">
        <v>260</v>
      </c>
      <c r="JX8" s="123" t="s">
        <v>261</v>
      </c>
      <c r="JY8" s="123" t="s">
        <v>260</v>
      </c>
      <c r="JZ8" s="123" t="s">
        <v>261</v>
      </c>
      <c r="KA8" s="123" t="s">
        <v>262</v>
      </c>
      <c r="KB8" s="123" t="s">
        <v>260</v>
      </c>
      <c r="KC8" s="123" t="s">
        <v>261</v>
      </c>
      <c r="KD8" s="123" t="s">
        <v>260</v>
      </c>
      <c r="KE8" s="123" t="s">
        <v>261</v>
      </c>
      <c r="KF8" s="123" t="s">
        <v>260</v>
      </c>
      <c r="KG8" s="123" t="s">
        <v>262</v>
      </c>
      <c r="KH8" s="123" t="s">
        <v>261</v>
      </c>
      <c r="KI8" s="123" t="s">
        <v>260</v>
      </c>
      <c r="KJ8" s="123" t="s">
        <v>261</v>
      </c>
      <c r="KK8" s="123" t="s">
        <v>260</v>
      </c>
      <c r="KL8" s="123" t="s">
        <v>261</v>
      </c>
      <c r="KM8" s="123" t="s">
        <v>260</v>
      </c>
      <c r="KN8" s="123" t="s">
        <v>261</v>
      </c>
      <c r="KO8" s="123" t="s">
        <v>262</v>
      </c>
      <c r="KP8" s="123" t="s">
        <v>260</v>
      </c>
      <c r="KQ8" s="123" t="s">
        <v>261</v>
      </c>
      <c r="KR8" s="123" t="s">
        <v>260</v>
      </c>
      <c r="KS8" s="123" t="s">
        <v>261</v>
      </c>
      <c r="KT8" s="123" t="s">
        <v>260</v>
      </c>
      <c r="KU8" s="123" t="s">
        <v>262</v>
      </c>
      <c r="KV8" s="123" t="s">
        <v>261</v>
      </c>
      <c r="KW8" s="123" t="s">
        <v>260</v>
      </c>
      <c r="KX8" s="123" t="s">
        <v>261</v>
      </c>
      <c r="KY8" s="123" t="s">
        <v>260</v>
      </c>
      <c r="KZ8" s="123" t="s">
        <v>261</v>
      </c>
      <c r="LA8" s="123" t="s">
        <v>260</v>
      </c>
      <c r="LB8" s="123" t="s">
        <v>261</v>
      </c>
      <c r="LC8" s="123" t="s">
        <v>262</v>
      </c>
      <c r="LD8" s="123" t="s">
        <v>260</v>
      </c>
      <c r="LE8" s="123" t="s">
        <v>261</v>
      </c>
      <c r="LF8" s="123" t="s">
        <v>260</v>
      </c>
      <c r="LG8" s="123" t="s">
        <v>261</v>
      </c>
      <c r="LH8" s="123" t="s">
        <v>260</v>
      </c>
      <c r="LI8" s="123" t="s">
        <v>262</v>
      </c>
      <c r="LJ8" s="123" t="s">
        <v>261</v>
      </c>
      <c r="LK8" s="123" t="s">
        <v>260</v>
      </c>
      <c r="LL8" s="123" t="s">
        <v>261</v>
      </c>
      <c r="LM8" s="123" t="s">
        <v>260</v>
      </c>
      <c r="LN8" s="123" t="s">
        <v>261</v>
      </c>
      <c r="LO8" s="123" t="s">
        <v>260</v>
      </c>
      <c r="LP8" s="123" t="s">
        <v>261</v>
      </c>
      <c r="LQ8" s="123" t="s">
        <v>262</v>
      </c>
      <c r="LR8" s="123" t="s">
        <v>260</v>
      </c>
      <c r="LS8" s="123" t="s">
        <v>261</v>
      </c>
      <c r="LT8" s="123" t="s">
        <v>260</v>
      </c>
      <c r="LU8" s="123" t="s">
        <v>261</v>
      </c>
      <c r="LV8" s="123" t="s">
        <v>260</v>
      </c>
      <c r="LW8" s="123" t="s">
        <v>262</v>
      </c>
      <c r="LX8" s="123" t="s">
        <v>261</v>
      </c>
      <c r="LY8" s="123" t="s">
        <v>260</v>
      </c>
      <c r="LZ8" s="123" t="s">
        <v>261</v>
      </c>
      <c r="MA8" s="123" t="s">
        <v>260</v>
      </c>
      <c r="MB8" s="123" t="s">
        <v>261</v>
      </c>
      <c r="MC8" s="123" t="s">
        <v>260</v>
      </c>
      <c r="MD8" s="123" t="s">
        <v>261</v>
      </c>
      <c r="ME8" s="123" t="s">
        <v>262</v>
      </c>
      <c r="MF8" s="123" t="s">
        <v>260</v>
      </c>
      <c r="MG8" s="123" t="s">
        <v>261</v>
      </c>
      <c r="MH8" s="123" t="s">
        <v>260</v>
      </c>
      <c r="MI8" s="123" t="s">
        <v>261</v>
      </c>
      <c r="MJ8" s="123" t="s">
        <v>260</v>
      </c>
      <c r="MK8" s="123" t="s">
        <v>262</v>
      </c>
      <c r="ML8" s="123" t="s">
        <v>261</v>
      </c>
      <c r="MM8" s="123" t="s">
        <v>260</v>
      </c>
      <c r="MN8" s="123" t="s">
        <v>261</v>
      </c>
      <c r="MO8" s="123" t="s">
        <v>260</v>
      </c>
      <c r="MP8" s="123" t="s">
        <v>261</v>
      </c>
      <c r="MQ8" s="123" t="s">
        <v>260</v>
      </c>
      <c r="MR8" s="123" t="s">
        <v>261</v>
      </c>
      <c r="MS8" s="123" t="s">
        <v>262</v>
      </c>
      <c r="MT8" s="123" t="s">
        <v>260</v>
      </c>
      <c r="MU8" s="123" t="s">
        <v>261</v>
      </c>
      <c r="MV8" s="123" t="s">
        <v>260</v>
      </c>
      <c r="MW8" s="123" t="s">
        <v>261</v>
      </c>
      <c r="MX8" s="123" t="s">
        <v>260</v>
      </c>
      <c r="MY8" s="123" t="s">
        <v>262</v>
      </c>
      <c r="MZ8" s="123" t="s">
        <v>261</v>
      </c>
      <c r="NA8" s="123" t="s">
        <v>260</v>
      </c>
      <c r="NB8" s="123" t="s">
        <v>261</v>
      </c>
    </row>
    <row r="9" spans="1:366" ht="15.75" customHeight="1">
      <c r="A9" s="32"/>
      <c r="B9" s="106"/>
      <c r="C9" s="26"/>
      <c r="D9" s="118"/>
      <c r="E9" s="28"/>
      <c r="F9" s="119"/>
      <c r="G9" s="119"/>
      <c r="H9" s="119"/>
      <c r="I9" s="119"/>
      <c r="J9" s="119"/>
      <c r="K9" s="119"/>
      <c r="L9" s="119"/>
      <c r="M9" s="1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</row>
    <row r="10" spans="1:366" ht="15.75" customHeight="1">
      <c r="A10" s="32"/>
      <c r="B10" s="106"/>
      <c r="C10" s="26"/>
      <c r="D10" s="118"/>
      <c r="E10" s="28"/>
      <c r="F10" s="119"/>
      <c r="G10" s="119"/>
      <c r="H10" s="119"/>
      <c r="I10" s="119"/>
      <c r="J10" s="119"/>
      <c r="K10" s="119"/>
      <c r="L10" s="119"/>
      <c r="M10" s="1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</row>
    <row r="11" spans="1:366" ht="20.100000000000001" customHeight="1">
      <c r="A11" s="15" t="s">
        <v>263</v>
      </c>
      <c r="B11" s="15"/>
      <c r="C11" s="15"/>
      <c r="D11" s="15"/>
      <c r="E11" s="15"/>
      <c r="F11" s="124">
        <f>COUNTIF(A5:NB8,"Z1")</f>
        <v>52</v>
      </c>
      <c r="G11" s="119"/>
      <c r="H11" s="119"/>
      <c r="I11" s="119"/>
      <c r="J11" s="119"/>
      <c r="K11" s="119"/>
      <c r="L11" s="119"/>
      <c r="M11" s="1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</row>
    <row r="12" spans="1:366" ht="20.100000000000001" customHeight="1">
      <c r="A12" s="15" t="s">
        <v>264</v>
      </c>
      <c r="B12" s="15"/>
      <c r="C12" s="15"/>
      <c r="D12" s="15"/>
      <c r="E12" s="15"/>
      <c r="F12" s="124">
        <f>COUNTIF(A5:NB8,"Z1")</f>
        <v>52</v>
      </c>
      <c r="G12" s="119"/>
      <c r="H12" s="119"/>
      <c r="I12" s="119"/>
      <c r="J12" s="119"/>
      <c r="K12" s="119"/>
      <c r="L12" s="119"/>
      <c r="M12" s="1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</row>
    <row r="13" spans="1:366" ht="20.100000000000001" customHeight="1">
      <c r="A13" s="15" t="s">
        <v>265</v>
      </c>
      <c r="B13" s="15"/>
      <c r="C13" s="15"/>
      <c r="D13" s="15"/>
      <c r="E13" s="15"/>
      <c r="F13" s="124">
        <f>COUNTIF(A5:NB8,"Z1")</f>
        <v>52</v>
      </c>
      <c r="G13" s="119"/>
      <c r="H13" s="119"/>
      <c r="I13" s="119"/>
      <c r="J13" s="119"/>
      <c r="K13" s="119"/>
      <c r="L13" s="119"/>
      <c r="M13" s="1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</row>
    <row r="14" spans="1:366" ht="20.100000000000001" customHeight="1">
      <c r="A14" s="15" t="s">
        <v>266</v>
      </c>
      <c r="B14" s="15"/>
      <c r="C14" s="15"/>
      <c r="D14" s="15"/>
      <c r="E14" s="15"/>
      <c r="F14" s="124">
        <f>COUNTIF(A5:NB8,"Z1")</f>
        <v>52</v>
      </c>
      <c r="G14" s="119"/>
      <c r="H14" s="119"/>
      <c r="I14" s="119"/>
      <c r="J14" s="119"/>
      <c r="K14" s="119"/>
      <c r="L14" s="119"/>
      <c r="M14" s="1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</row>
    <row r="15" spans="1:366" ht="20.100000000000001" customHeight="1">
      <c r="A15" s="15" t="s">
        <v>267</v>
      </c>
      <c r="B15" s="15"/>
      <c r="C15" s="15"/>
      <c r="D15" s="15"/>
      <c r="E15" s="15"/>
      <c r="F15" s="124">
        <f>SUM(F11:F14)</f>
        <v>208</v>
      </c>
      <c r="G15" s="119"/>
      <c r="H15" s="119"/>
      <c r="I15" s="119"/>
      <c r="J15" s="119"/>
      <c r="K15" s="119"/>
      <c r="L15" s="119"/>
      <c r="M15" s="1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</row>
    <row r="16" spans="1:366" ht="20.100000000000001" customHeight="1">
      <c r="A16" s="15" t="s">
        <v>268</v>
      </c>
      <c r="B16" s="15"/>
      <c r="C16" s="15"/>
      <c r="D16" s="15"/>
      <c r="E16" s="15"/>
      <c r="F16" s="124">
        <v>12</v>
      </c>
      <c r="G16" s="119"/>
      <c r="H16" s="119"/>
      <c r="I16" s="119"/>
      <c r="J16" s="119"/>
      <c r="K16" s="119"/>
      <c r="L16" s="119"/>
      <c r="M16" s="1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</row>
    <row r="17" spans="1:33" ht="20.100000000000001" customHeight="1">
      <c r="A17" s="15" t="s">
        <v>269</v>
      </c>
      <c r="B17" s="15"/>
      <c r="C17" s="15"/>
      <c r="D17" s="15"/>
      <c r="E17" s="15"/>
      <c r="F17" s="125">
        <f>F15/F16</f>
        <v>17.333333333333332</v>
      </c>
      <c r="G17" s="119"/>
      <c r="H17" s="119"/>
      <c r="I17" s="119"/>
      <c r="J17" s="119"/>
      <c r="K17" s="119"/>
      <c r="L17" s="119"/>
      <c r="M17" s="1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</row>
    <row r="18" spans="1:33" ht="15.75" customHeight="1"/>
    <row r="19" spans="1:33" ht="15.75" customHeight="1"/>
    <row r="20" spans="1:33" ht="15.75" customHeight="1"/>
    <row r="21" spans="1:33" ht="15.75" customHeight="1"/>
    <row r="22" spans="1:33" ht="15.75" customHeight="1"/>
    <row r="23" spans="1:33" ht="15.75" customHeight="1"/>
    <row r="24" spans="1:33" ht="15.75" customHeight="1"/>
    <row r="25" spans="1:33" ht="15.75" customHeight="1"/>
    <row r="26" spans="1:33" ht="15.75" customHeight="1"/>
    <row r="27" spans="1:33" ht="15.75" customHeight="1"/>
    <row r="28" spans="1:33" ht="15.75" customHeight="1"/>
    <row r="29" spans="1:33" ht="15.75" customHeight="1"/>
    <row r="30" spans="1:33" ht="15.75" customHeight="1"/>
    <row r="31" spans="1:33" ht="15.75" customHeight="1"/>
    <row r="32" spans="1:3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1048481" ht="12.75" customHeight="1"/>
    <row r="1048482" ht="12.75" customHeight="1"/>
    <row r="1048483" ht="12.75" customHeight="1"/>
    <row r="1048484" ht="12.75" customHeight="1"/>
    <row r="1048485" ht="12.75" customHeight="1"/>
    <row r="1048486" ht="12.75" customHeight="1"/>
    <row r="1048487" ht="12.75" customHeight="1"/>
    <row r="1048488" ht="12.75" customHeight="1"/>
    <row r="1048489" ht="12.75" customHeight="1"/>
    <row r="1048490" ht="12.75" customHeight="1"/>
    <row r="1048491" ht="12.75" customHeight="1"/>
    <row r="1048492" ht="12.75" customHeight="1"/>
    <row r="1048493" ht="12.75" customHeight="1"/>
    <row r="1048494" ht="12.75" customHeight="1"/>
    <row r="1048495" ht="12.75" customHeight="1"/>
    <row r="1048496" ht="12.75" customHeight="1"/>
    <row r="1048497" ht="12.75" customHeight="1"/>
    <row r="1048498" ht="12.75" customHeight="1"/>
    <row r="1048499" ht="12.75" customHeight="1"/>
    <row r="1048500" ht="12.75" customHeight="1"/>
    <row r="1048501" ht="12.75" customHeight="1"/>
    <row r="1048502" ht="12.75" customHeight="1"/>
    <row r="1048503" ht="12.75" customHeight="1"/>
    <row r="1048504" ht="12.75" customHeight="1"/>
    <row r="1048505" ht="12.75" customHeight="1"/>
    <row r="1048506" ht="12.75" customHeight="1"/>
    <row r="1048507" ht="12.75" customHeight="1"/>
    <row r="1048508" ht="12.75" customHeight="1"/>
    <row r="1048509" ht="12.75" customHeight="1"/>
    <row r="1048510" ht="12.75" customHeight="1"/>
    <row r="1048511" ht="12.75" customHeight="1"/>
    <row r="1048512" ht="12.75" customHeight="1"/>
    <row r="1048513" ht="12.75" customHeight="1"/>
    <row r="1048514" ht="12.75" customHeight="1"/>
    <row r="1048515" ht="12.75" customHeight="1"/>
    <row r="1048516" ht="12.75" customHeight="1"/>
    <row r="1048517" ht="12.75" customHeight="1"/>
    <row r="1048518" ht="12.75" customHeight="1"/>
    <row r="1048519" ht="12.75" customHeight="1"/>
    <row r="1048520" ht="12.75" customHeight="1"/>
    <row r="1048521" ht="12.75" customHeight="1"/>
    <row r="1048522" ht="12.75" customHeight="1"/>
    <row r="1048523" ht="12.75" customHeight="1"/>
    <row r="1048524" ht="12.75" customHeight="1"/>
    <row r="1048525" ht="12.75" customHeight="1"/>
    <row r="1048526" ht="12.75" customHeight="1"/>
    <row r="1048527" ht="12.75" customHeight="1"/>
    <row r="1048528" ht="12.75" customHeight="1"/>
    <row r="1048529" ht="12.75" customHeight="1"/>
    <row r="1048530" ht="12.75" customHeight="1"/>
    <row r="1048531" ht="12.75" customHeight="1"/>
    <row r="1048532" ht="12.75" customHeight="1"/>
    <row r="1048533" ht="12.75" customHeight="1"/>
    <row r="1048534" ht="12.75" customHeight="1"/>
    <row r="1048535" ht="12.75" customHeight="1"/>
    <row r="1048536" ht="12.75" customHeight="1"/>
    <row r="1048537" ht="12.75" customHeight="1"/>
    <row r="1048538" ht="12.75" customHeight="1"/>
    <row r="1048539" ht="12.75" customHeight="1"/>
    <row r="1048540" ht="12.75" customHeight="1"/>
    <row r="1048541" ht="12.75" customHeight="1"/>
    <row r="1048542" ht="12.75" customHeight="1"/>
    <row r="1048543" ht="12.75" customHeight="1"/>
    <row r="1048544" ht="12.75" customHeight="1"/>
    <row r="1048545" ht="12.75" customHeight="1"/>
    <row r="1048546" ht="12.75" customHeight="1"/>
    <row r="1048547" ht="12.75" customHeight="1"/>
    <row r="1048548" ht="12.75" customHeight="1"/>
    <row r="1048549" ht="12.75" customHeight="1"/>
    <row r="1048550" ht="12.75" customHeight="1"/>
    <row r="1048551" ht="12.75" customHeight="1"/>
    <row r="1048552" ht="12.75" customHeight="1"/>
    <row r="1048553" ht="12.75" customHeight="1"/>
    <row r="1048554" ht="12.75" customHeight="1"/>
    <row r="1048555" ht="12.75" customHeight="1"/>
    <row r="1048556" ht="12.75" customHeight="1"/>
    <row r="1048557" ht="12.75" customHeight="1"/>
    <row r="1048558" ht="12.75" customHeight="1"/>
    <row r="1048559" ht="12.75" customHeight="1"/>
    <row r="1048560" ht="12.75" customHeight="1"/>
    <row r="1048561" ht="12.75" customHeight="1"/>
    <row r="1048562" ht="12.75" customHeight="1"/>
    <row r="1048563" ht="12.75" customHeight="1"/>
    <row r="1048564" ht="12.75" customHeight="1"/>
    <row r="1048565" ht="12.75" customHeight="1"/>
    <row r="1048566" ht="12.75" customHeight="1"/>
    <row r="1048567" ht="12.75" customHeight="1"/>
    <row r="1048568" ht="12.75" customHeight="1"/>
    <row r="1048569" ht="12.75" customHeight="1"/>
    <row r="1048570" ht="12.75" customHeight="1"/>
    <row r="1048571" ht="12.75" customHeight="1"/>
    <row r="1048572" ht="12.75" customHeight="1"/>
    <row r="1048573" ht="12.75" customHeight="1"/>
    <row r="1048574" ht="12.75" customHeight="1"/>
    <row r="1048575" ht="12.75" customHeight="1"/>
    <row r="1048576" ht="12.75" customHeight="1"/>
  </sheetData>
  <autoFilter ref="A1"/>
  <mergeCells count="8">
    <mergeCell ref="A15:E15"/>
    <mergeCell ref="A16:E16"/>
    <mergeCell ref="A17:E17"/>
    <mergeCell ref="A1:M1"/>
    <mergeCell ref="A11:E11"/>
    <mergeCell ref="A12:E12"/>
    <mergeCell ref="A13:E13"/>
    <mergeCell ref="A14:E14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NB1048576"/>
  <sheetViews>
    <sheetView zoomScale="90" zoomScaleNormal="90" workbookViewId="0">
      <selection activeCell="F18" sqref="F18"/>
    </sheetView>
  </sheetViews>
  <sheetFormatPr defaultRowHeight="12.75"/>
  <cols>
    <col min="1" max="1" width="11.5703125"/>
    <col min="2" max="2" width="13.85546875"/>
    <col min="3" max="8" width="13"/>
    <col min="9" max="9" width="10.85546875"/>
    <col min="10" max="12" width="13"/>
    <col min="13" max="33" width="11.5703125"/>
    <col min="34" max="372" width="14.42578125"/>
    <col min="373" max="1025" width="11.5703125"/>
  </cols>
  <sheetData>
    <row r="1" spans="1:366" ht="39.75" customHeight="1">
      <c r="A1" s="11" t="s">
        <v>270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</row>
    <row r="2" spans="1:366" ht="15.75" customHeight="1">
      <c r="A2" s="32"/>
      <c r="B2" s="106"/>
      <c r="C2" s="26"/>
      <c r="D2" s="118"/>
      <c r="E2" s="28"/>
      <c r="F2" s="119"/>
      <c r="G2" s="119"/>
      <c r="H2" s="119"/>
      <c r="I2" s="119"/>
      <c r="J2" s="119"/>
      <c r="K2" s="119"/>
      <c r="L2" s="119"/>
      <c r="M2" s="1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</row>
    <row r="3" spans="1:366" ht="15.75" customHeight="1">
      <c r="A3" s="121">
        <v>44027</v>
      </c>
      <c r="B3" s="121">
        <v>44028</v>
      </c>
      <c r="C3" s="121">
        <v>44029</v>
      </c>
      <c r="D3" s="121">
        <v>44030</v>
      </c>
      <c r="E3" s="121">
        <v>44031</v>
      </c>
      <c r="F3" s="121">
        <v>44032</v>
      </c>
      <c r="G3" s="121">
        <v>44033</v>
      </c>
      <c r="H3" s="121">
        <v>44034</v>
      </c>
      <c r="I3" s="121">
        <v>44035</v>
      </c>
      <c r="J3" s="121">
        <v>44036</v>
      </c>
      <c r="K3" s="121">
        <v>44037</v>
      </c>
      <c r="L3" s="121">
        <v>44038</v>
      </c>
      <c r="M3" s="121">
        <v>44039</v>
      </c>
      <c r="N3" s="121">
        <v>44040</v>
      </c>
      <c r="O3" s="121">
        <v>44041</v>
      </c>
      <c r="P3" s="121">
        <v>44042</v>
      </c>
      <c r="Q3" s="121">
        <v>44043</v>
      </c>
      <c r="R3" s="121">
        <v>44044</v>
      </c>
      <c r="S3" s="121">
        <v>44045</v>
      </c>
      <c r="T3" s="121">
        <v>44046</v>
      </c>
      <c r="U3" s="121">
        <v>44047</v>
      </c>
      <c r="V3" s="121">
        <v>44048</v>
      </c>
      <c r="W3" s="121">
        <v>44049</v>
      </c>
      <c r="X3" s="121">
        <v>44050</v>
      </c>
      <c r="Y3" s="121">
        <v>44051</v>
      </c>
      <c r="Z3" s="121">
        <v>44052</v>
      </c>
      <c r="AA3" s="121">
        <v>44053</v>
      </c>
      <c r="AB3" s="121">
        <v>44054</v>
      </c>
      <c r="AC3" s="121">
        <v>44055</v>
      </c>
      <c r="AD3" s="121">
        <v>44056</v>
      </c>
      <c r="AE3" s="121">
        <v>44057</v>
      </c>
      <c r="AF3" s="121">
        <v>44058</v>
      </c>
      <c r="AG3" s="121">
        <v>44059</v>
      </c>
      <c r="AH3" s="121">
        <v>44060</v>
      </c>
      <c r="AI3" s="121">
        <v>44061</v>
      </c>
      <c r="AJ3" s="121">
        <v>44062</v>
      </c>
      <c r="AK3" s="121">
        <v>44063</v>
      </c>
      <c r="AL3" s="121">
        <v>44064</v>
      </c>
      <c r="AM3" s="121">
        <v>44065</v>
      </c>
      <c r="AN3" s="121">
        <v>44066</v>
      </c>
      <c r="AO3" s="121">
        <v>44067</v>
      </c>
      <c r="AP3" s="121">
        <v>44068</v>
      </c>
      <c r="AQ3" s="121">
        <v>44069</v>
      </c>
      <c r="AR3" s="121">
        <v>44070</v>
      </c>
      <c r="AS3" s="121">
        <v>44071</v>
      </c>
      <c r="AT3" s="121">
        <v>44072</v>
      </c>
      <c r="AU3" s="121">
        <v>44073</v>
      </c>
      <c r="AV3" s="121">
        <v>44074</v>
      </c>
      <c r="AW3" s="121">
        <v>44075</v>
      </c>
      <c r="AX3" s="121">
        <v>44076</v>
      </c>
      <c r="AY3" s="121">
        <v>44077</v>
      </c>
      <c r="AZ3" s="121">
        <v>44078</v>
      </c>
      <c r="BA3" s="121">
        <v>44079</v>
      </c>
      <c r="BB3" s="121">
        <v>44080</v>
      </c>
      <c r="BC3" s="121">
        <v>44081</v>
      </c>
      <c r="BD3" s="121">
        <v>44082</v>
      </c>
      <c r="BE3" s="121">
        <v>44083</v>
      </c>
      <c r="BF3" s="121">
        <v>44084</v>
      </c>
      <c r="BG3" s="121">
        <v>44085</v>
      </c>
      <c r="BH3" s="121">
        <v>44086</v>
      </c>
      <c r="BI3" s="121">
        <v>44087</v>
      </c>
      <c r="BJ3" s="121">
        <v>44088</v>
      </c>
      <c r="BK3" s="121">
        <v>44089</v>
      </c>
      <c r="BL3" s="121">
        <v>44090</v>
      </c>
      <c r="BM3" s="121">
        <v>44091</v>
      </c>
      <c r="BN3" s="121">
        <v>44092</v>
      </c>
      <c r="BO3" s="121">
        <v>44093</v>
      </c>
      <c r="BP3" s="121">
        <v>44094</v>
      </c>
      <c r="BQ3" s="121">
        <v>44095</v>
      </c>
      <c r="BR3" s="121">
        <v>44096</v>
      </c>
      <c r="BS3" s="121">
        <v>44097</v>
      </c>
      <c r="BT3" s="121">
        <v>44098</v>
      </c>
      <c r="BU3" s="121">
        <v>44099</v>
      </c>
      <c r="BV3" s="121">
        <v>44100</v>
      </c>
      <c r="BW3" s="121">
        <v>44101</v>
      </c>
      <c r="BX3" s="121">
        <v>44102</v>
      </c>
      <c r="BY3" s="121">
        <v>44103</v>
      </c>
      <c r="BZ3" s="121">
        <v>44104</v>
      </c>
      <c r="CA3" s="121">
        <v>44105</v>
      </c>
      <c r="CB3" s="121">
        <v>44106</v>
      </c>
      <c r="CC3" s="121">
        <v>44107</v>
      </c>
      <c r="CD3" s="121">
        <v>44108</v>
      </c>
      <c r="CE3" s="121">
        <v>44109</v>
      </c>
      <c r="CF3" s="121">
        <v>44110</v>
      </c>
      <c r="CG3" s="121">
        <v>44111</v>
      </c>
      <c r="CH3" s="121">
        <v>44112</v>
      </c>
      <c r="CI3" s="121">
        <v>44113</v>
      </c>
      <c r="CJ3" s="121">
        <v>44114</v>
      </c>
      <c r="CK3" s="121">
        <v>44115</v>
      </c>
      <c r="CL3" s="121">
        <v>44116</v>
      </c>
      <c r="CM3" s="121">
        <v>44117</v>
      </c>
      <c r="CN3" s="121">
        <v>44118</v>
      </c>
      <c r="CO3" s="121">
        <v>44119</v>
      </c>
      <c r="CP3" s="121">
        <v>44120</v>
      </c>
      <c r="CQ3" s="121">
        <v>44121</v>
      </c>
      <c r="CR3" s="121">
        <v>44122</v>
      </c>
      <c r="CS3" s="121">
        <v>44123</v>
      </c>
      <c r="CT3" s="121">
        <v>44124</v>
      </c>
      <c r="CU3" s="121">
        <v>44125</v>
      </c>
      <c r="CV3" s="121">
        <v>44126</v>
      </c>
      <c r="CW3" s="121">
        <v>44127</v>
      </c>
      <c r="CX3" s="121">
        <v>44128</v>
      </c>
      <c r="CY3" s="121">
        <v>44129</v>
      </c>
      <c r="CZ3" s="121">
        <v>44130</v>
      </c>
      <c r="DA3" s="121">
        <v>44131</v>
      </c>
      <c r="DB3" s="121">
        <v>44132</v>
      </c>
      <c r="DC3" s="121">
        <v>44133</v>
      </c>
      <c r="DD3" s="121">
        <v>44134</v>
      </c>
      <c r="DE3" s="121">
        <v>44135</v>
      </c>
      <c r="DF3" s="121">
        <v>44136</v>
      </c>
      <c r="DG3" s="121">
        <v>44137</v>
      </c>
      <c r="DH3" s="121">
        <v>44138</v>
      </c>
      <c r="DI3" s="121">
        <v>44139</v>
      </c>
      <c r="DJ3" s="121">
        <v>44140</v>
      </c>
      <c r="DK3" s="121">
        <v>44141</v>
      </c>
      <c r="DL3" s="121">
        <v>44142</v>
      </c>
      <c r="DM3" s="121">
        <v>44143</v>
      </c>
      <c r="DN3" s="121">
        <v>44144</v>
      </c>
      <c r="DO3" s="121">
        <v>44145</v>
      </c>
      <c r="DP3" s="121">
        <v>44146</v>
      </c>
      <c r="DQ3" s="121">
        <v>44147</v>
      </c>
      <c r="DR3" s="121">
        <v>44148</v>
      </c>
      <c r="DS3" s="121">
        <v>44149</v>
      </c>
      <c r="DT3" s="121">
        <v>44150</v>
      </c>
      <c r="DU3" s="121">
        <v>44151</v>
      </c>
      <c r="DV3" s="121">
        <v>44152</v>
      </c>
      <c r="DW3" s="121">
        <v>44153</v>
      </c>
      <c r="DX3" s="121">
        <v>44154</v>
      </c>
      <c r="DY3" s="121">
        <v>44155</v>
      </c>
      <c r="DZ3" s="121">
        <v>44156</v>
      </c>
      <c r="EA3" s="121">
        <v>44157</v>
      </c>
      <c r="EB3" s="121">
        <v>44158</v>
      </c>
      <c r="EC3" s="121">
        <v>44159</v>
      </c>
      <c r="ED3" s="121">
        <v>44160</v>
      </c>
      <c r="EE3" s="121">
        <v>44161</v>
      </c>
      <c r="EF3" s="121">
        <v>44162</v>
      </c>
      <c r="EG3" s="121">
        <v>44163</v>
      </c>
      <c r="EH3" s="121">
        <v>44164</v>
      </c>
      <c r="EI3" s="121">
        <v>44165</v>
      </c>
      <c r="EJ3" s="121">
        <v>44166</v>
      </c>
      <c r="EK3" s="121">
        <v>44167</v>
      </c>
      <c r="EL3" s="121">
        <v>44168</v>
      </c>
      <c r="EM3" s="121">
        <v>44169</v>
      </c>
      <c r="EN3" s="121">
        <v>44170</v>
      </c>
      <c r="EO3" s="121">
        <v>44171</v>
      </c>
      <c r="EP3" s="121">
        <v>44172</v>
      </c>
      <c r="EQ3" s="121">
        <v>44173</v>
      </c>
      <c r="ER3" s="121">
        <v>44174</v>
      </c>
      <c r="ES3" s="121">
        <v>44175</v>
      </c>
      <c r="ET3" s="121">
        <v>44176</v>
      </c>
      <c r="EU3" s="121">
        <v>44177</v>
      </c>
      <c r="EV3" s="121">
        <v>44178</v>
      </c>
      <c r="EW3" s="121">
        <v>44179</v>
      </c>
      <c r="EX3" s="121">
        <v>44180</v>
      </c>
      <c r="EY3" s="121">
        <v>44181</v>
      </c>
      <c r="EZ3" s="121">
        <v>44182</v>
      </c>
      <c r="FA3" s="121">
        <v>44183</v>
      </c>
      <c r="FB3" s="121">
        <v>44184</v>
      </c>
      <c r="FC3" s="121">
        <v>44185</v>
      </c>
      <c r="FD3" s="121">
        <v>44186</v>
      </c>
      <c r="FE3" s="121">
        <v>44187</v>
      </c>
      <c r="FF3" s="121">
        <v>44188</v>
      </c>
      <c r="FG3" s="121">
        <v>44189</v>
      </c>
      <c r="FH3" s="121">
        <v>44190</v>
      </c>
      <c r="FI3" s="121">
        <v>44191</v>
      </c>
      <c r="FJ3" s="121">
        <v>44192</v>
      </c>
      <c r="FK3" s="121">
        <v>44193</v>
      </c>
      <c r="FL3" s="121">
        <v>44194</v>
      </c>
      <c r="FM3" s="121">
        <v>44195</v>
      </c>
      <c r="FN3" s="121">
        <v>44196</v>
      </c>
      <c r="FO3" s="121">
        <v>44197</v>
      </c>
      <c r="FP3" s="121">
        <v>44198</v>
      </c>
      <c r="FQ3" s="121">
        <v>44199</v>
      </c>
      <c r="FR3" s="121">
        <v>44200</v>
      </c>
      <c r="FS3" s="121">
        <v>44201</v>
      </c>
      <c r="FT3" s="121">
        <v>44202</v>
      </c>
      <c r="FU3" s="121">
        <v>44203</v>
      </c>
      <c r="FV3" s="121">
        <v>44204</v>
      </c>
      <c r="FW3" s="121">
        <v>44205</v>
      </c>
      <c r="FX3" s="121">
        <v>44206</v>
      </c>
      <c r="FY3" s="121">
        <v>44207</v>
      </c>
      <c r="FZ3" s="121">
        <v>44208</v>
      </c>
      <c r="GA3" s="121">
        <v>44209</v>
      </c>
      <c r="GB3" s="121">
        <v>44210</v>
      </c>
      <c r="GC3" s="121">
        <v>44211</v>
      </c>
      <c r="GD3" s="121">
        <v>44212</v>
      </c>
      <c r="GE3" s="121">
        <v>44213</v>
      </c>
      <c r="GF3" s="121">
        <v>44214</v>
      </c>
      <c r="GG3" s="121">
        <v>44215</v>
      </c>
      <c r="GH3" s="121">
        <v>44216</v>
      </c>
      <c r="GI3" s="121">
        <v>44217</v>
      </c>
      <c r="GJ3" s="121">
        <v>44218</v>
      </c>
      <c r="GK3" s="121">
        <v>44219</v>
      </c>
      <c r="GL3" s="121">
        <v>44220</v>
      </c>
      <c r="GM3" s="121">
        <v>44221</v>
      </c>
      <c r="GN3" s="121">
        <v>44222</v>
      </c>
      <c r="GO3" s="121">
        <v>44223</v>
      </c>
      <c r="GP3" s="121">
        <v>44224</v>
      </c>
      <c r="GQ3" s="121">
        <v>44225</v>
      </c>
      <c r="GR3" s="121">
        <v>44226</v>
      </c>
      <c r="GS3" s="121">
        <v>44227</v>
      </c>
      <c r="GT3" s="121">
        <v>44228</v>
      </c>
      <c r="GU3" s="121">
        <v>44229</v>
      </c>
      <c r="GV3" s="121">
        <v>44230</v>
      </c>
      <c r="GW3" s="121">
        <v>44231</v>
      </c>
      <c r="GX3" s="121">
        <v>44232</v>
      </c>
      <c r="GY3" s="121">
        <v>44233</v>
      </c>
      <c r="GZ3" s="121">
        <v>44234</v>
      </c>
      <c r="HA3" s="121">
        <v>44235</v>
      </c>
      <c r="HB3" s="121">
        <v>44236</v>
      </c>
      <c r="HC3" s="121">
        <v>44237</v>
      </c>
      <c r="HD3" s="121">
        <v>44238</v>
      </c>
      <c r="HE3" s="121">
        <v>44239</v>
      </c>
      <c r="HF3" s="121">
        <v>44240</v>
      </c>
      <c r="HG3" s="121">
        <v>44241</v>
      </c>
      <c r="HH3" s="121">
        <v>44242</v>
      </c>
      <c r="HI3" s="121">
        <v>44243</v>
      </c>
      <c r="HJ3" s="121">
        <v>44244</v>
      </c>
      <c r="HK3" s="121">
        <v>44245</v>
      </c>
      <c r="HL3" s="121">
        <v>44246</v>
      </c>
      <c r="HM3" s="121">
        <v>44247</v>
      </c>
      <c r="HN3" s="121">
        <v>44248</v>
      </c>
      <c r="HO3" s="121">
        <v>44249</v>
      </c>
      <c r="HP3" s="121">
        <v>44250</v>
      </c>
      <c r="HQ3" s="121">
        <v>44251</v>
      </c>
      <c r="HR3" s="121">
        <v>44252</v>
      </c>
      <c r="HS3" s="121">
        <v>44253</v>
      </c>
      <c r="HT3" s="121">
        <v>44254</v>
      </c>
      <c r="HU3" s="121">
        <v>44255</v>
      </c>
      <c r="HV3" s="121">
        <v>44256</v>
      </c>
      <c r="HW3" s="121">
        <v>44257</v>
      </c>
      <c r="HX3" s="121">
        <v>44258</v>
      </c>
      <c r="HY3" s="121">
        <v>44259</v>
      </c>
      <c r="HZ3" s="121">
        <v>44260</v>
      </c>
      <c r="IA3" s="121">
        <v>44261</v>
      </c>
      <c r="IB3" s="121">
        <v>44262</v>
      </c>
      <c r="IC3" s="121">
        <v>44263</v>
      </c>
      <c r="ID3" s="121">
        <v>44264</v>
      </c>
      <c r="IE3" s="121">
        <v>44265</v>
      </c>
      <c r="IF3" s="121">
        <v>44266</v>
      </c>
      <c r="IG3" s="121">
        <v>44267</v>
      </c>
      <c r="IH3" s="121">
        <v>44268</v>
      </c>
      <c r="II3" s="121">
        <v>44269</v>
      </c>
      <c r="IJ3" s="121">
        <v>44270</v>
      </c>
      <c r="IK3" s="121">
        <v>44271</v>
      </c>
      <c r="IL3" s="121">
        <v>44272</v>
      </c>
      <c r="IM3" s="121">
        <v>44273</v>
      </c>
      <c r="IN3" s="121">
        <v>44274</v>
      </c>
      <c r="IO3" s="121">
        <v>44275</v>
      </c>
      <c r="IP3" s="121">
        <v>44276</v>
      </c>
      <c r="IQ3" s="121">
        <v>44277</v>
      </c>
      <c r="IR3" s="121">
        <v>44278</v>
      </c>
      <c r="IS3" s="121">
        <v>44279</v>
      </c>
      <c r="IT3" s="121">
        <v>44280</v>
      </c>
      <c r="IU3" s="121">
        <v>44281</v>
      </c>
      <c r="IV3" s="121">
        <v>44282</v>
      </c>
      <c r="IW3" s="121">
        <v>44283</v>
      </c>
      <c r="IX3" s="121">
        <v>44284</v>
      </c>
      <c r="IY3" s="121">
        <v>44285</v>
      </c>
      <c r="IZ3" s="121">
        <v>44286</v>
      </c>
      <c r="JA3" s="121">
        <v>44287</v>
      </c>
      <c r="JB3" s="121">
        <v>44288</v>
      </c>
      <c r="JC3" s="121">
        <v>44289</v>
      </c>
      <c r="JD3" s="121">
        <v>44290</v>
      </c>
      <c r="JE3" s="121">
        <v>44291</v>
      </c>
      <c r="JF3" s="121">
        <v>44292</v>
      </c>
      <c r="JG3" s="121">
        <v>44293</v>
      </c>
      <c r="JH3" s="121">
        <v>44294</v>
      </c>
      <c r="JI3" s="121">
        <v>44295</v>
      </c>
      <c r="JJ3" s="121">
        <v>44296</v>
      </c>
      <c r="JK3" s="121">
        <v>44297</v>
      </c>
      <c r="JL3" s="121">
        <v>44298</v>
      </c>
      <c r="JM3" s="121">
        <v>44299</v>
      </c>
      <c r="JN3" s="121">
        <v>44300</v>
      </c>
      <c r="JO3" s="121">
        <v>44301</v>
      </c>
      <c r="JP3" s="121">
        <v>44302</v>
      </c>
      <c r="JQ3" s="121">
        <v>44303</v>
      </c>
      <c r="JR3" s="121">
        <v>44304</v>
      </c>
      <c r="JS3" s="121">
        <v>44305</v>
      </c>
      <c r="JT3" s="121">
        <v>44306</v>
      </c>
      <c r="JU3" s="121">
        <v>44307</v>
      </c>
      <c r="JV3" s="121">
        <v>44308</v>
      </c>
      <c r="JW3" s="121">
        <v>44309</v>
      </c>
      <c r="JX3" s="121">
        <v>44310</v>
      </c>
      <c r="JY3" s="121">
        <v>44311</v>
      </c>
      <c r="JZ3" s="121">
        <v>44312</v>
      </c>
      <c r="KA3" s="121">
        <v>44313</v>
      </c>
      <c r="KB3" s="121">
        <v>44314</v>
      </c>
      <c r="KC3" s="121">
        <v>44315</v>
      </c>
      <c r="KD3" s="121">
        <v>44316</v>
      </c>
      <c r="KE3" s="121">
        <v>44317</v>
      </c>
      <c r="KF3" s="121">
        <v>44318</v>
      </c>
      <c r="KG3" s="121">
        <v>44319</v>
      </c>
      <c r="KH3" s="121">
        <v>44320</v>
      </c>
      <c r="KI3" s="121">
        <v>44321</v>
      </c>
      <c r="KJ3" s="121">
        <v>44322</v>
      </c>
      <c r="KK3" s="121">
        <v>44323</v>
      </c>
      <c r="KL3" s="121">
        <v>44324</v>
      </c>
      <c r="KM3" s="121">
        <v>44325</v>
      </c>
      <c r="KN3" s="121">
        <v>44326</v>
      </c>
      <c r="KO3" s="121">
        <v>44327</v>
      </c>
      <c r="KP3" s="121">
        <v>44328</v>
      </c>
      <c r="KQ3" s="121">
        <v>44329</v>
      </c>
      <c r="KR3" s="121">
        <v>44330</v>
      </c>
      <c r="KS3" s="121">
        <v>44331</v>
      </c>
      <c r="KT3" s="121">
        <v>44332</v>
      </c>
      <c r="KU3" s="121">
        <v>44333</v>
      </c>
      <c r="KV3" s="121">
        <v>44334</v>
      </c>
      <c r="KW3" s="121">
        <v>44335</v>
      </c>
      <c r="KX3" s="121">
        <v>44336</v>
      </c>
      <c r="KY3" s="121">
        <v>44337</v>
      </c>
      <c r="KZ3" s="121">
        <v>44338</v>
      </c>
      <c r="LA3" s="121">
        <v>44339</v>
      </c>
      <c r="LB3" s="121">
        <v>44340</v>
      </c>
      <c r="LC3" s="121">
        <v>44341</v>
      </c>
      <c r="LD3" s="121">
        <v>44342</v>
      </c>
      <c r="LE3" s="121">
        <v>44343</v>
      </c>
      <c r="LF3" s="121">
        <v>44344</v>
      </c>
      <c r="LG3" s="121">
        <v>44345</v>
      </c>
      <c r="LH3" s="121">
        <v>44346</v>
      </c>
      <c r="LI3" s="121">
        <v>44347</v>
      </c>
      <c r="LJ3" s="121">
        <v>44348</v>
      </c>
      <c r="LK3" s="121">
        <v>44349</v>
      </c>
      <c r="LL3" s="121">
        <v>44350</v>
      </c>
      <c r="LM3" s="121">
        <v>44351</v>
      </c>
      <c r="LN3" s="121">
        <v>44352</v>
      </c>
      <c r="LO3" s="121">
        <v>44353</v>
      </c>
      <c r="LP3" s="121">
        <v>44354</v>
      </c>
      <c r="LQ3" s="121">
        <v>44355</v>
      </c>
      <c r="LR3" s="121">
        <v>44356</v>
      </c>
      <c r="LS3" s="121">
        <v>44357</v>
      </c>
      <c r="LT3" s="121">
        <v>44358</v>
      </c>
      <c r="LU3" s="121">
        <v>44359</v>
      </c>
      <c r="LV3" s="121">
        <v>44360</v>
      </c>
      <c r="LW3" s="121">
        <v>44361</v>
      </c>
      <c r="LX3" s="121">
        <v>44362</v>
      </c>
      <c r="LY3" s="121">
        <v>44363</v>
      </c>
      <c r="LZ3" s="121">
        <v>44364</v>
      </c>
      <c r="MA3" s="121">
        <v>44365</v>
      </c>
      <c r="MB3" s="121">
        <v>44366</v>
      </c>
      <c r="MC3" s="121">
        <v>44367</v>
      </c>
      <c r="MD3" s="121">
        <v>44368</v>
      </c>
      <c r="ME3" s="121">
        <v>44369</v>
      </c>
      <c r="MF3" s="121">
        <v>44370</v>
      </c>
      <c r="MG3" s="121">
        <v>44371</v>
      </c>
      <c r="MH3" s="121">
        <v>44372</v>
      </c>
      <c r="MI3" s="121">
        <v>44373</v>
      </c>
      <c r="MJ3" s="121">
        <v>44374</v>
      </c>
      <c r="MK3" s="121">
        <v>44375</v>
      </c>
      <c r="ML3" s="121">
        <v>44376</v>
      </c>
      <c r="MM3" s="121">
        <v>44377</v>
      </c>
      <c r="MN3" s="121">
        <v>44378</v>
      </c>
      <c r="MO3" s="121">
        <v>44379</v>
      </c>
      <c r="MP3" s="121">
        <v>44380</v>
      </c>
      <c r="MQ3" s="121">
        <v>44381</v>
      </c>
      <c r="MR3" s="121">
        <v>44382</v>
      </c>
      <c r="MS3" s="121">
        <v>44383</v>
      </c>
      <c r="MT3" s="121">
        <v>44384</v>
      </c>
      <c r="MU3" s="121">
        <v>44385</v>
      </c>
      <c r="MV3" s="121">
        <v>44386</v>
      </c>
      <c r="MW3" s="121">
        <v>44387</v>
      </c>
      <c r="MX3" s="121">
        <v>44388</v>
      </c>
      <c r="MY3" s="121">
        <v>44389</v>
      </c>
      <c r="MZ3" s="121">
        <v>44390</v>
      </c>
      <c r="NA3" s="121">
        <v>44391</v>
      </c>
      <c r="NB3" s="121">
        <v>44392</v>
      </c>
    </row>
    <row r="4" spans="1:366" ht="15.75" customHeight="1">
      <c r="A4" s="122" t="s">
        <v>244</v>
      </c>
      <c r="B4" s="122" t="s">
        <v>245</v>
      </c>
      <c r="C4" s="122" t="s">
        <v>246</v>
      </c>
      <c r="D4" s="122" t="s">
        <v>247</v>
      </c>
      <c r="E4" s="122" t="s">
        <v>248</v>
      </c>
      <c r="F4" s="122" t="s">
        <v>249</v>
      </c>
      <c r="G4" s="122" t="s">
        <v>250</v>
      </c>
      <c r="H4" s="122" t="s">
        <v>244</v>
      </c>
      <c r="I4" s="122" t="s">
        <v>245</v>
      </c>
      <c r="J4" s="122" t="s">
        <v>246</v>
      </c>
      <c r="K4" s="122" t="s">
        <v>247</v>
      </c>
      <c r="L4" s="122" t="s">
        <v>248</v>
      </c>
      <c r="M4" s="122" t="s">
        <v>249</v>
      </c>
      <c r="N4" s="122" t="s">
        <v>250</v>
      </c>
      <c r="O4" s="122" t="s">
        <v>244</v>
      </c>
      <c r="P4" s="122" t="s">
        <v>245</v>
      </c>
      <c r="Q4" s="122" t="s">
        <v>246</v>
      </c>
      <c r="R4" s="122" t="s">
        <v>247</v>
      </c>
      <c r="S4" s="122" t="s">
        <v>248</v>
      </c>
      <c r="T4" s="122" t="s">
        <v>249</v>
      </c>
      <c r="U4" s="122" t="s">
        <v>250</v>
      </c>
      <c r="V4" s="122" t="s">
        <v>244</v>
      </c>
      <c r="W4" s="122" t="s">
        <v>245</v>
      </c>
      <c r="X4" s="122" t="s">
        <v>246</v>
      </c>
      <c r="Y4" s="122" t="s">
        <v>247</v>
      </c>
      <c r="Z4" s="122" t="s">
        <v>248</v>
      </c>
      <c r="AA4" s="122" t="s">
        <v>249</v>
      </c>
      <c r="AB4" s="122" t="s">
        <v>250</v>
      </c>
      <c r="AC4" s="122" t="s">
        <v>244</v>
      </c>
      <c r="AD4" s="122" t="s">
        <v>245</v>
      </c>
      <c r="AE4" s="122" t="s">
        <v>246</v>
      </c>
      <c r="AF4" s="122" t="s">
        <v>247</v>
      </c>
      <c r="AG4" s="122" t="s">
        <v>248</v>
      </c>
      <c r="AH4" s="122" t="s">
        <v>249</v>
      </c>
      <c r="AI4" s="122" t="s">
        <v>250</v>
      </c>
      <c r="AJ4" s="122" t="s">
        <v>244</v>
      </c>
      <c r="AK4" s="122" t="s">
        <v>245</v>
      </c>
      <c r="AL4" s="122" t="s">
        <v>246</v>
      </c>
      <c r="AM4" s="122" t="s">
        <v>247</v>
      </c>
      <c r="AN4" s="122" t="s">
        <v>248</v>
      </c>
      <c r="AO4" s="122" t="s">
        <v>249</v>
      </c>
      <c r="AP4" s="122" t="s">
        <v>250</v>
      </c>
      <c r="AQ4" s="122" t="s">
        <v>244</v>
      </c>
      <c r="AR4" s="122" t="s">
        <v>245</v>
      </c>
      <c r="AS4" s="122" t="s">
        <v>246</v>
      </c>
      <c r="AT4" s="122" t="s">
        <v>247</v>
      </c>
      <c r="AU4" s="122" t="s">
        <v>248</v>
      </c>
      <c r="AV4" s="122" t="s">
        <v>249</v>
      </c>
      <c r="AW4" s="122" t="s">
        <v>250</v>
      </c>
      <c r="AX4" s="122" t="s">
        <v>244</v>
      </c>
      <c r="AY4" s="122" t="s">
        <v>245</v>
      </c>
      <c r="AZ4" s="122" t="s">
        <v>246</v>
      </c>
      <c r="BA4" s="122" t="s">
        <v>247</v>
      </c>
      <c r="BB4" s="122" t="s">
        <v>248</v>
      </c>
      <c r="BC4" s="122" t="s">
        <v>249</v>
      </c>
      <c r="BD4" s="122" t="s">
        <v>250</v>
      </c>
      <c r="BE4" s="122" t="s">
        <v>244</v>
      </c>
      <c r="BF4" s="122" t="s">
        <v>245</v>
      </c>
      <c r="BG4" s="122" t="s">
        <v>246</v>
      </c>
      <c r="BH4" s="122" t="s">
        <v>247</v>
      </c>
      <c r="BI4" s="122" t="s">
        <v>248</v>
      </c>
      <c r="BJ4" s="122" t="s">
        <v>249</v>
      </c>
      <c r="BK4" s="122" t="s">
        <v>250</v>
      </c>
      <c r="BL4" s="122" t="s">
        <v>244</v>
      </c>
      <c r="BM4" s="122" t="s">
        <v>245</v>
      </c>
      <c r="BN4" s="122" t="s">
        <v>246</v>
      </c>
      <c r="BO4" s="122" t="s">
        <v>247</v>
      </c>
      <c r="BP4" s="122" t="s">
        <v>248</v>
      </c>
      <c r="BQ4" s="122" t="s">
        <v>249</v>
      </c>
      <c r="BR4" s="122" t="s">
        <v>250</v>
      </c>
      <c r="BS4" s="122" t="s">
        <v>244</v>
      </c>
      <c r="BT4" s="122" t="s">
        <v>245</v>
      </c>
      <c r="BU4" s="122" t="s">
        <v>246</v>
      </c>
      <c r="BV4" s="122" t="s">
        <v>247</v>
      </c>
      <c r="BW4" s="122" t="s">
        <v>248</v>
      </c>
      <c r="BX4" s="122" t="s">
        <v>249</v>
      </c>
      <c r="BY4" s="122" t="s">
        <v>250</v>
      </c>
      <c r="BZ4" s="122" t="s">
        <v>244</v>
      </c>
      <c r="CA4" s="122" t="s">
        <v>245</v>
      </c>
      <c r="CB4" s="122" t="s">
        <v>246</v>
      </c>
      <c r="CC4" s="122" t="s">
        <v>247</v>
      </c>
      <c r="CD4" s="122" t="s">
        <v>248</v>
      </c>
      <c r="CE4" s="122" t="s">
        <v>249</v>
      </c>
      <c r="CF4" s="122" t="s">
        <v>250</v>
      </c>
      <c r="CG4" s="122" t="s">
        <v>244</v>
      </c>
      <c r="CH4" s="122" t="s">
        <v>245</v>
      </c>
      <c r="CI4" s="122" t="s">
        <v>246</v>
      </c>
      <c r="CJ4" s="122" t="s">
        <v>247</v>
      </c>
      <c r="CK4" s="122" t="s">
        <v>248</v>
      </c>
      <c r="CL4" s="122" t="s">
        <v>249</v>
      </c>
      <c r="CM4" s="122" t="s">
        <v>250</v>
      </c>
      <c r="CN4" s="122" t="s">
        <v>244</v>
      </c>
      <c r="CO4" s="122" t="s">
        <v>245</v>
      </c>
      <c r="CP4" s="122" t="s">
        <v>246</v>
      </c>
      <c r="CQ4" s="122" t="s">
        <v>247</v>
      </c>
      <c r="CR4" s="122" t="s">
        <v>248</v>
      </c>
      <c r="CS4" s="122" t="s">
        <v>249</v>
      </c>
      <c r="CT4" s="122" t="s">
        <v>250</v>
      </c>
      <c r="CU4" s="122" t="s">
        <v>244</v>
      </c>
      <c r="CV4" s="122" t="s">
        <v>245</v>
      </c>
      <c r="CW4" s="122" t="s">
        <v>246</v>
      </c>
      <c r="CX4" s="122" t="s">
        <v>247</v>
      </c>
      <c r="CY4" s="122" t="s">
        <v>248</v>
      </c>
      <c r="CZ4" s="122" t="s">
        <v>249</v>
      </c>
      <c r="DA4" s="122" t="s">
        <v>250</v>
      </c>
      <c r="DB4" s="122" t="s">
        <v>244</v>
      </c>
      <c r="DC4" s="122" t="s">
        <v>245</v>
      </c>
      <c r="DD4" s="122" t="s">
        <v>246</v>
      </c>
      <c r="DE4" s="122" t="s">
        <v>247</v>
      </c>
      <c r="DF4" s="122" t="s">
        <v>248</v>
      </c>
      <c r="DG4" s="122" t="s">
        <v>249</v>
      </c>
      <c r="DH4" s="122" t="s">
        <v>250</v>
      </c>
      <c r="DI4" s="122" t="s">
        <v>244</v>
      </c>
      <c r="DJ4" s="122" t="s">
        <v>245</v>
      </c>
      <c r="DK4" s="122" t="s">
        <v>246</v>
      </c>
      <c r="DL4" s="122" t="s">
        <v>247</v>
      </c>
      <c r="DM4" s="122" t="s">
        <v>248</v>
      </c>
      <c r="DN4" s="122" t="s">
        <v>249</v>
      </c>
      <c r="DO4" s="122" t="s">
        <v>250</v>
      </c>
      <c r="DP4" s="122" t="s">
        <v>244</v>
      </c>
      <c r="DQ4" s="122" t="s">
        <v>245</v>
      </c>
      <c r="DR4" s="122" t="s">
        <v>246</v>
      </c>
      <c r="DS4" s="122" t="s">
        <v>247</v>
      </c>
      <c r="DT4" s="122" t="s">
        <v>248</v>
      </c>
      <c r="DU4" s="122" t="s">
        <v>249</v>
      </c>
      <c r="DV4" s="122" t="s">
        <v>250</v>
      </c>
      <c r="DW4" s="122" t="s">
        <v>244</v>
      </c>
      <c r="DX4" s="122" t="s">
        <v>245</v>
      </c>
      <c r="DY4" s="122" t="s">
        <v>246</v>
      </c>
      <c r="DZ4" s="122" t="s">
        <v>247</v>
      </c>
      <c r="EA4" s="122" t="s">
        <v>248</v>
      </c>
      <c r="EB4" s="122" t="s">
        <v>249</v>
      </c>
      <c r="EC4" s="122" t="s">
        <v>250</v>
      </c>
      <c r="ED4" s="122" t="s">
        <v>244</v>
      </c>
      <c r="EE4" s="122" t="s">
        <v>245</v>
      </c>
      <c r="EF4" s="122" t="s">
        <v>246</v>
      </c>
      <c r="EG4" s="122" t="s">
        <v>247</v>
      </c>
      <c r="EH4" s="122" t="s">
        <v>248</v>
      </c>
      <c r="EI4" s="122" t="s">
        <v>249</v>
      </c>
      <c r="EJ4" s="122" t="s">
        <v>250</v>
      </c>
      <c r="EK4" s="122" t="s">
        <v>244</v>
      </c>
      <c r="EL4" s="122" t="s">
        <v>245</v>
      </c>
      <c r="EM4" s="122" t="s">
        <v>246</v>
      </c>
      <c r="EN4" s="122" t="s">
        <v>247</v>
      </c>
      <c r="EO4" s="122" t="s">
        <v>248</v>
      </c>
      <c r="EP4" s="122" t="s">
        <v>249</v>
      </c>
      <c r="EQ4" s="122" t="s">
        <v>250</v>
      </c>
      <c r="ER4" s="122" t="s">
        <v>244</v>
      </c>
      <c r="ES4" s="122" t="s">
        <v>245</v>
      </c>
      <c r="ET4" s="122" t="s">
        <v>246</v>
      </c>
      <c r="EU4" s="122" t="s">
        <v>247</v>
      </c>
      <c r="EV4" s="122" t="s">
        <v>248</v>
      </c>
      <c r="EW4" s="122" t="s">
        <v>249</v>
      </c>
      <c r="EX4" s="122" t="s">
        <v>250</v>
      </c>
      <c r="EY4" s="122" t="s">
        <v>244</v>
      </c>
      <c r="EZ4" s="122" t="s">
        <v>245</v>
      </c>
      <c r="FA4" s="122" t="s">
        <v>246</v>
      </c>
      <c r="FB4" s="122" t="s">
        <v>247</v>
      </c>
      <c r="FC4" s="122" t="s">
        <v>248</v>
      </c>
      <c r="FD4" s="122" t="s">
        <v>249</v>
      </c>
      <c r="FE4" s="122" t="s">
        <v>250</v>
      </c>
      <c r="FF4" s="122" t="s">
        <v>244</v>
      </c>
      <c r="FG4" s="122" t="s">
        <v>245</v>
      </c>
      <c r="FH4" s="122" t="s">
        <v>246</v>
      </c>
      <c r="FI4" s="122" t="s">
        <v>247</v>
      </c>
      <c r="FJ4" s="122" t="s">
        <v>248</v>
      </c>
      <c r="FK4" s="122" t="s">
        <v>249</v>
      </c>
      <c r="FL4" s="122" t="s">
        <v>250</v>
      </c>
      <c r="FM4" s="122" t="s">
        <v>244</v>
      </c>
      <c r="FN4" s="122" t="s">
        <v>245</v>
      </c>
      <c r="FO4" s="122" t="s">
        <v>246</v>
      </c>
      <c r="FP4" s="122" t="s">
        <v>247</v>
      </c>
      <c r="FQ4" s="122" t="s">
        <v>248</v>
      </c>
      <c r="FR4" s="122" t="s">
        <v>249</v>
      </c>
      <c r="FS4" s="122" t="s">
        <v>250</v>
      </c>
      <c r="FT4" s="122" t="s">
        <v>244</v>
      </c>
      <c r="FU4" s="122" t="s">
        <v>245</v>
      </c>
      <c r="FV4" s="122" t="s">
        <v>246</v>
      </c>
      <c r="FW4" s="122" t="s">
        <v>247</v>
      </c>
      <c r="FX4" s="122" t="s">
        <v>248</v>
      </c>
      <c r="FY4" s="122" t="s">
        <v>249</v>
      </c>
      <c r="FZ4" s="122" t="s">
        <v>250</v>
      </c>
      <c r="GA4" s="122" t="s">
        <v>244</v>
      </c>
      <c r="GB4" s="122" t="s">
        <v>245</v>
      </c>
      <c r="GC4" s="122" t="s">
        <v>246</v>
      </c>
      <c r="GD4" s="122" t="s">
        <v>247</v>
      </c>
      <c r="GE4" s="122" t="s">
        <v>248</v>
      </c>
      <c r="GF4" s="122" t="s">
        <v>249</v>
      </c>
      <c r="GG4" s="122" t="s">
        <v>250</v>
      </c>
      <c r="GH4" s="122" t="s">
        <v>244</v>
      </c>
      <c r="GI4" s="122" t="s">
        <v>245</v>
      </c>
      <c r="GJ4" s="122" t="s">
        <v>246</v>
      </c>
      <c r="GK4" s="122" t="s">
        <v>247</v>
      </c>
      <c r="GL4" s="122" t="s">
        <v>248</v>
      </c>
      <c r="GM4" s="122" t="s">
        <v>249</v>
      </c>
      <c r="GN4" s="122" t="s">
        <v>250</v>
      </c>
      <c r="GO4" s="122" t="s">
        <v>244</v>
      </c>
      <c r="GP4" s="122" t="s">
        <v>245</v>
      </c>
      <c r="GQ4" s="122" t="s">
        <v>246</v>
      </c>
      <c r="GR4" s="122" t="s">
        <v>247</v>
      </c>
      <c r="GS4" s="122" t="s">
        <v>248</v>
      </c>
      <c r="GT4" s="122" t="s">
        <v>249</v>
      </c>
      <c r="GU4" s="122" t="s">
        <v>250</v>
      </c>
      <c r="GV4" s="122" t="s">
        <v>244</v>
      </c>
      <c r="GW4" s="122" t="s">
        <v>245</v>
      </c>
      <c r="GX4" s="122" t="s">
        <v>246</v>
      </c>
      <c r="GY4" s="122" t="s">
        <v>247</v>
      </c>
      <c r="GZ4" s="122" t="s">
        <v>248</v>
      </c>
      <c r="HA4" s="122" t="s">
        <v>249</v>
      </c>
      <c r="HB4" s="122" t="s">
        <v>250</v>
      </c>
      <c r="HC4" s="122" t="s">
        <v>244</v>
      </c>
      <c r="HD4" s="122" t="s">
        <v>245</v>
      </c>
      <c r="HE4" s="122" t="s">
        <v>246</v>
      </c>
      <c r="HF4" s="122" t="s">
        <v>247</v>
      </c>
      <c r="HG4" s="122" t="s">
        <v>248</v>
      </c>
      <c r="HH4" s="122" t="s">
        <v>249</v>
      </c>
      <c r="HI4" s="122" t="s">
        <v>250</v>
      </c>
      <c r="HJ4" s="122" t="s">
        <v>244</v>
      </c>
      <c r="HK4" s="122" t="s">
        <v>245</v>
      </c>
      <c r="HL4" s="122" t="s">
        <v>246</v>
      </c>
      <c r="HM4" s="122" t="s">
        <v>247</v>
      </c>
      <c r="HN4" s="122" t="s">
        <v>248</v>
      </c>
      <c r="HO4" s="122" t="s">
        <v>249</v>
      </c>
      <c r="HP4" s="122" t="s">
        <v>250</v>
      </c>
      <c r="HQ4" s="122" t="s">
        <v>244</v>
      </c>
      <c r="HR4" s="122" t="s">
        <v>245</v>
      </c>
      <c r="HS4" s="122" t="s">
        <v>246</v>
      </c>
      <c r="HT4" s="122" t="s">
        <v>247</v>
      </c>
      <c r="HU4" s="122" t="s">
        <v>248</v>
      </c>
      <c r="HV4" s="122" t="s">
        <v>249</v>
      </c>
      <c r="HW4" s="122" t="s">
        <v>250</v>
      </c>
      <c r="HX4" s="122" t="s">
        <v>244</v>
      </c>
      <c r="HY4" s="122" t="s">
        <v>245</v>
      </c>
      <c r="HZ4" s="122" t="s">
        <v>246</v>
      </c>
      <c r="IA4" s="122" t="s">
        <v>247</v>
      </c>
      <c r="IB4" s="122" t="s">
        <v>248</v>
      </c>
      <c r="IC4" s="122" t="s">
        <v>249</v>
      </c>
      <c r="ID4" s="122" t="s">
        <v>250</v>
      </c>
      <c r="IE4" s="122" t="s">
        <v>244</v>
      </c>
      <c r="IF4" s="122" t="s">
        <v>245</v>
      </c>
      <c r="IG4" s="122" t="s">
        <v>246</v>
      </c>
      <c r="IH4" s="122" t="s">
        <v>247</v>
      </c>
      <c r="II4" s="122" t="s">
        <v>248</v>
      </c>
      <c r="IJ4" s="122" t="s">
        <v>249</v>
      </c>
      <c r="IK4" s="122" t="s">
        <v>250</v>
      </c>
      <c r="IL4" s="122" t="s">
        <v>244</v>
      </c>
      <c r="IM4" s="122" t="s">
        <v>245</v>
      </c>
      <c r="IN4" s="122" t="s">
        <v>246</v>
      </c>
      <c r="IO4" s="122" t="s">
        <v>247</v>
      </c>
      <c r="IP4" s="122" t="s">
        <v>248</v>
      </c>
      <c r="IQ4" s="122" t="s">
        <v>249</v>
      </c>
      <c r="IR4" s="122" t="s">
        <v>250</v>
      </c>
      <c r="IS4" s="122" t="s">
        <v>244</v>
      </c>
      <c r="IT4" s="122" t="s">
        <v>245</v>
      </c>
      <c r="IU4" s="122" t="s">
        <v>246</v>
      </c>
      <c r="IV4" s="122" t="s">
        <v>247</v>
      </c>
      <c r="IW4" s="122" t="s">
        <v>248</v>
      </c>
      <c r="IX4" s="122" t="s">
        <v>249</v>
      </c>
      <c r="IY4" s="122" t="s">
        <v>250</v>
      </c>
      <c r="IZ4" s="122" t="s">
        <v>244</v>
      </c>
      <c r="JA4" s="122" t="s">
        <v>245</v>
      </c>
      <c r="JB4" s="122" t="s">
        <v>246</v>
      </c>
      <c r="JC4" s="122" t="s">
        <v>247</v>
      </c>
      <c r="JD4" s="122" t="s">
        <v>248</v>
      </c>
      <c r="JE4" s="122" t="s">
        <v>249</v>
      </c>
      <c r="JF4" s="122" t="s">
        <v>250</v>
      </c>
      <c r="JG4" s="122" t="s">
        <v>244</v>
      </c>
      <c r="JH4" s="122" t="s">
        <v>245</v>
      </c>
      <c r="JI4" s="122" t="s">
        <v>246</v>
      </c>
      <c r="JJ4" s="122" t="s">
        <v>247</v>
      </c>
      <c r="JK4" s="122" t="s">
        <v>248</v>
      </c>
      <c r="JL4" s="122" t="s">
        <v>249</v>
      </c>
      <c r="JM4" s="122" t="s">
        <v>250</v>
      </c>
      <c r="JN4" s="122" t="s">
        <v>244</v>
      </c>
      <c r="JO4" s="122" t="s">
        <v>245</v>
      </c>
      <c r="JP4" s="122" t="s">
        <v>246</v>
      </c>
      <c r="JQ4" s="122" t="s">
        <v>247</v>
      </c>
      <c r="JR4" s="122" t="s">
        <v>248</v>
      </c>
      <c r="JS4" s="122" t="s">
        <v>249</v>
      </c>
      <c r="JT4" s="122" t="s">
        <v>250</v>
      </c>
      <c r="JU4" s="122" t="s">
        <v>244</v>
      </c>
      <c r="JV4" s="122" t="s">
        <v>245</v>
      </c>
      <c r="JW4" s="122" t="s">
        <v>246</v>
      </c>
      <c r="JX4" s="122" t="s">
        <v>247</v>
      </c>
      <c r="JY4" s="122" t="s">
        <v>248</v>
      </c>
      <c r="JZ4" s="122" t="s">
        <v>249</v>
      </c>
      <c r="KA4" s="122" t="s">
        <v>250</v>
      </c>
      <c r="KB4" s="122" t="s">
        <v>244</v>
      </c>
      <c r="KC4" s="122" t="s">
        <v>245</v>
      </c>
      <c r="KD4" s="122" t="s">
        <v>246</v>
      </c>
      <c r="KE4" s="122" t="s">
        <v>247</v>
      </c>
      <c r="KF4" s="122" t="s">
        <v>248</v>
      </c>
      <c r="KG4" s="122" t="s">
        <v>249</v>
      </c>
      <c r="KH4" s="122" t="s">
        <v>250</v>
      </c>
      <c r="KI4" s="122" t="s">
        <v>244</v>
      </c>
      <c r="KJ4" s="122" t="s">
        <v>245</v>
      </c>
      <c r="KK4" s="122" t="s">
        <v>246</v>
      </c>
      <c r="KL4" s="122" t="s">
        <v>247</v>
      </c>
      <c r="KM4" s="122" t="s">
        <v>248</v>
      </c>
      <c r="KN4" s="122" t="s">
        <v>249</v>
      </c>
      <c r="KO4" s="122" t="s">
        <v>250</v>
      </c>
      <c r="KP4" s="122" t="s">
        <v>244</v>
      </c>
      <c r="KQ4" s="122" t="s">
        <v>245</v>
      </c>
      <c r="KR4" s="122" t="s">
        <v>246</v>
      </c>
      <c r="KS4" s="122" t="s">
        <v>247</v>
      </c>
      <c r="KT4" s="122" t="s">
        <v>248</v>
      </c>
      <c r="KU4" s="122" t="s">
        <v>249</v>
      </c>
      <c r="KV4" s="122" t="s">
        <v>250</v>
      </c>
      <c r="KW4" s="122" t="s">
        <v>244</v>
      </c>
      <c r="KX4" s="122" t="s">
        <v>245</v>
      </c>
      <c r="KY4" s="122" t="s">
        <v>246</v>
      </c>
      <c r="KZ4" s="122" t="s">
        <v>247</v>
      </c>
      <c r="LA4" s="122" t="s">
        <v>248</v>
      </c>
      <c r="LB4" s="122" t="s">
        <v>249</v>
      </c>
      <c r="LC4" s="122" t="s">
        <v>250</v>
      </c>
      <c r="LD4" s="122" t="s">
        <v>244</v>
      </c>
      <c r="LE4" s="122" t="s">
        <v>245</v>
      </c>
      <c r="LF4" s="122" t="s">
        <v>246</v>
      </c>
      <c r="LG4" s="122" t="s">
        <v>247</v>
      </c>
      <c r="LH4" s="122" t="s">
        <v>248</v>
      </c>
      <c r="LI4" s="122" t="s">
        <v>249</v>
      </c>
      <c r="LJ4" s="122" t="s">
        <v>250</v>
      </c>
      <c r="LK4" s="122" t="s">
        <v>244</v>
      </c>
      <c r="LL4" s="122" t="s">
        <v>245</v>
      </c>
      <c r="LM4" s="122" t="s">
        <v>246</v>
      </c>
      <c r="LN4" s="122" t="s">
        <v>247</v>
      </c>
      <c r="LO4" s="122" t="s">
        <v>248</v>
      </c>
      <c r="LP4" s="122" t="s">
        <v>249</v>
      </c>
      <c r="LQ4" s="122" t="s">
        <v>250</v>
      </c>
      <c r="LR4" s="122" t="s">
        <v>244</v>
      </c>
      <c r="LS4" s="122" t="s">
        <v>245</v>
      </c>
      <c r="LT4" s="122" t="s">
        <v>246</v>
      </c>
      <c r="LU4" s="122" t="s">
        <v>247</v>
      </c>
      <c r="LV4" s="122" t="s">
        <v>248</v>
      </c>
      <c r="LW4" s="122" t="s">
        <v>249</v>
      </c>
      <c r="LX4" s="122" t="s">
        <v>250</v>
      </c>
      <c r="LY4" s="122" t="s">
        <v>244</v>
      </c>
      <c r="LZ4" s="122" t="s">
        <v>245</v>
      </c>
      <c r="MA4" s="122" t="s">
        <v>246</v>
      </c>
      <c r="MB4" s="122" t="s">
        <v>247</v>
      </c>
      <c r="MC4" s="122" t="s">
        <v>248</v>
      </c>
      <c r="MD4" s="122" t="s">
        <v>249</v>
      </c>
      <c r="ME4" s="122" t="s">
        <v>250</v>
      </c>
      <c r="MF4" s="122" t="s">
        <v>244</v>
      </c>
      <c r="MG4" s="122" t="s">
        <v>245</v>
      </c>
      <c r="MH4" s="122" t="s">
        <v>246</v>
      </c>
      <c r="MI4" s="122" t="s">
        <v>247</v>
      </c>
      <c r="MJ4" s="122" t="s">
        <v>248</v>
      </c>
      <c r="MK4" s="122" t="s">
        <v>249</v>
      </c>
      <c r="ML4" s="122" t="s">
        <v>250</v>
      </c>
      <c r="MM4" s="122" t="s">
        <v>244</v>
      </c>
      <c r="MN4" s="122" t="s">
        <v>245</v>
      </c>
      <c r="MO4" s="122" t="s">
        <v>246</v>
      </c>
      <c r="MP4" s="122" t="s">
        <v>247</v>
      </c>
      <c r="MQ4" s="122" t="s">
        <v>248</v>
      </c>
      <c r="MR4" s="122" t="s">
        <v>249</v>
      </c>
      <c r="MS4" s="122" t="s">
        <v>250</v>
      </c>
      <c r="MT4" s="122" t="s">
        <v>244</v>
      </c>
      <c r="MU4" s="122" t="s">
        <v>245</v>
      </c>
      <c r="MV4" s="122" t="s">
        <v>246</v>
      </c>
      <c r="MW4" s="122" t="s">
        <v>247</v>
      </c>
      <c r="MX4" s="122" t="s">
        <v>248</v>
      </c>
      <c r="MY4" s="122" t="s">
        <v>249</v>
      </c>
      <c r="MZ4" s="122" t="s">
        <v>250</v>
      </c>
      <c r="NA4" s="122" t="s">
        <v>244</v>
      </c>
      <c r="NB4" s="122" t="s">
        <v>245</v>
      </c>
    </row>
    <row r="5" spans="1:366" ht="15.75" customHeight="1">
      <c r="A5" s="126" t="s">
        <v>271</v>
      </c>
      <c r="B5" s="126" t="s">
        <v>272</v>
      </c>
      <c r="C5" s="126" t="s">
        <v>271</v>
      </c>
      <c r="D5" s="126" t="s">
        <v>272</v>
      </c>
      <c r="E5" s="126" t="s">
        <v>271</v>
      </c>
      <c r="F5" s="126" t="s">
        <v>272</v>
      </c>
      <c r="G5" s="126" t="s">
        <v>273</v>
      </c>
      <c r="H5" s="126" t="s">
        <v>271</v>
      </c>
      <c r="I5" s="126" t="s">
        <v>272</v>
      </c>
      <c r="J5" s="126" t="s">
        <v>271</v>
      </c>
      <c r="K5" s="126" t="s">
        <v>272</v>
      </c>
      <c r="L5" s="126" t="s">
        <v>271</v>
      </c>
      <c r="M5" s="126" t="s">
        <v>273</v>
      </c>
      <c r="N5" s="126" t="s">
        <v>272</v>
      </c>
      <c r="O5" s="126" t="s">
        <v>271</v>
      </c>
      <c r="P5" s="126" t="s">
        <v>272</v>
      </c>
      <c r="Q5" s="126" t="s">
        <v>271</v>
      </c>
      <c r="R5" s="126" t="s">
        <v>272</v>
      </c>
      <c r="S5" s="126" t="s">
        <v>271</v>
      </c>
      <c r="T5" s="126" t="s">
        <v>272</v>
      </c>
      <c r="U5" s="126" t="s">
        <v>273</v>
      </c>
      <c r="V5" s="126" t="s">
        <v>271</v>
      </c>
      <c r="W5" s="126" t="s">
        <v>272</v>
      </c>
      <c r="X5" s="126" t="s">
        <v>271</v>
      </c>
      <c r="Y5" s="126" t="s">
        <v>272</v>
      </c>
      <c r="Z5" s="126" t="s">
        <v>271</v>
      </c>
      <c r="AA5" s="126" t="s">
        <v>273</v>
      </c>
      <c r="AB5" s="126" t="s">
        <v>272</v>
      </c>
      <c r="AC5" s="126" t="s">
        <v>271</v>
      </c>
      <c r="AD5" s="126" t="s">
        <v>272</v>
      </c>
      <c r="AE5" s="126" t="s">
        <v>271</v>
      </c>
      <c r="AF5" s="126" t="s">
        <v>272</v>
      </c>
      <c r="AG5" s="126" t="s">
        <v>271</v>
      </c>
      <c r="AH5" s="126" t="s">
        <v>272</v>
      </c>
      <c r="AI5" s="126" t="s">
        <v>273</v>
      </c>
      <c r="AJ5" s="126" t="s">
        <v>271</v>
      </c>
      <c r="AK5" s="126" t="s">
        <v>272</v>
      </c>
      <c r="AL5" s="126" t="s">
        <v>271</v>
      </c>
      <c r="AM5" s="126" t="s">
        <v>272</v>
      </c>
      <c r="AN5" s="126" t="s">
        <v>271</v>
      </c>
      <c r="AO5" s="126" t="s">
        <v>273</v>
      </c>
      <c r="AP5" s="126" t="s">
        <v>272</v>
      </c>
      <c r="AQ5" s="126" t="s">
        <v>271</v>
      </c>
      <c r="AR5" s="126" t="s">
        <v>272</v>
      </c>
      <c r="AS5" s="126" t="s">
        <v>271</v>
      </c>
      <c r="AT5" s="126" t="s">
        <v>272</v>
      </c>
      <c r="AU5" s="126" t="s">
        <v>271</v>
      </c>
      <c r="AV5" s="126" t="s">
        <v>272</v>
      </c>
      <c r="AW5" s="126" t="s">
        <v>273</v>
      </c>
      <c r="AX5" s="126" t="s">
        <v>271</v>
      </c>
      <c r="AY5" s="126" t="s">
        <v>272</v>
      </c>
      <c r="AZ5" s="126" t="s">
        <v>271</v>
      </c>
      <c r="BA5" s="126" t="s">
        <v>272</v>
      </c>
      <c r="BB5" s="126" t="s">
        <v>271</v>
      </c>
      <c r="BC5" s="126" t="s">
        <v>273</v>
      </c>
      <c r="BD5" s="126" t="s">
        <v>272</v>
      </c>
      <c r="BE5" s="126" t="s">
        <v>271</v>
      </c>
      <c r="BF5" s="126" t="s">
        <v>272</v>
      </c>
      <c r="BG5" s="126" t="s">
        <v>271</v>
      </c>
      <c r="BH5" s="126" t="s">
        <v>272</v>
      </c>
      <c r="BI5" s="126" t="s">
        <v>271</v>
      </c>
      <c r="BJ5" s="126" t="s">
        <v>272</v>
      </c>
      <c r="BK5" s="126" t="s">
        <v>273</v>
      </c>
      <c r="BL5" s="126" t="s">
        <v>271</v>
      </c>
      <c r="BM5" s="126" t="s">
        <v>272</v>
      </c>
      <c r="BN5" s="126" t="s">
        <v>271</v>
      </c>
      <c r="BO5" s="126" t="s">
        <v>272</v>
      </c>
      <c r="BP5" s="126" t="s">
        <v>271</v>
      </c>
      <c r="BQ5" s="126" t="s">
        <v>273</v>
      </c>
      <c r="BR5" s="126" t="s">
        <v>272</v>
      </c>
      <c r="BS5" s="126" t="s">
        <v>271</v>
      </c>
      <c r="BT5" s="126" t="s">
        <v>272</v>
      </c>
      <c r="BU5" s="126" t="s">
        <v>271</v>
      </c>
      <c r="BV5" s="126" t="s">
        <v>272</v>
      </c>
      <c r="BW5" s="126" t="s">
        <v>271</v>
      </c>
      <c r="BX5" s="126" t="s">
        <v>272</v>
      </c>
      <c r="BY5" s="126" t="s">
        <v>273</v>
      </c>
      <c r="BZ5" s="126" t="s">
        <v>271</v>
      </c>
      <c r="CA5" s="126" t="s">
        <v>272</v>
      </c>
      <c r="CB5" s="126" t="s">
        <v>271</v>
      </c>
      <c r="CC5" s="126" t="s">
        <v>272</v>
      </c>
      <c r="CD5" s="126" t="s">
        <v>271</v>
      </c>
      <c r="CE5" s="126" t="s">
        <v>273</v>
      </c>
      <c r="CF5" s="126" t="s">
        <v>272</v>
      </c>
      <c r="CG5" s="126" t="s">
        <v>271</v>
      </c>
      <c r="CH5" s="126" t="s">
        <v>272</v>
      </c>
      <c r="CI5" s="126" t="s">
        <v>271</v>
      </c>
      <c r="CJ5" s="126" t="s">
        <v>272</v>
      </c>
      <c r="CK5" s="126" t="s">
        <v>271</v>
      </c>
      <c r="CL5" s="126" t="s">
        <v>272</v>
      </c>
      <c r="CM5" s="126" t="s">
        <v>273</v>
      </c>
      <c r="CN5" s="126" t="s">
        <v>271</v>
      </c>
      <c r="CO5" s="126" t="s">
        <v>272</v>
      </c>
      <c r="CP5" s="126" t="s">
        <v>271</v>
      </c>
      <c r="CQ5" s="126" t="s">
        <v>272</v>
      </c>
      <c r="CR5" s="126" t="s">
        <v>271</v>
      </c>
      <c r="CS5" s="126" t="s">
        <v>273</v>
      </c>
      <c r="CT5" s="126" t="s">
        <v>272</v>
      </c>
      <c r="CU5" s="126" t="s">
        <v>271</v>
      </c>
      <c r="CV5" s="126" t="s">
        <v>272</v>
      </c>
      <c r="CW5" s="126" t="s">
        <v>271</v>
      </c>
      <c r="CX5" s="126" t="s">
        <v>272</v>
      </c>
      <c r="CY5" s="126" t="s">
        <v>271</v>
      </c>
      <c r="CZ5" s="126" t="s">
        <v>272</v>
      </c>
      <c r="DA5" s="126" t="s">
        <v>273</v>
      </c>
      <c r="DB5" s="126" t="s">
        <v>271</v>
      </c>
      <c r="DC5" s="126" t="s">
        <v>272</v>
      </c>
      <c r="DD5" s="126" t="s">
        <v>271</v>
      </c>
      <c r="DE5" s="126" t="s">
        <v>272</v>
      </c>
      <c r="DF5" s="126" t="s">
        <v>271</v>
      </c>
      <c r="DG5" s="126" t="s">
        <v>273</v>
      </c>
      <c r="DH5" s="126" t="s">
        <v>272</v>
      </c>
      <c r="DI5" s="126" t="s">
        <v>271</v>
      </c>
      <c r="DJ5" s="126" t="s">
        <v>272</v>
      </c>
      <c r="DK5" s="126" t="s">
        <v>271</v>
      </c>
      <c r="DL5" s="126" t="s">
        <v>272</v>
      </c>
      <c r="DM5" s="126" t="s">
        <v>271</v>
      </c>
      <c r="DN5" s="126" t="s">
        <v>272</v>
      </c>
      <c r="DO5" s="126" t="s">
        <v>273</v>
      </c>
      <c r="DP5" s="126" t="s">
        <v>271</v>
      </c>
      <c r="DQ5" s="126" t="s">
        <v>272</v>
      </c>
      <c r="DR5" s="126" t="s">
        <v>271</v>
      </c>
      <c r="DS5" s="126" t="s">
        <v>272</v>
      </c>
      <c r="DT5" s="126" t="s">
        <v>271</v>
      </c>
      <c r="DU5" s="126" t="s">
        <v>273</v>
      </c>
      <c r="DV5" s="126" t="s">
        <v>272</v>
      </c>
      <c r="DW5" s="126" t="s">
        <v>271</v>
      </c>
      <c r="DX5" s="126" t="s">
        <v>272</v>
      </c>
      <c r="DY5" s="126" t="s">
        <v>271</v>
      </c>
      <c r="DZ5" s="126" t="s">
        <v>272</v>
      </c>
      <c r="EA5" s="126" t="s">
        <v>271</v>
      </c>
      <c r="EB5" s="126" t="s">
        <v>272</v>
      </c>
      <c r="EC5" s="126" t="s">
        <v>273</v>
      </c>
      <c r="ED5" s="126" t="s">
        <v>271</v>
      </c>
      <c r="EE5" s="126" t="s">
        <v>272</v>
      </c>
      <c r="EF5" s="126" t="s">
        <v>271</v>
      </c>
      <c r="EG5" s="126" t="s">
        <v>272</v>
      </c>
      <c r="EH5" s="126" t="s">
        <v>271</v>
      </c>
      <c r="EI5" s="126" t="s">
        <v>273</v>
      </c>
      <c r="EJ5" s="126" t="s">
        <v>272</v>
      </c>
      <c r="EK5" s="126" t="s">
        <v>271</v>
      </c>
      <c r="EL5" s="126" t="s">
        <v>272</v>
      </c>
      <c r="EM5" s="126" t="s">
        <v>271</v>
      </c>
      <c r="EN5" s="126" t="s">
        <v>272</v>
      </c>
      <c r="EO5" s="126" t="s">
        <v>271</v>
      </c>
      <c r="EP5" s="126" t="s">
        <v>272</v>
      </c>
      <c r="EQ5" s="126" t="s">
        <v>273</v>
      </c>
      <c r="ER5" s="126" t="s">
        <v>271</v>
      </c>
      <c r="ES5" s="126" t="s">
        <v>272</v>
      </c>
      <c r="ET5" s="126" t="s">
        <v>271</v>
      </c>
      <c r="EU5" s="126" t="s">
        <v>272</v>
      </c>
      <c r="EV5" s="126" t="s">
        <v>271</v>
      </c>
      <c r="EW5" s="126" t="s">
        <v>273</v>
      </c>
      <c r="EX5" s="126" t="s">
        <v>272</v>
      </c>
      <c r="EY5" s="126" t="s">
        <v>271</v>
      </c>
      <c r="EZ5" s="126" t="s">
        <v>272</v>
      </c>
      <c r="FA5" s="126" t="s">
        <v>271</v>
      </c>
      <c r="FB5" s="126" t="s">
        <v>272</v>
      </c>
      <c r="FC5" s="126" t="s">
        <v>271</v>
      </c>
      <c r="FD5" s="126" t="s">
        <v>272</v>
      </c>
      <c r="FE5" s="126" t="s">
        <v>273</v>
      </c>
      <c r="FF5" s="126" t="s">
        <v>271</v>
      </c>
      <c r="FG5" s="126" t="s">
        <v>272</v>
      </c>
      <c r="FH5" s="126" t="s">
        <v>271</v>
      </c>
      <c r="FI5" s="126" t="s">
        <v>272</v>
      </c>
      <c r="FJ5" s="126" t="s">
        <v>271</v>
      </c>
      <c r="FK5" s="126" t="s">
        <v>273</v>
      </c>
      <c r="FL5" s="126" t="s">
        <v>272</v>
      </c>
      <c r="FM5" s="126" t="s">
        <v>271</v>
      </c>
      <c r="FN5" s="126" t="s">
        <v>272</v>
      </c>
      <c r="FO5" s="126" t="s">
        <v>271</v>
      </c>
      <c r="FP5" s="126" t="s">
        <v>272</v>
      </c>
      <c r="FQ5" s="126" t="s">
        <v>271</v>
      </c>
      <c r="FR5" s="126" t="s">
        <v>272</v>
      </c>
      <c r="FS5" s="126" t="s">
        <v>273</v>
      </c>
      <c r="FT5" s="126" t="s">
        <v>271</v>
      </c>
      <c r="FU5" s="126" t="s">
        <v>272</v>
      </c>
      <c r="FV5" s="126" t="s">
        <v>271</v>
      </c>
      <c r="FW5" s="126" t="s">
        <v>272</v>
      </c>
      <c r="FX5" s="126" t="s">
        <v>271</v>
      </c>
      <c r="FY5" s="126" t="s">
        <v>273</v>
      </c>
      <c r="FZ5" s="126" t="s">
        <v>272</v>
      </c>
      <c r="GA5" s="126" t="s">
        <v>271</v>
      </c>
      <c r="GB5" s="126" t="s">
        <v>272</v>
      </c>
      <c r="GC5" s="126" t="s">
        <v>271</v>
      </c>
      <c r="GD5" s="126" t="s">
        <v>272</v>
      </c>
      <c r="GE5" s="126" t="s">
        <v>271</v>
      </c>
      <c r="GF5" s="126" t="s">
        <v>272</v>
      </c>
      <c r="GG5" s="126" t="s">
        <v>273</v>
      </c>
      <c r="GH5" s="126" t="s">
        <v>271</v>
      </c>
      <c r="GI5" s="126" t="s">
        <v>272</v>
      </c>
      <c r="GJ5" s="126" t="s">
        <v>271</v>
      </c>
      <c r="GK5" s="126" t="s">
        <v>272</v>
      </c>
      <c r="GL5" s="126" t="s">
        <v>271</v>
      </c>
      <c r="GM5" s="126" t="s">
        <v>273</v>
      </c>
      <c r="GN5" s="126" t="s">
        <v>272</v>
      </c>
      <c r="GO5" s="126" t="s">
        <v>271</v>
      </c>
      <c r="GP5" s="126" t="s">
        <v>272</v>
      </c>
      <c r="GQ5" s="126" t="s">
        <v>271</v>
      </c>
      <c r="GR5" s="126" t="s">
        <v>272</v>
      </c>
      <c r="GS5" s="126" t="s">
        <v>271</v>
      </c>
      <c r="GT5" s="126" t="s">
        <v>272</v>
      </c>
      <c r="GU5" s="126" t="s">
        <v>273</v>
      </c>
      <c r="GV5" s="126" t="s">
        <v>271</v>
      </c>
      <c r="GW5" s="126" t="s">
        <v>272</v>
      </c>
      <c r="GX5" s="126" t="s">
        <v>271</v>
      </c>
      <c r="GY5" s="126" t="s">
        <v>272</v>
      </c>
      <c r="GZ5" s="126" t="s">
        <v>271</v>
      </c>
      <c r="HA5" s="126" t="s">
        <v>273</v>
      </c>
      <c r="HB5" s="126" t="s">
        <v>272</v>
      </c>
      <c r="HC5" s="126" t="s">
        <v>271</v>
      </c>
      <c r="HD5" s="126" t="s">
        <v>272</v>
      </c>
      <c r="HE5" s="126" t="s">
        <v>271</v>
      </c>
      <c r="HF5" s="126" t="s">
        <v>272</v>
      </c>
      <c r="HG5" s="126" t="s">
        <v>271</v>
      </c>
      <c r="HH5" s="126" t="s">
        <v>272</v>
      </c>
      <c r="HI5" s="126" t="s">
        <v>273</v>
      </c>
      <c r="HJ5" s="126" t="s">
        <v>271</v>
      </c>
      <c r="HK5" s="126" t="s">
        <v>272</v>
      </c>
      <c r="HL5" s="126" t="s">
        <v>271</v>
      </c>
      <c r="HM5" s="126" t="s">
        <v>272</v>
      </c>
      <c r="HN5" s="126" t="s">
        <v>271</v>
      </c>
      <c r="HO5" s="126" t="s">
        <v>273</v>
      </c>
      <c r="HP5" s="126" t="s">
        <v>272</v>
      </c>
      <c r="HQ5" s="126" t="s">
        <v>271</v>
      </c>
      <c r="HR5" s="126" t="s">
        <v>272</v>
      </c>
      <c r="HS5" s="126" t="s">
        <v>271</v>
      </c>
      <c r="HT5" s="126" t="s">
        <v>272</v>
      </c>
      <c r="HU5" s="126" t="s">
        <v>271</v>
      </c>
      <c r="HV5" s="126" t="s">
        <v>272</v>
      </c>
      <c r="HW5" s="126" t="s">
        <v>273</v>
      </c>
      <c r="HX5" s="126" t="s">
        <v>271</v>
      </c>
      <c r="HY5" s="126" t="s">
        <v>272</v>
      </c>
      <c r="HZ5" s="126" t="s">
        <v>271</v>
      </c>
      <c r="IA5" s="126" t="s">
        <v>272</v>
      </c>
      <c r="IB5" s="126" t="s">
        <v>271</v>
      </c>
      <c r="IC5" s="126" t="s">
        <v>273</v>
      </c>
      <c r="ID5" s="126" t="s">
        <v>272</v>
      </c>
      <c r="IE5" s="126" t="s">
        <v>271</v>
      </c>
      <c r="IF5" s="126" t="s">
        <v>272</v>
      </c>
      <c r="IG5" s="126" t="s">
        <v>271</v>
      </c>
      <c r="IH5" s="126" t="s">
        <v>272</v>
      </c>
      <c r="II5" s="126" t="s">
        <v>271</v>
      </c>
      <c r="IJ5" s="126" t="s">
        <v>272</v>
      </c>
      <c r="IK5" s="126" t="s">
        <v>273</v>
      </c>
      <c r="IL5" s="126" t="s">
        <v>271</v>
      </c>
      <c r="IM5" s="126" t="s">
        <v>272</v>
      </c>
      <c r="IN5" s="126" t="s">
        <v>271</v>
      </c>
      <c r="IO5" s="126" t="s">
        <v>272</v>
      </c>
      <c r="IP5" s="126" t="s">
        <v>271</v>
      </c>
      <c r="IQ5" s="126" t="s">
        <v>273</v>
      </c>
      <c r="IR5" s="126" t="s">
        <v>272</v>
      </c>
      <c r="IS5" s="126" t="s">
        <v>271</v>
      </c>
      <c r="IT5" s="126" t="s">
        <v>272</v>
      </c>
      <c r="IU5" s="126" t="s">
        <v>271</v>
      </c>
      <c r="IV5" s="126" t="s">
        <v>272</v>
      </c>
      <c r="IW5" s="126" t="s">
        <v>271</v>
      </c>
      <c r="IX5" s="126" t="s">
        <v>272</v>
      </c>
      <c r="IY5" s="126" t="s">
        <v>273</v>
      </c>
      <c r="IZ5" s="126" t="s">
        <v>271</v>
      </c>
      <c r="JA5" s="126" t="s">
        <v>272</v>
      </c>
      <c r="JB5" s="126" t="s">
        <v>271</v>
      </c>
      <c r="JC5" s="126" t="s">
        <v>272</v>
      </c>
      <c r="JD5" s="126" t="s">
        <v>271</v>
      </c>
      <c r="JE5" s="126" t="s">
        <v>273</v>
      </c>
      <c r="JF5" s="126" t="s">
        <v>272</v>
      </c>
      <c r="JG5" s="126" t="s">
        <v>271</v>
      </c>
      <c r="JH5" s="126" t="s">
        <v>272</v>
      </c>
      <c r="JI5" s="126" t="s">
        <v>271</v>
      </c>
      <c r="JJ5" s="126" t="s">
        <v>272</v>
      </c>
      <c r="JK5" s="126" t="s">
        <v>271</v>
      </c>
      <c r="JL5" s="126" t="s">
        <v>272</v>
      </c>
      <c r="JM5" s="126" t="s">
        <v>273</v>
      </c>
      <c r="JN5" s="126" t="s">
        <v>271</v>
      </c>
      <c r="JO5" s="126" t="s">
        <v>272</v>
      </c>
      <c r="JP5" s="126" t="s">
        <v>271</v>
      </c>
      <c r="JQ5" s="126" t="s">
        <v>272</v>
      </c>
      <c r="JR5" s="126" t="s">
        <v>271</v>
      </c>
      <c r="JS5" s="126" t="s">
        <v>273</v>
      </c>
      <c r="JT5" s="126" t="s">
        <v>272</v>
      </c>
      <c r="JU5" s="126" t="s">
        <v>271</v>
      </c>
      <c r="JV5" s="126" t="s">
        <v>272</v>
      </c>
      <c r="JW5" s="126" t="s">
        <v>271</v>
      </c>
      <c r="JX5" s="126" t="s">
        <v>272</v>
      </c>
      <c r="JY5" s="126" t="s">
        <v>271</v>
      </c>
      <c r="JZ5" s="126" t="s">
        <v>272</v>
      </c>
      <c r="KA5" s="126" t="s">
        <v>273</v>
      </c>
      <c r="KB5" s="126" t="s">
        <v>271</v>
      </c>
      <c r="KC5" s="126" t="s">
        <v>272</v>
      </c>
      <c r="KD5" s="126" t="s">
        <v>271</v>
      </c>
      <c r="KE5" s="126" t="s">
        <v>272</v>
      </c>
      <c r="KF5" s="126" t="s">
        <v>271</v>
      </c>
      <c r="KG5" s="126" t="s">
        <v>273</v>
      </c>
      <c r="KH5" s="126" t="s">
        <v>272</v>
      </c>
      <c r="KI5" s="126" t="s">
        <v>271</v>
      </c>
      <c r="KJ5" s="126" t="s">
        <v>272</v>
      </c>
      <c r="KK5" s="126" t="s">
        <v>271</v>
      </c>
      <c r="KL5" s="126" t="s">
        <v>272</v>
      </c>
      <c r="KM5" s="126" t="s">
        <v>271</v>
      </c>
      <c r="KN5" s="126" t="s">
        <v>272</v>
      </c>
      <c r="KO5" s="126" t="s">
        <v>273</v>
      </c>
      <c r="KP5" s="126" t="s">
        <v>271</v>
      </c>
      <c r="KQ5" s="126" t="s">
        <v>272</v>
      </c>
      <c r="KR5" s="126" t="s">
        <v>271</v>
      </c>
      <c r="KS5" s="126" t="s">
        <v>272</v>
      </c>
      <c r="KT5" s="126" t="s">
        <v>271</v>
      </c>
      <c r="KU5" s="126" t="s">
        <v>273</v>
      </c>
      <c r="KV5" s="126" t="s">
        <v>272</v>
      </c>
      <c r="KW5" s="126" t="s">
        <v>271</v>
      </c>
      <c r="KX5" s="126" t="s">
        <v>272</v>
      </c>
      <c r="KY5" s="126" t="s">
        <v>271</v>
      </c>
      <c r="KZ5" s="126" t="s">
        <v>272</v>
      </c>
      <c r="LA5" s="126" t="s">
        <v>271</v>
      </c>
      <c r="LB5" s="126" t="s">
        <v>272</v>
      </c>
      <c r="LC5" s="126" t="s">
        <v>273</v>
      </c>
      <c r="LD5" s="126" t="s">
        <v>271</v>
      </c>
      <c r="LE5" s="126" t="s">
        <v>272</v>
      </c>
      <c r="LF5" s="126" t="s">
        <v>271</v>
      </c>
      <c r="LG5" s="126" t="s">
        <v>272</v>
      </c>
      <c r="LH5" s="126" t="s">
        <v>271</v>
      </c>
      <c r="LI5" s="126" t="s">
        <v>273</v>
      </c>
      <c r="LJ5" s="126" t="s">
        <v>272</v>
      </c>
      <c r="LK5" s="126" t="s">
        <v>271</v>
      </c>
      <c r="LL5" s="126" t="s">
        <v>272</v>
      </c>
      <c r="LM5" s="126" t="s">
        <v>271</v>
      </c>
      <c r="LN5" s="126" t="s">
        <v>272</v>
      </c>
      <c r="LO5" s="126" t="s">
        <v>271</v>
      </c>
      <c r="LP5" s="126" t="s">
        <v>272</v>
      </c>
      <c r="LQ5" s="126" t="s">
        <v>273</v>
      </c>
      <c r="LR5" s="126" t="s">
        <v>271</v>
      </c>
      <c r="LS5" s="126" t="s">
        <v>272</v>
      </c>
      <c r="LT5" s="126" t="s">
        <v>271</v>
      </c>
      <c r="LU5" s="126" t="s">
        <v>272</v>
      </c>
      <c r="LV5" s="126" t="s">
        <v>271</v>
      </c>
      <c r="LW5" s="126" t="s">
        <v>273</v>
      </c>
      <c r="LX5" s="126" t="s">
        <v>272</v>
      </c>
      <c r="LY5" s="126" t="s">
        <v>271</v>
      </c>
      <c r="LZ5" s="126" t="s">
        <v>272</v>
      </c>
      <c r="MA5" s="126" t="s">
        <v>271</v>
      </c>
      <c r="MB5" s="126" t="s">
        <v>272</v>
      </c>
      <c r="MC5" s="126" t="s">
        <v>271</v>
      </c>
      <c r="MD5" s="126" t="s">
        <v>272</v>
      </c>
      <c r="ME5" s="126" t="s">
        <v>273</v>
      </c>
      <c r="MF5" s="126" t="s">
        <v>271</v>
      </c>
      <c r="MG5" s="126" t="s">
        <v>272</v>
      </c>
      <c r="MH5" s="126" t="s">
        <v>271</v>
      </c>
      <c r="MI5" s="126" t="s">
        <v>272</v>
      </c>
      <c r="MJ5" s="126" t="s">
        <v>271</v>
      </c>
      <c r="MK5" s="126" t="s">
        <v>273</v>
      </c>
      <c r="ML5" s="126" t="s">
        <v>272</v>
      </c>
      <c r="MM5" s="126" t="s">
        <v>271</v>
      </c>
      <c r="MN5" s="126" t="s">
        <v>272</v>
      </c>
      <c r="MO5" s="126" t="s">
        <v>271</v>
      </c>
      <c r="MP5" s="126" t="s">
        <v>272</v>
      </c>
      <c r="MQ5" s="126" t="s">
        <v>271</v>
      </c>
      <c r="MR5" s="126" t="s">
        <v>272</v>
      </c>
      <c r="MS5" s="126" t="s">
        <v>273</v>
      </c>
      <c r="MT5" s="126" t="s">
        <v>271</v>
      </c>
      <c r="MU5" s="126" t="s">
        <v>272</v>
      </c>
      <c r="MV5" s="126" t="s">
        <v>271</v>
      </c>
      <c r="MW5" s="126" t="s">
        <v>272</v>
      </c>
      <c r="MX5" s="126" t="s">
        <v>271</v>
      </c>
      <c r="MY5" s="126" t="s">
        <v>273</v>
      </c>
      <c r="MZ5" s="126" t="s">
        <v>272</v>
      </c>
      <c r="NA5" s="126" t="s">
        <v>271</v>
      </c>
      <c r="NB5" s="126" t="s">
        <v>272</v>
      </c>
    </row>
    <row r="6" spans="1:366" ht="15.75" customHeight="1">
      <c r="A6" s="126" t="s">
        <v>274</v>
      </c>
      <c r="B6" s="126" t="s">
        <v>275</v>
      </c>
      <c r="C6" s="126" t="s">
        <v>274</v>
      </c>
      <c r="D6" s="126" t="s">
        <v>275</v>
      </c>
      <c r="E6" s="126" t="s">
        <v>274</v>
      </c>
      <c r="F6" s="126" t="s">
        <v>275</v>
      </c>
      <c r="G6" s="126" t="s">
        <v>276</v>
      </c>
      <c r="H6" s="126" t="s">
        <v>274</v>
      </c>
      <c r="I6" s="126" t="s">
        <v>275</v>
      </c>
      <c r="J6" s="126" t="s">
        <v>274</v>
      </c>
      <c r="K6" s="126" t="s">
        <v>275</v>
      </c>
      <c r="L6" s="126" t="s">
        <v>274</v>
      </c>
      <c r="M6" s="126" t="s">
        <v>276</v>
      </c>
      <c r="N6" s="126" t="s">
        <v>275</v>
      </c>
      <c r="O6" s="126" t="s">
        <v>274</v>
      </c>
      <c r="P6" s="126" t="s">
        <v>275</v>
      </c>
      <c r="Q6" s="126" t="s">
        <v>274</v>
      </c>
      <c r="R6" s="126" t="s">
        <v>275</v>
      </c>
      <c r="S6" s="126" t="s">
        <v>274</v>
      </c>
      <c r="T6" s="126" t="s">
        <v>275</v>
      </c>
      <c r="U6" s="126" t="s">
        <v>276</v>
      </c>
      <c r="V6" s="126" t="s">
        <v>274</v>
      </c>
      <c r="W6" s="126" t="s">
        <v>275</v>
      </c>
      <c r="X6" s="126" t="s">
        <v>274</v>
      </c>
      <c r="Y6" s="126" t="s">
        <v>275</v>
      </c>
      <c r="Z6" s="126" t="s">
        <v>274</v>
      </c>
      <c r="AA6" s="126" t="s">
        <v>276</v>
      </c>
      <c r="AB6" s="126" t="s">
        <v>275</v>
      </c>
      <c r="AC6" s="126" t="s">
        <v>274</v>
      </c>
      <c r="AD6" s="126" t="s">
        <v>275</v>
      </c>
      <c r="AE6" s="126" t="s">
        <v>274</v>
      </c>
      <c r="AF6" s="126" t="s">
        <v>275</v>
      </c>
      <c r="AG6" s="126" t="s">
        <v>274</v>
      </c>
      <c r="AH6" s="126" t="s">
        <v>275</v>
      </c>
      <c r="AI6" s="126" t="s">
        <v>276</v>
      </c>
      <c r="AJ6" s="126" t="s">
        <v>274</v>
      </c>
      <c r="AK6" s="126" t="s">
        <v>275</v>
      </c>
      <c r="AL6" s="126" t="s">
        <v>274</v>
      </c>
      <c r="AM6" s="126" t="s">
        <v>275</v>
      </c>
      <c r="AN6" s="126" t="s">
        <v>274</v>
      </c>
      <c r="AO6" s="126" t="s">
        <v>276</v>
      </c>
      <c r="AP6" s="126" t="s">
        <v>275</v>
      </c>
      <c r="AQ6" s="126" t="s">
        <v>274</v>
      </c>
      <c r="AR6" s="126" t="s">
        <v>275</v>
      </c>
      <c r="AS6" s="126" t="s">
        <v>274</v>
      </c>
      <c r="AT6" s="126" t="s">
        <v>275</v>
      </c>
      <c r="AU6" s="126" t="s">
        <v>274</v>
      </c>
      <c r="AV6" s="126" t="s">
        <v>275</v>
      </c>
      <c r="AW6" s="126" t="s">
        <v>276</v>
      </c>
      <c r="AX6" s="126" t="s">
        <v>274</v>
      </c>
      <c r="AY6" s="126" t="s">
        <v>275</v>
      </c>
      <c r="AZ6" s="126" t="s">
        <v>274</v>
      </c>
      <c r="BA6" s="126" t="s">
        <v>275</v>
      </c>
      <c r="BB6" s="126" t="s">
        <v>274</v>
      </c>
      <c r="BC6" s="126" t="s">
        <v>276</v>
      </c>
      <c r="BD6" s="126" t="s">
        <v>275</v>
      </c>
      <c r="BE6" s="126" t="s">
        <v>274</v>
      </c>
      <c r="BF6" s="126" t="s">
        <v>275</v>
      </c>
      <c r="BG6" s="126" t="s">
        <v>274</v>
      </c>
      <c r="BH6" s="126" t="s">
        <v>275</v>
      </c>
      <c r="BI6" s="126" t="s">
        <v>274</v>
      </c>
      <c r="BJ6" s="126" t="s">
        <v>275</v>
      </c>
      <c r="BK6" s="126" t="s">
        <v>276</v>
      </c>
      <c r="BL6" s="126" t="s">
        <v>274</v>
      </c>
      <c r="BM6" s="126" t="s">
        <v>275</v>
      </c>
      <c r="BN6" s="126" t="s">
        <v>274</v>
      </c>
      <c r="BO6" s="126" t="s">
        <v>275</v>
      </c>
      <c r="BP6" s="126" t="s">
        <v>274</v>
      </c>
      <c r="BQ6" s="126" t="s">
        <v>276</v>
      </c>
      <c r="BR6" s="126" t="s">
        <v>275</v>
      </c>
      <c r="BS6" s="126" t="s">
        <v>274</v>
      </c>
      <c r="BT6" s="126" t="s">
        <v>275</v>
      </c>
      <c r="BU6" s="126" t="s">
        <v>274</v>
      </c>
      <c r="BV6" s="126" t="s">
        <v>275</v>
      </c>
      <c r="BW6" s="126" t="s">
        <v>274</v>
      </c>
      <c r="BX6" s="126" t="s">
        <v>275</v>
      </c>
      <c r="BY6" s="126" t="s">
        <v>276</v>
      </c>
      <c r="BZ6" s="126" t="s">
        <v>274</v>
      </c>
      <c r="CA6" s="126" t="s">
        <v>275</v>
      </c>
      <c r="CB6" s="126" t="s">
        <v>274</v>
      </c>
      <c r="CC6" s="126" t="s">
        <v>275</v>
      </c>
      <c r="CD6" s="126" t="s">
        <v>274</v>
      </c>
      <c r="CE6" s="126" t="s">
        <v>276</v>
      </c>
      <c r="CF6" s="126" t="s">
        <v>275</v>
      </c>
      <c r="CG6" s="126" t="s">
        <v>274</v>
      </c>
      <c r="CH6" s="126" t="s">
        <v>275</v>
      </c>
      <c r="CI6" s="126" t="s">
        <v>274</v>
      </c>
      <c r="CJ6" s="126" t="s">
        <v>275</v>
      </c>
      <c r="CK6" s="126" t="s">
        <v>274</v>
      </c>
      <c r="CL6" s="126" t="s">
        <v>275</v>
      </c>
      <c r="CM6" s="126" t="s">
        <v>276</v>
      </c>
      <c r="CN6" s="126" t="s">
        <v>274</v>
      </c>
      <c r="CO6" s="126" t="s">
        <v>275</v>
      </c>
      <c r="CP6" s="126" t="s">
        <v>274</v>
      </c>
      <c r="CQ6" s="126" t="s">
        <v>275</v>
      </c>
      <c r="CR6" s="126" t="s">
        <v>274</v>
      </c>
      <c r="CS6" s="126" t="s">
        <v>276</v>
      </c>
      <c r="CT6" s="126" t="s">
        <v>275</v>
      </c>
      <c r="CU6" s="126" t="s">
        <v>274</v>
      </c>
      <c r="CV6" s="126" t="s">
        <v>275</v>
      </c>
      <c r="CW6" s="126" t="s">
        <v>274</v>
      </c>
      <c r="CX6" s="126" t="s">
        <v>275</v>
      </c>
      <c r="CY6" s="126" t="s">
        <v>274</v>
      </c>
      <c r="CZ6" s="126" t="s">
        <v>275</v>
      </c>
      <c r="DA6" s="126" t="s">
        <v>276</v>
      </c>
      <c r="DB6" s="126" t="s">
        <v>274</v>
      </c>
      <c r="DC6" s="126" t="s">
        <v>275</v>
      </c>
      <c r="DD6" s="126" t="s">
        <v>274</v>
      </c>
      <c r="DE6" s="126" t="s">
        <v>275</v>
      </c>
      <c r="DF6" s="126" t="s">
        <v>274</v>
      </c>
      <c r="DG6" s="126" t="s">
        <v>276</v>
      </c>
      <c r="DH6" s="126" t="s">
        <v>275</v>
      </c>
      <c r="DI6" s="126" t="s">
        <v>274</v>
      </c>
      <c r="DJ6" s="126" t="s">
        <v>275</v>
      </c>
      <c r="DK6" s="126" t="s">
        <v>274</v>
      </c>
      <c r="DL6" s="126" t="s">
        <v>275</v>
      </c>
      <c r="DM6" s="126" t="s">
        <v>274</v>
      </c>
      <c r="DN6" s="126" t="s">
        <v>275</v>
      </c>
      <c r="DO6" s="126" t="s">
        <v>276</v>
      </c>
      <c r="DP6" s="126" t="s">
        <v>274</v>
      </c>
      <c r="DQ6" s="126" t="s">
        <v>275</v>
      </c>
      <c r="DR6" s="126" t="s">
        <v>274</v>
      </c>
      <c r="DS6" s="126" t="s">
        <v>275</v>
      </c>
      <c r="DT6" s="126" t="s">
        <v>274</v>
      </c>
      <c r="DU6" s="126" t="s">
        <v>276</v>
      </c>
      <c r="DV6" s="126" t="s">
        <v>275</v>
      </c>
      <c r="DW6" s="126" t="s">
        <v>274</v>
      </c>
      <c r="DX6" s="126" t="s">
        <v>275</v>
      </c>
      <c r="DY6" s="126" t="s">
        <v>274</v>
      </c>
      <c r="DZ6" s="126" t="s">
        <v>275</v>
      </c>
      <c r="EA6" s="126" t="s">
        <v>274</v>
      </c>
      <c r="EB6" s="126" t="s">
        <v>275</v>
      </c>
      <c r="EC6" s="126" t="s">
        <v>276</v>
      </c>
      <c r="ED6" s="126" t="s">
        <v>274</v>
      </c>
      <c r="EE6" s="126" t="s">
        <v>275</v>
      </c>
      <c r="EF6" s="126" t="s">
        <v>274</v>
      </c>
      <c r="EG6" s="126" t="s">
        <v>275</v>
      </c>
      <c r="EH6" s="126" t="s">
        <v>274</v>
      </c>
      <c r="EI6" s="126" t="s">
        <v>276</v>
      </c>
      <c r="EJ6" s="126" t="s">
        <v>275</v>
      </c>
      <c r="EK6" s="126" t="s">
        <v>274</v>
      </c>
      <c r="EL6" s="126" t="s">
        <v>275</v>
      </c>
      <c r="EM6" s="126" t="s">
        <v>274</v>
      </c>
      <c r="EN6" s="126" t="s">
        <v>275</v>
      </c>
      <c r="EO6" s="126" t="s">
        <v>274</v>
      </c>
      <c r="EP6" s="126" t="s">
        <v>275</v>
      </c>
      <c r="EQ6" s="126" t="s">
        <v>276</v>
      </c>
      <c r="ER6" s="126" t="s">
        <v>274</v>
      </c>
      <c r="ES6" s="126" t="s">
        <v>275</v>
      </c>
      <c r="ET6" s="126" t="s">
        <v>274</v>
      </c>
      <c r="EU6" s="126" t="s">
        <v>275</v>
      </c>
      <c r="EV6" s="126" t="s">
        <v>274</v>
      </c>
      <c r="EW6" s="126" t="s">
        <v>276</v>
      </c>
      <c r="EX6" s="126" t="s">
        <v>275</v>
      </c>
      <c r="EY6" s="126" t="s">
        <v>274</v>
      </c>
      <c r="EZ6" s="126" t="s">
        <v>275</v>
      </c>
      <c r="FA6" s="126" t="s">
        <v>274</v>
      </c>
      <c r="FB6" s="126" t="s">
        <v>275</v>
      </c>
      <c r="FC6" s="126" t="s">
        <v>274</v>
      </c>
      <c r="FD6" s="126" t="s">
        <v>275</v>
      </c>
      <c r="FE6" s="126" t="s">
        <v>276</v>
      </c>
      <c r="FF6" s="126" t="s">
        <v>274</v>
      </c>
      <c r="FG6" s="126" t="s">
        <v>275</v>
      </c>
      <c r="FH6" s="126" t="s">
        <v>274</v>
      </c>
      <c r="FI6" s="126" t="s">
        <v>275</v>
      </c>
      <c r="FJ6" s="126" t="s">
        <v>274</v>
      </c>
      <c r="FK6" s="126" t="s">
        <v>276</v>
      </c>
      <c r="FL6" s="126" t="s">
        <v>275</v>
      </c>
      <c r="FM6" s="126" t="s">
        <v>274</v>
      </c>
      <c r="FN6" s="126" t="s">
        <v>275</v>
      </c>
      <c r="FO6" s="126" t="s">
        <v>274</v>
      </c>
      <c r="FP6" s="126" t="s">
        <v>275</v>
      </c>
      <c r="FQ6" s="126" t="s">
        <v>274</v>
      </c>
      <c r="FR6" s="126" t="s">
        <v>275</v>
      </c>
      <c r="FS6" s="126" t="s">
        <v>276</v>
      </c>
      <c r="FT6" s="126" t="s">
        <v>274</v>
      </c>
      <c r="FU6" s="126" t="s">
        <v>275</v>
      </c>
      <c r="FV6" s="126" t="s">
        <v>274</v>
      </c>
      <c r="FW6" s="126" t="s">
        <v>275</v>
      </c>
      <c r="FX6" s="126" t="s">
        <v>274</v>
      </c>
      <c r="FY6" s="126" t="s">
        <v>276</v>
      </c>
      <c r="FZ6" s="126" t="s">
        <v>275</v>
      </c>
      <c r="GA6" s="126" t="s">
        <v>274</v>
      </c>
      <c r="GB6" s="126" t="s">
        <v>275</v>
      </c>
      <c r="GC6" s="126" t="s">
        <v>274</v>
      </c>
      <c r="GD6" s="126" t="s">
        <v>275</v>
      </c>
      <c r="GE6" s="126" t="s">
        <v>274</v>
      </c>
      <c r="GF6" s="126" t="s">
        <v>275</v>
      </c>
      <c r="GG6" s="126" t="s">
        <v>276</v>
      </c>
      <c r="GH6" s="126" t="s">
        <v>274</v>
      </c>
      <c r="GI6" s="126" t="s">
        <v>275</v>
      </c>
      <c r="GJ6" s="126" t="s">
        <v>274</v>
      </c>
      <c r="GK6" s="126" t="s">
        <v>275</v>
      </c>
      <c r="GL6" s="126" t="s">
        <v>274</v>
      </c>
      <c r="GM6" s="126" t="s">
        <v>276</v>
      </c>
      <c r="GN6" s="126" t="s">
        <v>275</v>
      </c>
      <c r="GO6" s="126" t="s">
        <v>274</v>
      </c>
      <c r="GP6" s="126" t="s">
        <v>275</v>
      </c>
      <c r="GQ6" s="126" t="s">
        <v>274</v>
      </c>
      <c r="GR6" s="126" t="s">
        <v>275</v>
      </c>
      <c r="GS6" s="126" t="s">
        <v>274</v>
      </c>
      <c r="GT6" s="126" t="s">
        <v>275</v>
      </c>
      <c r="GU6" s="126" t="s">
        <v>276</v>
      </c>
      <c r="GV6" s="126" t="s">
        <v>274</v>
      </c>
      <c r="GW6" s="126" t="s">
        <v>275</v>
      </c>
      <c r="GX6" s="126" t="s">
        <v>274</v>
      </c>
      <c r="GY6" s="126" t="s">
        <v>275</v>
      </c>
      <c r="GZ6" s="126" t="s">
        <v>274</v>
      </c>
      <c r="HA6" s="126" t="s">
        <v>276</v>
      </c>
      <c r="HB6" s="126" t="s">
        <v>275</v>
      </c>
      <c r="HC6" s="126" t="s">
        <v>274</v>
      </c>
      <c r="HD6" s="126" t="s">
        <v>275</v>
      </c>
      <c r="HE6" s="126" t="s">
        <v>274</v>
      </c>
      <c r="HF6" s="126" t="s">
        <v>275</v>
      </c>
      <c r="HG6" s="126" t="s">
        <v>274</v>
      </c>
      <c r="HH6" s="126" t="s">
        <v>275</v>
      </c>
      <c r="HI6" s="126" t="s">
        <v>276</v>
      </c>
      <c r="HJ6" s="126" t="s">
        <v>274</v>
      </c>
      <c r="HK6" s="126" t="s">
        <v>275</v>
      </c>
      <c r="HL6" s="126" t="s">
        <v>274</v>
      </c>
      <c r="HM6" s="126" t="s">
        <v>275</v>
      </c>
      <c r="HN6" s="126" t="s">
        <v>274</v>
      </c>
      <c r="HO6" s="126" t="s">
        <v>276</v>
      </c>
      <c r="HP6" s="126" t="s">
        <v>275</v>
      </c>
      <c r="HQ6" s="126" t="s">
        <v>274</v>
      </c>
      <c r="HR6" s="126" t="s">
        <v>275</v>
      </c>
      <c r="HS6" s="126" t="s">
        <v>274</v>
      </c>
      <c r="HT6" s="126" t="s">
        <v>275</v>
      </c>
      <c r="HU6" s="126" t="s">
        <v>274</v>
      </c>
      <c r="HV6" s="126" t="s">
        <v>275</v>
      </c>
      <c r="HW6" s="126" t="s">
        <v>276</v>
      </c>
      <c r="HX6" s="126" t="s">
        <v>274</v>
      </c>
      <c r="HY6" s="126" t="s">
        <v>275</v>
      </c>
      <c r="HZ6" s="126" t="s">
        <v>274</v>
      </c>
      <c r="IA6" s="126" t="s">
        <v>275</v>
      </c>
      <c r="IB6" s="126" t="s">
        <v>274</v>
      </c>
      <c r="IC6" s="126" t="s">
        <v>276</v>
      </c>
      <c r="ID6" s="126" t="s">
        <v>275</v>
      </c>
      <c r="IE6" s="126" t="s">
        <v>274</v>
      </c>
      <c r="IF6" s="126" t="s">
        <v>275</v>
      </c>
      <c r="IG6" s="126" t="s">
        <v>274</v>
      </c>
      <c r="IH6" s="126" t="s">
        <v>275</v>
      </c>
      <c r="II6" s="126" t="s">
        <v>274</v>
      </c>
      <c r="IJ6" s="126" t="s">
        <v>275</v>
      </c>
      <c r="IK6" s="126" t="s">
        <v>276</v>
      </c>
      <c r="IL6" s="126" t="s">
        <v>274</v>
      </c>
      <c r="IM6" s="126" t="s">
        <v>275</v>
      </c>
      <c r="IN6" s="126" t="s">
        <v>274</v>
      </c>
      <c r="IO6" s="126" t="s">
        <v>275</v>
      </c>
      <c r="IP6" s="126" t="s">
        <v>274</v>
      </c>
      <c r="IQ6" s="126" t="s">
        <v>276</v>
      </c>
      <c r="IR6" s="126" t="s">
        <v>275</v>
      </c>
      <c r="IS6" s="126" t="s">
        <v>274</v>
      </c>
      <c r="IT6" s="126" t="s">
        <v>275</v>
      </c>
      <c r="IU6" s="126" t="s">
        <v>274</v>
      </c>
      <c r="IV6" s="126" t="s">
        <v>275</v>
      </c>
      <c r="IW6" s="126" t="s">
        <v>274</v>
      </c>
      <c r="IX6" s="126" t="s">
        <v>275</v>
      </c>
      <c r="IY6" s="126" t="s">
        <v>276</v>
      </c>
      <c r="IZ6" s="126" t="s">
        <v>274</v>
      </c>
      <c r="JA6" s="126" t="s">
        <v>275</v>
      </c>
      <c r="JB6" s="126" t="s">
        <v>274</v>
      </c>
      <c r="JC6" s="126" t="s">
        <v>275</v>
      </c>
      <c r="JD6" s="126" t="s">
        <v>274</v>
      </c>
      <c r="JE6" s="126" t="s">
        <v>276</v>
      </c>
      <c r="JF6" s="126" t="s">
        <v>275</v>
      </c>
      <c r="JG6" s="126" t="s">
        <v>274</v>
      </c>
      <c r="JH6" s="126" t="s">
        <v>275</v>
      </c>
      <c r="JI6" s="126" t="s">
        <v>274</v>
      </c>
      <c r="JJ6" s="126" t="s">
        <v>275</v>
      </c>
      <c r="JK6" s="126" t="s">
        <v>274</v>
      </c>
      <c r="JL6" s="126" t="s">
        <v>275</v>
      </c>
      <c r="JM6" s="126" t="s">
        <v>276</v>
      </c>
      <c r="JN6" s="126" t="s">
        <v>274</v>
      </c>
      <c r="JO6" s="126" t="s">
        <v>275</v>
      </c>
      <c r="JP6" s="126" t="s">
        <v>274</v>
      </c>
      <c r="JQ6" s="126" t="s">
        <v>275</v>
      </c>
      <c r="JR6" s="126" t="s">
        <v>274</v>
      </c>
      <c r="JS6" s="126" t="s">
        <v>276</v>
      </c>
      <c r="JT6" s="126" t="s">
        <v>275</v>
      </c>
      <c r="JU6" s="126" t="s">
        <v>274</v>
      </c>
      <c r="JV6" s="126" t="s">
        <v>275</v>
      </c>
      <c r="JW6" s="126" t="s">
        <v>274</v>
      </c>
      <c r="JX6" s="126" t="s">
        <v>275</v>
      </c>
      <c r="JY6" s="126" t="s">
        <v>274</v>
      </c>
      <c r="JZ6" s="126" t="s">
        <v>275</v>
      </c>
      <c r="KA6" s="126" t="s">
        <v>276</v>
      </c>
      <c r="KB6" s="126" t="s">
        <v>274</v>
      </c>
      <c r="KC6" s="126" t="s">
        <v>275</v>
      </c>
      <c r="KD6" s="126" t="s">
        <v>274</v>
      </c>
      <c r="KE6" s="126" t="s">
        <v>275</v>
      </c>
      <c r="KF6" s="126" t="s">
        <v>274</v>
      </c>
      <c r="KG6" s="126" t="s">
        <v>276</v>
      </c>
      <c r="KH6" s="126" t="s">
        <v>275</v>
      </c>
      <c r="KI6" s="126" t="s">
        <v>274</v>
      </c>
      <c r="KJ6" s="126" t="s">
        <v>275</v>
      </c>
      <c r="KK6" s="126" t="s">
        <v>274</v>
      </c>
      <c r="KL6" s="126" t="s">
        <v>275</v>
      </c>
      <c r="KM6" s="126" t="s">
        <v>274</v>
      </c>
      <c r="KN6" s="126" t="s">
        <v>275</v>
      </c>
      <c r="KO6" s="126" t="s">
        <v>276</v>
      </c>
      <c r="KP6" s="126" t="s">
        <v>274</v>
      </c>
      <c r="KQ6" s="126" t="s">
        <v>275</v>
      </c>
      <c r="KR6" s="126" t="s">
        <v>274</v>
      </c>
      <c r="KS6" s="126" t="s">
        <v>275</v>
      </c>
      <c r="KT6" s="126" t="s">
        <v>274</v>
      </c>
      <c r="KU6" s="126" t="s">
        <v>276</v>
      </c>
      <c r="KV6" s="126" t="s">
        <v>275</v>
      </c>
      <c r="KW6" s="126" t="s">
        <v>274</v>
      </c>
      <c r="KX6" s="126" t="s">
        <v>275</v>
      </c>
      <c r="KY6" s="126" t="s">
        <v>274</v>
      </c>
      <c r="KZ6" s="126" t="s">
        <v>275</v>
      </c>
      <c r="LA6" s="126" t="s">
        <v>274</v>
      </c>
      <c r="LB6" s="126" t="s">
        <v>275</v>
      </c>
      <c r="LC6" s="126" t="s">
        <v>276</v>
      </c>
      <c r="LD6" s="126" t="s">
        <v>274</v>
      </c>
      <c r="LE6" s="126" t="s">
        <v>275</v>
      </c>
      <c r="LF6" s="126" t="s">
        <v>274</v>
      </c>
      <c r="LG6" s="126" t="s">
        <v>275</v>
      </c>
      <c r="LH6" s="126" t="s">
        <v>274</v>
      </c>
      <c r="LI6" s="126" t="s">
        <v>276</v>
      </c>
      <c r="LJ6" s="126" t="s">
        <v>275</v>
      </c>
      <c r="LK6" s="126" t="s">
        <v>274</v>
      </c>
      <c r="LL6" s="126" t="s">
        <v>275</v>
      </c>
      <c r="LM6" s="126" t="s">
        <v>274</v>
      </c>
      <c r="LN6" s="126" t="s">
        <v>275</v>
      </c>
      <c r="LO6" s="126" t="s">
        <v>274</v>
      </c>
      <c r="LP6" s="126" t="s">
        <v>275</v>
      </c>
      <c r="LQ6" s="126" t="s">
        <v>276</v>
      </c>
      <c r="LR6" s="126" t="s">
        <v>274</v>
      </c>
      <c r="LS6" s="126" t="s">
        <v>275</v>
      </c>
      <c r="LT6" s="126" t="s">
        <v>274</v>
      </c>
      <c r="LU6" s="126" t="s">
        <v>275</v>
      </c>
      <c r="LV6" s="126" t="s">
        <v>274</v>
      </c>
      <c r="LW6" s="126" t="s">
        <v>276</v>
      </c>
      <c r="LX6" s="126" t="s">
        <v>275</v>
      </c>
      <c r="LY6" s="126" t="s">
        <v>274</v>
      </c>
      <c r="LZ6" s="126" t="s">
        <v>275</v>
      </c>
      <c r="MA6" s="126" t="s">
        <v>274</v>
      </c>
      <c r="MB6" s="126" t="s">
        <v>275</v>
      </c>
      <c r="MC6" s="126" t="s">
        <v>274</v>
      </c>
      <c r="MD6" s="126" t="s">
        <v>275</v>
      </c>
      <c r="ME6" s="126" t="s">
        <v>276</v>
      </c>
      <c r="MF6" s="126" t="s">
        <v>274</v>
      </c>
      <c r="MG6" s="126" t="s">
        <v>275</v>
      </c>
      <c r="MH6" s="126" t="s">
        <v>274</v>
      </c>
      <c r="MI6" s="126" t="s">
        <v>275</v>
      </c>
      <c r="MJ6" s="126" t="s">
        <v>274</v>
      </c>
      <c r="MK6" s="126" t="s">
        <v>276</v>
      </c>
      <c r="ML6" s="126" t="s">
        <v>275</v>
      </c>
      <c r="MM6" s="126" t="s">
        <v>274</v>
      </c>
      <c r="MN6" s="126" t="s">
        <v>275</v>
      </c>
      <c r="MO6" s="126" t="s">
        <v>274</v>
      </c>
      <c r="MP6" s="126" t="s">
        <v>275</v>
      </c>
      <c r="MQ6" s="126" t="s">
        <v>274</v>
      </c>
      <c r="MR6" s="126" t="s">
        <v>275</v>
      </c>
      <c r="MS6" s="126" t="s">
        <v>276</v>
      </c>
      <c r="MT6" s="126" t="s">
        <v>274</v>
      </c>
      <c r="MU6" s="126" t="s">
        <v>275</v>
      </c>
      <c r="MV6" s="126" t="s">
        <v>274</v>
      </c>
      <c r="MW6" s="126" t="s">
        <v>275</v>
      </c>
      <c r="MX6" s="126" t="s">
        <v>274</v>
      </c>
      <c r="MY6" s="126" t="s">
        <v>276</v>
      </c>
      <c r="MZ6" s="126" t="s">
        <v>275</v>
      </c>
      <c r="NA6" s="126" t="s">
        <v>274</v>
      </c>
      <c r="NB6" s="126" t="s">
        <v>275</v>
      </c>
    </row>
    <row r="7" spans="1:366" ht="15.75" customHeight="1">
      <c r="A7" s="126" t="s">
        <v>277</v>
      </c>
      <c r="B7" s="126" t="s">
        <v>278</v>
      </c>
      <c r="C7" s="126" t="s">
        <v>277</v>
      </c>
      <c r="D7" s="126" t="s">
        <v>278</v>
      </c>
      <c r="E7" s="126" t="s">
        <v>277</v>
      </c>
      <c r="F7" s="126" t="s">
        <v>279</v>
      </c>
      <c r="G7" s="126" t="s">
        <v>279</v>
      </c>
      <c r="H7" s="126" t="s">
        <v>277</v>
      </c>
      <c r="I7" s="126" t="s">
        <v>278</v>
      </c>
      <c r="J7" s="126" t="s">
        <v>277</v>
      </c>
      <c r="K7" s="126" t="s">
        <v>278</v>
      </c>
      <c r="L7" s="126" t="s">
        <v>277</v>
      </c>
      <c r="M7" s="126" t="s">
        <v>279</v>
      </c>
      <c r="N7" s="126" t="s">
        <v>279</v>
      </c>
      <c r="O7" s="126" t="s">
        <v>277</v>
      </c>
      <c r="P7" s="126" t="s">
        <v>278</v>
      </c>
      <c r="Q7" s="126" t="s">
        <v>277</v>
      </c>
      <c r="R7" s="126" t="s">
        <v>278</v>
      </c>
      <c r="S7" s="126" t="s">
        <v>277</v>
      </c>
      <c r="T7" s="126" t="s">
        <v>279</v>
      </c>
      <c r="U7" s="126" t="s">
        <v>279</v>
      </c>
      <c r="V7" s="126" t="s">
        <v>277</v>
      </c>
      <c r="W7" s="126" t="s">
        <v>278</v>
      </c>
      <c r="X7" s="126" t="s">
        <v>277</v>
      </c>
      <c r="Y7" s="126" t="s">
        <v>278</v>
      </c>
      <c r="Z7" s="126" t="s">
        <v>277</v>
      </c>
      <c r="AA7" s="126" t="s">
        <v>279</v>
      </c>
      <c r="AB7" s="126" t="s">
        <v>279</v>
      </c>
      <c r="AC7" s="126" t="s">
        <v>277</v>
      </c>
      <c r="AD7" s="126" t="s">
        <v>278</v>
      </c>
      <c r="AE7" s="126" t="s">
        <v>277</v>
      </c>
      <c r="AF7" s="126" t="s">
        <v>278</v>
      </c>
      <c r="AG7" s="126" t="s">
        <v>277</v>
      </c>
      <c r="AH7" s="126" t="s">
        <v>279</v>
      </c>
      <c r="AI7" s="126" t="s">
        <v>279</v>
      </c>
      <c r="AJ7" s="126" t="s">
        <v>277</v>
      </c>
      <c r="AK7" s="126" t="s">
        <v>278</v>
      </c>
      <c r="AL7" s="126" t="s">
        <v>277</v>
      </c>
      <c r="AM7" s="126" t="s">
        <v>278</v>
      </c>
      <c r="AN7" s="126" t="s">
        <v>277</v>
      </c>
      <c r="AO7" s="126" t="s">
        <v>279</v>
      </c>
      <c r="AP7" s="126" t="s">
        <v>279</v>
      </c>
      <c r="AQ7" s="126" t="s">
        <v>277</v>
      </c>
      <c r="AR7" s="126" t="s">
        <v>278</v>
      </c>
      <c r="AS7" s="126" t="s">
        <v>277</v>
      </c>
      <c r="AT7" s="126" t="s">
        <v>278</v>
      </c>
      <c r="AU7" s="126" t="s">
        <v>277</v>
      </c>
      <c r="AV7" s="126" t="s">
        <v>279</v>
      </c>
      <c r="AW7" s="126" t="s">
        <v>279</v>
      </c>
      <c r="AX7" s="126" t="s">
        <v>277</v>
      </c>
      <c r="AY7" s="126" t="s">
        <v>278</v>
      </c>
      <c r="AZ7" s="126" t="s">
        <v>277</v>
      </c>
      <c r="BA7" s="126" t="s">
        <v>278</v>
      </c>
      <c r="BB7" s="126" t="s">
        <v>277</v>
      </c>
      <c r="BC7" s="126" t="s">
        <v>279</v>
      </c>
      <c r="BD7" s="126" t="s">
        <v>279</v>
      </c>
      <c r="BE7" s="126" t="s">
        <v>277</v>
      </c>
      <c r="BF7" s="126" t="s">
        <v>278</v>
      </c>
      <c r="BG7" s="126" t="s">
        <v>277</v>
      </c>
      <c r="BH7" s="126" t="s">
        <v>278</v>
      </c>
      <c r="BI7" s="126" t="s">
        <v>277</v>
      </c>
      <c r="BJ7" s="126" t="s">
        <v>279</v>
      </c>
      <c r="BK7" s="126" t="s">
        <v>279</v>
      </c>
      <c r="BL7" s="126" t="s">
        <v>277</v>
      </c>
      <c r="BM7" s="126" t="s">
        <v>278</v>
      </c>
      <c r="BN7" s="126" t="s">
        <v>277</v>
      </c>
      <c r="BO7" s="126" t="s">
        <v>278</v>
      </c>
      <c r="BP7" s="126" t="s">
        <v>277</v>
      </c>
      <c r="BQ7" s="126" t="s">
        <v>279</v>
      </c>
      <c r="BR7" s="126" t="s">
        <v>279</v>
      </c>
      <c r="BS7" s="126" t="s">
        <v>277</v>
      </c>
      <c r="BT7" s="126" t="s">
        <v>278</v>
      </c>
      <c r="BU7" s="126" t="s">
        <v>277</v>
      </c>
      <c r="BV7" s="126" t="s">
        <v>278</v>
      </c>
      <c r="BW7" s="126" t="s">
        <v>277</v>
      </c>
      <c r="BX7" s="126" t="s">
        <v>279</v>
      </c>
      <c r="BY7" s="126" t="s">
        <v>279</v>
      </c>
      <c r="BZ7" s="126" t="s">
        <v>277</v>
      </c>
      <c r="CA7" s="126" t="s">
        <v>278</v>
      </c>
      <c r="CB7" s="126" t="s">
        <v>277</v>
      </c>
      <c r="CC7" s="126" t="s">
        <v>278</v>
      </c>
      <c r="CD7" s="126" t="s">
        <v>277</v>
      </c>
      <c r="CE7" s="126" t="s">
        <v>279</v>
      </c>
      <c r="CF7" s="126" t="s">
        <v>279</v>
      </c>
      <c r="CG7" s="126" t="s">
        <v>277</v>
      </c>
      <c r="CH7" s="126" t="s">
        <v>278</v>
      </c>
      <c r="CI7" s="126" t="s">
        <v>277</v>
      </c>
      <c r="CJ7" s="126" t="s">
        <v>278</v>
      </c>
      <c r="CK7" s="126" t="s">
        <v>277</v>
      </c>
      <c r="CL7" s="126" t="s">
        <v>279</v>
      </c>
      <c r="CM7" s="126" t="s">
        <v>279</v>
      </c>
      <c r="CN7" s="126" t="s">
        <v>277</v>
      </c>
      <c r="CO7" s="126" t="s">
        <v>278</v>
      </c>
      <c r="CP7" s="126" t="s">
        <v>277</v>
      </c>
      <c r="CQ7" s="126" t="s">
        <v>278</v>
      </c>
      <c r="CR7" s="126" t="s">
        <v>277</v>
      </c>
      <c r="CS7" s="126" t="s">
        <v>279</v>
      </c>
      <c r="CT7" s="126" t="s">
        <v>279</v>
      </c>
      <c r="CU7" s="126" t="s">
        <v>277</v>
      </c>
      <c r="CV7" s="126" t="s">
        <v>278</v>
      </c>
      <c r="CW7" s="126" t="s">
        <v>277</v>
      </c>
      <c r="CX7" s="126" t="s">
        <v>278</v>
      </c>
      <c r="CY7" s="126" t="s">
        <v>277</v>
      </c>
      <c r="CZ7" s="126" t="s">
        <v>279</v>
      </c>
      <c r="DA7" s="126" t="s">
        <v>279</v>
      </c>
      <c r="DB7" s="126" t="s">
        <v>277</v>
      </c>
      <c r="DC7" s="126" t="s">
        <v>278</v>
      </c>
      <c r="DD7" s="126" t="s">
        <v>277</v>
      </c>
      <c r="DE7" s="126" t="s">
        <v>278</v>
      </c>
      <c r="DF7" s="126" t="s">
        <v>277</v>
      </c>
      <c r="DG7" s="126" t="s">
        <v>279</v>
      </c>
      <c r="DH7" s="126" t="s">
        <v>279</v>
      </c>
      <c r="DI7" s="126" t="s">
        <v>277</v>
      </c>
      <c r="DJ7" s="126" t="s">
        <v>278</v>
      </c>
      <c r="DK7" s="126" t="s">
        <v>277</v>
      </c>
      <c r="DL7" s="126" t="s">
        <v>278</v>
      </c>
      <c r="DM7" s="126" t="s">
        <v>277</v>
      </c>
      <c r="DN7" s="126" t="s">
        <v>279</v>
      </c>
      <c r="DO7" s="126" t="s">
        <v>279</v>
      </c>
      <c r="DP7" s="126" t="s">
        <v>277</v>
      </c>
      <c r="DQ7" s="126" t="s">
        <v>278</v>
      </c>
      <c r="DR7" s="126" t="s">
        <v>277</v>
      </c>
      <c r="DS7" s="126" t="s">
        <v>278</v>
      </c>
      <c r="DT7" s="126" t="s">
        <v>277</v>
      </c>
      <c r="DU7" s="126" t="s">
        <v>279</v>
      </c>
      <c r="DV7" s="126" t="s">
        <v>279</v>
      </c>
      <c r="DW7" s="126" t="s">
        <v>277</v>
      </c>
      <c r="DX7" s="126" t="s">
        <v>278</v>
      </c>
      <c r="DY7" s="126" t="s">
        <v>277</v>
      </c>
      <c r="DZ7" s="126" t="s">
        <v>278</v>
      </c>
      <c r="EA7" s="126" t="s">
        <v>277</v>
      </c>
      <c r="EB7" s="126" t="s">
        <v>279</v>
      </c>
      <c r="EC7" s="126" t="s">
        <v>279</v>
      </c>
      <c r="ED7" s="126" t="s">
        <v>277</v>
      </c>
      <c r="EE7" s="126" t="s">
        <v>278</v>
      </c>
      <c r="EF7" s="126" t="s">
        <v>277</v>
      </c>
      <c r="EG7" s="126" t="s">
        <v>278</v>
      </c>
      <c r="EH7" s="126" t="s">
        <v>277</v>
      </c>
      <c r="EI7" s="126" t="s">
        <v>279</v>
      </c>
      <c r="EJ7" s="126" t="s">
        <v>279</v>
      </c>
      <c r="EK7" s="126" t="s">
        <v>277</v>
      </c>
      <c r="EL7" s="126" t="s">
        <v>278</v>
      </c>
      <c r="EM7" s="126" t="s">
        <v>277</v>
      </c>
      <c r="EN7" s="126" t="s">
        <v>278</v>
      </c>
      <c r="EO7" s="126" t="s">
        <v>277</v>
      </c>
      <c r="EP7" s="126" t="s">
        <v>279</v>
      </c>
      <c r="EQ7" s="126" t="s">
        <v>279</v>
      </c>
      <c r="ER7" s="126" t="s">
        <v>277</v>
      </c>
      <c r="ES7" s="126" t="s">
        <v>278</v>
      </c>
      <c r="ET7" s="126" t="s">
        <v>277</v>
      </c>
      <c r="EU7" s="126" t="s">
        <v>278</v>
      </c>
      <c r="EV7" s="126" t="s">
        <v>277</v>
      </c>
      <c r="EW7" s="126" t="s">
        <v>279</v>
      </c>
      <c r="EX7" s="126" t="s">
        <v>279</v>
      </c>
      <c r="EY7" s="126" t="s">
        <v>277</v>
      </c>
      <c r="EZ7" s="126" t="s">
        <v>278</v>
      </c>
      <c r="FA7" s="126" t="s">
        <v>277</v>
      </c>
      <c r="FB7" s="126" t="s">
        <v>278</v>
      </c>
      <c r="FC7" s="126" t="s">
        <v>277</v>
      </c>
      <c r="FD7" s="126" t="s">
        <v>279</v>
      </c>
      <c r="FE7" s="126" t="s">
        <v>279</v>
      </c>
      <c r="FF7" s="126" t="s">
        <v>277</v>
      </c>
      <c r="FG7" s="126" t="s">
        <v>278</v>
      </c>
      <c r="FH7" s="126" t="s">
        <v>277</v>
      </c>
      <c r="FI7" s="126" t="s">
        <v>278</v>
      </c>
      <c r="FJ7" s="126" t="s">
        <v>277</v>
      </c>
      <c r="FK7" s="126" t="s">
        <v>279</v>
      </c>
      <c r="FL7" s="126" t="s">
        <v>279</v>
      </c>
      <c r="FM7" s="126" t="s">
        <v>277</v>
      </c>
      <c r="FN7" s="126" t="s">
        <v>278</v>
      </c>
      <c r="FO7" s="126" t="s">
        <v>277</v>
      </c>
      <c r="FP7" s="126" t="s">
        <v>278</v>
      </c>
      <c r="FQ7" s="126" t="s">
        <v>277</v>
      </c>
      <c r="FR7" s="126" t="s">
        <v>279</v>
      </c>
      <c r="FS7" s="126" t="s">
        <v>279</v>
      </c>
      <c r="FT7" s="126" t="s">
        <v>277</v>
      </c>
      <c r="FU7" s="126" t="s">
        <v>278</v>
      </c>
      <c r="FV7" s="126" t="s">
        <v>277</v>
      </c>
      <c r="FW7" s="126" t="s">
        <v>278</v>
      </c>
      <c r="FX7" s="126" t="s">
        <v>277</v>
      </c>
      <c r="FY7" s="126" t="s">
        <v>279</v>
      </c>
      <c r="FZ7" s="126" t="s">
        <v>279</v>
      </c>
      <c r="GA7" s="126" t="s">
        <v>277</v>
      </c>
      <c r="GB7" s="126" t="s">
        <v>278</v>
      </c>
      <c r="GC7" s="126" t="s">
        <v>277</v>
      </c>
      <c r="GD7" s="126" t="s">
        <v>278</v>
      </c>
      <c r="GE7" s="126" t="s">
        <v>277</v>
      </c>
      <c r="GF7" s="126" t="s">
        <v>279</v>
      </c>
      <c r="GG7" s="126" t="s">
        <v>279</v>
      </c>
      <c r="GH7" s="126" t="s">
        <v>277</v>
      </c>
      <c r="GI7" s="126" t="s">
        <v>278</v>
      </c>
      <c r="GJ7" s="126" t="s">
        <v>277</v>
      </c>
      <c r="GK7" s="126" t="s">
        <v>278</v>
      </c>
      <c r="GL7" s="126" t="s">
        <v>277</v>
      </c>
      <c r="GM7" s="126" t="s">
        <v>279</v>
      </c>
      <c r="GN7" s="126" t="s">
        <v>279</v>
      </c>
      <c r="GO7" s="126" t="s">
        <v>277</v>
      </c>
      <c r="GP7" s="126" t="s">
        <v>278</v>
      </c>
      <c r="GQ7" s="126" t="s">
        <v>277</v>
      </c>
      <c r="GR7" s="126" t="s">
        <v>278</v>
      </c>
      <c r="GS7" s="126" t="s">
        <v>277</v>
      </c>
      <c r="GT7" s="126" t="s">
        <v>279</v>
      </c>
      <c r="GU7" s="126" t="s">
        <v>279</v>
      </c>
      <c r="GV7" s="126" t="s">
        <v>277</v>
      </c>
      <c r="GW7" s="126" t="s">
        <v>278</v>
      </c>
      <c r="GX7" s="126" t="s">
        <v>277</v>
      </c>
      <c r="GY7" s="126" t="s">
        <v>278</v>
      </c>
      <c r="GZ7" s="126" t="s">
        <v>277</v>
      </c>
      <c r="HA7" s="126" t="s">
        <v>279</v>
      </c>
      <c r="HB7" s="126" t="s">
        <v>279</v>
      </c>
      <c r="HC7" s="126" t="s">
        <v>277</v>
      </c>
      <c r="HD7" s="126" t="s">
        <v>278</v>
      </c>
      <c r="HE7" s="126" t="s">
        <v>277</v>
      </c>
      <c r="HF7" s="126" t="s">
        <v>278</v>
      </c>
      <c r="HG7" s="126" t="s">
        <v>277</v>
      </c>
      <c r="HH7" s="126" t="s">
        <v>279</v>
      </c>
      <c r="HI7" s="126" t="s">
        <v>279</v>
      </c>
      <c r="HJ7" s="126" t="s">
        <v>277</v>
      </c>
      <c r="HK7" s="126" t="s">
        <v>278</v>
      </c>
      <c r="HL7" s="126" t="s">
        <v>277</v>
      </c>
      <c r="HM7" s="126" t="s">
        <v>278</v>
      </c>
      <c r="HN7" s="126" t="s">
        <v>277</v>
      </c>
      <c r="HO7" s="126" t="s">
        <v>279</v>
      </c>
      <c r="HP7" s="126" t="s">
        <v>279</v>
      </c>
      <c r="HQ7" s="126" t="s">
        <v>277</v>
      </c>
      <c r="HR7" s="126" t="s">
        <v>278</v>
      </c>
      <c r="HS7" s="126" t="s">
        <v>277</v>
      </c>
      <c r="HT7" s="126" t="s">
        <v>278</v>
      </c>
      <c r="HU7" s="126" t="s">
        <v>277</v>
      </c>
      <c r="HV7" s="126" t="s">
        <v>279</v>
      </c>
      <c r="HW7" s="126" t="s">
        <v>279</v>
      </c>
      <c r="HX7" s="126" t="s">
        <v>277</v>
      </c>
      <c r="HY7" s="126" t="s">
        <v>278</v>
      </c>
      <c r="HZ7" s="126" t="s">
        <v>277</v>
      </c>
      <c r="IA7" s="126" t="s">
        <v>278</v>
      </c>
      <c r="IB7" s="126" t="s">
        <v>277</v>
      </c>
      <c r="IC7" s="126" t="s">
        <v>279</v>
      </c>
      <c r="ID7" s="126" t="s">
        <v>279</v>
      </c>
      <c r="IE7" s="126" t="s">
        <v>277</v>
      </c>
      <c r="IF7" s="126" t="s">
        <v>278</v>
      </c>
      <c r="IG7" s="126" t="s">
        <v>277</v>
      </c>
      <c r="IH7" s="126" t="s">
        <v>278</v>
      </c>
      <c r="II7" s="126" t="s">
        <v>277</v>
      </c>
      <c r="IJ7" s="126" t="s">
        <v>279</v>
      </c>
      <c r="IK7" s="126" t="s">
        <v>279</v>
      </c>
      <c r="IL7" s="126" t="s">
        <v>277</v>
      </c>
      <c r="IM7" s="126" t="s">
        <v>278</v>
      </c>
      <c r="IN7" s="126" t="s">
        <v>277</v>
      </c>
      <c r="IO7" s="126" t="s">
        <v>278</v>
      </c>
      <c r="IP7" s="126" t="s">
        <v>277</v>
      </c>
      <c r="IQ7" s="126" t="s">
        <v>279</v>
      </c>
      <c r="IR7" s="126" t="s">
        <v>279</v>
      </c>
      <c r="IS7" s="126" t="s">
        <v>277</v>
      </c>
      <c r="IT7" s="126" t="s">
        <v>278</v>
      </c>
      <c r="IU7" s="126" t="s">
        <v>277</v>
      </c>
      <c r="IV7" s="126" t="s">
        <v>278</v>
      </c>
      <c r="IW7" s="126" t="s">
        <v>277</v>
      </c>
      <c r="IX7" s="126" t="s">
        <v>279</v>
      </c>
      <c r="IY7" s="126" t="s">
        <v>279</v>
      </c>
      <c r="IZ7" s="126" t="s">
        <v>277</v>
      </c>
      <c r="JA7" s="126" t="s">
        <v>278</v>
      </c>
      <c r="JB7" s="126" t="s">
        <v>277</v>
      </c>
      <c r="JC7" s="126" t="s">
        <v>278</v>
      </c>
      <c r="JD7" s="126" t="s">
        <v>277</v>
      </c>
      <c r="JE7" s="126" t="s">
        <v>279</v>
      </c>
      <c r="JF7" s="126" t="s">
        <v>279</v>
      </c>
      <c r="JG7" s="126" t="s">
        <v>277</v>
      </c>
      <c r="JH7" s="126" t="s">
        <v>278</v>
      </c>
      <c r="JI7" s="126" t="s">
        <v>277</v>
      </c>
      <c r="JJ7" s="126" t="s">
        <v>278</v>
      </c>
      <c r="JK7" s="126" t="s">
        <v>277</v>
      </c>
      <c r="JL7" s="126" t="s">
        <v>279</v>
      </c>
      <c r="JM7" s="126" t="s">
        <v>279</v>
      </c>
      <c r="JN7" s="126" t="s">
        <v>277</v>
      </c>
      <c r="JO7" s="126" t="s">
        <v>278</v>
      </c>
      <c r="JP7" s="126" t="s">
        <v>277</v>
      </c>
      <c r="JQ7" s="126" t="s">
        <v>278</v>
      </c>
      <c r="JR7" s="126" t="s">
        <v>277</v>
      </c>
      <c r="JS7" s="126" t="s">
        <v>279</v>
      </c>
      <c r="JT7" s="126" t="s">
        <v>279</v>
      </c>
      <c r="JU7" s="126" t="s">
        <v>277</v>
      </c>
      <c r="JV7" s="126" t="s">
        <v>278</v>
      </c>
      <c r="JW7" s="126" t="s">
        <v>277</v>
      </c>
      <c r="JX7" s="126" t="s">
        <v>278</v>
      </c>
      <c r="JY7" s="126" t="s">
        <v>277</v>
      </c>
      <c r="JZ7" s="126" t="s">
        <v>279</v>
      </c>
      <c r="KA7" s="126" t="s">
        <v>279</v>
      </c>
      <c r="KB7" s="126" t="s">
        <v>277</v>
      </c>
      <c r="KC7" s="126" t="s">
        <v>278</v>
      </c>
      <c r="KD7" s="126" t="s">
        <v>277</v>
      </c>
      <c r="KE7" s="126" t="s">
        <v>278</v>
      </c>
      <c r="KF7" s="126" t="s">
        <v>277</v>
      </c>
      <c r="KG7" s="126" t="s">
        <v>279</v>
      </c>
      <c r="KH7" s="126" t="s">
        <v>279</v>
      </c>
      <c r="KI7" s="126" t="s">
        <v>277</v>
      </c>
      <c r="KJ7" s="126" t="s">
        <v>278</v>
      </c>
      <c r="KK7" s="126" t="s">
        <v>277</v>
      </c>
      <c r="KL7" s="126" t="s">
        <v>278</v>
      </c>
      <c r="KM7" s="126" t="s">
        <v>277</v>
      </c>
      <c r="KN7" s="126" t="s">
        <v>279</v>
      </c>
      <c r="KO7" s="126" t="s">
        <v>279</v>
      </c>
      <c r="KP7" s="126" t="s">
        <v>277</v>
      </c>
      <c r="KQ7" s="126" t="s">
        <v>278</v>
      </c>
      <c r="KR7" s="126" t="s">
        <v>277</v>
      </c>
      <c r="KS7" s="126" t="s">
        <v>278</v>
      </c>
      <c r="KT7" s="126" t="s">
        <v>277</v>
      </c>
      <c r="KU7" s="126" t="s">
        <v>279</v>
      </c>
      <c r="KV7" s="126" t="s">
        <v>279</v>
      </c>
      <c r="KW7" s="126" t="s">
        <v>277</v>
      </c>
      <c r="KX7" s="126" t="s">
        <v>278</v>
      </c>
      <c r="KY7" s="126" t="s">
        <v>277</v>
      </c>
      <c r="KZ7" s="126" t="s">
        <v>278</v>
      </c>
      <c r="LA7" s="126" t="s">
        <v>277</v>
      </c>
      <c r="LB7" s="126" t="s">
        <v>279</v>
      </c>
      <c r="LC7" s="126" t="s">
        <v>279</v>
      </c>
      <c r="LD7" s="126" t="s">
        <v>277</v>
      </c>
      <c r="LE7" s="126" t="s">
        <v>278</v>
      </c>
      <c r="LF7" s="126" t="s">
        <v>277</v>
      </c>
      <c r="LG7" s="126" t="s">
        <v>278</v>
      </c>
      <c r="LH7" s="126" t="s">
        <v>277</v>
      </c>
      <c r="LI7" s="126" t="s">
        <v>279</v>
      </c>
      <c r="LJ7" s="126" t="s">
        <v>279</v>
      </c>
      <c r="LK7" s="126" t="s">
        <v>277</v>
      </c>
      <c r="LL7" s="126" t="s">
        <v>278</v>
      </c>
      <c r="LM7" s="126" t="s">
        <v>277</v>
      </c>
      <c r="LN7" s="126" t="s">
        <v>278</v>
      </c>
      <c r="LO7" s="126" t="s">
        <v>277</v>
      </c>
      <c r="LP7" s="126" t="s">
        <v>279</v>
      </c>
      <c r="LQ7" s="126" t="s">
        <v>279</v>
      </c>
      <c r="LR7" s="126" t="s">
        <v>277</v>
      </c>
      <c r="LS7" s="126" t="s">
        <v>278</v>
      </c>
      <c r="LT7" s="126" t="s">
        <v>277</v>
      </c>
      <c r="LU7" s="126" t="s">
        <v>278</v>
      </c>
      <c r="LV7" s="126" t="s">
        <v>277</v>
      </c>
      <c r="LW7" s="126" t="s">
        <v>279</v>
      </c>
      <c r="LX7" s="126" t="s">
        <v>279</v>
      </c>
      <c r="LY7" s="126" t="s">
        <v>277</v>
      </c>
      <c r="LZ7" s="126" t="s">
        <v>278</v>
      </c>
      <c r="MA7" s="126" t="s">
        <v>277</v>
      </c>
      <c r="MB7" s="126" t="s">
        <v>278</v>
      </c>
      <c r="MC7" s="126" t="s">
        <v>277</v>
      </c>
      <c r="MD7" s="126" t="s">
        <v>279</v>
      </c>
      <c r="ME7" s="126" t="s">
        <v>279</v>
      </c>
      <c r="MF7" s="126" t="s">
        <v>277</v>
      </c>
      <c r="MG7" s="126" t="s">
        <v>278</v>
      </c>
      <c r="MH7" s="126" t="s">
        <v>277</v>
      </c>
      <c r="MI7" s="126" t="s">
        <v>278</v>
      </c>
      <c r="MJ7" s="126" t="s">
        <v>277</v>
      </c>
      <c r="MK7" s="126" t="s">
        <v>279</v>
      </c>
      <c r="ML7" s="126" t="s">
        <v>279</v>
      </c>
      <c r="MM7" s="126" t="s">
        <v>277</v>
      </c>
      <c r="MN7" s="126" t="s">
        <v>278</v>
      </c>
      <c r="MO7" s="126" t="s">
        <v>277</v>
      </c>
      <c r="MP7" s="126" t="s">
        <v>278</v>
      </c>
      <c r="MQ7" s="126" t="s">
        <v>277</v>
      </c>
      <c r="MR7" s="126" t="s">
        <v>279</v>
      </c>
      <c r="MS7" s="126" t="s">
        <v>279</v>
      </c>
      <c r="MT7" s="126" t="s">
        <v>277</v>
      </c>
      <c r="MU7" s="126" t="s">
        <v>278</v>
      </c>
      <c r="MV7" s="126" t="s">
        <v>277</v>
      </c>
      <c r="MW7" s="126" t="s">
        <v>278</v>
      </c>
      <c r="MX7" s="126" t="s">
        <v>277</v>
      </c>
      <c r="MY7" s="126" t="s">
        <v>279</v>
      </c>
      <c r="MZ7" s="126" t="s">
        <v>279</v>
      </c>
      <c r="NA7" s="126" t="s">
        <v>277</v>
      </c>
      <c r="NB7" s="126" t="s">
        <v>278</v>
      </c>
    </row>
    <row r="8" spans="1:366" ht="15.75" customHeight="1">
      <c r="A8" s="126" t="s">
        <v>280</v>
      </c>
      <c r="B8" s="126" t="s">
        <v>281</v>
      </c>
      <c r="C8" s="126" t="s">
        <v>280</v>
      </c>
      <c r="D8" s="126" t="s">
        <v>281</v>
      </c>
      <c r="E8" s="126" t="s">
        <v>280</v>
      </c>
      <c r="F8" s="126" t="s">
        <v>279</v>
      </c>
      <c r="G8" s="126" t="s">
        <v>279</v>
      </c>
      <c r="H8" s="126" t="s">
        <v>280</v>
      </c>
      <c r="I8" s="126" t="s">
        <v>281</v>
      </c>
      <c r="J8" s="126" t="s">
        <v>280</v>
      </c>
      <c r="K8" s="126" t="s">
        <v>281</v>
      </c>
      <c r="L8" s="126" t="s">
        <v>280</v>
      </c>
      <c r="M8" s="126" t="s">
        <v>279</v>
      </c>
      <c r="N8" s="126" t="s">
        <v>279</v>
      </c>
      <c r="O8" s="126" t="s">
        <v>280</v>
      </c>
      <c r="P8" s="126" t="s">
        <v>281</v>
      </c>
      <c r="Q8" s="126" t="s">
        <v>280</v>
      </c>
      <c r="R8" s="126" t="s">
        <v>281</v>
      </c>
      <c r="S8" s="126" t="s">
        <v>280</v>
      </c>
      <c r="T8" s="126" t="s">
        <v>279</v>
      </c>
      <c r="U8" s="126" t="s">
        <v>279</v>
      </c>
      <c r="V8" s="126" t="s">
        <v>280</v>
      </c>
      <c r="W8" s="126" t="s">
        <v>281</v>
      </c>
      <c r="X8" s="126" t="s">
        <v>280</v>
      </c>
      <c r="Y8" s="126" t="s">
        <v>281</v>
      </c>
      <c r="Z8" s="126" t="s">
        <v>280</v>
      </c>
      <c r="AA8" s="126" t="s">
        <v>279</v>
      </c>
      <c r="AB8" s="126" t="s">
        <v>279</v>
      </c>
      <c r="AC8" s="126" t="s">
        <v>280</v>
      </c>
      <c r="AD8" s="126" t="s">
        <v>281</v>
      </c>
      <c r="AE8" s="126" t="s">
        <v>280</v>
      </c>
      <c r="AF8" s="126" t="s">
        <v>281</v>
      </c>
      <c r="AG8" s="126" t="s">
        <v>280</v>
      </c>
      <c r="AH8" s="126" t="s">
        <v>279</v>
      </c>
      <c r="AI8" s="126" t="s">
        <v>279</v>
      </c>
      <c r="AJ8" s="126" t="s">
        <v>280</v>
      </c>
      <c r="AK8" s="126" t="s">
        <v>281</v>
      </c>
      <c r="AL8" s="126" t="s">
        <v>280</v>
      </c>
      <c r="AM8" s="126" t="s">
        <v>281</v>
      </c>
      <c r="AN8" s="126" t="s">
        <v>280</v>
      </c>
      <c r="AO8" s="126" t="s">
        <v>279</v>
      </c>
      <c r="AP8" s="126" t="s">
        <v>279</v>
      </c>
      <c r="AQ8" s="126" t="s">
        <v>280</v>
      </c>
      <c r="AR8" s="126" t="s">
        <v>281</v>
      </c>
      <c r="AS8" s="126" t="s">
        <v>280</v>
      </c>
      <c r="AT8" s="126" t="s">
        <v>281</v>
      </c>
      <c r="AU8" s="126" t="s">
        <v>280</v>
      </c>
      <c r="AV8" s="126" t="s">
        <v>279</v>
      </c>
      <c r="AW8" s="126" t="s">
        <v>279</v>
      </c>
      <c r="AX8" s="126" t="s">
        <v>280</v>
      </c>
      <c r="AY8" s="126" t="s">
        <v>281</v>
      </c>
      <c r="AZ8" s="126" t="s">
        <v>280</v>
      </c>
      <c r="BA8" s="126" t="s">
        <v>281</v>
      </c>
      <c r="BB8" s="126" t="s">
        <v>280</v>
      </c>
      <c r="BC8" s="126" t="s">
        <v>279</v>
      </c>
      <c r="BD8" s="126" t="s">
        <v>279</v>
      </c>
      <c r="BE8" s="126" t="s">
        <v>280</v>
      </c>
      <c r="BF8" s="126" t="s">
        <v>281</v>
      </c>
      <c r="BG8" s="126" t="s">
        <v>280</v>
      </c>
      <c r="BH8" s="126" t="s">
        <v>281</v>
      </c>
      <c r="BI8" s="126" t="s">
        <v>280</v>
      </c>
      <c r="BJ8" s="126" t="s">
        <v>279</v>
      </c>
      <c r="BK8" s="126" t="s">
        <v>279</v>
      </c>
      <c r="BL8" s="126" t="s">
        <v>280</v>
      </c>
      <c r="BM8" s="126" t="s">
        <v>281</v>
      </c>
      <c r="BN8" s="126" t="s">
        <v>280</v>
      </c>
      <c r="BO8" s="126" t="s">
        <v>281</v>
      </c>
      <c r="BP8" s="126" t="s">
        <v>280</v>
      </c>
      <c r="BQ8" s="126" t="s">
        <v>279</v>
      </c>
      <c r="BR8" s="126" t="s">
        <v>279</v>
      </c>
      <c r="BS8" s="126" t="s">
        <v>280</v>
      </c>
      <c r="BT8" s="126" t="s">
        <v>281</v>
      </c>
      <c r="BU8" s="126" t="s">
        <v>280</v>
      </c>
      <c r="BV8" s="126" t="s">
        <v>281</v>
      </c>
      <c r="BW8" s="126" t="s">
        <v>280</v>
      </c>
      <c r="BX8" s="126" t="s">
        <v>279</v>
      </c>
      <c r="BY8" s="126" t="s">
        <v>279</v>
      </c>
      <c r="BZ8" s="126" t="s">
        <v>280</v>
      </c>
      <c r="CA8" s="126" t="s">
        <v>281</v>
      </c>
      <c r="CB8" s="126" t="s">
        <v>280</v>
      </c>
      <c r="CC8" s="126" t="s">
        <v>281</v>
      </c>
      <c r="CD8" s="126" t="s">
        <v>280</v>
      </c>
      <c r="CE8" s="126" t="s">
        <v>279</v>
      </c>
      <c r="CF8" s="126" t="s">
        <v>279</v>
      </c>
      <c r="CG8" s="126" t="s">
        <v>280</v>
      </c>
      <c r="CH8" s="126" t="s">
        <v>281</v>
      </c>
      <c r="CI8" s="126" t="s">
        <v>280</v>
      </c>
      <c r="CJ8" s="126" t="s">
        <v>281</v>
      </c>
      <c r="CK8" s="126" t="s">
        <v>280</v>
      </c>
      <c r="CL8" s="126" t="s">
        <v>279</v>
      </c>
      <c r="CM8" s="126" t="s">
        <v>279</v>
      </c>
      <c r="CN8" s="126" t="s">
        <v>280</v>
      </c>
      <c r="CO8" s="126" t="s">
        <v>281</v>
      </c>
      <c r="CP8" s="126" t="s">
        <v>280</v>
      </c>
      <c r="CQ8" s="126" t="s">
        <v>281</v>
      </c>
      <c r="CR8" s="126" t="s">
        <v>280</v>
      </c>
      <c r="CS8" s="126" t="s">
        <v>279</v>
      </c>
      <c r="CT8" s="126" t="s">
        <v>279</v>
      </c>
      <c r="CU8" s="126" t="s">
        <v>280</v>
      </c>
      <c r="CV8" s="126" t="s">
        <v>281</v>
      </c>
      <c r="CW8" s="126" t="s">
        <v>280</v>
      </c>
      <c r="CX8" s="126" t="s">
        <v>281</v>
      </c>
      <c r="CY8" s="126" t="s">
        <v>280</v>
      </c>
      <c r="CZ8" s="126" t="s">
        <v>279</v>
      </c>
      <c r="DA8" s="126" t="s">
        <v>279</v>
      </c>
      <c r="DB8" s="126" t="s">
        <v>280</v>
      </c>
      <c r="DC8" s="126" t="s">
        <v>281</v>
      </c>
      <c r="DD8" s="126" t="s">
        <v>280</v>
      </c>
      <c r="DE8" s="126" t="s">
        <v>281</v>
      </c>
      <c r="DF8" s="126" t="s">
        <v>280</v>
      </c>
      <c r="DG8" s="126" t="s">
        <v>279</v>
      </c>
      <c r="DH8" s="126" t="s">
        <v>279</v>
      </c>
      <c r="DI8" s="126" t="s">
        <v>280</v>
      </c>
      <c r="DJ8" s="126" t="s">
        <v>281</v>
      </c>
      <c r="DK8" s="126" t="s">
        <v>280</v>
      </c>
      <c r="DL8" s="126" t="s">
        <v>281</v>
      </c>
      <c r="DM8" s="126" t="s">
        <v>280</v>
      </c>
      <c r="DN8" s="126" t="s">
        <v>279</v>
      </c>
      <c r="DO8" s="126" t="s">
        <v>279</v>
      </c>
      <c r="DP8" s="126" t="s">
        <v>280</v>
      </c>
      <c r="DQ8" s="126" t="s">
        <v>281</v>
      </c>
      <c r="DR8" s="126" t="s">
        <v>280</v>
      </c>
      <c r="DS8" s="126" t="s">
        <v>281</v>
      </c>
      <c r="DT8" s="126" t="s">
        <v>280</v>
      </c>
      <c r="DU8" s="126" t="s">
        <v>279</v>
      </c>
      <c r="DV8" s="126" t="s">
        <v>279</v>
      </c>
      <c r="DW8" s="126" t="s">
        <v>280</v>
      </c>
      <c r="DX8" s="126" t="s">
        <v>281</v>
      </c>
      <c r="DY8" s="126" t="s">
        <v>280</v>
      </c>
      <c r="DZ8" s="126" t="s">
        <v>281</v>
      </c>
      <c r="EA8" s="126" t="s">
        <v>280</v>
      </c>
      <c r="EB8" s="126" t="s">
        <v>279</v>
      </c>
      <c r="EC8" s="126" t="s">
        <v>279</v>
      </c>
      <c r="ED8" s="126" t="s">
        <v>280</v>
      </c>
      <c r="EE8" s="126" t="s">
        <v>281</v>
      </c>
      <c r="EF8" s="126" t="s">
        <v>280</v>
      </c>
      <c r="EG8" s="126" t="s">
        <v>281</v>
      </c>
      <c r="EH8" s="126" t="s">
        <v>280</v>
      </c>
      <c r="EI8" s="126" t="s">
        <v>279</v>
      </c>
      <c r="EJ8" s="126" t="s">
        <v>279</v>
      </c>
      <c r="EK8" s="126" t="s">
        <v>280</v>
      </c>
      <c r="EL8" s="126" t="s">
        <v>281</v>
      </c>
      <c r="EM8" s="126" t="s">
        <v>280</v>
      </c>
      <c r="EN8" s="126" t="s">
        <v>281</v>
      </c>
      <c r="EO8" s="126" t="s">
        <v>280</v>
      </c>
      <c r="EP8" s="126" t="s">
        <v>279</v>
      </c>
      <c r="EQ8" s="126" t="s">
        <v>279</v>
      </c>
      <c r="ER8" s="126" t="s">
        <v>280</v>
      </c>
      <c r="ES8" s="126" t="s">
        <v>281</v>
      </c>
      <c r="ET8" s="126" t="s">
        <v>280</v>
      </c>
      <c r="EU8" s="126" t="s">
        <v>281</v>
      </c>
      <c r="EV8" s="126" t="s">
        <v>280</v>
      </c>
      <c r="EW8" s="126" t="s">
        <v>279</v>
      </c>
      <c r="EX8" s="126" t="s">
        <v>279</v>
      </c>
      <c r="EY8" s="126" t="s">
        <v>280</v>
      </c>
      <c r="EZ8" s="126" t="s">
        <v>281</v>
      </c>
      <c r="FA8" s="126" t="s">
        <v>280</v>
      </c>
      <c r="FB8" s="126" t="s">
        <v>281</v>
      </c>
      <c r="FC8" s="126" t="s">
        <v>280</v>
      </c>
      <c r="FD8" s="126" t="s">
        <v>279</v>
      </c>
      <c r="FE8" s="126" t="s">
        <v>279</v>
      </c>
      <c r="FF8" s="126" t="s">
        <v>280</v>
      </c>
      <c r="FG8" s="126" t="s">
        <v>281</v>
      </c>
      <c r="FH8" s="126" t="s">
        <v>280</v>
      </c>
      <c r="FI8" s="126" t="s">
        <v>281</v>
      </c>
      <c r="FJ8" s="126" t="s">
        <v>280</v>
      </c>
      <c r="FK8" s="126" t="s">
        <v>279</v>
      </c>
      <c r="FL8" s="126" t="s">
        <v>279</v>
      </c>
      <c r="FM8" s="126" t="s">
        <v>280</v>
      </c>
      <c r="FN8" s="126" t="s">
        <v>281</v>
      </c>
      <c r="FO8" s="126" t="s">
        <v>280</v>
      </c>
      <c r="FP8" s="126" t="s">
        <v>281</v>
      </c>
      <c r="FQ8" s="126" t="s">
        <v>280</v>
      </c>
      <c r="FR8" s="126" t="s">
        <v>279</v>
      </c>
      <c r="FS8" s="126" t="s">
        <v>279</v>
      </c>
      <c r="FT8" s="126" t="s">
        <v>280</v>
      </c>
      <c r="FU8" s="126" t="s">
        <v>281</v>
      </c>
      <c r="FV8" s="126" t="s">
        <v>280</v>
      </c>
      <c r="FW8" s="126" t="s">
        <v>281</v>
      </c>
      <c r="FX8" s="126" t="s">
        <v>280</v>
      </c>
      <c r="FY8" s="126" t="s">
        <v>279</v>
      </c>
      <c r="FZ8" s="126" t="s">
        <v>279</v>
      </c>
      <c r="GA8" s="126" t="s">
        <v>280</v>
      </c>
      <c r="GB8" s="126" t="s">
        <v>281</v>
      </c>
      <c r="GC8" s="126" t="s">
        <v>280</v>
      </c>
      <c r="GD8" s="126" t="s">
        <v>281</v>
      </c>
      <c r="GE8" s="126" t="s">
        <v>280</v>
      </c>
      <c r="GF8" s="126" t="s">
        <v>279</v>
      </c>
      <c r="GG8" s="126" t="s">
        <v>279</v>
      </c>
      <c r="GH8" s="126" t="s">
        <v>280</v>
      </c>
      <c r="GI8" s="126" t="s">
        <v>281</v>
      </c>
      <c r="GJ8" s="126" t="s">
        <v>280</v>
      </c>
      <c r="GK8" s="126" t="s">
        <v>281</v>
      </c>
      <c r="GL8" s="126" t="s">
        <v>280</v>
      </c>
      <c r="GM8" s="126" t="s">
        <v>279</v>
      </c>
      <c r="GN8" s="126" t="s">
        <v>279</v>
      </c>
      <c r="GO8" s="126" t="s">
        <v>280</v>
      </c>
      <c r="GP8" s="126" t="s">
        <v>281</v>
      </c>
      <c r="GQ8" s="126" t="s">
        <v>280</v>
      </c>
      <c r="GR8" s="126" t="s">
        <v>281</v>
      </c>
      <c r="GS8" s="126" t="s">
        <v>280</v>
      </c>
      <c r="GT8" s="126" t="s">
        <v>279</v>
      </c>
      <c r="GU8" s="126" t="s">
        <v>279</v>
      </c>
      <c r="GV8" s="126" t="s">
        <v>280</v>
      </c>
      <c r="GW8" s="126" t="s">
        <v>281</v>
      </c>
      <c r="GX8" s="126" t="s">
        <v>280</v>
      </c>
      <c r="GY8" s="126" t="s">
        <v>281</v>
      </c>
      <c r="GZ8" s="126" t="s">
        <v>280</v>
      </c>
      <c r="HA8" s="126" t="s">
        <v>279</v>
      </c>
      <c r="HB8" s="126" t="s">
        <v>279</v>
      </c>
      <c r="HC8" s="126" t="s">
        <v>280</v>
      </c>
      <c r="HD8" s="126" t="s">
        <v>281</v>
      </c>
      <c r="HE8" s="126" t="s">
        <v>280</v>
      </c>
      <c r="HF8" s="126" t="s">
        <v>281</v>
      </c>
      <c r="HG8" s="126" t="s">
        <v>280</v>
      </c>
      <c r="HH8" s="126" t="s">
        <v>279</v>
      </c>
      <c r="HI8" s="126" t="s">
        <v>279</v>
      </c>
      <c r="HJ8" s="126" t="s">
        <v>280</v>
      </c>
      <c r="HK8" s="126" t="s">
        <v>281</v>
      </c>
      <c r="HL8" s="126" t="s">
        <v>280</v>
      </c>
      <c r="HM8" s="126" t="s">
        <v>281</v>
      </c>
      <c r="HN8" s="126" t="s">
        <v>280</v>
      </c>
      <c r="HO8" s="126" t="s">
        <v>279</v>
      </c>
      <c r="HP8" s="126" t="s">
        <v>279</v>
      </c>
      <c r="HQ8" s="126" t="s">
        <v>280</v>
      </c>
      <c r="HR8" s="126" t="s">
        <v>281</v>
      </c>
      <c r="HS8" s="126" t="s">
        <v>280</v>
      </c>
      <c r="HT8" s="126" t="s">
        <v>281</v>
      </c>
      <c r="HU8" s="126" t="s">
        <v>280</v>
      </c>
      <c r="HV8" s="126" t="s">
        <v>279</v>
      </c>
      <c r="HW8" s="126" t="s">
        <v>279</v>
      </c>
      <c r="HX8" s="126" t="s">
        <v>280</v>
      </c>
      <c r="HY8" s="126" t="s">
        <v>281</v>
      </c>
      <c r="HZ8" s="126" t="s">
        <v>280</v>
      </c>
      <c r="IA8" s="126" t="s">
        <v>281</v>
      </c>
      <c r="IB8" s="126" t="s">
        <v>280</v>
      </c>
      <c r="IC8" s="126" t="s">
        <v>279</v>
      </c>
      <c r="ID8" s="126" t="s">
        <v>279</v>
      </c>
      <c r="IE8" s="126" t="s">
        <v>280</v>
      </c>
      <c r="IF8" s="126" t="s">
        <v>281</v>
      </c>
      <c r="IG8" s="126" t="s">
        <v>280</v>
      </c>
      <c r="IH8" s="126" t="s">
        <v>281</v>
      </c>
      <c r="II8" s="126" t="s">
        <v>280</v>
      </c>
      <c r="IJ8" s="126" t="s">
        <v>279</v>
      </c>
      <c r="IK8" s="126" t="s">
        <v>279</v>
      </c>
      <c r="IL8" s="126" t="s">
        <v>280</v>
      </c>
      <c r="IM8" s="126" t="s">
        <v>281</v>
      </c>
      <c r="IN8" s="126" t="s">
        <v>280</v>
      </c>
      <c r="IO8" s="126" t="s">
        <v>281</v>
      </c>
      <c r="IP8" s="126" t="s">
        <v>280</v>
      </c>
      <c r="IQ8" s="126" t="s">
        <v>279</v>
      </c>
      <c r="IR8" s="126" t="s">
        <v>279</v>
      </c>
      <c r="IS8" s="126" t="s">
        <v>280</v>
      </c>
      <c r="IT8" s="126" t="s">
        <v>281</v>
      </c>
      <c r="IU8" s="126" t="s">
        <v>280</v>
      </c>
      <c r="IV8" s="126" t="s">
        <v>281</v>
      </c>
      <c r="IW8" s="126" t="s">
        <v>280</v>
      </c>
      <c r="IX8" s="126" t="s">
        <v>279</v>
      </c>
      <c r="IY8" s="126" t="s">
        <v>279</v>
      </c>
      <c r="IZ8" s="126" t="s">
        <v>280</v>
      </c>
      <c r="JA8" s="126" t="s">
        <v>281</v>
      </c>
      <c r="JB8" s="126" t="s">
        <v>280</v>
      </c>
      <c r="JC8" s="126" t="s">
        <v>281</v>
      </c>
      <c r="JD8" s="126" t="s">
        <v>280</v>
      </c>
      <c r="JE8" s="126" t="s">
        <v>279</v>
      </c>
      <c r="JF8" s="126" t="s">
        <v>279</v>
      </c>
      <c r="JG8" s="126" t="s">
        <v>280</v>
      </c>
      <c r="JH8" s="126" t="s">
        <v>281</v>
      </c>
      <c r="JI8" s="126" t="s">
        <v>280</v>
      </c>
      <c r="JJ8" s="126" t="s">
        <v>281</v>
      </c>
      <c r="JK8" s="126" t="s">
        <v>280</v>
      </c>
      <c r="JL8" s="126" t="s">
        <v>279</v>
      </c>
      <c r="JM8" s="126" t="s">
        <v>279</v>
      </c>
      <c r="JN8" s="126" t="s">
        <v>280</v>
      </c>
      <c r="JO8" s="126" t="s">
        <v>281</v>
      </c>
      <c r="JP8" s="126" t="s">
        <v>280</v>
      </c>
      <c r="JQ8" s="126" t="s">
        <v>281</v>
      </c>
      <c r="JR8" s="126" t="s">
        <v>280</v>
      </c>
      <c r="JS8" s="126" t="s">
        <v>279</v>
      </c>
      <c r="JT8" s="126" t="s">
        <v>279</v>
      </c>
      <c r="JU8" s="126" t="s">
        <v>280</v>
      </c>
      <c r="JV8" s="126" t="s">
        <v>281</v>
      </c>
      <c r="JW8" s="126" t="s">
        <v>280</v>
      </c>
      <c r="JX8" s="126" t="s">
        <v>281</v>
      </c>
      <c r="JY8" s="126" t="s">
        <v>280</v>
      </c>
      <c r="JZ8" s="126" t="s">
        <v>279</v>
      </c>
      <c r="KA8" s="126" t="s">
        <v>279</v>
      </c>
      <c r="KB8" s="126" t="s">
        <v>280</v>
      </c>
      <c r="KC8" s="126" t="s">
        <v>281</v>
      </c>
      <c r="KD8" s="126" t="s">
        <v>280</v>
      </c>
      <c r="KE8" s="126" t="s">
        <v>281</v>
      </c>
      <c r="KF8" s="126" t="s">
        <v>280</v>
      </c>
      <c r="KG8" s="126" t="s">
        <v>279</v>
      </c>
      <c r="KH8" s="126" t="s">
        <v>279</v>
      </c>
      <c r="KI8" s="126" t="s">
        <v>280</v>
      </c>
      <c r="KJ8" s="126" t="s">
        <v>281</v>
      </c>
      <c r="KK8" s="126" t="s">
        <v>280</v>
      </c>
      <c r="KL8" s="126" t="s">
        <v>281</v>
      </c>
      <c r="KM8" s="126" t="s">
        <v>280</v>
      </c>
      <c r="KN8" s="126" t="s">
        <v>279</v>
      </c>
      <c r="KO8" s="126" t="s">
        <v>279</v>
      </c>
      <c r="KP8" s="126" t="s">
        <v>280</v>
      </c>
      <c r="KQ8" s="126" t="s">
        <v>281</v>
      </c>
      <c r="KR8" s="126" t="s">
        <v>280</v>
      </c>
      <c r="KS8" s="126" t="s">
        <v>281</v>
      </c>
      <c r="KT8" s="126" t="s">
        <v>280</v>
      </c>
      <c r="KU8" s="126" t="s">
        <v>279</v>
      </c>
      <c r="KV8" s="126" t="s">
        <v>279</v>
      </c>
      <c r="KW8" s="126" t="s">
        <v>280</v>
      </c>
      <c r="KX8" s="126" t="s">
        <v>281</v>
      </c>
      <c r="KY8" s="126" t="s">
        <v>280</v>
      </c>
      <c r="KZ8" s="126" t="s">
        <v>281</v>
      </c>
      <c r="LA8" s="126" t="s">
        <v>280</v>
      </c>
      <c r="LB8" s="126" t="s">
        <v>279</v>
      </c>
      <c r="LC8" s="126" t="s">
        <v>279</v>
      </c>
      <c r="LD8" s="126" t="s">
        <v>280</v>
      </c>
      <c r="LE8" s="126" t="s">
        <v>281</v>
      </c>
      <c r="LF8" s="126" t="s">
        <v>280</v>
      </c>
      <c r="LG8" s="126" t="s">
        <v>281</v>
      </c>
      <c r="LH8" s="126" t="s">
        <v>280</v>
      </c>
      <c r="LI8" s="126" t="s">
        <v>279</v>
      </c>
      <c r="LJ8" s="126" t="s">
        <v>279</v>
      </c>
      <c r="LK8" s="126" t="s">
        <v>280</v>
      </c>
      <c r="LL8" s="126" t="s">
        <v>281</v>
      </c>
      <c r="LM8" s="126" t="s">
        <v>280</v>
      </c>
      <c r="LN8" s="126" t="s">
        <v>281</v>
      </c>
      <c r="LO8" s="126" t="s">
        <v>280</v>
      </c>
      <c r="LP8" s="126" t="s">
        <v>279</v>
      </c>
      <c r="LQ8" s="126" t="s">
        <v>279</v>
      </c>
      <c r="LR8" s="126" t="s">
        <v>280</v>
      </c>
      <c r="LS8" s="126" t="s">
        <v>281</v>
      </c>
      <c r="LT8" s="126" t="s">
        <v>280</v>
      </c>
      <c r="LU8" s="126" t="s">
        <v>281</v>
      </c>
      <c r="LV8" s="126" t="s">
        <v>280</v>
      </c>
      <c r="LW8" s="126" t="s">
        <v>279</v>
      </c>
      <c r="LX8" s="126" t="s">
        <v>279</v>
      </c>
      <c r="LY8" s="126" t="s">
        <v>280</v>
      </c>
      <c r="LZ8" s="126" t="s">
        <v>281</v>
      </c>
      <c r="MA8" s="126" t="s">
        <v>280</v>
      </c>
      <c r="MB8" s="126" t="s">
        <v>281</v>
      </c>
      <c r="MC8" s="126" t="s">
        <v>280</v>
      </c>
      <c r="MD8" s="126" t="s">
        <v>279</v>
      </c>
      <c r="ME8" s="126" t="s">
        <v>279</v>
      </c>
      <c r="MF8" s="126" t="s">
        <v>280</v>
      </c>
      <c r="MG8" s="126" t="s">
        <v>281</v>
      </c>
      <c r="MH8" s="126" t="s">
        <v>280</v>
      </c>
      <c r="MI8" s="126" t="s">
        <v>281</v>
      </c>
      <c r="MJ8" s="126" t="s">
        <v>280</v>
      </c>
      <c r="MK8" s="126" t="s">
        <v>279</v>
      </c>
      <c r="ML8" s="126" t="s">
        <v>279</v>
      </c>
      <c r="MM8" s="126" t="s">
        <v>280</v>
      </c>
      <c r="MN8" s="126" t="s">
        <v>281</v>
      </c>
      <c r="MO8" s="126" t="s">
        <v>280</v>
      </c>
      <c r="MP8" s="126" t="s">
        <v>281</v>
      </c>
      <c r="MQ8" s="126" t="s">
        <v>280</v>
      </c>
      <c r="MR8" s="126" t="s">
        <v>279</v>
      </c>
      <c r="MS8" s="126" t="s">
        <v>279</v>
      </c>
      <c r="MT8" s="126" t="s">
        <v>280</v>
      </c>
      <c r="MU8" s="126" t="s">
        <v>281</v>
      </c>
      <c r="MV8" s="126" t="s">
        <v>280</v>
      </c>
      <c r="MW8" s="126" t="s">
        <v>281</v>
      </c>
      <c r="MX8" s="126" t="s">
        <v>280</v>
      </c>
      <c r="MY8" s="126" t="s">
        <v>279</v>
      </c>
      <c r="MZ8" s="126" t="s">
        <v>279</v>
      </c>
      <c r="NA8" s="126" t="s">
        <v>280</v>
      </c>
      <c r="NB8" s="126" t="s">
        <v>281</v>
      </c>
    </row>
    <row r="9" spans="1:366" ht="15.75" customHeight="1">
      <c r="A9" s="126" t="s">
        <v>282</v>
      </c>
      <c r="B9" s="126" t="s">
        <v>283</v>
      </c>
      <c r="C9" s="126" t="s">
        <v>282</v>
      </c>
      <c r="D9" s="126" t="s">
        <v>283</v>
      </c>
      <c r="E9" s="126" t="s">
        <v>282</v>
      </c>
      <c r="F9" s="126" t="s">
        <v>278</v>
      </c>
      <c r="G9" s="126" t="s">
        <v>283</v>
      </c>
      <c r="H9" s="126" t="s">
        <v>282</v>
      </c>
      <c r="I9" s="126" t="s">
        <v>283</v>
      </c>
      <c r="J9" s="126" t="s">
        <v>282</v>
      </c>
      <c r="K9" s="126" t="s">
        <v>283</v>
      </c>
      <c r="L9" s="126" t="s">
        <v>282</v>
      </c>
      <c r="M9" s="126" t="s">
        <v>283</v>
      </c>
      <c r="N9" s="126" t="s">
        <v>278</v>
      </c>
      <c r="O9" s="126" t="s">
        <v>282</v>
      </c>
      <c r="P9" s="126" t="s">
        <v>283</v>
      </c>
      <c r="Q9" s="126" t="s">
        <v>282</v>
      </c>
      <c r="R9" s="126" t="s">
        <v>283</v>
      </c>
      <c r="S9" s="126" t="s">
        <v>282</v>
      </c>
      <c r="T9" s="126" t="s">
        <v>278</v>
      </c>
      <c r="U9" s="126" t="s">
        <v>283</v>
      </c>
      <c r="V9" s="126" t="s">
        <v>282</v>
      </c>
      <c r="W9" s="126" t="s">
        <v>283</v>
      </c>
      <c r="X9" s="126" t="s">
        <v>282</v>
      </c>
      <c r="Y9" s="126" t="s">
        <v>283</v>
      </c>
      <c r="Z9" s="126" t="s">
        <v>282</v>
      </c>
      <c r="AA9" s="126" t="s">
        <v>283</v>
      </c>
      <c r="AB9" s="126" t="s">
        <v>278</v>
      </c>
      <c r="AC9" s="126" t="s">
        <v>282</v>
      </c>
      <c r="AD9" s="126" t="s">
        <v>283</v>
      </c>
      <c r="AE9" s="126" t="s">
        <v>282</v>
      </c>
      <c r="AF9" s="126" t="s">
        <v>283</v>
      </c>
      <c r="AG9" s="126" t="s">
        <v>282</v>
      </c>
      <c r="AH9" s="126" t="s">
        <v>278</v>
      </c>
      <c r="AI9" s="126" t="s">
        <v>283</v>
      </c>
      <c r="AJ9" s="126" t="s">
        <v>282</v>
      </c>
      <c r="AK9" s="126" t="s">
        <v>283</v>
      </c>
      <c r="AL9" s="126" t="s">
        <v>282</v>
      </c>
      <c r="AM9" s="126" t="s">
        <v>283</v>
      </c>
      <c r="AN9" s="126" t="s">
        <v>282</v>
      </c>
      <c r="AO9" s="126" t="s">
        <v>283</v>
      </c>
      <c r="AP9" s="126" t="s">
        <v>278</v>
      </c>
      <c r="AQ9" s="126" t="s">
        <v>282</v>
      </c>
      <c r="AR9" s="126" t="s">
        <v>283</v>
      </c>
      <c r="AS9" s="126" t="s">
        <v>282</v>
      </c>
      <c r="AT9" s="126" t="s">
        <v>283</v>
      </c>
      <c r="AU9" s="126" t="s">
        <v>282</v>
      </c>
      <c r="AV9" s="126" t="s">
        <v>278</v>
      </c>
      <c r="AW9" s="126" t="s">
        <v>283</v>
      </c>
      <c r="AX9" s="126" t="s">
        <v>282</v>
      </c>
      <c r="AY9" s="126" t="s">
        <v>283</v>
      </c>
      <c r="AZ9" s="126" t="s">
        <v>282</v>
      </c>
      <c r="BA9" s="126" t="s">
        <v>283</v>
      </c>
      <c r="BB9" s="126" t="s">
        <v>282</v>
      </c>
      <c r="BC9" s="126" t="s">
        <v>283</v>
      </c>
      <c r="BD9" s="126" t="s">
        <v>278</v>
      </c>
      <c r="BE9" s="126" t="s">
        <v>282</v>
      </c>
      <c r="BF9" s="126" t="s">
        <v>283</v>
      </c>
      <c r="BG9" s="126" t="s">
        <v>282</v>
      </c>
      <c r="BH9" s="126" t="s">
        <v>283</v>
      </c>
      <c r="BI9" s="126" t="s">
        <v>282</v>
      </c>
      <c r="BJ9" s="126" t="s">
        <v>278</v>
      </c>
      <c r="BK9" s="126" t="s">
        <v>283</v>
      </c>
      <c r="BL9" s="126" t="s">
        <v>282</v>
      </c>
      <c r="BM9" s="126" t="s">
        <v>283</v>
      </c>
      <c r="BN9" s="126" t="s">
        <v>282</v>
      </c>
      <c r="BO9" s="126" t="s">
        <v>283</v>
      </c>
      <c r="BP9" s="126" t="s">
        <v>282</v>
      </c>
      <c r="BQ9" s="126" t="s">
        <v>283</v>
      </c>
      <c r="BR9" s="126" t="s">
        <v>278</v>
      </c>
      <c r="BS9" s="126" t="s">
        <v>282</v>
      </c>
      <c r="BT9" s="126" t="s">
        <v>283</v>
      </c>
      <c r="BU9" s="126" t="s">
        <v>282</v>
      </c>
      <c r="BV9" s="126" t="s">
        <v>283</v>
      </c>
      <c r="BW9" s="126" t="s">
        <v>282</v>
      </c>
      <c r="BX9" s="126" t="s">
        <v>278</v>
      </c>
      <c r="BY9" s="126" t="s">
        <v>283</v>
      </c>
      <c r="BZ9" s="126" t="s">
        <v>282</v>
      </c>
      <c r="CA9" s="126" t="s">
        <v>283</v>
      </c>
      <c r="CB9" s="126" t="s">
        <v>282</v>
      </c>
      <c r="CC9" s="126" t="s">
        <v>283</v>
      </c>
      <c r="CD9" s="126" t="s">
        <v>282</v>
      </c>
      <c r="CE9" s="126" t="s">
        <v>283</v>
      </c>
      <c r="CF9" s="126" t="s">
        <v>278</v>
      </c>
      <c r="CG9" s="126" t="s">
        <v>282</v>
      </c>
      <c r="CH9" s="126" t="s">
        <v>283</v>
      </c>
      <c r="CI9" s="126" t="s">
        <v>282</v>
      </c>
      <c r="CJ9" s="126" t="s">
        <v>283</v>
      </c>
      <c r="CK9" s="126" t="s">
        <v>282</v>
      </c>
      <c r="CL9" s="126" t="s">
        <v>278</v>
      </c>
      <c r="CM9" s="126" t="s">
        <v>283</v>
      </c>
      <c r="CN9" s="126" t="s">
        <v>282</v>
      </c>
      <c r="CO9" s="126" t="s">
        <v>283</v>
      </c>
      <c r="CP9" s="126" t="s">
        <v>282</v>
      </c>
      <c r="CQ9" s="126" t="s">
        <v>283</v>
      </c>
      <c r="CR9" s="126" t="s">
        <v>282</v>
      </c>
      <c r="CS9" s="126" t="s">
        <v>283</v>
      </c>
      <c r="CT9" s="126" t="s">
        <v>278</v>
      </c>
      <c r="CU9" s="126" t="s">
        <v>282</v>
      </c>
      <c r="CV9" s="126" t="s">
        <v>283</v>
      </c>
      <c r="CW9" s="126" t="s">
        <v>282</v>
      </c>
      <c r="CX9" s="126" t="s">
        <v>283</v>
      </c>
      <c r="CY9" s="126" t="s">
        <v>282</v>
      </c>
      <c r="CZ9" s="126" t="s">
        <v>278</v>
      </c>
      <c r="DA9" s="126" t="s">
        <v>283</v>
      </c>
      <c r="DB9" s="126" t="s">
        <v>282</v>
      </c>
      <c r="DC9" s="126" t="s">
        <v>283</v>
      </c>
      <c r="DD9" s="126" t="s">
        <v>282</v>
      </c>
      <c r="DE9" s="126" t="s">
        <v>283</v>
      </c>
      <c r="DF9" s="126" t="s">
        <v>282</v>
      </c>
      <c r="DG9" s="126" t="s">
        <v>283</v>
      </c>
      <c r="DH9" s="126" t="s">
        <v>278</v>
      </c>
      <c r="DI9" s="126" t="s">
        <v>282</v>
      </c>
      <c r="DJ9" s="126" t="s">
        <v>283</v>
      </c>
      <c r="DK9" s="126" t="s">
        <v>282</v>
      </c>
      <c r="DL9" s="126" t="s">
        <v>283</v>
      </c>
      <c r="DM9" s="126" t="s">
        <v>282</v>
      </c>
      <c r="DN9" s="126" t="s">
        <v>278</v>
      </c>
      <c r="DO9" s="126" t="s">
        <v>283</v>
      </c>
      <c r="DP9" s="126" t="s">
        <v>282</v>
      </c>
      <c r="DQ9" s="126" t="s">
        <v>283</v>
      </c>
      <c r="DR9" s="126" t="s">
        <v>282</v>
      </c>
      <c r="DS9" s="126" t="s">
        <v>283</v>
      </c>
      <c r="DT9" s="126" t="s">
        <v>282</v>
      </c>
      <c r="DU9" s="126" t="s">
        <v>283</v>
      </c>
      <c r="DV9" s="126" t="s">
        <v>278</v>
      </c>
      <c r="DW9" s="126" t="s">
        <v>282</v>
      </c>
      <c r="DX9" s="126" t="s">
        <v>283</v>
      </c>
      <c r="DY9" s="126" t="s">
        <v>282</v>
      </c>
      <c r="DZ9" s="126" t="s">
        <v>283</v>
      </c>
      <c r="EA9" s="126" t="s">
        <v>282</v>
      </c>
      <c r="EB9" s="126" t="s">
        <v>278</v>
      </c>
      <c r="EC9" s="126" t="s">
        <v>283</v>
      </c>
      <c r="ED9" s="126" t="s">
        <v>282</v>
      </c>
      <c r="EE9" s="126" t="s">
        <v>283</v>
      </c>
      <c r="EF9" s="126" t="s">
        <v>282</v>
      </c>
      <c r="EG9" s="126" t="s">
        <v>283</v>
      </c>
      <c r="EH9" s="126" t="s">
        <v>282</v>
      </c>
      <c r="EI9" s="126" t="s">
        <v>283</v>
      </c>
      <c r="EJ9" s="126" t="s">
        <v>278</v>
      </c>
      <c r="EK9" s="126" t="s">
        <v>282</v>
      </c>
      <c r="EL9" s="126" t="s">
        <v>283</v>
      </c>
      <c r="EM9" s="126" t="s">
        <v>282</v>
      </c>
      <c r="EN9" s="126" t="s">
        <v>283</v>
      </c>
      <c r="EO9" s="126" t="s">
        <v>282</v>
      </c>
      <c r="EP9" s="126" t="s">
        <v>278</v>
      </c>
      <c r="EQ9" s="126" t="s">
        <v>283</v>
      </c>
      <c r="ER9" s="126" t="s">
        <v>282</v>
      </c>
      <c r="ES9" s="126" t="s">
        <v>283</v>
      </c>
      <c r="ET9" s="126" t="s">
        <v>282</v>
      </c>
      <c r="EU9" s="126" t="s">
        <v>283</v>
      </c>
      <c r="EV9" s="126" t="s">
        <v>282</v>
      </c>
      <c r="EW9" s="126" t="s">
        <v>283</v>
      </c>
      <c r="EX9" s="126" t="s">
        <v>278</v>
      </c>
      <c r="EY9" s="126" t="s">
        <v>282</v>
      </c>
      <c r="EZ9" s="126" t="s">
        <v>283</v>
      </c>
      <c r="FA9" s="126" t="s">
        <v>282</v>
      </c>
      <c r="FB9" s="126" t="s">
        <v>283</v>
      </c>
      <c r="FC9" s="126" t="s">
        <v>282</v>
      </c>
      <c r="FD9" s="126" t="s">
        <v>278</v>
      </c>
      <c r="FE9" s="126" t="s">
        <v>283</v>
      </c>
      <c r="FF9" s="126" t="s">
        <v>282</v>
      </c>
      <c r="FG9" s="126" t="s">
        <v>283</v>
      </c>
      <c r="FH9" s="126" t="s">
        <v>282</v>
      </c>
      <c r="FI9" s="126" t="s">
        <v>283</v>
      </c>
      <c r="FJ9" s="126" t="s">
        <v>282</v>
      </c>
      <c r="FK9" s="126" t="s">
        <v>283</v>
      </c>
      <c r="FL9" s="126" t="s">
        <v>278</v>
      </c>
      <c r="FM9" s="126" t="s">
        <v>282</v>
      </c>
      <c r="FN9" s="126" t="s">
        <v>283</v>
      </c>
      <c r="FO9" s="126" t="s">
        <v>282</v>
      </c>
      <c r="FP9" s="126" t="s">
        <v>283</v>
      </c>
      <c r="FQ9" s="126" t="s">
        <v>282</v>
      </c>
      <c r="FR9" s="126" t="s">
        <v>278</v>
      </c>
      <c r="FS9" s="126" t="s">
        <v>283</v>
      </c>
      <c r="FT9" s="126" t="s">
        <v>282</v>
      </c>
      <c r="FU9" s="126" t="s">
        <v>283</v>
      </c>
      <c r="FV9" s="126" t="s">
        <v>282</v>
      </c>
      <c r="FW9" s="126" t="s">
        <v>283</v>
      </c>
      <c r="FX9" s="126" t="s">
        <v>282</v>
      </c>
      <c r="FY9" s="126" t="s">
        <v>283</v>
      </c>
      <c r="FZ9" s="126" t="s">
        <v>278</v>
      </c>
      <c r="GA9" s="126" t="s">
        <v>282</v>
      </c>
      <c r="GB9" s="126" t="s">
        <v>283</v>
      </c>
      <c r="GC9" s="126" t="s">
        <v>282</v>
      </c>
      <c r="GD9" s="126" t="s">
        <v>283</v>
      </c>
      <c r="GE9" s="126" t="s">
        <v>282</v>
      </c>
      <c r="GF9" s="126" t="s">
        <v>278</v>
      </c>
      <c r="GG9" s="126" t="s">
        <v>283</v>
      </c>
      <c r="GH9" s="126" t="s">
        <v>282</v>
      </c>
      <c r="GI9" s="126" t="s">
        <v>283</v>
      </c>
      <c r="GJ9" s="126" t="s">
        <v>282</v>
      </c>
      <c r="GK9" s="126" t="s">
        <v>283</v>
      </c>
      <c r="GL9" s="126" t="s">
        <v>282</v>
      </c>
      <c r="GM9" s="126" t="s">
        <v>283</v>
      </c>
      <c r="GN9" s="126" t="s">
        <v>278</v>
      </c>
      <c r="GO9" s="126" t="s">
        <v>282</v>
      </c>
      <c r="GP9" s="126" t="s">
        <v>283</v>
      </c>
      <c r="GQ9" s="126" t="s">
        <v>282</v>
      </c>
      <c r="GR9" s="126" t="s">
        <v>283</v>
      </c>
      <c r="GS9" s="126" t="s">
        <v>282</v>
      </c>
      <c r="GT9" s="126" t="s">
        <v>278</v>
      </c>
      <c r="GU9" s="126" t="s">
        <v>283</v>
      </c>
      <c r="GV9" s="126" t="s">
        <v>282</v>
      </c>
      <c r="GW9" s="126" t="s">
        <v>283</v>
      </c>
      <c r="GX9" s="126" t="s">
        <v>282</v>
      </c>
      <c r="GY9" s="126" t="s">
        <v>283</v>
      </c>
      <c r="GZ9" s="126" t="s">
        <v>282</v>
      </c>
      <c r="HA9" s="126" t="s">
        <v>283</v>
      </c>
      <c r="HB9" s="126" t="s">
        <v>278</v>
      </c>
      <c r="HC9" s="126" t="s">
        <v>282</v>
      </c>
      <c r="HD9" s="126" t="s">
        <v>283</v>
      </c>
      <c r="HE9" s="126" t="s">
        <v>282</v>
      </c>
      <c r="HF9" s="126" t="s">
        <v>283</v>
      </c>
      <c r="HG9" s="126" t="s">
        <v>282</v>
      </c>
      <c r="HH9" s="126" t="s">
        <v>278</v>
      </c>
      <c r="HI9" s="126" t="s">
        <v>283</v>
      </c>
      <c r="HJ9" s="126" t="s">
        <v>282</v>
      </c>
      <c r="HK9" s="126" t="s">
        <v>283</v>
      </c>
      <c r="HL9" s="126" t="s">
        <v>282</v>
      </c>
      <c r="HM9" s="126" t="s">
        <v>283</v>
      </c>
      <c r="HN9" s="126" t="s">
        <v>282</v>
      </c>
      <c r="HO9" s="126" t="s">
        <v>283</v>
      </c>
      <c r="HP9" s="126" t="s">
        <v>278</v>
      </c>
      <c r="HQ9" s="126" t="s">
        <v>282</v>
      </c>
      <c r="HR9" s="126" t="s">
        <v>283</v>
      </c>
      <c r="HS9" s="126" t="s">
        <v>282</v>
      </c>
      <c r="HT9" s="126" t="s">
        <v>283</v>
      </c>
      <c r="HU9" s="126" t="s">
        <v>282</v>
      </c>
      <c r="HV9" s="126" t="s">
        <v>278</v>
      </c>
      <c r="HW9" s="126" t="s">
        <v>283</v>
      </c>
      <c r="HX9" s="126" t="s">
        <v>282</v>
      </c>
      <c r="HY9" s="126" t="s">
        <v>283</v>
      </c>
      <c r="HZ9" s="126" t="s">
        <v>282</v>
      </c>
      <c r="IA9" s="126" t="s">
        <v>283</v>
      </c>
      <c r="IB9" s="126" t="s">
        <v>282</v>
      </c>
      <c r="IC9" s="126" t="s">
        <v>283</v>
      </c>
      <c r="ID9" s="126" t="s">
        <v>278</v>
      </c>
      <c r="IE9" s="126" t="s">
        <v>282</v>
      </c>
      <c r="IF9" s="126" t="s">
        <v>283</v>
      </c>
      <c r="IG9" s="126" t="s">
        <v>282</v>
      </c>
      <c r="IH9" s="126" t="s">
        <v>283</v>
      </c>
      <c r="II9" s="126" t="s">
        <v>282</v>
      </c>
      <c r="IJ9" s="126" t="s">
        <v>278</v>
      </c>
      <c r="IK9" s="126" t="s">
        <v>283</v>
      </c>
      <c r="IL9" s="126" t="s">
        <v>282</v>
      </c>
      <c r="IM9" s="126" t="s">
        <v>283</v>
      </c>
      <c r="IN9" s="126" t="s">
        <v>282</v>
      </c>
      <c r="IO9" s="126" t="s">
        <v>283</v>
      </c>
      <c r="IP9" s="126" t="s">
        <v>282</v>
      </c>
      <c r="IQ9" s="126" t="s">
        <v>283</v>
      </c>
      <c r="IR9" s="126" t="s">
        <v>278</v>
      </c>
      <c r="IS9" s="126" t="s">
        <v>282</v>
      </c>
      <c r="IT9" s="126" t="s">
        <v>283</v>
      </c>
      <c r="IU9" s="126" t="s">
        <v>282</v>
      </c>
      <c r="IV9" s="126" t="s">
        <v>283</v>
      </c>
      <c r="IW9" s="126" t="s">
        <v>282</v>
      </c>
      <c r="IX9" s="126" t="s">
        <v>278</v>
      </c>
      <c r="IY9" s="126" t="s">
        <v>283</v>
      </c>
      <c r="IZ9" s="126" t="s">
        <v>282</v>
      </c>
      <c r="JA9" s="126" t="s">
        <v>283</v>
      </c>
      <c r="JB9" s="126" t="s">
        <v>282</v>
      </c>
      <c r="JC9" s="126" t="s">
        <v>283</v>
      </c>
      <c r="JD9" s="126" t="s">
        <v>282</v>
      </c>
      <c r="JE9" s="126" t="s">
        <v>283</v>
      </c>
      <c r="JF9" s="126" t="s">
        <v>278</v>
      </c>
      <c r="JG9" s="126" t="s">
        <v>282</v>
      </c>
      <c r="JH9" s="126" t="s">
        <v>283</v>
      </c>
      <c r="JI9" s="126" t="s">
        <v>282</v>
      </c>
      <c r="JJ9" s="126" t="s">
        <v>283</v>
      </c>
      <c r="JK9" s="126" t="s">
        <v>282</v>
      </c>
      <c r="JL9" s="126" t="s">
        <v>278</v>
      </c>
      <c r="JM9" s="126" t="s">
        <v>283</v>
      </c>
      <c r="JN9" s="126" t="s">
        <v>282</v>
      </c>
      <c r="JO9" s="126" t="s">
        <v>283</v>
      </c>
      <c r="JP9" s="126" t="s">
        <v>282</v>
      </c>
      <c r="JQ9" s="126" t="s">
        <v>283</v>
      </c>
      <c r="JR9" s="126" t="s">
        <v>282</v>
      </c>
      <c r="JS9" s="126" t="s">
        <v>283</v>
      </c>
      <c r="JT9" s="126" t="s">
        <v>278</v>
      </c>
      <c r="JU9" s="126" t="s">
        <v>282</v>
      </c>
      <c r="JV9" s="126" t="s">
        <v>283</v>
      </c>
      <c r="JW9" s="126" t="s">
        <v>282</v>
      </c>
      <c r="JX9" s="126" t="s">
        <v>283</v>
      </c>
      <c r="JY9" s="126" t="s">
        <v>282</v>
      </c>
      <c r="JZ9" s="126" t="s">
        <v>278</v>
      </c>
      <c r="KA9" s="126" t="s">
        <v>283</v>
      </c>
      <c r="KB9" s="126" t="s">
        <v>282</v>
      </c>
      <c r="KC9" s="126" t="s">
        <v>283</v>
      </c>
      <c r="KD9" s="126" t="s">
        <v>282</v>
      </c>
      <c r="KE9" s="126" t="s">
        <v>283</v>
      </c>
      <c r="KF9" s="126" t="s">
        <v>282</v>
      </c>
      <c r="KG9" s="126" t="s">
        <v>283</v>
      </c>
      <c r="KH9" s="126" t="s">
        <v>278</v>
      </c>
      <c r="KI9" s="126" t="s">
        <v>282</v>
      </c>
      <c r="KJ9" s="126" t="s">
        <v>283</v>
      </c>
      <c r="KK9" s="126" t="s">
        <v>282</v>
      </c>
      <c r="KL9" s="126" t="s">
        <v>283</v>
      </c>
      <c r="KM9" s="126" t="s">
        <v>282</v>
      </c>
      <c r="KN9" s="126" t="s">
        <v>278</v>
      </c>
      <c r="KO9" s="126" t="s">
        <v>283</v>
      </c>
      <c r="KP9" s="126" t="s">
        <v>282</v>
      </c>
      <c r="KQ9" s="126" t="s">
        <v>283</v>
      </c>
      <c r="KR9" s="126" t="s">
        <v>282</v>
      </c>
      <c r="KS9" s="126" t="s">
        <v>283</v>
      </c>
      <c r="KT9" s="126" t="s">
        <v>282</v>
      </c>
      <c r="KU9" s="126" t="s">
        <v>283</v>
      </c>
      <c r="KV9" s="126" t="s">
        <v>278</v>
      </c>
      <c r="KW9" s="126" t="s">
        <v>282</v>
      </c>
      <c r="KX9" s="126" t="s">
        <v>283</v>
      </c>
      <c r="KY9" s="126" t="s">
        <v>282</v>
      </c>
      <c r="KZ9" s="126" t="s">
        <v>283</v>
      </c>
      <c r="LA9" s="126" t="s">
        <v>282</v>
      </c>
      <c r="LB9" s="126" t="s">
        <v>278</v>
      </c>
      <c r="LC9" s="126" t="s">
        <v>283</v>
      </c>
      <c r="LD9" s="126" t="s">
        <v>282</v>
      </c>
      <c r="LE9" s="126" t="s">
        <v>283</v>
      </c>
      <c r="LF9" s="126" t="s">
        <v>282</v>
      </c>
      <c r="LG9" s="126" t="s">
        <v>283</v>
      </c>
      <c r="LH9" s="126" t="s">
        <v>282</v>
      </c>
      <c r="LI9" s="126" t="s">
        <v>283</v>
      </c>
      <c r="LJ9" s="126" t="s">
        <v>278</v>
      </c>
      <c r="LK9" s="126" t="s">
        <v>282</v>
      </c>
      <c r="LL9" s="126" t="s">
        <v>283</v>
      </c>
      <c r="LM9" s="126" t="s">
        <v>282</v>
      </c>
      <c r="LN9" s="126" t="s">
        <v>283</v>
      </c>
      <c r="LO9" s="126" t="s">
        <v>282</v>
      </c>
      <c r="LP9" s="126" t="s">
        <v>278</v>
      </c>
      <c r="LQ9" s="126" t="s">
        <v>283</v>
      </c>
      <c r="LR9" s="126" t="s">
        <v>282</v>
      </c>
      <c r="LS9" s="126" t="s">
        <v>283</v>
      </c>
      <c r="LT9" s="126" t="s">
        <v>282</v>
      </c>
      <c r="LU9" s="126" t="s">
        <v>283</v>
      </c>
      <c r="LV9" s="126" t="s">
        <v>282</v>
      </c>
      <c r="LW9" s="126" t="s">
        <v>283</v>
      </c>
      <c r="LX9" s="126" t="s">
        <v>278</v>
      </c>
      <c r="LY9" s="126" t="s">
        <v>282</v>
      </c>
      <c r="LZ9" s="126" t="s">
        <v>283</v>
      </c>
      <c r="MA9" s="126" t="s">
        <v>282</v>
      </c>
      <c r="MB9" s="126" t="s">
        <v>283</v>
      </c>
      <c r="MC9" s="126" t="s">
        <v>282</v>
      </c>
      <c r="MD9" s="126" t="s">
        <v>278</v>
      </c>
      <c r="ME9" s="126" t="s">
        <v>283</v>
      </c>
      <c r="MF9" s="126" t="s">
        <v>282</v>
      </c>
      <c r="MG9" s="126" t="s">
        <v>283</v>
      </c>
      <c r="MH9" s="126" t="s">
        <v>282</v>
      </c>
      <c r="MI9" s="126" t="s">
        <v>283</v>
      </c>
      <c r="MJ9" s="126" t="s">
        <v>282</v>
      </c>
      <c r="MK9" s="126" t="s">
        <v>283</v>
      </c>
      <c r="ML9" s="126" t="s">
        <v>278</v>
      </c>
      <c r="MM9" s="126" t="s">
        <v>282</v>
      </c>
      <c r="MN9" s="126" t="s">
        <v>283</v>
      </c>
      <c r="MO9" s="126" t="s">
        <v>282</v>
      </c>
      <c r="MP9" s="126" t="s">
        <v>283</v>
      </c>
      <c r="MQ9" s="126" t="s">
        <v>282</v>
      </c>
      <c r="MR9" s="126" t="s">
        <v>278</v>
      </c>
      <c r="MS9" s="126" t="s">
        <v>283</v>
      </c>
      <c r="MT9" s="126" t="s">
        <v>282</v>
      </c>
      <c r="MU9" s="126" t="s">
        <v>283</v>
      </c>
      <c r="MV9" s="126" t="s">
        <v>282</v>
      </c>
      <c r="MW9" s="126" t="s">
        <v>283</v>
      </c>
      <c r="MX9" s="126" t="s">
        <v>282</v>
      </c>
      <c r="MY9" s="126" t="s">
        <v>283</v>
      </c>
      <c r="MZ9" s="126" t="s">
        <v>278</v>
      </c>
      <c r="NA9" s="126" t="s">
        <v>282</v>
      </c>
      <c r="NB9" s="126" t="s">
        <v>283</v>
      </c>
    </row>
    <row r="10" spans="1:366" ht="15.75" customHeight="1">
      <c r="A10" s="126" t="s">
        <v>284</v>
      </c>
      <c r="B10" s="126" t="s">
        <v>285</v>
      </c>
      <c r="C10" s="126" t="s">
        <v>284</v>
      </c>
      <c r="D10" s="126" t="s">
        <v>285</v>
      </c>
      <c r="E10" s="126" t="s">
        <v>284</v>
      </c>
      <c r="F10" s="126" t="s">
        <v>281</v>
      </c>
      <c r="G10" s="126" t="s">
        <v>285</v>
      </c>
      <c r="H10" s="126" t="s">
        <v>284</v>
      </c>
      <c r="I10" s="126" t="s">
        <v>285</v>
      </c>
      <c r="J10" s="126" t="s">
        <v>284</v>
      </c>
      <c r="K10" s="126" t="s">
        <v>285</v>
      </c>
      <c r="L10" s="126" t="s">
        <v>284</v>
      </c>
      <c r="M10" s="126" t="s">
        <v>285</v>
      </c>
      <c r="N10" s="126" t="s">
        <v>281</v>
      </c>
      <c r="O10" s="126" t="s">
        <v>284</v>
      </c>
      <c r="P10" s="126" t="s">
        <v>285</v>
      </c>
      <c r="Q10" s="126" t="s">
        <v>284</v>
      </c>
      <c r="R10" s="126" t="s">
        <v>285</v>
      </c>
      <c r="S10" s="126" t="s">
        <v>284</v>
      </c>
      <c r="T10" s="126" t="s">
        <v>281</v>
      </c>
      <c r="U10" s="126" t="s">
        <v>285</v>
      </c>
      <c r="V10" s="126" t="s">
        <v>284</v>
      </c>
      <c r="W10" s="126" t="s">
        <v>285</v>
      </c>
      <c r="X10" s="126" t="s">
        <v>284</v>
      </c>
      <c r="Y10" s="126" t="s">
        <v>285</v>
      </c>
      <c r="Z10" s="126" t="s">
        <v>284</v>
      </c>
      <c r="AA10" s="126" t="s">
        <v>285</v>
      </c>
      <c r="AB10" s="126" t="s">
        <v>281</v>
      </c>
      <c r="AC10" s="126" t="s">
        <v>284</v>
      </c>
      <c r="AD10" s="126" t="s">
        <v>285</v>
      </c>
      <c r="AE10" s="126" t="s">
        <v>284</v>
      </c>
      <c r="AF10" s="126" t="s">
        <v>285</v>
      </c>
      <c r="AG10" s="126" t="s">
        <v>284</v>
      </c>
      <c r="AH10" s="126" t="s">
        <v>281</v>
      </c>
      <c r="AI10" s="126" t="s">
        <v>285</v>
      </c>
      <c r="AJ10" s="126" t="s">
        <v>284</v>
      </c>
      <c r="AK10" s="126" t="s">
        <v>285</v>
      </c>
      <c r="AL10" s="126" t="s">
        <v>284</v>
      </c>
      <c r="AM10" s="126" t="s">
        <v>285</v>
      </c>
      <c r="AN10" s="126" t="s">
        <v>284</v>
      </c>
      <c r="AO10" s="126" t="s">
        <v>285</v>
      </c>
      <c r="AP10" s="126" t="s">
        <v>281</v>
      </c>
      <c r="AQ10" s="126" t="s">
        <v>284</v>
      </c>
      <c r="AR10" s="126" t="s">
        <v>285</v>
      </c>
      <c r="AS10" s="126" t="s">
        <v>284</v>
      </c>
      <c r="AT10" s="126" t="s">
        <v>285</v>
      </c>
      <c r="AU10" s="126" t="s">
        <v>284</v>
      </c>
      <c r="AV10" s="126" t="s">
        <v>281</v>
      </c>
      <c r="AW10" s="126" t="s">
        <v>285</v>
      </c>
      <c r="AX10" s="126" t="s">
        <v>284</v>
      </c>
      <c r="AY10" s="126" t="s">
        <v>285</v>
      </c>
      <c r="AZ10" s="126" t="s">
        <v>284</v>
      </c>
      <c r="BA10" s="126" t="s">
        <v>285</v>
      </c>
      <c r="BB10" s="126" t="s">
        <v>284</v>
      </c>
      <c r="BC10" s="126" t="s">
        <v>285</v>
      </c>
      <c r="BD10" s="126" t="s">
        <v>281</v>
      </c>
      <c r="BE10" s="126" t="s">
        <v>284</v>
      </c>
      <c r="BF10" s="126" t="s">
        <v>285</v>
      </c>
      <c r="BG10" s="126" t="s">
        <v>284</v>
      </c>
      <c r="BH10" s="126" t="s">
        <v>285</v>
      </c>
      <c r="BI10" s="126" t="s">
        <v>284</v>
      </c>
      <c r="BJ10" s="126" t="s">
        <v>281</v>
      </c>
      <c r="BK10" s="126" t="s">
        <v>285</v>
      </c>
      <c r="BL10" s="126" t="s">
        <v>284</v>
      </c>
      <c r="BM10" s="126" t="s">
        <v>285</v>
      </c>
      <c r="BN10" s="126" t="s">
        <v>284</v>
      </c>
      <c r="BO10" s="126" t="s">
        <v>285</v>
      </c>
      <c r="BP10" s="126" t="s">
        <v>284</v>
      </c>
      <c r="BQ10" s="126" t="s">
        <v>285</v>
      </c>
      <c r="BR10" s="126" t="s">
        <v>281</v>
      </c>
      <c r="BS10" s="126" t="s">
        <v>284</v>
      </c>
      <c r="BT10" s="126" t="s">
        <v>285</v>
      </c>
      <c r="BU10" s="126" t="s">
        <v>284</v>
      </c>
      <c r="BV10" s="126" t="s">
        <v>285</v>
      </c>
      <c r="BW10" s="126" t="s">
        <v>284</v>
      </c>
      <c r="BX10" s="126" t="s">
        <v>281</v>
      </c>
      <c r="BY10" s="126" t="s">
        <v>285</v>
      </c>
      <c r="BZ10" s="126" t="s">
        <v>284</v>
      </c>
      <c r="CA10" s="126" t="s">
        <v>285</v>
      </c>
      <c r="CB10" s="126" t="s">
        <v>284</v>
      </c>
      <c r="CC10" s="126" t="s">
        <v>285</v>
      </c>
      <c r="CD10" s="126" t="s">
        <v>284</v>
      </c>
      <c r="CE10" s="126" t="s">
        <v>285</v>
      </c>
      <c r="CF10" s="126" t="s">
        <v>281</v>
      </c>
      <c r="CG10" s="126" t="s">
        <v>284</v>
      </c>
      <c r="CH10" s="126" t="s">
        <v>285</v>
      </c>
      <c r="CI10" s="126" t="s">
        <v>284</v>
      </c>
      <c r="CJ10" s="126" t="s">
        <v>285</v>
      </c>
      <c r="CK10" s="126" t="s">
        <v>284</v>
      </c>
      <c r="CL10" s="126" t="s">
        <v>281</v>
      </c>
      <c r="CM10" s="126" t="s">
        <v>285</v>
      </c>
      <c r="CN10" s="126" t="s">
        <v>284</v>
      </c>
      <c r="CO10" s="126" t="s">
        <v>285</v>
      </c>
      <c r="CP10" s="126" t="s">
        <v>284</v>
      </c>
      <c r="CQ10" s="126" t="s">
        <v>285</v>
      </c>
      <c r="CR10" s="126" t="s">
        <v>284</v>
      </c>
      <c r="CS10" s="126" t="s">
        <v>285</v>
      </c>
      <c r="CT10" s="126" t="s">
        <v>281</v>
      </c>
      <c r="CU10" s="126" t="s">
        <v>284</v>
      </c>
      <c r="CV10" s="126" t="s">
        <v>285</v>
      </c>
      <c r="CW10" s="126" t="s">
        <v>284</v>
      </c>
      <c r="CX10" s="126" t="s">
        <v>285</v>
      </c>
      <c r="CY10" s="126" t="s">
        <v>284</v>
      </c>
      <c r="CZ10" s="126" t="s">
        <v>281</v>
      </c>
      <c r="DA10" s="126" t="s">
        <v>285</v>
      </c>
      <c r="DB10" s="126" t="s">
        <v>284</v>
      </c>
      <c r="DC10" s="126" t="s">
        <v>285</v>
      </c>
      <c r="DD10" s="126" t="s">
        <v>284</v>
      </c>
      <c r="DE10" s="126" t="s">
        <v>285</v>
      </c>
      <c r="DF10" s="126" t="s">
        <v>284</v>
      </c>
      <c r="DG10" s="126" t="s">
        <v>285</v>
      </c>
      <c r="DH10" s="126" t="s">
        <v>281</v>
      </c>
      <c r="DI10" s="126" t="s">
        <v>284</v>
      </c>
      <c r="DJ10" s="126" t="s">
        <v>285</v>
      </c>
      <c r="DK10" s="126" t="s">
        <v>284</v>
      </c>
      <c r="DL10" s="126" t="s">
        <v>285</v>
      </c>
      <c r="DM10" s="126" t="s">
        <v>284</v>
      </c>
      <c r="DN10" s="126" t="s">
        <v>281</v>
      </c>
      <c r="DO10" s="126" t="s">
        <v>285</v>
      </c>
      <c r="DP10" s="126" t="s">
        <v>284</v>
      </c>
      <c r="DQ10" s="126" t="s">
        <v>285</v>
      </c>
      <c r="DR10" s="126" t="s">
        <v>284</v>
      </c>
      <c r="DS10" s="126" t="s">
        <v>285</v>
      </c>
      <c r="DT10" s="126" t="s">
        <v>284</v>
      </c>
      <c r="DU10" s="126" t="s">
        <v>285</v>
      </c>
      <c r="DV10" s="126" t="s">
        <v>281</v>
      </c>
      <c r="DW10" s="126" t="s">
        <v>284</v>
      </c>
      <c r="DX10" s="126" t="s">
        <v>285</v>
      </c>
      <c r="DY10" s="126" t="s">
        <v>284</v>
      </c>
      <c r="DZ10" s="126" t="s">
        <v>285</v>
      </c>
      <c r="EA10" s="126" t="s">
        <v>284</v>
      </c>
      <c r="EB10" s="126" t="s">
        <v>281</v>
      </c>
      <c r="EC10" s="126" t="s">
        <v>285</v>
      </c>
      <c r="ED10" s="126" t="s">
        <v>284</v>
      </c>
      <c r="EE10" s="126" t="s">
        <v>285</v>
      </c>
      <c r="EF10" s="126" t="s">
        <v>284</v>
      </c>
      <c r="EG10" s="126" t="s">
        <v>285</v>
      </c>
      <c r="EH10" s="126" t="s">
        <v>284</v>
      </c>
      <c r="EI10" s="126" t="s">
        <v>285</v>
      </c>
      <c r="EJ10" s="126" t="s">
        <v>281</v>
      </c>
      <c r="EK10" s="126" t="s">
        <v>284</v>
      </c>
      <c r="EL10" s="126" t="s">
        <v>285</v>
      </c>
      <c r="EM10" s="126" t="s">
        <v>284</v>
      </c>
      <c r="EN10" s="126" t="s">
        <v>285</v>
      </c>
      <c r="EO10" s="126" t="s">
        <v>284</v>
      </c>
      <c r="EP10" s="126" t="s">
        <v>281</v>
      </c>
      <c r="EQ10" s="126" t="s">
        <v>285</v>
      </c>
      <c r="ER10" s="126" t="s">
        <v>284</v>
      </c>
      <c r="ES10" s="126" t="s">
        <v>285</v>
      </c>
      <c r="ET10" s="126" t="s">
        <v>284</v>
      </c>
      <c r="EU10" s="126" t="s">
        <v>285</v>
      </c>
      <c r="EV10" s="126" t="s">
        <v>284</v>
      </c>
      <c r="EW10" s="126" t="s">
        <v>285</v>
      </c>
      <c r="EX10" s="126" t="s">
        <v>281</v>
      </c>
      <c r="EY10" s="126" t="s">
        <v>284</v>
      </c>
      <c r="EZ10" s="126" t="s">
        <v>285</v>
      </c>
      <c r="FA10" s="126" t="s">
        <v>284</v>
      </c>
      <c r="FB10" s="126" t="s">
        <v>285</v>
      </c>
      <c r="FC10" s="126" t="s">
        <v>284</v>
      </c>
      <c r="FD10" s="126" t="s">
        <v>281</v>
      </c>
      <c r="FE10" s="126" t="s">
        <v>285</v>
      </c>
      <c r="FF10" s="126" t="s">
        <v>284</v>
      </c>
      <c r="FG10" s="126" t="s">
        <v>285</v>
      </c>
      <c r="FH10" s="126" t="s">
        <v>284</v>
      </c>
      <c r="FI10" s="126" t="s">
        <v>285</v>
      </c>
      <c r="FJ10" s="126" t="s">
        <v>284</v>
      </c>
      <c r="FK10" s="126" t="s">
        <v>285</v>
      </c>
      <c r="FL10" s="126" t="s">
        <v>281</v>
      </c>
      <c r="FM10" s="126" t="s">
        <v>284</v>
      </c>
      <c r="FN10" s="126" t="s">
        <v>285</v>
      </c>
      <c r="FO10" s="126" t="s">
        <v>284</v>
      </c>
      <c r="FP10" s="126" t="s">
        <v>285</v>
      </c>
      <c r="FQ10" s="126" t="s">
        <v>284</v>
      </c>
      <c r="FR10" s="126" t="s">
        <v>281</v>
      </c>
      <c r="FS10" s="126" t="s">
        <v>285</v>
      </c>
      <c r="FT10" s="126" t="s">
        <v>284</v>
      </c>
      <c r="FU10" s="126" t="s">
        <v>285</v>
      </c>
      <c r="FV10" s="126" t="s">
        <v>284</v>
      </c>
      <c r="FW10" s="126" t="s">
        <v>285</v>
      </c>
      <c r="FX10" s="126" t="s">
        <v>284</v>
      </c>
      <c r="FY10" s="126" t="s">
        <v>285</v>
      </c>
      <c r="FZ10" s="126" t="s">
        <v>281</v>
      </c>
      <c r="GA10" s="126" t="s">
        <v>284</v>
      </c>
      <c r="GB10" s="126" t="s">
        <v>285</v>
      </c>
      <c r="GC10" s="126" t="s">
        <v>284</v>
      </c>
      <c r="GD10" s="126" t="s">
        <v>285</v>
      </c>
      <c r="GE10" s="126" t="s">
        <v>284</v>
      </c>
      <c r="GF10" s="126" t="s">
        <v>281</v>
      </c>
      <c r="GG10" s="126" t="s">
        <v>285</v>
      </c>
      <c r="GH10" s="126" t="s">
        <v>284</v>
      </c>
      <c r="GI10" s="126" t="s">
        <v>285</v>
      </c>
      <c r="GJ10" s="126" t="s">
        <v>284</v>
      </c>
      <c r="GK10" s="126" t="s">
        <v>285</v>
      </c>
      <c r="GL10" s="126" t="s">
        <v>284</v>
      </c>
      <c r="GM10" s="126" t="s">
        <v>285</v>
      </c>
      <c r="GN10" s="126" t="s">
        <v>281</v>
      </c>
      <c r="GO10" s="126" t="s">
        <v>284</v>
      </c>
      <c r="GP10" s="126" t="s">
        <v>285</v>
      </c>
      <c r="GQ10" s="126" t="s">
        <v>284</v>
      </c>
      <c r="GR10" s="126" t="s">
        <v>285</v>
      </c>
      <c r="GS10" s="126" t="s">
        <v>284</v>
      </c>
      <c r="GT10" s="126" t="s">
        <v>281</v>
      </c>
      <c r="GU10" s="126" t="s">
        <v>285</v>
      </c>
      <c r="GV10" s="126" t="s">
        <v>284</v>
      </c>
      <c r="GW10" s="126" t="s">
        <v>285</v>
      </c>
      <c r="GX10" s="126" t="s">
        <v>284</v>
      </c>
      <c r="GY10" s="126" t="s">
        <v>285</v>
      </c>
      <c r="GZ10" s="126" t="s">
        <v>284</v>
      </c>
      <c r="HA10" s="126" t="s">
        <v>285</v>
      </c>
      <c r="HB10" s="126" t="s">
        <v>281</v>
      </c>
      <c r="HC10" s="126" t="s">
        <v>284</v>
      </c>
      <c r="HD10" s="126" t="s">
        <v>285</v>
      </c>
      <c r="HE10" s="126" t="s">
        <v>284</v>
      </c>
      <c r="HF10" s="126" t="s">
        <v>285</v>
      </c>
      <c r="HG10" s="126" t="s">
        <v>284</v>
      </c>
      <c r="HH10" s="126" t="s">
        <v>281</v>
      </c>
      <c r="HI10" s="126" t="s">
        <v>285</v>
      </c>
      <c r="HJ10" s="126" t="s">
        <v>284</v>
      </c>
      <c r="HK10" s="126" t="s">
        <v>285</v>
      </c>
      <c r="HL10" s="126" t="s">
        <v>284</v>
      </c>
      <c r="HM10" s="126" t="s">
        <v>285</v>
      </c>
      <c r="HN10" s="126" t="s">
        <v>284</v>
      </c>
      <c r="HO10" s="126" t="s">
        <v>285</v>
      </c>
      <c r="HP10" s="126" t="s">
        <v>281</v>
      </c>
      <c r="HQ10" s="126" t="s">
        <v>284</v>
      </c>
      <c r="HR10" s="126" t="s">
        <v>285</v>
      </c>
      <c r="HS10" s="126" t="s">
        <v>284</v>
      </c>
      <c r="HT10" s="126" t="s">
        <v>285</v>
      </c>
      <c r="HU10" s="126" t="s">
        <v>284</v>
      </c>
      <c r="HV10" s="126" t="s">
        <v>281</v>
      </c>
      <c r="HW10" s="126" t="s">
        <v>285</v>
      </c>
      <c r="HX10" s="126" t="s">
        <v>284</v>
      </c>
      <c r="HY10" s="126" t="s">
        <v>285</v>
      </c>
      <c r="HZ10" s="126" t="s">
        <v>284</v>
      </c>
      <c r="IA10" s="126" t="s">
        <v>285</v>
      </c>
      <c r="IB10" s="126" t="s">
        <v>284</v>
      </c>
      <c r="IC10" s="126" t="s">
        <v>285</v>
      </c>
      <c r="ID10" s="126" t="s">
        <v>281</v>
      </c>
      <c r="IE10" s="126" t="s">
        <v>284</v>
      </c>
      <c r="IF10" s="126" t="s">
        <v>285</v>
      </c>
      <c r="IG10" s="126" t="s">
        <v>284</v>
      </c>
      <c r="IH10" s="126" t="s">
        <v>285</v>
      </c>
      <c r="II10" s="126" t="s">
        <v>284</v>
      </c>
      <c r="IJ10" s="126" t="s">
        <v>281</v>
      </c>
      <c r="IK10" s="126" t="s">
        <v>285</v>
      </c>
      <c r="IL10" s="126" t="s">
        <v>284</v>
      </c>
      <c r="IM10" s="126" t="s">
        <v>285</v>
      </c>
      <c r="IN10" s="126" t="s">
        <v>284</v>
      </c>
      <c r="IO10" s="126" t="s">
        <v>285</v>
      </c>
      <c r="IP10" s="126" t="s">
        <v>284</v>
      </c>
      <c r="IQ10" s="126" t="s">
        <v>285</v>
      </c>
      <c r="IR10" s="126" t="s">
        <v>281</v>
      </c>
      <c r="IS10" s="126" t="s">
        <v>284</v>
      </c>
      <c r="IT10" s="126" t="s">
        <v>285</v>
      </c>
      <c r="IU10" s="126" t="s">
        <v>284</v>
      </c>
      <c r="IV10" s="126" t="s">
        <v>285</v>
      </c>
      <c r="IW10" s="126" t="s">
        <v>284</v>
      </c>
      <c r="IX10" s="126" t="s">
        <v>281</v>
      </c>
      <c r="IY10" s="126" t="s">
        <v>285</v>
      </c>
      <c r="IZ10" s="126" t="s">
        <v>284</v>
      </c>
      <c r="JA10" s="126" t="s">
        <v>285</v>
      </c>
      <c r="JB10" s="126" t="s">
        <v>284</v>
      </c>
      <c r="JC10" s="126" t="s">
        <v>285</v>
      </c>
      <c r="JD10" s="126" t="s">
        <v>284</v>
      </c>
      <c r="JE10" s="126" t="s">
        <v>285</v>
      </c>
      <c r="JF10" s="126" t="s">
        <v>281</v>
      </c>
      <c r="JG10" s="126" t="s">
        <v>284</v>
      </c>
      <c r="JH10" s="126" t="s">
        <v>285</v>
      </c>
      <c r="JI10" s="126" t="s">
        <v>284</v>
      </c>
      <c r="JJ10" s="126" t="s">
        <v>285</v>
      </c>
      <c r="JK10" s="126" t="s">
        <v>284</v>
      </c>
      <c r="JL10" s="126" t="s">
        <v>281</v>
      </c>
      <c r="JM10" s="126" t="s">
        <v>285</v>
      </c>
      <c r="JN10" s="126" t="s">
        <v>284</v>
      </c>
      <c r="JO10" s="126" t="s">
        <v>285</v>
      </c>
      <c r="JP10" s="126" t="s">
        <v>284</v>
      </c>
      <c r="JQ10" s="126" t="s">
        <v>285</v>
      </c>
      <c r="JR10" s="126" t="s">
        <v>284</v>
      </c>
      <c r="JS10" s="126" t="s">
        <v>285</v>
      </c>
      <c r="JT10" s="126" t="s">
        <v>281</v>
      </c>
      <c r="JU10" s="126" t="s">
        <v>284</v>
      </c>
      <c r="JV10" s="126" t="s">
        <v>285</v>
      </c>
      <c r="JW10" s="126" t="s">
        <v>284</v>
      </c>
      <c r="JX10" s="126" t="s">
        <v>285</v>
      </c>
      <c r="JY10" s="126" t="s">
        <v>284</v>
      </c>
      <c r="JZ10" s="126" t="s">
        <v>281</v>
      </c>
      <c r="KA10" s="126" t="s">
        <v>285</v>
      </c>
      <c r="KB10" s="126" t="s">
        <v>284</v>
      </c>
      <c r="KC10" s="126" t="s">
        <v>285</v>
      </c>
      <c r="KD10" s="126" t="s">
        <v>284</v>
      </c>
      <c r="KE10" s="126" t="s">
        <v>285</v>
      </c>
      <c r="KF10" s="126" t="s">
        <v>284</v>
      </c>
      <c r="KG10" s="126" t="s">
        <v>285</v>
      </c>
      <c r="KH10" s="126" t="s">
        <v>281</v>
      </c>
      <c r="KI10" s="126" t="s">
        <v>284</v>
      </c>
      <c r="KJ10" s="126" t="s">
        <v>285</v>
      </c>
      <c r="KK10" s="126" t="s">
        <v>284</v>
      </c>
      <c r="KL10" s="126" t="s">
        <v>285</v>
      </c>
      <c r="KM10" s="126" t="s">
        <v>284</v>
      </c>
      <c r="KN10" s="126" t="s">
        <v>281</v>
      </c>
      <c r="KO10" s="126" t="s">
        <v>285</v>
      </c>
      <c r="KP10" s="126" t="s">
        <v>284</v>
      </c>
      <c r="KQ10" s="126" t="s">
        <v>285</v>
      </c>
      <c r="KR10" s="126" t="s">
        <v>284</v>
      </c>
      <c r="KS10" s="126" t="s">
        <v>285</v>
      </c>
      <c r="KT10" s="126" t="s">
        <v>284</v>
      </c>
      <c r="KU10" s="126" t="s">
        <v>285</v>
      </c>
      <c r="KV10" s="126" t="s">
        <v>281</v>
      </c>
      <c r="KW10" s="126" t="s">
        <v>284</v>
      </c>
      <c r="KX10" s="126" t="s">
        <v>285</v>
      </c>
      <c r="KY10" s="126" t="s">
        <v>284</v>
      </c>
      <c r="KZ10" s="126" t="s">
        <v>285</v>
      </c>
      <c r="LA10" s="126" t="s">
        <v>284</v>
      </c>
      <c r="LB10" s="126" t="s">
        <v>281</v>
      </c>
      <c r="LC10" s="126" t="s">
        <v>285</v>
      </c>
      <c r="LD10" s="126" t="s">
        <v>284</v>
      </c>
      <c r="LE10" s="126" t="s">
        <v>285</v>
      </c>
      <c r="LF10" s="126" t="s">
        <v>284</v>
      </c>
      <c r="LG10" s="126" t="s">
        <v>285</v>
      </c>
      <c r="LH10" s="126" t="s">
        <v>284</v>
      </c>
      <c r="LI10" s="126" t="s">
        <v>285</v>
      </c>
      <c r="LJ10" s="126" t="s">
        <v>281</v>
      </c>
      <c r="LK10" s="126" t="s">
        <v>284</v>
      </c>
      <c r="LL10" s="126" t="s">
        <v>285</v>
      </c>
      <c r="LM10" s="126" t="s">
        <v>284</v>
      </c>
      <c r="LN10" s="126" t="s">
        <v>285</v>
      </c>
      <c r="LO10" s="126" t="s">
        <v>284</v>
      </c>
      <c r="LP10" s="126" t="s">
        <v>281</v>
      </c>
      <c r="LQ10" s="126" t="s">
        <v>285</v>
      </c>
      <c r="LR10" s="126" t="s">
        <v>284</v>
      </c>
      <c r="LS10" s="126" t="s">
        <v>285</v>
      </c>
      <c r="LT10" s="126" t="s">
        <v>284</v>
      </c>
      <c r="LU10" s="126" t="s">
        <v>285</v>
      </c>
      <c r="LV10" s="126" t="s">
        <v>284</v>
      </c>
      <c r="LW10" s="126" t="s">
        <v>285</v>
      </c>
      <c r="LX10" s="126" t="s">
        <v>281</v>
      </c>
      <c r="LY10" s="126" t="s">
        <v>284</v>
      </c>
      <c r="LZ10" s="126" t="s">
        <v>285</v>
      </c>
      <c r="MA10" s="126" t="s">
        <v>284</v>
      </c>
      <c r="MB10" s="126" t="s">
        <v>285</v>
      </c>
      <c r="MC10" s="126" t="s">
        <v>284</v>
      </c>
      <c r="MD10" s="126" t="s">
        <v>281</v>
      </c>
      <c r="ME10" s="126" t="s">
        <v>285</v>
      </c>
      <c r="MF10" s="126" t="s">
        <v>284</v>
      </c>
      <c r="MG10" s="126" t="s">
        <v>285</v>
      </c>
      <c r="MH10" s="126" t="s">
        <v>284</v>
      </c>
      <c r="MI10" s="126" t="s">
        <v>285</v>
      </c>
      <c r="MJ10" s="126" t="s">
        <v>284</v>
      </c>
      <c r="MK10" s="126" t="s">
        <v>285</v>
      </c>
      <c r="ML10" s="126" t="s">
        <v>281</v>
      </c>
      <c r="MM10" s="126" t="s">
        <v>284</v>
      </c>
      <c r="MN10" s="126" t="s">
        <v>285</v>
      </c>
      <c r="MO10" s="126" t="s">
        <v>284</v>
      </c>
      <c r="MP10" s="126" t="s">
        <v>285</v>
      </c>
      <c r="MQ10" s="126" t="s">
        <v>284</v>
      </c>
      <c r="MR10" s="126" t="s">
        <v>281</v>
      </c>
      <c r="MS10" s="126" t="s">
        <v>285</v>
      </c>
      <c r="MT10" s="126" t="s">
        <v>284</v>
      </c>
      <c r="MU10" s="126" t="s">
        <v>285</v>
      </c>
      <c r="MV10" s="126" t="s">
        <v>284</v>
      </c>
      <c r="MW10" s="126" t="s">
        <v>285</v>
      </c>
      <c r="MX10" s="126" t="s">
        <v>284</v>
      </c>
      <c r="MY10" s="126" t="s">
        <v>285</v>
      </c>
      <c r="MZ10" s="126" t="s">
        <v>281</v>
      </c>
      <c r="NA10" s="126" t="s">
        <v>284</v>
      </c>
      <c r="NB10" s="126" t="s">
        <v>285</v>
      </c>
    </row>
    <row r="11" spans="1:366" ht="15.75" customHeight="1">
      <c r="A11" s="32"/>
      <c r="B11" s="106"/>
      <c r="C11" s="26"/>
      <c r="D11" s="118"/>
      <c r="E11" s="28"/>
      <c r="F11" s="119"/>
      <c r="G11" s="119"/>
      <c r="H11" s="119"/>
      <c r="I11" s="119"/>
      <c r="J11" s="119"/>
      <c r="K11" s="119"/>
      <c r="L11" s="119"/>
      <c r="M11" s="1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</row>
    <row r="12" spans="1:366" ht="15.75" customHeight="1">
      <c r="A12" s="32"/>
      <c r="B12" s="106"/>
      <c r="C12" s="26"/>
      <c r="D12" s="118"/>
      <c r="E12" s="28"/>
      <c r="F12" s="119"/>
      <c r="G12" s="119"/>
      <c r="H12" s="119"/>
      <c r="I12" s="119"/>
      <c r="J12" s="119"/>
      <c r="K12" s="119"/>
      <c r="L12" s="119"/>
      <c r="M12" s="1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</row>
    <row r="13" spans="1:366" ht="15.75" customHeight="1">
      <c r="A13" s="32"/>
      <c r="B13" s="106"/>
      <c r="C13" s="26"/>
      <c r="D13" s="118"/>
      <c r="E13" s="28"/>
      <c r="F13" s="119"/>
      <c r="G13" s="119"/>
      <c r="H13" s="119"/>
      <c r="I13" s="119"/>
      <c r="J13" s="119"/>
      <c r="K13" s="119"/>
      <c r="L13" s="119"/>
      <c r="M13" s="1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</row>
    <row r="14" spans="1:366" ht="20.100000000000001" customHeight="1">
      <c r="A14" s="15" t="s">
        <v>286</v>
      </c>
      <c r="B14" s="15"/>
      <c r="C14" s="15"/>
      <c r="D14" s="15"/>
      <c r="E14" s="15"/>
      <c r="F14" s="124">
        <f>COUNTIF(A5:NB8,"W1")</f>
        <v>52</v>
      </c>
      <c r="G14" s="119"/>
      <c r="H14" s="119"/>
      <c r="I14" s="119"/>
      <c r="J14" s="119"/>
      <c r="K14" s="119"/>
      <c r="L14" s="119"/>
      <c r="M14" s="1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</row>
    <row r="15" spans="1:366" ht="20.100000000000001" customHeight="1">
      <c r="A15" s="15" t="s">
        <v>287</v>
      </c>
      <c r="B15" s="15"/>
      <c r="C15" s="15"/>
      <c r="D15" s="15"/>
      <c r="E15" s="15"/>
      <c r="F15" s="124">
        <f>COUNTIF(A5:NB8,"W1")</f>
        <v>52</v>
      </c>
      <c r="G15" s="119"/>
      <c r="H15" s="119"/>
      <c r="I15" s="119"/>
      <c r="J15" s="119"/>
      <c r="K15" s="119"/>
      <c r="L15" s="119"/>
      <c r="M15" s="1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</row>
    <row r="16" spans="1:366" ht="20.100000000000001" customHeight="1">
      <c r="A16" s="15" t="s">
        <v>267</v>
      </c>
      <c r="B16" s="15"/>
      <c r="C16" s="15"/>
      <c r="D16" s="15"/>
      <c r="E16" s="15"/>
      <c r="F16" s="124">
        <f>F14+F15</f>
        <v>104</v>
      </c>
      <c r="G16" s="119"/>
      <c r="H16" s="119"/>
      <c r="I16" s="119"/>
      <c r="J16" s="119"/>
      <c r="K16" s="119"/>
      <c r="L16" s="119"/>
      <c r="M16" s="1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</row>
    <row r="17" spans="1:33" ht="20.100000000000001" customHeight="1">
      <c r="A17" s="15" t="s">
        <v>268</v>
      </c>
      <c r="B17" s="15"/>
      <c r="C17" s="15"/>
      <c r="D17" s="15"/>
      <c r="E17" s="15"/>
      <c r="F17" s="124">
        <v>12</v>
      </c>
      <c r="G17" s="119"/>
      <c r="H17" s="119"/>
      <c r="I17" s="119"/>
      <c r="J17" s="119"/>
      <c r="K17" s="119"/>
      <c r="L17" s="119"/>
      <c r="M17" s="1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</row>
    <row r="18" spans="1:33" ht="20.100000000000001" customHeight="1">
      <c r="A18" s="15" t="s">
        <v>269</v>
      </c>
      <c r="B18" s="15"/>
      <c r="C18" s="15"/>
      <c r="D18" s="15"/>
      <c r="E18" s="15"/>
      <c r="F18" s="125">
        <f>F16/F17</f>
        <v>8.6666666666666661</v>
      </c>
      <c r="G18" s="119"/>
      <c r="H18" s="119"/>
      <c r="I18" s="119"/>
      <c r="J18" s="119"/>
      <c r="K18" s="119"/>
      <c r="L18" s="119"/>
      <c r="M18" s="1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</row>
    <row r="19" spans="1:33" ht="15.75" customHeight="1"/>
    <row r="20" spans="1:33" ht="15.75" customHeight="1"/>
    <row r="21" spans="1:33" ht="15.75" customHeight="1"/>
    <row r="22" spans="1:33" ht="15.75" customHeight="1"/>
    <row r="23" spans="1:33" ht="15.75" customHeight="1"/>
    <row r="24" spans="1:33" ht="15.75" customHeight="1"/>
    <row r="25" spans="1:33" ht="15.75" customHeight="1"/>
    <row r="26" spans="1:33" ht="15.75" customHeight="1"/>
    <row r="27" spans="1:33" ht="15.75" customHeight="1"/>
    <row r="28" spans="1:33" ht="15.75" customHeight="1"/>
    <row r="29" spans="1:33" ht="15.75" customHeight="1"/>
    <row r="30" spans="1:33" ht="15.75" customHeight="1"/>
    <row r="31" spans="1:33" ht="15.75" customHeight="1"/>
    <row r="32" spans="1:3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1048482" ht="12.75" customHeight="1"/>
    <row r="1048483" ht="12.75" customHeight="1"/>
    <row r="1048484" ht="12.75" customHeight="1"/>
    <row r="1048485" ht="12.75" customHeight="1"/>
    <row r="1048486" ht="12.75" customHeight="1"/>
    <row r="1048487" ht="12.75" customHeight="1"/>
    <row r="1048488" ht="12.75" customHeight="1"/>
    <row r="1048489" ht="12.75" customHeight="1"/>
    <row r="1048490" ht="12.75" customHeight="1"/>
    <row r="1048491" ht="12.75" customHeight="1"/>
    <row r="1048492" ht="12.75" customHeight="1"/>
    <row r="1048493" ht="12.75" customHeight="1"/>
    <row r="1048494" ht="12.75" customHeight="1"/>
    <row r="1048495" ht="12.75" customHeight="1"/>
    <row r="1048496" ht="12.75" customHeight="1"/>
    <row r="1048497" ht="12.75" customHeight="1"/>
    <row r="1048498" ht="12.75" customHeight="1"/>
    <row r="1048499" ht="12.75" customHeight="1"/>
    <row r="1048500" ht="12.75" customHeight="1"/>
    <row r="1048501" ht="12.75" customHeight="1"/>
    <row r="1048502" ht="12.75" customHeight="1"/>
    <row r="1048503" ht="12.75" customHeight="1"/>
    <row r="1048504" ht="12.75" customHeight="1"/>
    <row r="1048505" ht="12.75" customHeight="1"/>
    <row r="1048506" ht="12.75" customHeight="1"/>
    <row r="1048507" ht="12.75" customHeight="1"/>
    <row r="1048508" ht="12.75" customHeight="1"/>
    <row r="1048509" ht="12.75" customHeight="1"/>
    <row r="1048510" ht="12.75" customHeight="1"/>
    <row r="1048511" ht="12.75" customHeight="1"/>
    <row r="1048512" ht="12.75" customHeight="1"/>
    <row r="1048513" ht="12.75" customHeight="1"/>
    <row r="1048514" ht="12.75" customHeight="1"/>
    <row r="1048515" ht="12.75" customHeight="1"/>
    <row r="1048516" ht="12.75" customHeight="1"/>
    <row r="1048517" ht="12.75" customHeight="1"/>
    <row r="1048518" ht="12.75" customHeight="1"/>
    <row r="1048519" ht="12.75" customHeight="1"/>
    <row r="1048520" ht="12.75" customHeight="1"/>
    <row r="1048521" ht="12.75" customHeight="1"/>
    <row r="1048522" ht="12.75" customHeight="1"/>
    <row r="1048523" ht="12.75" customHeight="1"/>
    <row r="1048524" ht="12.75" customHeight="1"/>
    <row r="1048525" ht="12.75" customHeight="1"/>
    <row r="1048526" ht="12.75" customHeight="1"/>
    <row r="1048527" ht="12.75" customHeight="1"/>
    <row r="1048528" ht="12.75" customHeight="1"/>
    <row r="1048529" ht="12.75" customHeight="1"/>
    <row r="1048530" ht="12.75" customHeight="1"/>
    <row r="1048531" ht="12.75" customHeight="1"/>
    <row r="1048532" ht="12.75" customHeight="1"/>
    <row r="1048533" ht="12.75" customHeight="1"/>
    <row r="1048534" ht="12.75" customHeight="1"/>
    <row r="1048535" ht="12.75" customHeight="1"/>
    <row r="1048536" ht="12.75" customHeight="1"/>
    <row r="1048537" ht="12.75" customHeight="1"/>
    <row r="1048538" ht="12.75" customHeight="1"/>
    <row r="1048539" ht="12.75" customHeight="1"/>
    <row r="1048540" ht="12.75" customHeight="1"/>
    <row r="1048541" ht="12.75" customHeight="1"/>
    <row r="1048542" ht="12.75" customHeight="1"/>
    <row r="1048543" ht="12.75" customHeight="1"/>
    <row r="1048544" ht="12.75" customHeight="1"/>
    <row r="1048545" ht="12.75" customHeight="1"/>
    <row r="1048546" ht="12.75" customHeight="1"/>
    <row r="1048547" ht="12.75" customHeight="1"/>
    <row r="1048548" ht="12.75" customHeight="1"/>
    <row r="1048549" ht="12.75" customHeight="1"/>
    <row r="1048550" ht="12.75" customHeight="1"/>
    <row r="1048551" ht="12.75" customHeight="1"/>
    <row r="1048552" ht="12.75" customHeight="1"/>
    <row r="1048553" ht="12.75" customHeight="1"/>
    <row r="1048554" ht="12.75" customHeight="1"/>
    <row r="1048555" ht="12.75" customHeight="1"/>
    <row r="1048556" ht="12.75" customHeight="1"/>
    <row r="1048557" ht="12.75" customHeight="1"/>
    <row r="1048558" ht="12.75" customHeight="1"/>
    <row r="1048559" ht="12.75" customHeight="1"/>
    <row r="1048560" ht="12.75" customHeight="1"/>
    <row r="1048561" ht="12.75" customHeight="1"/>
    <row r="1048562" ht="12.75" customHeight="1"/>
    <row r="1048563" ht="12.75" customHeight="1"/>
    <row r="1048564" ht="12.75" customHeight="1"/>
    <row r="1048565" ht="12.75" customHeight="1"/>
    <row r="1048566" ht="12.75" customHeight="1"/>
    <row r="1048567" ht="12.75" customHeight="1"/>
    <row r="1048568" ht="12.75" customHeight="1"/>
    <row r="1048569" ht="12.75" customHeight="1"/>
    <row r="1048570" ht="12.75" customHeight="1"/>
    <row r="1048571" ht="12.75" customHeight="1"/>
    <row r="1048572" ht="12.75" customHeight="1"/>
    <row r="1048573" ht="12.75" customHeight="1"/>
    <row r="1048574" ht="12.75" customHeight="1"/>
    <row r="1048575" ht="12.75" customHeight="1"/>
    <row r="1048576" ht="12.75" customHeight="1"/>
  </sheetData>
  <autoFilter ref="A1"/>
  <mergeCells count="6">
    <mergeCell ref="A18:E18"/>
    <mergeCell ref="A1:M1"/>
    <mergeCell ref="A14:E14"/>
    <mergeCell ref="A15:E15"/>
    <mergeCell ref="A16:E16"/>
    <mergeCell ref="A17:E17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28317</TotalTime>
  <Application>LibreOffice/4.1.3.2$Windows_x86 LibreOffice_project/70feb7d99726f064edab4605a8ab840c50ec57a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1</vt:i4>
      </vt:variant>
    </vt:vector>
  </HeadingPairs>
  <TitlesOfParts>
    <vt:vector size="9" baseType="lpstr">
      <vt:lpstr>III-A - QUADRO RESUMO</vt:lpstr>
      <vt:lpstr>III-B - MEM CÁLCULO</vt:lpstr>
      <vt:lpstr>III-C - MÃO DE OBRA</vt:lpstr>
      <vt:lpstr>III-D - MATERIAIS DE CONSUMO</vt:lpstr>
      <vt:lpstr>III-E - FERRAMENTAS E EQUIPAMEN</vt:lpstr>
      <vt:lpstr>III-F - UNIFORMES</vt:lpstr>
      <vt:lpstr>III-H - PLANTÕES - NOTURNO</vt:lpstr>
      <vt:lpstr>III-I - PLANTÕES - DIURNO</vt:lpstr>
      <vt:lpstr>'III-D - MATERIAIS DE CONSUMO'!_FiltrarBancoDados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INSS</dc:creator>
  <cp:lastModifiedBy>INSS</cp:lastModifiedBy>
  <cp:revision>53</cp:revision>
  <dcterms:created xsi:type="dcterms:W3CDTF">2020-06-27T03:03:37Z</dcterms:created>
  <dcterms:modified xsi:type="dcterms:W3CDTF">2020-06-27T03:03:37Z</dcterms:modified>
</cp:coreProperties>
</file>