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04035108138\Downloads\"/>
    </mc:Choice>
  </mc:AlternateContent>
  <xr:revisionPtr revIDLastSave="0" documentId="13_ncr:1_{AA85D213-E55E-4C77-B42D-BF0AC781C449}" xr6:coauthVersionLast="47" xr6:coauthVersionMax="47" xr10:uidLastSave="{00000000-0000-0000-0000-000000000000}"/>
  <bookViews>
    <workbookView xWindow="-28920" yWindow="-120" windowWidth="29040" windowHeight="15840" tabRatio="711" firstSheet="3" activeTab="3" xr2:uid="{00000000-000D-0000-FFFF-FFFF00000000}"/>
  </bookViews>
  <sheets>
    <sheet name="LEGENDA" sheetId="50" r:id="rId1"/>
    <sheet name="Monitoria Anual - 1" sheetId="1" r:id="rId2"/>
    <sheet name="Painel de Gestão - 1" sheetId="2" r:id="rId3"/>
    <sheet name="Monitoria Anual - 2" sheetId="44" r:id="rId4"/>
    <sheet name="Painel de Gestão - 2" sheetId="45" r:id="rId5"/>
    <sheet name="Monitoria Anual - 3" sheetId="46" r:id="rId6"/>
    <sheet name="Painel de Gestão - 3" sheetId="47" r:id="rId7"/>
    <sheet name="Monitoria Anual - 4" sheetId="48" r:id="rId8"/>
    <sheet name="Painel de Gestão - 4" sheetId="49" r:id="rId9"/>
    <sheet name="Monitoria Final" sheetId="35" r:id="rId10"/>
    <sheet name="Painel de Gestão Final" sheetId="36"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 l="1"/>
  <c r="J32" i="2"/>
  <c r="F15" i="2" l="1"/>
  <c r="J35" i="49" l="1"/>
  <c r="I35" i="49"/>
  <c r="H35" i="49"/>
  <c r="G35" i="49"/>
  <c r="F35" i="49"/>
  <c r="E35" i="49"/>
  <c r="J34" i="49"/>
  <c r="I34" i="49"/>
  <c r="H34" i="49"/>
  <c r="G34" i="49"/>
  <c r="F34" i="49"/>
  <c r="D34" i="49" s="1"/>
  <c r="E34" i="49"/>
  <c r="J33" i="49"/>
  <c r="I33" i="49"/>
  <c r="H33" i="49"/>
  <c r="G33" i="49"/>
  <c r="F33" i="49"/>
  <c r="E33" i="49"/>
  <c r="J32" i="49"/>
  <c r="I32" i="49"/>
  <c r="H32" i="49"/>
  <c r="G32" i="49"/>
  <c r="F32" i="49"/>
  <c r="E32" i="49"/>
  <c r="D29" i="49"/>
  <c r="D24" i="49"/>
  <c r="D23" i="49"/>
  <c r="AA20" i="49" a="1"/>
  <c r="AA20" i="49" s="1"/>
  <c r="Z20" i="49" a="1"/>
  <c r="Z20" i="49" s="1"/>
  <c r="D20" i="49"/>
  <c r="AA19" i="49" a="1"/>
  <c r="AA19" i="49" s="1"/>
  <c r="Z19" i="49" a="1"/>
  <c r="Z19" i="49" s="1"/>
  <c r="D19" i="49"/>
  <c r="AA18" i="49" a="1"/>
  <c r="AA18" i="49" s="1"/>
  <c r="Z18" i="49" a="1"/>
  <c r="Z18" i="49" s="1"/>
  <c r="D18" i="49"/>
  <c r="AA17" i="49" a="1"/>
  <c r="AA17" i="49" s="1"/>
  <c r="Z17" i="49" a="1"/>
  <c r="Z17" i="49" s="1"/>
  <c r="D17" i="49"/>
  <c r="AA16" i="49"/>
  <c r="Z16" i="49"/>
  <c r="D16" i="49"/>
  <c r="F15" i="49"/>
  <c r="D7" i="49"/>
  <c r="D5" i="49"/>
  <c r="B3" i="49"/>
  <c r="D35" i="49"/>
  <c r="D33" i="49"/>
  <c r="D32" i="49"/>
  <c r="C166" i="48"/>
  <c r="F21" i="49" s="1"/>
  <c r="J35" i="47"/>
  <c r="I35" i="47"/>
  <c r="H35" i="47"/>
  <c r="G35" i="47"/>
  <c r="F35" i="47"/>
  <c r="E35" i="47"/>
  <c r="J34" i="47"/>
  <c r="I34" i="47"/>
  <c r="H34" i="47"/>
  <c r="G34" i="47"/>
  <c r="F34" i="47"/>
  <c r="E34" i="47"/>
  <c r="J33" i="47"/>
  <c r="I33" i="47"/>
  <c r="H33" i="47"/>
  <c r="G33" i="47"/>
  <c r="F33" i="47"/>
  <c r="E33" i="47"/>
  <c r="J32" i="47"/>
  <c r="I32" i="47"/>
  <c r="H32" i="47"/>
  <c r="G32" i="47"/>
  <c r="F32" i="47"/>
  <c r="E32" i="47"/>
  <c r="D29" i="47"/>
  <c r="D24" i="47"/>
  <c r="D23" i="47"/>
  <c r="AA20" i="47" a="1"/>
  <c r="AA20" i="47" s="1"/>
  <c r="Z20" i="47" a="1"/>
  <c r="Z20" i="47" s="1"/>
  <c r="D20" i="47"/>
  <c r="AA19" i="47" a="1"/>
  <c r="AA19" i="47" s="1"/>
  <c r="Z19" i="47" a="1"/>
  <c r="Z19" i="47" s="1"/>
  <c r="AB19" i="47" s="1"/>
  <c r="D19" i="47"/>
  <c r="AA18" i="47" a="1"/>
  <c r="AA18" i="47" s="1"/>
  <c r="Z18" i="47" a="1"/>
  <c r="Z18" i="47" s="1"/>
  <c r="D18" i="47"/>
  <c r="AA17" i="47" a="1"/>
  <c r="AA17" i="47" s="1"/>
  <c r="Z17" i="47" a="1"/>
  <c r="Z17" i="47" s="1"/>
  <c r="D17" i="47"/>
  <c r="AA16" i="47"/>
  <c r="Z16" i="47"/>
  <c r="D16" i="47"/>
  <c r="F15" i="47"/>
  <c r="D7" i="47"/>
  <c r="D5" i="47"/>
  <c r="B3" i="47"/>
  <c r="D35" i="47"/>
  <c r="D34" i="47"/>
  <c r="D32" i="47"/>
  <c r="F21" i="47"/>
  <c r="J35" i="45"/>
  <c r="I35" i="45"/>
  <c r="H35" i="45"/>
  <c r="G35" i="45"/>
  <c r="F35" i="45"/>
  <c r="E35" i="45"/>
  <c r="J34" i="45"/>
  <c r="I34" i="45"/>
  <c r="H34" i="45"/>
  <c r="G34" i="45"/>
  <c r="F34" i="45"/>
  <c r="E34" i="45"/>
  <c r="J33" i="45"/>
  <c r="I33" i="45"/>
  <c r="H33" i="45"/>
  <c r="G33" i="45"/>
  <c r="F33" i="45"/>
  <c r="E33" i="45"/>
  <c r="J32" i="45"/>
  <c r="I32" i="45"/>
  <c r="H32" i="45"/>
  <c r="G32" i="45"/>
  <c r="F32" i="45"/>
  <c r="E32" i="45"/>
  <c r="D29" i="45"/>
  <c r="D24" i="45"/>
  <c r="D23" i="45"/>
  <c r="AA20" i="45" a="1"/>
  <c r="AA20" i="45" s="1"/>
  <c r="Z20" i="45" a="1"/>
  <c r="Z20" i="45" s="1"/>
  <c r="D20" i="45"/>
  <c r="AA19" i="45" a="1"/>
  <c r="AA19" i="45" s="1"/>
  <c r="Z19" i="45" a="1"/>
  <c r="Z19" i="45" s="1"/>
  <c r="D19" i="45"/>
  <c r="AA18" i="45" a="1"/>
  <c r="AA18" i="45" s="1"/>
  <c r="Z18" i="45" a="1"/>
  <c r="Z18" i="45" s="1"/>
  <c r="D18" i="45"/>
  <c r="AA17" i="45" a="1"/>
  <c r="AA17" i="45" s="1"/>
  <c r="Z17" i="45" a="1"/>
  <c r="Z17" i="45" s="1"/>
  <c r="D17" i="45"/>
  <c r="AA16" i="45"/>
  <c r="Z16" i="45"/>
  <c r="D16" i="45"/>
  <c r="F15" i="45"/>
  <c r="D7" i="45"/>
  <c r="D5" i="45"/>
  <c r="B3" i="45"/>
  <c r="F21" i="45"/>
  <c r="F33" i="2"/>
  <c r="G33" i="2"/>
  <c r="H33" i="2"/>
  <c r="I33" i="2"/>
  <c r="J33" i="2"/>
  <c r="AA16" i="2"/>
  <c r="Z16" i="2"/>
  <c r="Z17" i="2" a="1"/>
  <c r="Z17" i="2" s="1"/>
  <c r="D33" i="47" l="1"/>
  <c r="D35" i="45"/>
  <c r="D34" i="45"/>
  <c r="D32" i="45"/>
  <c r="D33" i="45"/>
  <c r="D22" i="45"/>
  <c r="E17" i="45" s="1"/>
  <c r="AB18" i="45"/>
  <c r="F18" i="45" s="1"/>
  <c r="AB16" i="2"/>
  <c r="AB20" i="45"/>
  <c r="F20" i="45" s="1"/>
  <c r="D22" i="47"/>
  <c r="E18" i="47" s="1"/>
  <c r="D33" i="2"/>
  <c r="AB16" i="45"/>
  <c r="F16" i="45" s="1"/>
  <c r="F19" i="47"/>
  <c r="AB17" i="45"/>
  <c r="F17" i="45" s="1"/>
  <c r="AB16" i="47"/>
  <c r="F16" i="47" s="1"/>
  <c r="AB20" i="47"/>
  <c r="F20" i="47" s="1"/>
  <c r="AB19" i="49"/>
  <c r="D22" i="49"/>
  <c r="E20" i="49" s="1"/>
  <c r="AB16" i="49"/>
  <c r="F16" i="49" s="1"/>
  <c r="AB17" i="49"/>
  <c r="F17" i="49" s="1"/>
  <c r="AB18" i="49"/>
  <c r="F18" i="49" s="1"/>
  <c r="F19" i="49"/>
  <c r="AB20" i="49"/>
  <c r="F20" i="49" s="1"/>
  <c r="AB18" i="47"/>
  <c r="AB17" i="47"/>
  <c r="F17" i="47" s="1"/>
  <c r="E16" i="47"/>
  <c r="F18" i="47"/>
  <c r="E20" i="47"/>
  <c r="AB19" i="45"/>
  <c r="F19" i="45" s="1"/>
  <c r="AA20" i="2" a="1"/>
  <c r="AA20" i="2" s="1"/>
  <c r="Z20" i="2" a="1"/>
  <c r="Z20" i="2" s="1"/>
  <c r="AA19" i="2" a="1"/>
  <c r="AA19" i="2" s="1"/>
  <c r="Z19" i="2" a="1"/>
  <c r="Z19" i="2" s="1"/>
  <c r="AA18" i="2" a="1"/>
  <c r="AA18" i="2" s="1"/>
  <c r="Z18" i="2" a="1"/>
  <c r="Z18" i="2" s="1"/>
  <c r="AA17" i="2" a="1"/>
  <c r="AA17" i="2" s="1"/>
  <c r="AB17" i="2" s="1"/>
  <c r="E19" i="45" l="1"/>
  <c r="E16" i="45"/>
  <c r="E18" i="45"/>
  <c r="E20" i="45"/>
  <c r="E17" i="47"/>
  <c r="E19" i="47"/>
  <c r="E19" i="49"/>
  <c r="E17" i="49"/>
  <c r="AB18" i="2"/>
  <c r="AB20" i="2"/>
  <c r="E18" i="49"/>
  <c r="E16" i="49"/>
  <c r="F22" i="49"/>
  <c r="G19" i="49" s="1"/>
  <c r="E22" i="47"/>
  <c r="F22" i="47"/>
  <c r="F22" i="45"/>
  <c r="G17" i="45" s="1"/>
  <c r="AB19" i="2"/>
  <c r="D5" i="36"/>
  <c r="F25" i="36"/>
  <c r="G25" i="36"/>
  <c r="F26" i="36"/>
  <c r="G26" i="36"/>
  <c r="F27" i="36"/>
  <c r="G27" i="36"/>
  <c r="F28" i="36"/>
  <c r="G28" i="36"/>
  <c r="E28" i="36"/>
  <c r="E27" i="36"/>
  <c r="D27" i="36" s="1"/>
  <c r="D22" i="36"/>
  <c r="E26" i="36"/>
  <c r="D26" i="36" s="1"/>
  <c r="E25" i="36"/>
  <c r="D17" i="36"/>
  <c r="D16" i="36"/>
  <c r="D15" i="36"/>
  <c r="D24" i="2"/>
  <c r="D23" i="2"/>
  <c r="E22" i="45" l="1"/>
  <c r="E22" i="49"/>
  <c r="G17" i="49"/>
  <c r="D25" i="36"/>
  <c r="D28" i="36"/>
  <c r="G16" i="49"/>
  <c r="G20" i="49"/>
  <c r="G18" i="49"/>
  <c r="G15" i="49"/>
  <c r="G21" i="49"/>
  <c r="G21" i="47"/>
  <c r="G20" i="47"/>
  <c r="G19" i="47"/>
  <c r="G15" i="47"/>
  <c r="G18" i="47"/>
  <c r="G17" i="47"/>
  <c r="G16" i="47"/>
  <c r="G19" i="45"/>
  <c r="G21" i="45"/>
  <c r="G15" i="45"/>
  <c r="G18" i="45"/>
  <c r="G20" i="45"/>
  <c r="G16" i="45"/>
  <c r="D20" i="2"/>
  <c r="F20" i="2" s="1"/>
  <c r="D19" i="2"/>
  <c r="F19" i="2" s="1"/>
  <c r="D18" i="2"/>
  <c r="F18" i="2" s="1"/>
  <c r="D16" i="2"/>
  <c r="F16" i="2" s="1"/>
  <c r="D17" i="2"/>
  <c r="F17" i="2" s="1"/>
  <c r="D7" i="36"/>
  <c r="B3" i="36"/>
  <c r="G22" i="49" l="1"/>
  <c r="G22" i="47"/>
  <c r="G22" i="45"/>
  <c r="D18" i="36"/>
  <c r="E17" i="36" s="1"/>
  <c r="D7" i="2"/>
  <c r="E15" i="36" l="1"/>
  <c r="E16" i="36"/>
  <c r="D22" i="2"/>
  <c r="E18" i="36" l="1"/>
  <c r="E19" i="2"/>
  <c r="E18" i="2"/>
  <c r="E16" i="2"/>
  <c r="E20" i="2"/>
  <c r="E17" i="2"/>
  <c r="E32" i="2"/>
  <c r="G32" i="2"/>
  <c r="H32" i="2"/>
  <c r="I32" i="2"/>
  <c r="G34" i="2"/>
  <c r="H34" i="2"/>
  <c r="I34" i="2"/>
  <c r="J34" i="2"/>
  <c r="G35" i="2"/>
  <c r="H35" i="2"/>
  <c r="I35" i="2"/>
  <c r="J35" i="2"/>
  <c r="F35" i="2"/>
  <c r="F34" i="2"/>
  <c r="F32" i="2"/>
  <c r="E35" i="2"/>
  <c r="E34" i="2"/>
  <c r="E33" i="2"/>
  <c r="F21" i="2"/>
  <c r="D29" i="2"/>
  <c r="B3" i="2"/>
  <c r="D32" i="2" l="1"/>
  <c r="D34" i="2"/>
  <c r="D35" i="2"/>
  <c r="F22" i="2"/>
  <c r="G15" i="2" l="1"/>
  <c r="G21" i="2"/>
  <c r="G19" i="2"/>
  <c r="G18" i="2"/>
  <c r="G16" i="2"/>
  <c r="G20" i="2"/>
  <c r="G17" i="2"/>
  <c r="E22" i="2" l="1"/>
  <c r="G22" i="2"/>
</calcChain>
</file>

<file path=xl/sharedStrings.xml><?xml version="1.0" encoding="utf-8"?>
<sst xmlns="http://schemas.openxmlformats.org/spreadsheetml/2006/main" count="2285" uniqueCount="906">
  <si>
    <r>
      <rPr>
        <b/>
        <sz val="14"/>
        <color theme="0"/>
        <rFont val="Verdana"/>
        <family val="2"/>
      </rPr>
      <t>Planejamento das ações</t>
    </r>
    <r>
      <rPr>
        <b/>
        <sz val="12"/>
        <color theme="0"/>
        <rFont val="Verdana"/>
        <family val="2"/>
      </rPr>
      <t xml:space="preserve">
</t>
    </r>
    <r>
      <rPr>
        <sz val="12"/>
        <color theme="0"/>
        <rFont val="Verdana"/>
        <family val="2"/>
      </rPr>
      <t>Devem ser inseridos os dados da Matriz de Planejameno do PAN, informando o objetivo específico, a ação, o produto, os resultados esperados, o período (data de início e data de término), o articulador, o custo estimado, os colaboradores, a localização (localidades e área de relevância) e as observações da ação.</t>
    </r>
  </si>
  <si>
    <t>Ação</t>
  </si>
  <si>
    <t>Representa o que deve ser feito para alcançar o Objetivo Específico, buscando reverter as ameaças a ele associadas. As ações devem ser específicas, mensuráveis, relevantes, exequíveis e ter efeito dentro do tempo determinado para o ciclo de gestão do PAN, e estar situadas dentro da esfera de atribuições e competências dos participantes da Oficina de Planejamento.</t>
  </si>
  <si>
    <t>Produto</t>
  </si>
  <si>
    <t>Aquilo que é obtido pela realização da ação. Deve ser mensurável, tangível, comprovar a execução da ação e estar situado dentro da esfera de atribuições e competências dos participantes da Oficina de Planejamento.</t>
  </si>
  <si>
    <t>Resultados esperados</t>
  </si>
  <si>
    <t>Indica qual resultado pretende-se alcançar com a execução da ação. Diferente do produto, este item pode estar fora da esfera de atribuições e competências dos participantes da oficina e não é de preenchimento obrigatório.</t>
  </si>
  <si>
    <t>Período</t>
  </si>
  <si>
    <t>Datas de início e término da implementação da ação, sendo que o término deve estar dentro do tempo determinado para o ciclo de gestão do PAN.</t>
  </si>
  <si>
    <t>Articulador</t>
  </si>
  <si>
    <t>Pessoa responsável por articular a implementação da ação e apresentar o produto obtido. No entanto, ele não é o único responsável pela execução da ação.</t>
  </si>
  <si>
    <t>Colaboradores</t>
  </si>
  <si>
    <t xml:space="preserve">Pessoas ou instituições corresponsáveis pela execução da ação, que auxiliam nas diferentes etapas de sua implementação. </t>
  </si>
  <si>
    <t>Custo estimado (R$)</t>
  </si>
  <si>
    <t xml:space="preserve">É um campo numérico com a estimativa dos recursos financeiros necessários para a implementação da ação. </t>
  </si>
  <si>
    <t>Localização (Localidade)</t>
  </si>
  <si>
    <t>Localização geográfica onde será executada a ação durante o ciclo de gestão vigente. Geralmente, a localidade possui menor escala e está relacionada com a área de atuação do articulador e colaboradores da ação, sendo a unidade geográfica mínima o município ou a bacia/tributário onde a ação será realizada.</t>
  </si>
  <si>
    <t>Localização (Área de abrangência)</t>
  </si>
  <si>
    <t>Localização geográfica de todas as áreas importantes para a execução da ação, independente da área de atuação do articulador e colaboradores. Assim, a Área de Relevância é aquela onde a execução da ação é necessária, ainda que não seja viável no atual ciclo de gestão.</t>
  </si>
  <si>
    <t>Observações</t>
  </si>
  <si>
    <t>Informações relevantes para a execução da ação.</t>
  </si>
  <si>
    <r>
      <rPr>
        <b/>
        <sz val="14"/>
        <color rgb="FF000000"/>
        <rFont val="Verdana"/>
        <family val="2"/>
      </rPr>
      <t>Situação atual das ações</t>
    </r>
    <r>
      <rPr>
        <sz val="12"/>
        <color rgb="FF000000"/>
        <rFont val="Verdana"/>
        <family val="2"/>
      </rPr>
      <t xml:space="preserve">
Sinaliza a situação da ação no período relativo à monitoria informando se a ação está em andamento, concluída no prazo previsto ou com problemas de realização. Descreve o andamento da ação, o produto obtido (parcial ou final), os problemas enfrentados e a(s) pessoa(s) responsável(is) pela informação sobre o andamento da ação.</t>
    </r>
  </si>
  <si>
    <t>Ação cujo início planejado é posterior ao período monitorado</t>
  </si>
  <si>
    <t>São ações que estão planejadas para iniciar em uma data futura à da monitoria, e que portanto não precisam ser analisadas detalhadamente. Elas são indicadas para permitir a visualização da situação do PAN como um todo.</t>
  </si>
  <si>
    <t>Ação não iniciada ou não concluída</t>
  </si>
  <si>
    <t>Gerencialmente, significa um alerta para compreender a razão do atraso e estabelecer medidas que favoreçam a boa execução do PAN. Tanto a situação da ação cujo prazo de conclusão expirou sem que tenha sido finalizada, quanto à ação que não foi iniciada na data planejada, devem ser tratadas com atenção, indicando a necessidade de uma reformulação ou reprogramação.</t>
  </si>
  <si>
    <t>Ação em andamento com problemas de realização</t>
  </si>
  <si>
    <t>É a ação que foi iniciada e cujo prazo de conclusão ainda não expirou, mas que, de acordo com o andamento de sua execução, provavelmente não será possível concluir no prazo estipulado. Em termos de cronograma, o GAT deve compreender os problemas e propor uma reprogramação de período, maior engajamento do articulador e colaboradores, ou outras soluções que possam melhorar a execução da ação.</t>
  </si>
  <si>
    <t xml:space="preserve">Ação em andamento no período previsto </t>
  </si>
  <si>
    <t>Ação iniciada cujo prazo de conclusão ainda não expirou e, considerando o grau de execução, provavelmente será finalizada dentro do prazo estipulado.
Este tipo de ação não necessita de reprogramação significativa.</t>
  </si>
  <si>
    <t>Ação concluída</t>
  </si>
  <si>
    <t>Ação finalizada, com os produtos entregues. Mostra o quanto do PAN já está concluído. Neste caso, não importará, no gráfico, se a ação atrasou ou não para ser concluída, lembrando que a memória da execução nos anos anteriores</t>
  </si>
  <si>
    <t>Ação excluída ou agrupada</t>
  </si>
  <si>
    <t>Ações que foram excluídas do PAN ou agrupadas em outras ações cujo escopo é semelhante ou mais abrangente. As ações que se enquadram nesta categoria devem indicar, na aba da matriz de monitoria, a situação que se encontravam no momento da monitoria com as cores anteriormente citadas, além de serem marcadas no campo de agrupada ou excluída. No campo de observação da reprogramação deve ser informado o motivo da exclusão/agrupamento e em qual ação ela foi agrupada (no caso de agrupamento).</t>
  </si>
  <si>
    <t>Ação iniciada e não concluída no período previsto</t>
  </si>
  <si>
    <t>Essa categoria foi criada para diferenciar, na última monitoria, as ações não iniciadas (vermelhas) das iniciadas mas não concluídas (roxas). É utilizada para ações que foram iniciadas e tiveram bom andamento durante o PAN, com a entrega de produtos intermediários, mas que não foram totalmente concluídas (o produto final não foi obtido).</t>
  </si>
  <si>
    <t>Novas ações</t>
  </si>
  <si>
    <t>Ação que foi inserida no plano de ação no momento da monitoria. Essa ação deve ser analisada e validada com o GAT e ter todas as informações previtas na matriz de planejamento (produto, resultado esperado, período, articulador, custo estimado, colaboradores, localização, área de abrangência, observações)</t>
  </si>
  <si>
    <t>Descrição do andamento da ação</t>
  </si>
  <si>
    <t>Colocar as informações de andamento da ação, como foi feito, destaques da implementação, informações relevantes do andamento da ação. Observação: lembre-se que esse campo é importante para a análise das ações e servirá como um histórico de andamento da ação</t>
  </si>
  <si>
    <t>Produto obtido</t>
  </si>
  <si>
    <t xml:space="preserve">Citar os produtos que foram obtidos durante a execução da ação. Se o produto não for o planejado, justificar a integração ou ajustar o produto no campo de reprogramação. 
Observação: aqui não é para descrever o produto, somente citá-lo. Os produtos devem ser inseridos no SEI. </t>
  </si>
  <si>
    <t>Problemas enfrentados que justificam a não execução, a execução parcial da ação, a exclusão ou o agrupamento</t>
  </si>
  <si>
    <t xml:space="preserve">Registrar quais foram os problemas enfrentados para execução da ação. Caso já tenha alguma sugestão para soluciona-lo, colocar no campo Recomendações ou Observações. </t>
  </si>
  <si>
    <t>Responsável pela informação sobre o andamento da ação</t>
  </si>
  <si>
    <t xml:space="preserve">Inserir quem registrou as informações de descrição, produto, problemas e recomendações. </t>
  </si>
  <si>
    <t xml:space="preserve">Recomendações ou Observações </t>
  </si>
  <si>
    <t>Informações ou sugestões relevantes para a execução da ação.</t>
  </si>
  <si>
    <r>
      <rPr>
        <b/>
        <sz val="14"/>
        <color rgb="FF000000"/>
        <rFont val="Verdana"/>
        <family val="2"/>
      </rPr>
      <t>Reprogramação das ações</t>
    </r>
    <r>
      <rPr>
        <sz val="12"/>
        <color rgb="FF000000"/>
        <rFont val="Verdana"/>
        <family val="2"/>
      </rPr>
      <t xml:space="preserve">
Indica as reprogramações das ações relativas à revisão de: texto da ação, produto, resultado esperado, período (data de início e data de término), articulador, estimativa de custo, colaboradores, localização (localidades e área de relevância) e recomendações gerais/observações.</t>
    </r>
  </si>
  <si>
    <t>Revisão do texto da ação</t>
  </si>
  <si>
    <t>Ajuste das informações referente ao texto da ação</t>
  </si>
  <si>
    <t>Revisão do produto da ação</t>
  </si>
  <si>
    <t>Ajuste das informações referente ao produto da ação</t>
  </si>
  <si>
    <t>Revisão do Resultado Esperado</t>
  </si>
  <si>
    <t>Ajuste das informações referente ao resultado esperado</t>
  </si>
  <si>
    <t>Revisão da Data de Início</t>
  </si>
  <si>
    <t>Ajuste referente a data de início da ação</t>
  </si>
  <si>
    <t>Revisão da Data de Término</t>
  </si>
  <si>
    <t>Ajuste referente a data final da ação</t>
  </si>
  <si>
    <t>Revisão do articulador da ação</t>
  </si>
  <si>
    <t>Ajuste referente ao articulador da ação</t>
  </si>
  <si>
    <t>Revisão da estimativa do custo global</t>
  </si>
  <si>
    <t>Ajuste referente ao custo estimado da ação</t>
  </si>
  <si>
    <t>Revisão dos colaboradores</t>
  </si>
  <si>
    <t>Ajustes referente aos colaboradores da ação</t>
  </si>
  <si>
    <t>Revisão das localidades</t>
  </si>
  <si>
    <t>Ajuste referente a localidade da ação</t>
  </si>
  <si>
    <t>Revisão Área de Relevância</t>
  </si>
  <si>
    <t>Ajuste referente a área de abrangência da ação</t>
  </si>
  <si>
    <t>Recomendações e observações</t>
  </si>
  <si>
    <t>Ajuste referente as observações da ação</t>
  </si>
  <si>
    <t>PLANO DE AÇÃO NACIONAL DE CONSERVAÇÃO DE ESPÉCIES AMEAÇADAS DE EXTINÇÃO - PAN</t>
  </si>
  <si>
    <t>Plano de Ação para a Conservação dos Pequenos Mamíferos de Áreas Abertas - PAN PMAA</t>
  </si>
  <si>
    <t>Objetivo geral do PAN</t>
  </si>
  <si>
    <t>Assegurar a viabilidade populacional por meio da manutenção dos habitats e ampliação do conhecimento biológico das espécies alvo do PAN</t>
  </si>
  <si>
    <t>Data da monitoria</t>
  </si>
  <si>
    <t>17/10/2023 - 20/10/2023 (virtual)</t>
  </si>
  <si>
    <t>Agrupada</t>
  </si>
  <si>
    <t>Excluída</t>
  </si>
  <si>
    <t>PLANEJAMENTO DO PAN</t>
  </si>
  <si>
    <t xml:space="preserve">SITUAÇÃO ATUAL </t>
  </si>
  <si>
    <t>REPROGRAMAÇÃO DO PAN</t>
  </si>
  <si>
    <t>OBJETIVOS ESPECÍFICOS</t>
  </si>
  <si>
    <t>Nº</t>
  </si>
  <si>
    <t>Localização</t>
  </si>
  <si>
    <t>Revisão da estimativa do custo</t>
  </si>
  <si>
    <t>Início</t>
  </si>
  <si>
    <t>Fim</t>
  </si>
  <si>
    <t>Localidades</t>
  </si>
  <si>
    <t>Área de relevância</t>
  </si>
  <si>
    <t>Promoção da manutenção e conectividade dos habitats das espécies alvo em zonas de produção agrícola, pecuária e de silvicultura</t>
  </si>
  <si>
    <t>1.1</t>
  </si>
  <si>
    <t>Elaborar Nota Técnica com informações das espécies alvo do PAN como subsídios para priorizar  a alocação ou compensação de Reserva Legal (RL)</t>
  </si>
  <si>
    <t>Nota Técnica  elaborada</t>
  </si>
  <si>
    <t>Política pública que considere as espécies para definição de áreas</t>
  </si>
  <si>
    <t>Rebeca Barreto (UNIVASF-PE/BA)</t>
  </si>
  <si>
    <t>Janaína Aguiar (IEF-MG); Sara Alves (INEMA-BA); Ana Paula Felício (IMASUL-MS); Francisco Paroli (SEMA-MT); Cibele Barreto (ICMBio/PNB); Mariella Butti (ICMBio/CENAP); Caroline Gomes (SEMA-RS); Alexandre Percequillo (USP); Paola Bianchini (Embrapa Semiárido- CPATSA); Mayara Beltrão (UFPB/MZUSP)</t>
  </si>
  <si>
    <t>Áreas estratégicas do PAN</t>
  </si>
  <si>
    <t>Estados com registro de ocorrência das espécies</t>
  </si>
  <si>
    <t>O produto dessa ação depende da elaboração do mapa de áreas estratégicas.</t>
  </si>
  <si>
    <t>x</t>
  </si>
  <si>
    <t>A lista dos estados, municípios e UCs com registro de ocorrência das espécies foi levantada em maio/23 durante a Oficina de Indicadores e Metas deste PAN.</t>
  </si>
  <si>
    <t>Mapa de áreas estratégicas das espécies deste PAN</t>
  </si>
  <si>
    <t>Mariella Butti (USP/IB); Rebeca Barreto (UNIVASF-PE/BA)</t>
  </si>
  <si>
    <t xml:space="preserve">
Houve falta de comunicação da articuladora junto aos colaboradores. Além disso, houve problemas pessoais da Coordenadora do Objetivo Específico. No entanto, não comprometeu a execução da ação.
Divulgar e recomendar o mapa de áreas estratégicas junto às UCs e municípios.
Para as espécies que possuem mais dados e especificidades (regionalmente, por exemplo) devem ser elaboradas notas técnicas (NT) individualizadas. 
Criar no One Drive uma pasta com arquivos para compartilhar com todos os​ colaboradores. Além disso, recomenda-se realizar uma reunião final para finalização das NT.​</t>
  </si>
  <si>
    <t>Alterar instituição: Mariella Butti (USP/IB)
Excluir: Ana Paula Felício (IMASUL/MS)</t>
  </si>
  <si>
    <t>1.2</t>
  </si>
  <si>
    <t xml:space="preserve">Articular a priorização das áreas estratégicas do PAN na alocação ou compensação de Reserva Legal (RL) na validação do Cadastro Ambiental Rural (CAR), visando inclusive a promoção da conectividade </t>
  </si>
  <si>
    <t>Registro da entrega do Ofício aos OEMAS  recomendando a priorização, nota técnica da ação 1.1 e shapefile anexo</t>
  </si>
  <si>
    <t>CAR validado nas áreas estratégicas</t>
  </si>
  <si>
    <t>Mariella Butti (ICMBio/CENAP)</t>
  </si>
  <si>
    <t>Janaína Aguiar (IEF-MG); Sara Alves (INEMA-BA); Ana Paula Felício (IMASUL-MS); Francisco Paroli( SEMA-MT); Cibele Barreto (ICMBio/PNB); Rebeca Barreto (UNIVASF); Caroline Gomes (SEMA-RS); Mayara Beltrão (UFPB/MZUSP)</t>
  </si>
  <si>
    <t xml:space="preserve">Estados com registro de ocorrência das espécies </t>
  </si>
  <si>
    <t>O produto dessa ação depende da elaboração do mapa de áreas estratégicas; Memória de cálculo: diárias e deslocamento</t>
  </si>
  <si>
    <t>A lista dos estados com áreas com CAR (Cadastro Ambiental Rural) validado foi levantada em maio/23 durante a Oficina de Indicadores e Metas deste PAN. O mapa das áreas estratégicas também foi elaborado neste período.
Para a região abrangida pelo projeto executado pela Rebeca Barreto (UNIVASF-PE/BA) essa articulação já está prevista.​</t>
  </si>
  <si>
    <t>Embora o planejamento do início da ação seja em julho de 2024, algumas tratativas já foram iniciadas e por isso, a data de início foi alterada. Além disso, houve problemas pessoais da Coordenadora do Objetivo Específico (Rebeca Barreto/UNIVASF-PE/BA).
Mapear quais são as regiões que devem ser realizadas as entregas dos ofícios e definir estratégias de como realizar essas entregas.​</t>
  </si>
  <si>
    <t>Alterar instituição: Mariella Butti (USP/IB)</t>
  </si>
  <si>
    <t>Excluir: Ana Paula Felício (IMASUL/MS)</t>
  </si>
  <si>
    <t>1.3</t>
  </si>
  <si>
    <t>Monitorar as populações das espécies alvo para medir a efetividade da Reserva Legal (RL) e APP em zonas de produção agrícola, pecuária e silvicultura.</t>
  </si>
  <si>
    <t>Notas e relatórios técnicos encaminhadas aos OEMAS de interesse, artigos e resumos</t>
  </si>
  <si>
    <t>Informação disponível sobre a efetividade das RL e  APP na manutenção das populações das espécies alvo</t>
  </si>
  <si>
    <t>Rebeca Barreto (UNIVASF)</t>
  </si>
  <si>
    <t>Jaranna Coelho (UNIVASF); Uitamara Santos (UNIVASF); Maria Isabel Pereira (UNIVASF); Uadson Santos (UNIVASF); Alexandre Percequill (USP); Gisele Lessa (UFV); Ana Paula Carmignotto (UFSCAR); Thales Freitas (UFGRS); Gilson Ximenes (UESB); Patrícia Nicola (UNIVASF); Mayara Beltrão (UFPB/MZUSP)</t>
  </si>
  <si>
    <t>Reservas Legais e de recuperação estabelecidas pelos estados por meio do CAR</t>
  </si>
  <si>
    <t xml:space="preserve">Diárias; combustível+ material de campo  </t>
  </si>
  <si>
    <r>
      <rPr>
        <sz val="11"/>
        <color rgb="FF000000"/>
        <rFont val="Calibri"/>
        <family val="2"/>
        <scheme val="minor"/>
      </rPr>
      <t xml:space="preserve">Em relação à espécie </t>
    </r>
    <r>
      <rPr>
        <i/>
        <sz val="11"/>
        <color rgb="FF000000"/>
        <rFont val="Calibri"/>
        <family val="2"/>
        <scheme val="minor"/>
      </rPr>
      <t>Trinomys yonenagae</t>
    </r>
    <r>
      <rPr>
        <sz val="11"/>
        <color rgb="FF000000"/>
        <rFont val="Calibri"/>
        <family val="2"/>
        <scheme val="minor"/>
      </rPr>
      <t xml:space="preserve">, foram realizadas quatro idas à campo para reconhecimento das áreas na região de Casa Nova (BA) (municípios de Casa Nova e Remanso). Foram selecionadas nove áreas para realização do monitoramento. Dentre estas, três estão com problemas na autorização para realização do projeto. Houve submissão de projeto para aquisição de recursos, assim como contratação de quatro bolsistas de Iniciação Científica para execução do projeto (cerca de R$ 200.000,00), no entanto, estão faltando vários itens e esse valor precisa ser reajustado.
Um novo SISBIO foi submetido para a espécie </t>
    </r>
    <r>
      <rPr>
        <i/>
        <sz val="11"/>
        <color rgb="FF000000"/>
        <rFont val="Calibri"/>
        <family val="2"/>
        <scheme val="minor"/>
      </rPr>
      <t xml:space="preserve">Rhipidomys cariri </t>
    </r>
    <r>
      <rPr>
        <sz val="11"/>
        <color rgb="FF000000"/>
        <rFont val="Calibri"/>
        <family val="2"/>
        <scheme val="minor"/>
      </rPr>
      <t>pela Rebeca Barreto (UNIVASF-PE/BA) em áreas de agrofloresta, agricultura familiar e brejos, com custo estimado em R$ 160.000,00. No entanto, para as outras espécies, o custo precisa ser levantado.</t>
    </r>
  </si>
  <si>
    <t xml:space="preserve">Perseguição e ameaças de morte por grileiros e pessoas da comunidade durante as atividades de campo para reconhecimento da área. Houve demora na contratação dos bolsistas para executar as atividades em campo, assim como demora na compra das armadilhas. 
Impossibilidade da articuladora da ação ir à campo por questões pessoais e carga horária de trabalho. Falhas/erros na comunicação entre gestão financeira do ICMBio/CENAP e a articuladora. Demora no retorno do CENAP sobre aprovação dos relatórios de campo. </t>
  </si>
  <si>
    <r>
      <rPr>
        <sz val="11"/>
        <color rgb="FF000000"/>
        <rFont val="Calibri"/>
        <family val="2"/>
        <scheme val="minor"/>
      </rPr>
      <t xml:space="preserve">Como são espécies de difícil coleta, deve ser estabelecido quais serão monitoradas.​
Para o projeto com o </t>
    </r>
    <r>
      <rPr>
        <i/>
        <sz val="11"/>
        <color rgb="FF000000"/>
        <rFont val="Calibri"/>
        <family val="2"/>
        <scheme val="minor"/>
      </rPr>
      <t>Trinomys yonenagae</t>
    </r>
    <r>
      <rPr>
        <sz val="11"/>
        <color rgb="FF000000"/>
        <rFont val="Calibri"/>
        <family val="2"/>
        <scheme val="minor"/>
      </rPr>
      <t xml:space="preserve"> é necessário contratar bolsistas, comprar armadilhas, assim como resolver a questão do carro/deslocamento. Recomenda-se submeter um projeto para aquisição de recursos, pois é um projeto extremamente caro. Visto isso, o custo estimado foi reajustado considerando o monitoramento das quatro espécies inclusas na revisão do texto da ação.
Para a espécie </t>
    </r>
    <r>
      <rPr>
        <i/>
        <sz val="11"/>
        <color rgb="FF000000"/>
        <rFont val="Calibri"/>
        <family val="2"/>
        <scheme val="minor"/>
      </rPr>
      <t>Rhipidomys cariri</t>
    </r>
    <r>
      <rPr>
        <sz val="11"/>
        <color rgb="FF000000"/>
        <rFont val="Calibri"/>
        <family val="2"/>
        <scheme val="minor"/>
      </rPr>
      <t xml:space="preserve"> é necessário a aprovação do projeto pelo financiador.​
Para o projeto com </t>
    </r>
    <r>
      <rPr>
        <i/>
        <sz val="11"/>
        <color rgb="FF000000"/>
        <rFont val="Calibri"/>
        <family val="2"/>
        <scheme val="minor"/>
      </rPr>
      <t>Kerodon rupestris</t>
    </r>
    <r>
      <rPr>
        <sz val="11"/>
        <color rgb="FF000000"/>
        <rFont val="Calibri"/>
        <family val="2"/>
        <scheme val="minor"/>
      </rPr>
      <t>, sabe-se que há uma superpopulação da espécie na Serra da Capivara, mas a espécie ocorre em várias regiões no nordeste.​</t>
    </r>
  </si>
  <si>
    <r>
      <rPr>
        <sz val="11"/>
        <color rgb="FF000000"/>
        <rFont val="Calibri"/>
        <family val="2"/>
        <scheme val="minor"/>
      </rPr>
      <t xml:space="preserve">Monitorar as populações de </t>
    </r>
    <r>
      <rPr>
        <i/>
        <sz val="11"/>
        <color rgb="FF000000"/>
        <rFont val="Calibri"/>
        <family val="2"/>
        <scheme val="minor"/>
      </rPr>
      <t>Ctenomys ibicuiensis</t>
    </r>
    <r>
      <rPr>
        <sz val="11"/>
        <color rgb="FF000000"/>
        <rFont val="Calibri"/>
        <family val="2"/>
        <scheme val="minor"/>
      </rPr>
      <t xml:space="preserve">, </t>
    </r>
    <r>
      <rPr>
        <i/>
        <sz val="11"/>
        <color rgb="FF000000"/>
        <rFont val="Calibri"/>
        <family val="2"/>
        <scheme val="minor"/>
      </rPr>
      <t>Trinomys yonenagae</t>
    </r>
    <r>
      <rPr>
        <sz val="11"/>
        <color rgb="FF000000"/>
        <rFont val="Calibri"/>
        <family val="2"/>
        <scheme val="minor"/>
      </rPr>
      <t xml:space="preserve">, </t>
    </r>
    <r>
      <rPr>
        <i/>
        <sz val="11"/>
        <color rgb="FF000000"/>
        <rFont val="Calibri"/>
        <family val="2"/>
        <scheme val="minor"/>
      </rPr>
      <t xml:space="preserve">Kerodon rupestris </t>
    </r>
    <r>
      <rPr>
        <sz val="11"/>
        <color rgb="FF000000"/>
        <rFont val="Calibri"/>
        <family val="2"/>
        <scheme val="minor"/>
      </rPr>
      <t xml:space="preserve">e </t>
    </r>
    <r>
      <rPr>
        <i/>
        <sz val="11"/>
        <color rgb="FF000000"/>
        <rFont val="Calibri"/>
        <family val="2"/>
        <scheme val="minor"/>
      </rPr>
      <t>Rhipidomys cariri</t>
    </r>
    <r>
      <rPr>
        <sz val="11"/>
        <color rgb="FF000000"/>
        <rFont val="Calibri"/>
        <family val="2"/>
        <scheme val="minor"/>
      </rPr>
      <t xml:space="preserve"> para medir a efetividade da Reserva Legal (RL) e APP em zonas de produção agrícola, pecuária e silvicultura​</t>
    </r>
  </si>
  <si>
    <t>Excluir: Jaranna Coelho (UNIVASF); Uitamara Santos (UNIVASF); Patrícia Nicola (UNIVASF); Uadson Santos (UNIVASF)
Corrigir: Alexandre Percequillo (USP/ESALQ)</t>
  </si>
  <si>
    <t>1.4</t>
  </si>
  <si>
    <t>Reunir e ordenar as informações de monitoramento e fiscalização nas Reserva Legal (RL) e APP dentro das áreas estratégicas do PAN.</t>
  </si>
  <si>
    <t>Relatório das ações de monitoramento e de fiscalização</t>
  </si>
  <si>
    <t>Verificar a efetividade da implantação e manutenção das RL; áreas recuperadas e APP delimitadas no CAR</t>
  </si>
  <si>
    <t>Francisco Paroli (SEMA-MT)</t>
  </si>
  <si>
    <t>Janaína Aguiar (IEF-MG); Sara Alves (INEMA-BA); Ana Paula Felício (IMASUL-MS); Cibele Barreto (ICMBio/PNB); Caroline Gomes (SEMA-RS)</t>
  </si>
  <si>
    <t>A ação depende da efetividade da ação junto aos estados</t>
  </si>
  <si>
    <t>Ação não iniciada.</t>
  </si>
  <si>
    <t>Articular a obtenção das informações para as OEMAs e órgãos de fiscalização.​
Fortalecer com o articulador a importância da ação mesmo que a data de início seja posterior ao período monitorado.​</t>
  </si>
  <si>
    <t>1.5</t>
  </si>
  <si>
    <t>Indicar áreas prioritárias para regularização fundiária dentro de UCs, considerando as áreas estratégicas do PAN</t>
  </si>
  <si>
    <t>Registro de Reunião; Memorando; Relatório</t>
  </si>
  <si>
    <t>Regularização fundiária estabelecida</t>
  </si>
  <si>
    <t>Paola Ribeiro (ICMBio/PARNA Canastra)</t>
  </si>
  <si>
    <t>Caren Dalmolin (ICMBio/COPAN); Janaína Aguiar (IEF-MG); Sara Alves (INEMA-BA); Ana Paula Felício (IMASUL-MS); Caroline Gomes (SEMA-RS); Francisco Paroli (SEMA-MT); Derien Duarte (ICMBio/CEPSUL)</t>
  </si>
  <si>
    <t>UCs estabelecidas</t>
  </si>
  <si>
    <t>Memória de cálculo: diárias e deslocamento</t>
  </si>
  <si>
    <t>Considerando que o PAN é de pequenos mamíferos de áreas abertas, as áreas prioritárias que apresentam o habitat ideal das espécies são aquelas identificadas como compartimento das chapadas no mapa do Parque Nacional da Serra da Canastra (PNSC). A indicação de prioridade nessas áreas pelo PAN será útil para elaboração do Plano de Consolidação Territorial do PNSC, que provavelmente deve ser elaborado em 2024.</t>
  </si>
  <si>
    <t>Mapa com indicação das áreas com compartimento das chapadas no PNSC. 
Planilha com as UCs que precisam de Regularização Fundiária.</t>
  </si>
  <si>
    <t>É preciso aguardar a publicação da revisão do Plano de Manejo do Parque para dar início ao Plano de Consolidação Territorial, mas há previsão de ser assinada em breve.</t>
  </si>
  <si>
    <t>Paola Ribeiro (ICMBio/PARNA Canastra); Selma Ribeiro (ICMBio/CENAP); Rebeca Barreto (UNIVASF-PE/BA)</t>
  </si>
  <si>
    <t>A indicação dessas áreas abertas no PAN, conforme o mapa, seria importante para a elaboração do Plano de Consolidação Territorial.</t>
  </si>
  <si>
    <t>Indicar quais regiões das UCs prioritárias devem ser priorizadas para regularização fundiária nas áreas estratégicas do PAN</t>
  </si>
  <si>
    <t>Nota técnica e ofício encaminhado</t>
  </si>
  <si>
    <t>Excluir: Ana Paula Felício (IMASUL/MS)
Incluir: Selma Ribeiro (ICMBio/CENAP)</t>
  </si>
  <si>
    <t>1.6</t>
  </si>
  <si>
    <t>Apoiar a criação da RESEX Farol de Santa Marta, RESEX Lagoa dos  Quadros, PARNA do Albardão, Parque Municipal Serra dos Cocos, MONA da Pedra do Claranã e reconhecimento da RPPN Sítio Azedos</t>
  </si>
  <si>
    <t xml:space="preserve">Relatório de articulação </t>
  </si>
  <si>
    <t>Criação das Ucs</t>
  </si>
  <si>
    <t>Paulo Maier (ICMBio/APA Chapada do Araripe)</t>
  </si>
  <si>
    <t>Verônica de Novaes (ICMBio/COCUC); Walter Steenbock (ICMBio/CEPSUL); Caroline Gomes (SEMA-RS); Weber Silva (Aquasis); Gabriela Moreira (WWF); Kleber Silva (NEMA)</t>
  </si>
  <si>
    <t>Áreas de ocorrência das espécies</t>
  </si>
  <si>
    <t>Há ações previstas no PAN Lagoas Do Sul (2021).​
RESEX Cabo Farol de Santa Marta: tem processo SEI, mas com vários entraves.
RPPN Azedos: Portaria Estadual Ceará - Portaria nº 134, de 19 de outubro de 2021​ e RPPN Buritis Águas Naturais com plano de manejo integrado.​
PARNA do Albardão: tem ações no PAN Lagoas do Sul para apoiar a criação - SEI nº 02070.017520/2016-29 e SEI nº 11255774.​
 NGI Araripe: há várias ações do PAN (SEI nº 11817782).
MONA da Pedra do Claranã: atualmente tem interesse para uma RPPN.
Parque Municipal Serra dos Cocos: demanda antiga, a agenda está parada mas é necessário articulação.​
​
Arquivo em .kml com trinta UCs que integram o ainda não reconhecido Mosaico do Araripe devido à difícil localização. Paulo Maier (ICMBio/NGI Araripe) informou que a maioria das áreas foi obtida de fontes oficiais, entretanto, dada a ausência de mapa disponibilizado, foram elaborados limites da ARIE (Área de Relevante Interesse Ecológico) da Serra Branca, RPPN Arajara Park, Parque Chapada do Araripe, PARNA Riacho do Meio e PARNA Boqueirão. Os parques municipais Cachoeira de Missão Velha e Lagoa de Santa Tereza não tem área delimitada (ainda não são UCs propriamente ditas pela ausência de território).
Os limites da APA Chapada do Araripe e da ESEC Aiuaba possuem processos no SEI para retificação.</t>
  </si>
  <si>
    <t>Portaria da criação da RPPN Azedos, em Santana do Cariri, CE.
Portaria da criação da RPPN Buritis Águas Naturais, em Santana do Cariri, CE.
Mapa com 30 UCs que integram o Mosaico do Araripe (.kml)</t>
  </si>
  <si>
    <t>Selma Ribeiro (ICMBio/CENAP) tentou contatar a Sede em 14/11/2023, uma vez que foi sugerido durante a monitoria alterar a articulação desta ação para alguém da Criação. No entanto, até o momento, não obteve retorno.</t>
  </si>
  <si>
    <t>Selma Ribeiro (ICMBio/CENAP); Paulo Maier (ICMBio/NGI Araripe)</t>
  </si>
  <si>
    <t xml:space="preserve">Reforça-se entrar em contato com articuladores e colaboradores.
</t>
  </si>
  <si>
    <t>Alterar articulador: Selma Ribeiro (ICMBio/CENAP)</t>
  </si>
  <si>
    <t>Alterar instituição: Gabriela Moreira (Instituto de Ação Socioambiental)</t>
  </si>
  <si>
    <t>1.7</t>
  </si>
  <si>
    <t>Garantir a incorporação das espécies do PAN como alvos de conservação do Plano de Redução de Impactos da agricultura (PRIM Agricultura)</t>
  </si>
  <si>
    <t>Documento descrevendo as espécies inseridas no PRIM Agricultura</t>
  </si>
  <si>
    <t>Publicação do PRIM Agricultura</t>
  </si>
  <si>
    <t>Marcelo Marcelino (ICMBio/CBC)</t>
  </si>
  <si>
    <t>O PRIM Agricultura está vinculado ao GEF Terrestre. Deve-se verificar junto à COESP (Coordenação de Ações Integradas para Conservação de Espécies) o andamento do mesmo.</t>
  </si>
  <si>
    <t>Falta de definição sobre o PRIM em questão.​</t>
  </si>
  <si>
    <t>Mariella Butti (USP/IB)</t>
  </si>
  <si>
    <t>Alterar: Daniel Raíces (ICMBio/COESP)</t>
  </si>
  <si>
    <t>1.8</t>
  </si>
  <si>
    <t>Monitorar populações de pequenos mamíferos em áreas de recaatingamento.</t>
  </si>
  <si>
    <t>Relatório; Publicações científicas</t>
  </si>
  <si>
    <t>Paola Bianchini (Embrapa Semiárido- CPATSA)</t>
  </si>
  <si>
    <t>Sobradinho; Juazeiro; Sento Sé; Uauá; Casa Nova; Senhor do Bonfim (BA)</t>
  </si>
  <si>
    <r>
      <t xml:space="preserve">Áreas de recaatingamento estão na área de distribuição de </t>
    </r>
    <r>
      <rPr>
        <i/>
        <sz val="12"/>
        <rFont val="Calibri"/>
        <family val="2"/>
      </rPr>
      <t>Rhipidomys cariri</t>
    </r>
    <r>
      <rPr>
        <sz val="12"/>
        <rFont val="Calibri"/>
        <family val="2"/>
      </rPr>
      <t xml:space="preserve">; </t>
    </r>
    <r>
      <rPr>
        <i/>
        <sz val="12"/>
        <rFont val="Calibri"/>
        <family val="2"/>
      </rPr>
      <t>Kerodon rupestris</t>
    </r>
    <r>
      <rPr>
        <sz val="12"/>
        <rFont val="Calibri"/>
        <family val="2"/>
      </rPr>
      <t xml:space="preserve">; </t>
    </r>
    <r>
      <rPr>
        <i/>
        <sz val="12"/>
        <rFont val="Calibri"/>
        <family val="2"/>
      </rPr>
      <t>Trynomis yonenagae</t>
    </r>
  </si>
  <si>
    <t xml:space="preserve">Foram realizadas quatro idas à campo para reconhecimento das áreas na região de Casa Nova (BA) (Municípios de Casa Nova e Remanso). Foram selecionadas nove áreas para realização do monitoramento. Dentre estas, três estão com problemas na autorização para realizar o projeto. Houve submissão de projeto para aquisição de recursos, assim como contratação de quatro bolsistas de Iniciação Científica para auxiliar na execução do projeto. </t>
  </si>
  <si>
    <t xml:space="preserve">Perseguição e ameaças de morte por grileiros e pessoas da comunidade durante as atividades de campo para reconhecimento da área. Houve demora na contratação dos bolsistas para executar as atividades em campo, assim como demora na compra das armadilhas. 
Impossibilidade da coordenadora/articuladora da ação ir à campo por questões pessoais e carga horária de trabalho. Falhas/erros na comunicação entre gestão financeira do ICMBio/CENAP e a articuladora. Demora no retorno do CENAP sobre aprovação dos relatórios de Campo. </t>
  </si>
  <si>
    <t>É necessário contratar bolsistas e comprar armadilhas. Assim como resolver a questão do carro/deslocamento. Ainda, é necessário submeter o projeto para aquisição de recursos, pois é um projeto extremamente caro.
Recomenda-se verificar junto ao IRPAA (Instituto Regional da Pequena Agropecuária Apropriada) se alguém pode entrar como colaborador nesta ação.</t>
  </si>
  <si>
    <t>Excluir: Paola Bianchini (Embrapa Semiárido)
Incluir: Ricardo Sampaio (ICMBio/CENAP)</t>
  </si>
  <si>
    <r>
      <rPr>
        <sz val="11"/>
        <color rgb="FF000000"/>
        <rFont val="Calibri"/>
        <family val="2"/>
        <scheme val="minor"/>
      </rPr>
      <t xml:space="preserve">Áreas de recaatingamento estão na área de distribuição de </t>
    </r>
    <r>
      <rPr>
        <i/>
        <sz val="11"/>
        <color rgb="FF000000"/>
        <rFont val="Calibri"/>
        <family val="2"/>
        <scheme val="minor"/>
      </rPr>
      <t>Kerodon rupestris</t>
    </r>
    <r>
      <rPr>
        <sz val="11"/>
        <color rgb="FF000000"/>
        <rFont val="Calibri"/>
        <family val="2"/>
        <scheme val="minor"/>
      </rPr>
      <t xml:space="preserve"> e </t>
    </r>
    <r>
      <rPr>
        <i/>
        <sz val="11"/>
        <color rgb="FF000000"/>
        <rFont val="Calibri"/>
        <family val="2"/>
        <scheme val="minor"/>
      </rPr>
      <t>Trinomys yonenagae</t>
    </r>
  </si>
  <si>
    <t>Controle da expansão urbana e de empreendimentos e do impacto do turismo sobre as áreas estratégicas para a conservação das espécies alvo</t>
  </si>
  <si>
    <t>2.1</t>
  </si>
  <si>
    <t>Articular a adoção do mapa de áreas estratégicas junto aos órgãos licenciadores, de regulação, planejamento e desenvolvimento</t>
  </si>
  <si>
    <t>Ofícios encaminhados com o mapa em anexo; memória de reuião</t>
  </si>
  <si>
    <t xml:space="preserve">Adoção do mapa de áreas estratégicas no processo de licenciamento ambiental pelos órgãos licenciadores </t>
  </si>
  <si>
    <t>Bernardo Papi (Ecotropica Ambiental)</t>
  </si>
  <si>
    <t>Janaina Aguiar (IEF-MG); Sara (INEMA-BA); Ana Paula Felício (IMASUL-MS); Mariella Butti (ICMBio/CENAP); Matheus Dalloz (IBAMA); Rebecca Barreto (UNIVASF); Marian (ICMBio/PARNA Serra da Capivara); Caroline Gomes (SEMA-RS); Marcelo Marcelino (ICMBio/CBC); Lilian Wetzel (INEMA)</t>
  </si>
  <si>
    <t xml:space="preserve">A definir de acordo com o mapa de áreas estratégicas </t>
  </si>
  <si>
    <t>Áreas de distribuição das espécies</t>
  </si>
  <si>
    <t>Ofícios assinado e encaminhado pelo diretor da ICMBio/DIBIO;  Recomendações enviadas anualmente devido à alta rotatividade dos técnicos nos órgãos municipais;  CONSEMAs, DNIT, ANEEL, DER, ANM, EPL, IBAMA e ICMBio (CR e CGIMP); Ação vinculada à de sensibilização/cartilha para licenciadores e órgãos de fiscalização (Obj 4 - ação 4.2.)</t>
  </si>
  <si>
    <t>Mapa de áreas estratégicas (ação 4.3) foi elaborado e a partir de agora deverá dar início ao levantamento dos dados de contato das instituições e elaboração dos ofícios para encaminhamento.</t>
  </si>
  <si>
    <t>Mapa de áreas estratégicas</t>
  </si>
  <si>
    <t>Foram encontradas algumas dificuldades para realizar a ação, como realizar o levantamento dos órgãos licenciadores locais, principalmente os municipais.</t>
  </si>
  <si>
    <t>Bernardo Papi (Ecotropica Ambiental); Mariella Butti (USP/IB); Selma Ribeiro (ICMBio/CENAP); Paulo Maier (ICMBio/NGI Araripe)</t>
  </si>
  <si>
    <t xml:space="preserve">
Agrupar todas as demandas do PAN em um único documento, que também deve ser encaminhado a todos os colaboradores que podem utilizar em ações específicas. Encaminhar os ofícios para os órgãos municipais o mais rápido possível (previsão para 2024), e reencaminhar pós-eleições municipais, em 2025.​
Foram identificados 103 municípios e 43 UCs que compõe essas áreas. </t>
  </si>
  <si>
    <t>Alterar instituição: Mariella Butti (USP/IB)
Corrigir: Sara Alves (INEMA/BA); Rebeca Barreto (UNIVASF); Marian Rodrigues (ICMBio/PARNA Serra da Capivara); Lilian Wetzel (NEMA)
Excluir: Ana Paula Felício (IMASUL/MS); Marcelo Marcelino (ICMBio/DIBIO)</t>
  </si>
  <si>
    <t>2.2</t>
  </si>
  <si>
    <t>Organizar e executar Workshops com os órgãos licenciadores para a incorporação do PAN no processo de licenciamento ambiental</t>
  </si>
  <si>
    <t>Relatórios de cursos/palestras/oficinas aos órgãos licenciadores</t>
  </si>
  <si>
    <t>Rafael Volquind (FEPAM-RS); Dilton de Castro (Comitê da Bacia do Rio Tramandaí); Caroline Gomes (SEMA-RS); Janaína Aguiar (IEF-MG); Sara Alves (INEMA-BA); Ana Paula Felício (IMASUL-MS); Francisco Paroli (SEMA-MT; Paulo Maier (ICMBio/APA Chapada do Araripe)</t>
  </si>
  <si>
    <t>A definir de acordo com o mapa de áreas estratégicas (RS, BA, CE, SC)</t>
  </si>
  <si>
    <r>
      <t xml:space="preserve">Discutir com o PAN Lagoas (SC e RS) para propostas de financiamento; capacitações por Estado; Espécies alvo: </t>
    </r>
    <r>
      <rPr>
        <i/>
        <sz val="12"/>
        <rFont val="Calibri"/>
        <family val="2"/>
      </rPr>
      <t>R. cariri</t>
    </r>
    <r>
      <rPr>
        <sz val="12"/>
        <rFont val="Calibri"/>
        <family val="2"/>
      </rPr>
      <t xml:space="preserve">, </t>
    </r>
    <r>
      <rPr>
        <i/>
        <sz val="12"/>
        <rFont val="Calibri"/>
        <family val="2"/>
      </rPr>
      <t>T. yonenagae</t>
    </r>
    <r>
      <rPr>
        <sz val="12"/>
        <rFont val="Calibri"/>
        <family val="2"/>
      </rPr>
      <t xml:space="preserve"> e </t>
    </r>
    <r>
      <rPr>
        <i/>
        <sz val="12"/>
        <rFont val="Calibri"/>
        <family val="2"/>
      </rPr>
      <t>Ctenomys</t>
    </r>
  </si>
  <si>
    <t>Com o mapa de áreas estratégicas, será possível definir os locais e órgãos que serão contactados. Neste primeiro momento foi feito contato com o órgão estadual do Rio Grande do Sul para iniciar as tratativas. No entanto, será necessário contatar os outros estados.​</t>
  </si>
  <si>
    <t>A inconstância das equipes técnicas foi um fator que dificultou a realização da ação.</t>
  </si>
  <si>
    <t>Bernardo Papi (Ecotropica Ambiental); Mariella Butti (USP/IB); Caroline Gomes (SEMA-RS); Pedro Augusto Monteiro (ICMBio/NGI Araripe-Apodi)</t>
  </si>
  <si>
    <t xml:space="preserve">
Fazer esse primeiro contato conjuntamente com o ofício a ser encaminhado na ação 2.1, já indicando a necessidade de um evento “workshop”, para a partir disso, pensar na estratégia de execução (a partir de 2025).
Se for possível, utilizar as instâncias de governança locais (conselhos municipais de meio ambiente, conselhos das UCs, entre outras).​
Após a monitoria, definir as prioridades e alcance do Workshop e tentar contato com outros órgãos estaduais e municipais.​</t>
  </si>
  <si>
    <t>Organizar e executar Workshops com os órgãos licenciadores para incorporação do conjunto de ações do PAN no processo de licenciamento ambiental</t>
  </si>
  <si>
    <t>Excluir: Ana Paula Felício (IMASUL/MS)
Alterar instituição: Paulo Maier (ICMBio/NGI Araripe)</t>
  </si>
  <si>
    <t>2.3</t>
  </si>
  <si>
    <t>Garantir a incorporação das espécies do PAN como alvo de conservação do PRIM Mineração e do PRIM Infraestrutura Viária Terrestre</t>
  </si>
  <si>
    <t>Documento descrevendo as espécies inseridas no PRIM Mineração e PRIM Infraestrutura Viária Terrestre</t>
  </si>
  <si>
    <t>Impacto da mineração evitado ou mitigado nas áreas estratégicas</t>
  </si>
  <si>
    <t xml:space="preserve"> O PRIM Mineração está em construção.​
PRIM de Infraestrutura Viária Terrestre foi publicado em 2017, portanto as espécies desse PAN não foram contempladas devido ao ano de publicação.</t>
  </si>
  <si>
    <t>https://www.gov.br/icmbio/pt-br/assuntos/biodiversidade/plano-de-reducao-de-impactos-sobre-a-biodiversidade/rodovias-e-ferrovias</t>
  </si>
  <si>
    <t>Descontinuidade da equipe técnica da COESP.
Dificuldade de informações sobre atropelamento das espécies do PAN.</t>
  </si>
  <si>
    <t>Bernardo Papi (Ecotropica Ambiental); Mariella Butti (USP/IB)</t>
  </si>
  <si>
    <t> Verificar se existe a possibilidade de inserir algo sobre as ações e espécies do PAN no PRIM Mineração.​
Se houver atualização do PRIM-IVT verificar se há possibilidade de inserir as espécies desse PAN.​</t>
  </si>
  <si>
    <t>Alterar: Elildo Alves (ICMBio/CENAP)</t>
  </si>
  <si>
    <t>Excluir: Marcelo Marcelino (ICMBio/DIBIO)
Incluir: Daniel Raíces (ICMBio/COESP)</t>
  </si>
  <si>
    <t>2.4</t>
  </si>
  <si>
    <t xml:space="preserve">Articular junto aos órgãos de fiscalização ambiental a priorização das áreas estratégicas  </t>
  </si>
  <si>
    <t>Memórias e atas de reuniões</t>
  </si>
  <si>
    <t>Direcionamento das ações de fiscalização nas áreas prioritárias</t>
  </si>
  <si>
    <t>Paulo Maier (ICMBio/APA Araripe)</t>
  </si>
  <si>
    <t>Caren Dalmolin (ICMBio/COPAN); CGPRO/IBAMA; Janaína Aguiar (IEF-MG); Ana Paula Felício (IMASUL-MS); Lilian Wetze (NEMA); Luciano Martins (Fepam/RS); Patrícia Nicola (UNIVASF)</t>
  </si>
  <si>
    <r>
      <t xml:space="preserve">A definir de acordo com o mapa de áreas estratégicas; município Diamantina (abate/caça </t>
    </r>
    <r>
      <rPr>
        <i/>
        <sz val="12"/>
        <rFont val="Calibri"/>
        <family val="2"/>
      </rPr>
      <t>Kerodon rupestris</t>
    </r>
    <r>
      <rPr>
        <sz val="12"/>
        <rFont val="Calibri"/>
        <family val="2"/>
      </rPr>
      <t>)</t>
    </r>
  </si>
  <si>
    <r>
      <t>Incluir informação sobre as principais ameaças indicadas no PAN para estas áreas (</t>
    </r>
    <r>
      <rPr>
        <i/>
        <sz val="12"/>
        <rFont val="Calibri"/>
        <family val="2"/>
      </rPr>
      <t>K. rupestris</t>
    </r>
    <r>
      <rPr>
        <sz val="12"/>
        <rFont val="Calibri"/>
        <family val="2"/>
      </rPr>
      <t xml:space="preserve"> vendido como afrodisíaco em Diamantina); ação contínua;   ideia de juntar ações de outros PANs nas áreas estratégicas para fortalecer as recomendações (lagartixa, borboleta, rhinela...)</t>
    </r>
  </si>
  <si>
    <r>
      <rPr>
        <sz val="11"/>
        <color rgb="FF000000"/>
        <rFont val="Calibri"/>
        <family val="2"/>
      </rPr>
      <t xml:space="preserve">
Como a área do soldadinho-do-araripe </t>
    </r>
    <r>
      <rPr>
        <i/>
        <sz val="11"/>
        <color rgb="FF000000"/>
        <rFont val="Calibri"/>
        <family val="2"/>
      </rPr>
      <t xml:space="preserve">Antilophia bokermanni </t>
    </r>
    <r>
      <rPr>
        <sz val="11"/>
        <color rgb="FF000000"/>
        <rFont val="Calibri"/>
        <family val="2"/>
      </rPr>
      <t>(espécie bandeira) é a mesma área do</t>
    </r>
    <r>
      <rPr>
        <i/>
        <sz val="11"/>
        <color rgb="FF000000"/>
        <rFont val="Calibri"/>
        <family val="2"/>
      </rPr>
      <t xml:space="preserve"> Rhipidomys cariri, </t>
    </r>
    <r>
      <rPr>
        <sz val="11"/>
        <color rgb="FF000000"/>
        <rFont val="Calibri"/>
        <family val="2"/>
      </rPr>
      <t xml:space="preserve">algumas ações de fiscalização foram realizadas na região da APA Araripe.
A Flona Araripe-Apodi também realizou ações de fiscalização na área de ocorrência da espécie no âmbito do Projeto "Domingo na Trilha" em parceria com a Secretaria de Turismo de Crato (CE). Foram realizadas ações na área de ocorrência de </t>
    </r>
    <r>
      <rPr>
        <i/>
        <sz val="11"/>
        <color rgb="FF000000"/>
        <rFont val="Calibri"/>
        <family val="2"/>
      </rPr>
      <t>R. cariri</t>
    </r>
    <r>
      <rPr>
        <sz val="11"/>
        <color rgb="FF000000"/>
        <rFont val="Calibri"/>
        <family val="2"/>
      </rPr>
      <t>.</t>
    </r>
  </si>
  <si>
    <t xml:space="preserve">Memória de reunião realizada na APA Chapada do Araripe com secretário Municipal de Meio Ambiente do município de Crato (CE) e Semace (Superintendência Estadual do Meio Ambiente) visando atuação conjunta da fiscalização dos três órgãos em áreas estratégicas previamente acordadas. 
</t>
  </si>
  <si>
    <t>Houve alteração do responsável pela fiscalização na APA Araripe.​ Com a mudança no formato de gestão das UCs para a região (NGI Araripe), Carlos Augusto (ICMBio/NGI Araripe) informou que a área e gestão de demandas aumentaram e a equipe diminuiu. ​
Apesar de haver reuniões e ações de fiscalização envolvendo parceiros na Chapada do Araripe, em outras regiões de abrangência das espécies desse PAN isso é desconhecido.​</t>
  </si>
  <si>
    <t>Paulo Maier (ICMBio/NGI Araripe); Carlos Augusto (ICMBio/NGI Araripe)</t>
  </si>
  <si>
    <r>
      <rPr>
        <b/>
        <sz val="11"/>
        <color rgb="FFFF0000"/>
        <rFont val="Calibri"/>
        <family val="2"/>
      </rPr>
      <t xml:space="preserve">
</t>
    </r>
    <r>
      <rPr>
        <sz val="11"/>
        <color rgb="FF000000"/>
        <rFont val="Calibri"/>
        <family val="2"/>
      </rPr>
      <t xml:space="preserve">
Verificar com o PARNA das Sempre Vivas a possibilidade de entrar como colaborador nessa ação, em função do mocó (</t>
    </r>
    <r>
      <rPr>
        <i/>
        <sz val="11"/>
        <color rgb="FF000000"/>
        <rFont val="Calibri"/>
        <family val="2"/>
      </rPr>
      <t>Kerodon rupestris</t>
    </r>
    <r>
      <rPr>
        <sz val="11"/>
        <color rgb="FF000000"/>
        <rFont val="Calibri"/>
        <family val="2"/>
      </rPr>
      <t>).</t>
    </r>
  </si>
  <si>
    <t xml:space="preserve">
Alterar: Yuri Teixeira Amaral (ICMBio/GR2 Nordeste)</t>
  </si>
  <si>
    <t>Excluir: Ana Paula Felício (IMASUL/MS); Patrícia Nicola (UNIVASF)
Incluir: Carlos Augusto (ICMBio/NGI Araripe)</t>
  </si>
  <si>
    <t>2.5</t>
  </si>
  <si>
    <t xml:space="preserve">Articular junto aos órgãos licenciadores a inclusão do protocolo mínimo (Ação 4.6) nos termos de referência em  estudos avaliação de impacto ambiental </t>
  </si>
  <si>
    <t>Ofícios encaminhados com o protocolo anexo; memória de reunião</t>
  </si>
  <si>
    <t>Protocolo incorporado no termos</t>
  </si>
  <si>
    <t>Ana Paula Felício (IMASUL-MS); Janaína Aguiar (IEF-MG); Rafael Volquind (FEPAM-RS); Dilton de Castro (Comitê da Bacia do Rio Tramandaí); Caroline Gomes (SEMA-RS); Sara Alves (INEMA-BA); Paulo Maier (ICMBio/Chapada do Araripe); Francisco Paroli (SEMA-MT); Patrícia Nicola (UNIVASF)</t>
  </si>
  <si>
    <t>Nacional</t>
  </si>
  <si>
    <t xml:space="preserve">Foi encaminhado projeto de pesquisa junto a UFRRJ para obtenção de uma bolsa para auxiliar na elaboração do protocolo mínimo em conjunto com pesquisadores envolvidos na ação 4.6.
</t>
  </si>
  <si>
    <t>Aguardando protocolo mínimo para iniciar a articulação.</t>
  </si>
  <si>
    <t>Recomenda-se ser uma ação conjunta com o PAN PMAF - Pequenos Mamíferos de Áreas Florestais (ação 6.8).
Levantar junto aos últimos boletins produzidos pelo BJM (Brazilian Journal of Mammalogy) para verificar se teve algo sobre o tema para iniciar o trabalho da ação.​</t>
  </si>
  <si>
    <t>Excluir: Ana Paula Felício (IMASUL/MS); Patrícia Nicola (UNIVASF)
Alterar instituição: Paulo Maier (ICMBio/NGI Araripe)</t>
  </si>
  <si>
    <t>2.6</t>
  </si>
  <si>
    <t>Propor uma normativa para inclusão do protocolo mínimo de amostragem (Ação 4.6) nos termos de referência de estudos de avaliação de impacto ambiental</t>
  </si>
  <si>
    <t xml:space="preserve">Proposta de normativa enviada </t>
  </si>
  <si>
    <t>Normativa publicada</t>
  </si>
  <si>
    <t>Gilson Ximenes (UESB)</t>
  </si>
  <si>
    <t>Marcelo Marcelino (ICMBio/CBC); Ana Paula Felício (IMASUL); Bernardo Papi (Ecotropica Ambiental); Alexandre Percequillo (USP); Ana Paula Carmignoto (UFSCAR); Patrícia Nicola (UNIVASF)</t>
  </si>
  <si>
    <t>Os responsáveis pelo ação 4.6 informaram que não houve andamento para elaboração do protocolo mínimo.</t>
  </si>
  <si>
    <t xml:space="preserve">Mesmo sem o protocolo mínimo elaborado, recomenda-se iniciar as discussões nos conselhos Estaduais e Municipais, para que algum material já existente seja aproveitado para esta ação. </t>
  </si>
  <si>
    <t>Alterar: Bernardo Papi (Ecotropica Ambiental)</t>
  </si>
  <si>
    <t>Excluir: Ana Paula Felício (IMASUL/MS); Patrícia Nicola (UNIVASF); Marcelo Marcelino (ICMBio/DIBIO)</t>
  </si>
  <si>
    <t>2.7</t>
  </si>
  <si>
    <r>
      <rPr>
        <sz val="12"/>
        <color rgb="FF000000"/>
        <rFont val="Calibri"/>
        <family val="2"/>
      </rPr>
      <t xml:space="preserve">Incluir a temática da conservação do </t>
    </r>
    <r>
      <rPr>
        <i/>
        <sz val="12"/>
        <color rgb="FF000000"/>
        <rFont val="Calibri"/>
        <family val="2"/>
      </rPr>
      <t xml:space="preserve">Ctenomys flamarioni </t>
    </r>
    <r>
      <rPr>
        <sz val="12"/>
        <color rgb="FF000000"/>
        <rFont val="Calibri"/>
        <family val="2"/>
      </rPr>
      <t>e</t>
    </r>
    <r>
      <rPr>
        <i/>
        <sz val="12"/>
        <color rgb="FF000000"/>
        <rFont val="Calibri"/>
        <family val="2"/>
      </rPr>
      <t xml:space="preserve"> Ctenomys minutus</t>
    </r>
    <r>
      <rPr>
        <sz val="12"/>
        <color rgb="FF000000"/>
        <rFont val="Calibri"/>
        <family val="2"/>
      </rPr>
      <t xml:space="preserve"> no GT para controle do trânsito de veículo na Praia do Cassino, Rio Grande-RS.</t>
    </r>
  </si>
  <si>
    <t>Memória de reunião com GT</t>
  </si>
  <si>
    <r>
      <t xml:space="preserve">A temática da proteção de </t>
    </r>
    <r>
      <rPr>
        <i/>
        <sz val="12"/>
        <rFont val="Calibri"/>
        <family val="2"/>
      </rPr>
      <t>Ctenomys flamarioni</t>
    </r>
    <r>
      <rPr>
        <sz val="12"/>
        <rFont val="Calibri"/>
        <family val="2"/>
      </rPr>
      <t xml:space="preserve"> e </t>
    </r>
    <r>
      <rPr>
        <i/>
        <sz val="12"/>
        <rFont val="Calibri"/>
        <family val="2"/>
      </rPr>
      <t>Ctenomys minutus</t>
    </r>
    <r>
      <rPr>
        <sz val="12"/>
        <rFont val="Calibri"/>
        <family val="2"/>
      </rPr>
      <t xml:space="preserve"> incorporada no GT</t>
    </r>
  </si>
  <si>
    <t>Dérien Duarte (ICMBio/CEPSUL)</t>
  </si>
  <si>
    <t>Paula Salge (ICMBio/CEPSUL); Lilian Wetze (NEMA)</t>
  </si>
  <si>
    <t>Praia do Cassino, Rio Grande-RS.</t>
  </si>
  <si>
    <t>Referente à ação 1.43 do PAN Lagoas</t>
  </si>
  <si>
    <r>
      <rPr>
        <sz val="11"/>
        <color rgb="FF000000"/>
        <rFont val="Calibri"/>
        <family val="2"/>
      </rPr>
      <t xml:space="preserve">O Grupo de Trabalho (GT) ficou suspenso por um determinado tempo e foi informado que no momento está sendo articulado o seu retorno para tentar a conclusão do Plano de Manejo da ESEC Taim e determinar a autonomia para regular a circulação de veículos na praia. 
As espécies de tuco-tuco não foram abordadas diretamente pelo GT, porém foi elaborada uma placa informativa sobre </t>
    </r>
    <r>
      <rPr>
        <i/>
        <sz val="11"/>
        <color rgb="FF000000"/>
        <rFont val="Calibri"/>
        <family val="2"/>
      </rPr>
      <t>Ctenomys flamarioni</t>
    </r>
    <r>
      <rPr>
        <sz val="11"/>
        <color rgb="FF000000"/>
        <rFont val="Calibri"/>
        <family val="2"/>
      </rPr>
      <t xml:space="preserve"> na Praia do Cassino (RS) como parte do Projeto Mamíferos do RS da Universidade Federal do Rio Grande do Sul.</t>
    </r>
  </si>
  <si>
    <r>
      <rPr>
        <sz val="11"/>
        <color rgb="FF000000"/>
        <rFont val="Calibri"/>
        <family val="2"/>
      </rPr>
      <t xml:space="preserve">Placa Informativa sobre </t>
    </r>
    <r>
      <rPr>
        <i/>
        <sz val="11"/>
        <color rgb="FF000000"/>
        <rFont val="Calibri"/>
        <family val="2"/>
      </rPr>
      <t xml:space="preserve">Ctenomys flamarioni </t>
    </r>
    <r>
      <rPr>
        <sz val="11"/>
        <color rgb="FF000000"/>
        <rFont val="Calibri"/>
        <family val="2"/>
      </rPr>
      <t>a ser instalada.</t>
    </r>
  </si>
  <si>
    <t>Paralisação do GT e dificuldade de articulação sobre o  tema específico das espécies-alvo.</t>
  </si>
  <si>
    <t>Bernardo Papi (Ecotropica Ambiental); Dérien Duarte (ICMBio/CEPSUL)</t>
  </si>
  <si>
    <t>Continuar mantendo contato com os responsáveis para verificar se houve retorno do GT e se foi incluída a temática das espécies alvo.</t>
  </si>
  <si>
    <t>Alterar: Ronaldo Cataldo Costa (ICMBio/CEPSUL)</t>
  </si>
  <si>
    <t>Incluir: Marcelo Merten Cruz (ICMBio/CEPSUL)</t>
  </si>
  <si>
    <t>2.8</t>
  </si>
  <si>
    <t>Elaborar e apresentar recomendações para o zoneamento territorial e ordenamento do turismo nas Dunas do São Francisco</t>
  </si>
  <si>
    <t>Nota técnica; memórias de reuniões</t>
  </si>
  <si>
    <t>Turismo ordenado nas áreas estratégicas</t>
  </si>
  <si>
    <t>Sara Alves (INEMA-BA); Luciana Khury (MP Bahia)</t>
  </si>
  <si>
    <t>Municíos abrangidos pela APA Dunas e Veredas do Baixo e Médio São Francisco</t>
  </si>
  <si>
    <t>Áreas estratégicas dentro nas Dunas do São Francisco.</t>
  </si>
  <si>
    <r>
      <t xml:space="preserve">Possível articulação com MP (ver com pessoal da BA); APA Dunas e Veredas do Baixo e Médio São Francisco (sem gestor); Municípios Casanova e Remanso com maior extensão; Espécie alvo do gênero </t>
    </r>
    <r>
      <rPr>
        <i/>
        <sz val="12"/>
        <rFont val="Calibri"/>
        <family val="2"/>
      </rPr>
      <t>Trinomys</t>
    </r>
  </si>
  <si>
    <t xml:space="preserve">Projeto aprovado pelo FUNBIO, porém as atividades estão paradas, pois estão aguardando contratação dos bolsistas previstos para o projeto (esse projeto dará subsídios para a execução da ação).
</t>
  </si>
  <si>
    <t>Aguardando a contratação de bolsistas.</t>
  </si>
  <si>
    <t>Iniciar essa ação após disponibilidade de dados mais robustos do projeto em execução. ​</t>
  </si>
  <si>
    <t>2.9</t>
  </si>
  <si>
    <t>Ampliar fiscalização de offroad  em áreas não regularizadas no PARNA Serra da Canastra</t>
  </si>
  <si>
    <t>Relatórios de fiscalização</t>
  </si>
  <si>
    <t>Redução da prática de offroad no PARNA Serra da Canastra</t>
  </si>
  <si>
    <t>Frederico Martins (ICMBio/CR11)</t>
  </si>
  <si>
    <t>PARNA Serra da Canastra</t>
  </si>
  <si>
    <t>Foi realizada uma operação de fiscalização em 05/08/2023 com apoio do IBAMA. Antes, a última operação com veículos off road havia sido realizada em 2021. Está sendo priorizada a atuação nas áreas regularizadas do Parque Nacional da Serra da Canastra, pois a Justiça de Passos de Minas tem anulado os autos de infração (AI) fora desta área.</t>
  </si>
  <si>
    <t>Relatório de fiscalização do Ministério do Meio Ambiente (MMA), ICMBio e IBAMA.</t>
  </si>
  <si>
    <t>Paola Ribeiro (ICMBio/PARNA Canastra); Selma Ribeiro (ICMBio/CENAP)</t>
  </si>
  <si>
    <t>Embora a ação esteja andando conforme o previsto, foram encontradas dificuldades que merecem destaque: há várias trilhas off-road em funcionamento, tanto nas áreas regularizadas, como não regularizadas do Parque.​
A Justiça Estadual tem cancelado AI em áreas não regularizadas do PARNA Canastra.​ Outro problema enfrentado é a falta de servidores para trabalhar com a fiscalização na UC.​
Grande carência de servidores em todas as áreas no ICMBio​.
Continuar verificando se está havendo fiscalizações neste sentido.​
Fortalecer a equipe de fiscalização da UC.​</t>
  </si>
  <si>
    <t>Ampliar fiscalização de offroad no PARNA Serra da Canastra</t>
  </si>
  <si>
    <t>2.10</t>
  </si>
  <si>
    <t xml:space="preserve">Articular com MP o ordenamento do turismo nas áreas estratégicas no RS </t>
  </si>
  <si>
    <t xml:space="preserve">Memórias de reunião </t>
  </si>
  <si>
    <t>Caroline Gomes (SEMA-RS)</t>
  </si>
  <si>
    <t>Lilian Wetze (NEMA); Alexandre Krob (ONG Curicaca)</t>
  </si>
  <si>
    <t>Litoral Norte do RS</t>
  </si>
  <si>
    <t>Caroline Gomes (SEMA/RS) realizou um levantamento dos municípios do Litoral Norte do RS, contendo as indicações sobre o plano diretor.</t>
  </si>
  <si>
    <r>
      <rPr>
        <sz val="11"/>
        <color rgb="FF000000"/>
        <rFont val="Calibri"/>
        <family val="2"/>
      </rPr>
      <t xml:space="preserve">Lista de municípios do litoral norte do RS na área de ocorrência de </t>
    </r>
    <r>
      <rPr>
        <i/>
        <sz val="11"/>
        <color rgb="FF000000"/>
        <rFont val="Calibri"/>
        <family val="2"/>
      </rPr>
      <t xml:space="preserve">Ctenomys </t>
    </r>
    <r>
      <rPr>
        <sz val="11"/>
        <color rgb="FF000000"/>
        <rFont val="Calibri"/>
        <family val="2"/>
      </rPr>
      <t>com plano diretor.</t>
    </r>
  </si>
  <si>
    <t>Ainda não houve articulação com o Ministério Público. É necessário entender exatamente o que se pretende solicitar ao MP.</t>
  </si>
  <si>
    <t xml:space="preserve"> Mapear pelos hábitos de vida dos tuco-tuco quais as áreas mais relevantes junto ao levantamento realizado para elaboração das linha de base (Matriz de Avaliação). Focando o esforço do MP para os municípios que não tem nenhuma forma de ordenamento e controle dessas áreas.​
Fomentar o ordenamento do turismo em municípios que não possuem. 
</t>
  </si>
  <si>
    <t>Articular com MP o cumprimento das regras estabelecidas quanto ao ordenamento do turismo nas áreas estratégicas do litoral norte do RS</t>
  </si>
  <si>
    <t>Incluir: Ofícios encaminhados ao MP</t>
  </si>
  <si>
    <t>Incluir: Jefferson André Floss (PE Itaipeva- SEMA/RS); Thales Freitas (UFRGS); Ronaldo Cataldo Costa (ICMBio/CEPSUL); Marcelo Merten Cruz (ICMBio/CEPSUL)</t>
  </si>
  <si>
    <t>2.11</t>
  </si>
  <si>
    <t>Articular com a APA da Baleia Franca o ordenamento do turismo nas áreas estratégicas em SC</t>
  </si>
  <si>
    <t>Paulo Faria (ICMBio/APABF)</t>
  </si>
  <si>
    <t>Caio Eichnberger (ICMBio/APA da Baleia Franca)</t>
  </si>
  <si>
    <t>APA da Baleia Franca</t>
  </si>
  <si>
    <t>Litoral Sul de SC</t>
  </si>
  <si>
    <t>Vincular com plano de manejo (já publicado); criação uma APA</t>
  </si>
  <si>
    <t>Entre 2021 e 2022 a APA da Baleia Franca estruturou uma equipe de Agentes Ambientais Temporários voltados, entre outros, para a manutenção de trilhas terrestres no território da APA, focados na implementação do projeto Caminhos da Baleia Franca, no âmbito da Rede Nacional de Trilhas de Longo Curso e Conectividade (Portaria Conjunta ICMBio/MMA/MTUR nº 407/2018). A trilha se desenvolve pela área de ocorrência de alguns dos mamíferos objetos do PAN, em especial o tuco-tuco, e entende-se que a manutenção de trilhas e acessos concentram e reduz impactos nas áreas por onde ela passa. Atualmente, a equipe de Agentes permanece em operação, desenvolvendo e executando o projeto.</t>
  </si>
  <si>
    <t>Paulo Faria (ICMBio/CGEUP)</t>
  </si>
  <si>
    <t>Verificar junto ao Plano de Manejo da APA se há regras específicas para turismo nas áreas de ocorrência das espécies do PAN.
Convidar a APABF para a próxima monitoria.
 O articulador solicita troca de articulação pois não atua mais na APA da Baleia Franca. Selma Ribeiro (ICMBio/CENAP) entrou em contato com a APA, porém ainda não obteve resposta sobre a troca de articulação.</t>
  </si>
  <si>
    <t>2.12</t>
  </si>
  <si>
    <t>Articular a conservação das áreas estratégicas nos Planos Diretores de Desenvolvimento Urbano (PDDU) em municípios-chave</t>
  </si>
  <si>
    <t>Áreas estratégicas excluídas das zonas de urbanização</t>
  </si>
  <si>
    <t>Sara Alves (INEMA-BA); Ana Paula Felício (IMASUL-MS); Mariella Butti (ICMBio/CENAP);  Rebecca Barreto (UNIVASF); Marian (ICMBio/PARNA Serra da Capivara); Caroline Gomes (SEMA-RS); Marcelo Marcelino (ICMBio/CBC)</t>
  </si>
  <si>
    <t xml:space="preserve">Municípios a definir de acordo com o mapa de áreas estratégicas </t>
  </si>
  <si>
    <r>
      <rPr>
        <sz val="11"/>
        <color rgb="FF000000"/>
        <rFont val="Calibri"/>
        <family val="2"/>
      </rPr>
      <t xml:space="preserve">A ação não foi iniciada em outras áreas estratégicas, apenas na região do NGI Araripe.​
Duas iniciativas foram realizadas na região do NGI Araripe, em Crato que foi desconsiderado pela gestão local, no Distrito de Visgueiros; e Barbalha com a delimitação da sede do Distrito de Caldas, que está em debate ainda, pensando na criação na Zona Turística.​
Plano de Manejo da UC também prevê no seu zoneamento esses critérios de exclusão das áreas estratégicas.​
Na região de ocorrência de </t>
    </r>
    <r>
      <rPr>
        <i/>
        <sz val="11"/>
        <color rgb="FF000000"/>
        <rFont val="Calibri"/>
        <family val="2"/>
      </rPr>
      <t>Trinomys yonenagae</t>
    </r>
    <r>
      <rPr>
        <sz val="11"/>
        <color rgb="FF000000"/>
        <rFont val="Calibri"/>
        <family val="2"/>
      </rPr>
      <t>, os planos diretores tem sido negligenciados.​</t>
    </r>
  </si>
  <si>
    <t>Houve alteração do responsável pela fiscalização na APA Araripe.
Com a mudança no formato de gestão das UCs para a região (NGI Araripe), Carlos Augusto (NGI Araripe) informou que a área e gestão de demandas aumentaram e a equipe diminuiu. Pediu que para o comprometimento da equipe com outras ações, é preciso ter com clareza se elas se conversam com a estratégia do núcleo e como poderia incluí-las nos planejamentos ou se já estão atendendo.</t>
  </si>
  <si>
    <t>É necessário informar ao NGI Araripe quais são os municípios-chave.​
Caroline Gomes entrou em contato com a FAMURS e inseriu uma nova colaboradora para contribuir com informações sobre o RS.​
​</t>
  </si>
  <si>
    <t>Excluir: Ana Paula Felício (IMASUL/MS); Marcelo Marcelino (ICMBio/DIBIO)
Incluir: Carlos Augusto (ICMBio/NGI Araripe); Ana Amélia Schreinert (FAMURS)
Alterar instituição: Mariella Butti (USP/IB)
Corrigir: Rebeca Barreto (UNIVASF); Marian Rodrigues (ICMBio/PARNA Serra da Capivara)</t>
  </si>
  <si>
    <t>Difusão do conhecimento e sensibilização sobre as espécies alvo e suas áreas de ocorrência</t>
  </si>
  <si>
    <t>3.1</t>
  </si>
  <si>
    <t>Elaborar e realizar uma campanha de educomunicação para sensibilizar a sociedade sobre a importância da preservação das espécies alvo do PAN</t>
  </si>
  <si>
    <t>Postagens em redes sociais, documentários no youtube, campanhas na mídia,  materiais de divulgação</t>
  </si>
  <si>
    <t>Marian Rodrigues (ICMBio/PARNA Serra da Capivara)</t>
  </si>
  <si>
    <t>Ana Paula Carmignotto (UFSCar); Thales Freitas (UFRGS); Gisele Lessa (UFV); Gilson Ximenes (UESB); Alexandre Percequillo (USP); Maya Ribeiro (ICMBio/CEPSUL); Rebeca Barreto (UNIVASF);  Lilian Wetzel (INEMA)</t>
  </si>
  <si>
    <r>
      <t xml:space="preserve">Sugestão de empresa que ajuda na busca de recursos: V-bio.
</t>
    </r>
    <r>
      <rPr>
        <sz val="12"/>
        <color theme="1"/>
        <rFont val="Calibri"/>
        <family val="2"/>
      </rPr>
      <t xml:space="preserve">Sugestão de possível conteúdo: sensibilizar a população contra o abate indivíduos de </t>
    </r>
    <r>
      <rPr>
        <i/>
        <sz val="12"/>
        <color theme="1"/>
        <rFont val="Calibri"/>
        <family val="2"/>
      </rPr>
      <t>Ctenomys.</t>
    </r>
  </si>
  <si>
    <t>Durante a elaboração da Matriz de Indicadores e Metas foram definidas uma série de postagens sobre o PAN com a SBMz (Sociedade Brasileira de Mastozoologia) e ICMBio/CENAP.​
Adicionalmente, o ICMBio/CENAP selecionou voluntários para apoiar a elaboração de postagens para mídias sociais, sendo a primeira delas uma "collab" entre o CENAP e a SBMz sobre a ferramenta PAN com informações sobre o número de espécies de mamíferos em diferentes levantamentos.
No NGI Araripe vem sendo realizado um trabalho conjunto de sensibilização ambiental com outros parceiros de instituições governamentais e não-governamentais com atuação na área ambiental na região da Chapada do Araripe, focando na divulgação das espécies ameaçadas da região, iniciativa intitulada "Estação Ambiental".</t>
  </si>
  <si>
    <t>Postagem no Instagram ICMBio/CENAP e SBMZ sobre a ferramenta do PAN: https://www.instagram.com/p/CzojzvKrzhE/?img_index=1
Relato das ações do NGI Araripe "Estação Ambiental - Unindo esforços e compartilhando resultados"</t>
  </si>
  <si>
    <t>Ter um profissional específico para trabalhar com esse tema e recursos disponíveis para tal.​
O que tem sido feito está aquém do planejado.​</t>
  </si>
  <si>
    <t>Aline Poscai (ICMBio/CENAP); Marian Rodrigues (ICMBio/PARNA Serra da Capivara); Paulo Maier (ICMBio/NGI Araripe)</t>
  </si>
  <si>
    <r>
      <rPr>
        <sz val="11"/>
        <color rgb="FF000000"/>
        <rFont val="Calibri"/>
        <family val="2"/>
        <scheme val="minor"/>
      </rPr>
      <t xml:space="preserve">Para a questão do </t>
    </r>
    <r>
      <rPr>
        <i/>
        <sz val="11"/>
        <color rgb="FF000000"/>
        <rFont val="Calibri"/>
        <family val="2"/>
        <scheme val="minor"/>
      </rPr>
      <t xml:space="preserve">Kerodon rupestris </t>
    </r>
    <r>
      <rPr>
        <sz val="11"/>
        <color rgb="FF000000"/>
        <rFont val="Calibri"/>
        <family val="2"/>
        <scheme val="minor"/>
      </rPr>
      <t>no PARNA Serra da Capivara, recomenda-se que antes de realizar qualquer ação, é necessário entender as causas da superpopulação.​
Articular ações em andamento  – Podcast Imagina Só  - Histórias para Crianças - Turma do Banhado. 
Recomenda-se aproveitar ações que já vem sendo executadas nas redes sociais como o Projeto Incisivos, assim como com a Sociedade Brasileira de Mastozoologia.</t>
    </r>
  </si>
  <si>
    <t>Corrigir: Lilian Wetzel (NEMA)
Excluir: Maya Ribeiro (ICMBio/CEPSUL)</t>
  </si>
  <si>
    <t>3.2</t>
  </si>
  <si>
    <r>
      <rPr>
        <sz val="12"/>
        <color rgb="FF000000"/>
        <rFont val="Calibri"/>
        <family val="2"/>
      </rPr>
      <t>Elaborar e distribuir</t>
    </r>
    <r>
      <rPr>
        <sz val="12"/>
        <color rgb="FF00B050"/>
        <rFont val="Calibri"/>
        <family val="2"/>
      </rPr>
      <t xml:space="preserve"> </t>
    </r>
    <r>
      <rPr>
        <sz val="12"/>
        <color rgb="FF000000"/>
        <rFont val="Calibri"/>
        <family val="2"/>
      </rPr>
      <t>material de divulgação sobre as espécies alvo do PAN, seus habitats, ameaças e medidas de convivência e mitigadoras voltado para órgãos gestores de Unidades de Conservação e de Licenciamento Ambiental</t>
    </r>
  </si>
  <si>
    <t>Material de divulgação encaminhado</t>
  </si>
  <si>
    <t>Ana Paula Carmignotto (UFSCar); Thales Freitas (UFRGS); Gisele Lessa (UFV); Gilson Ximenes (UESB); Alexandre Percequillo (USP)</t>
  </si>
  <si>
    <r>
      <t xml:space="preserve">Encaminhar Banners de acordo com a ocorrência das espécies e seus ambientes de cada Unidade de Conservação. Inserir no banner uso dos aplicativos. </t>
    </r>
    <r>
      <rPr>
        <sz val="12"/>
        <color rgb="FFFF0000"/>
        <rFont val="Calibri"/>
        <family val="2"/>
      </rPr>
      <t xml:space="preserve"> </t>
    </r>
    <r>
      <rPr>
        <sz val="12"/>
        <color theme="1"/>
        <rFont val="Calibri"/>
        <family val="2"/>
      </rPr>
      <t>Avaliar inserção de placas sobre a espécie em trilhas em Unidades de Conservação.</t>
    </r>
  </si>
  <si>
    <t xml:space="preserve">Voluntários do ICMBio/CENAP estão auxiliando na elaboração dos sumários executivos dos PANs que estão em fases iniciais, sendo eles: PAN Pequenos Mamíferos de Áreas Abertas (PMAA); PAN Pequenos Mamíferos de Áreas Florestais (PMAF); Pequenos Felinos. </t>
  </si>
  <si>
    <t>Falta de recurso para contratação de profissionais da área de comunicação e designer, entre outros.​</t>
  </si>
  <si>
    <t>Aline Poscai (ICMBio/CENAP); Marian Rodrigues (ICMBio/PARNA Serra da Capivara); Selma Ribeiro (ICMBio/CENAP)</t>
  </si>
  <si>
    <t>Recomenda-se a elaboração do sumário executivo para o PAN, para facilitar ações educativas e de aquisição de financiamento.​</t>
  </si>
  <si>
    <t>Corrigir: Alexandre Percequillo (USP/ESALQ)
Incluir: Aline Poscai (ICMBio/CENAP)</t>
  </si>
  <si>
    <t>3.3</t>
  </si>
  <si>
    <t xml:space="preserve">Divulgar o PAN para empresas e outros empreendimentos, relacionado a aspectos do licenciamento ambiental. </t>
  </si>
  <si>
    <t xml:space="preserve">Lista das empresas para as quais foram encaminhados o resumo executivo e o mapa de áreas estratégicas </t>
  </si>
  <si>
    <t>Paulo Maier (ICMBio/ APA Chapada do Araripe)</t>
  </si>
  <si>
    <t>Bernardo Papi (Ecotropica Ambiental); Gabriela Moreira (WWF); Marian Rodrigues (ICMBio/PARNA Serra da capivara)</t>
  </si>
  <si>
    <t>Incluir medidas mitigadoras</t>
  </si>
  <si>
    <t xml:space="preserve">Ação não iniciada. 
Mas conforme mencionado nas ações 3.1 e 3.2, há voluntários do ICMBio/CENAP auxiliando na elaboração dos sumários executivos dos PANs que estão em fases iniciais. </t>
  </si>
  <si>
    <t>Falta de material de divulgação ou sistematizado sobre o PAN e suas espécies, assim como falta de informações sobre quais empresas devem ser encaminhadas esse material.</t>
  </si>
  <si>
    <t>Paulo Maier (ICMBio/NGI Araripe); Selma Ribeiro (ICMBio/CENAP); Igor Matos Soares (ICMBio/CGIMP)</t>
  </si>
  <si>
    <t>Alterar articulador para Javan Lopes (ICMBio/CGIMP)
Recomenda-se utilizar os portais dos Estados em relação aos empreendimentos licenciados/autorizados, para obtenção de um levantamento inicial, e posteriormente, avaliar e indicar.
Obter uma relação das empresas de consultoria que prestem serviços de regularização ambiental, disponível nos portais dos Estados.​
Trabalhar em conjunto com os produtos de outras ações vinculadas ao licenciamento (OE2).​</t>
  </si>
  <si>
    <t>Alterar: Javan Lopes (ICMBio/CGIMP)</t>
  </si>
  <si>
    <t xml:space="preserve">Incluir: Paulo Maier (ICMBio/NGI Araripe); Caroline Gomes (SEMA/RS)
Alterar instituição: Gabriela Moreira (Instituto de Ação Socioambiental)
</t>
  </si>
  <si>
    <t>3.4</t>
  </si>
  <si>
    <t>Articular com Unidades de Conservação  o uso  de aplicativos  de monitoramento comunitário feito pelos visitantes (Ciência cidadã)</t>
  </si>
  <si>
    <t>Lista de Unidades de Conservação que aderiram ao programa</t>
  </si>
  <si>
    <t>Paola Ribeiro (ICMBio/PARNA Serra da Canastra); Alex Bager, UFLA-CBEE; Cibele Barreto (ICMBio/PNB); Sara Alves (INEMA-BA); Ana Paula Felício (IMASUL-MS); Francisco Paroli (SEMAT-MT); Janaína Aguiar (IEF-MG); Caroline Gomes (SEMA-RS); Marian Rodrigues (ICMBio/PARNA Serra da Capivara)</t>
  </si>
  <si>
    <t>Unidades de Conservação que possuam visitação</t>
  </si>
  <si>
    <t>Público alvo: Brigadistas, visitantes. 
Aplicativos sugeridos: SisGeo, iNaturalist, U-Safe (URUBU). Indicar nos banners essa sugestão.</t>
  </si>
  <si>
    <t>Para o NGI Araripe foi encaminhado um despacho interlocutório com várias ações do PAN para serem priorizadas na área de abrangência, entre eles o uso de aplicativos de monitoramento comunitário.​
Durante o curso de condutores realizado no NGI Araripe teve um ponto de pauta sobre a necessidade de ciência cidadã, como o SISGeo e Inaturalist. Houve duas campanhas com foco nos motoristas e sempre há ações com conselheiros estudantes e empresas.​</t>
  </si>
  <si>
    <t>Despacho Interlocutório SEI nº 11817782​</t>
  </si>
  <si>
    <t>Lista das UCs com visitação na área​.
Apesar do esforço do NGI Araripe, não se sabe outras experiências nas UCs que contemplam as regiões deste PAN.​</t>
  </si>
  <si>
    <t>Realizar levantamento das UCs que desenvolvem trabalhos com ciência cidadã nas áreas estratégicas do PAN. Verificar como está a situação do U-Safe (se mantém ou não).</t>
  </si>
  <si>
    <t>Alterar: Selma Ribeiro (ICMBio/CENAP)</t>
  </si>
  <si>
    <t>Corrigir: Alex Bager (UFLA-CBEE)
Excluir: Ana Paula Felício (IMASUL/MS)
Incluir: Paulo Maier (ICMBio/NGI Araripe)</t>
  </si>
  <si>
    <t>Excluir: (URUBU)</t>
  </si>
  <si>
    <t>3.5</t>
  </si>
  <si>
    <t>Desenvolver aplicativo de localização virtual das espécies que ocorrem nas Unidades de Conservação.</t>
  </si>
  <si>
    <t>Aplicativo IOS e Android disponível nas plataformas digitais</t>
  </si>
  <si>
    <t>Gabriela Moreira (WWF)</t>
  </si>
  <si>
    <t>Rebeca Barreto (UNIVASF); Ana Paula Felício (IMASUL-MS); Cibele Barreto (ICMBio/PNB); Marian Rodrigues (ICMBio/PARNA Serra da Capivara)</t>
  </si>
  <si>
    <t>Aplicativo semelhante ao Pokemon-Go. 
Sugestão de ser elaborada em conjunto com empresa júnior de Universidades ou Institutos Federais.</t>
  </si>
  <si>
    <t xml:space="preserve">Não obtivemos retorno sobre o andamento/execução da ação. </t>
  </si>
  <si>
    <t>Selma Ribeiro (ICMBio/CENAP)</t>
  </si>
  <si>
    <t>Recomenda-se avaliar se a ação é viável na próxima monitoria.</t>
  </si>
  <si>
    <t>Ampliação do conhecimento sobre biologia, distribuição e habitat das espécies e dos impactos a que estão sujeitos</t>
  </si>
  <si>
    <t>4.1</t>
  </si>
  <si>
    <t>Realizar inventários em áreas de potencial ocorrência das espécies alvo do PAN</t>
  </si>
  <si>
    <t>Registro dos espécimes e lista de espécies</t>
  </si>
  <si>
    <t>Publicações científicas</t>
  </si>
  <si>
    <t>Alexandre Percequillo (USP)</t>
  </si>
  <si>
    <t>Ana Paula Carmignotto (UFSCar); Thales Freitas (UFRGS); Gisele Lessa (UFV); Gilson Ximenes (UESB); Marian Rodrigues (ICMBio/PARNA Serra da Capivara); Rebeca Barreto (UNIVASF); Patrícia Nicola (UNIVASF)</t>
  </si>
  <si>
    <r>
      <t>PARNA Serra da Capivara; PARNA Serra da Canastra; APA Chapada do Araripe;</t>
    </r>
    <r>
      <rPr>
        <sz val="12"/>
        <rFont val="Calibri"/>
        <family val="2"/>
      </rPr>
      <t xml:space="preserve"> APA Dunas e Veredas do Baixo e Médio São Francisco; PE Biribiri</t>
    </r>
  </si>
  <si>
    <t>Áreas de ocorrências das espécies alvo do PAN/Lacunas de amostragem</t>
  </si>
  <si>
    <t xml:space="preserve">R$10000,00 por campanha, considerando 2 localidades por ano. </t>
  </si>
  <si>
    <r>
      <rPr>
        <sz val="11"/>
        <color rgb="FF000000"/>
        <rFont val="Calibri"/>
        <family val="2"/>
        <scheme val="minor"/>
      </rPr>
      <t>Na Chapada do Araripe há um trabalho sendo desenvolvido juntamente com ONGs, voluntários e estudantes de universidades próximas (município de Cariri) que estão apoiando um bolsista de iniciação científica para realização de um levantamento de áreas de ocorrência do mocó (</t>
    </r>
    <r>
      <rPr>
        <i/>
        <sz val="11"/>
        <color rgb="FF000000"/>
        <rFont val="Calibri"/>
        <family val="2"/>
        <scheme val="minor"/>
      </rPr>
      <t xml:space="preserve">Kerodon </t>
    </r>
    <r>
      <rPr>
        <sz val="11"/>
        <color rgb="FF000000"/>
        <rFont val="Calibri"/>
        <family val="2"/>
        <scheme val="minor"/>
      </rPr>
      <t xml:space="preserve">spp.) por meio do levantamento de literatura cinza e posteriormente, busca ativa com armadilhas em campo. Deyvisson Silva orientado pelo Prof. Dr. Allyson Pontes Pinheiro - Universidade Regional do Cariri (URCA) em parceria com BiodiverSe.
O NGI Araripe está desenvolvendo ações em Aiuaba e FLONA Negreiros. Nas RPPNs criadas na região do Araripe, vem sendo realizado um esforço para encontrar o soldadinho e consequentemente o </t>
    </r>
    <r>
      <rPr>
        <i/>
        <sz val="11"/>
        <color rgb="FF000000"/>
        <rFont val="Calibri"/>
        <family val="2"/>
        <scheme val="minor"/>
      </rPr>
      <t>Rhipidomys</t>
    </r>
    <r>
      <rPr>
        <sz val="11"/>
        <color rgb="FF000000"/>
        <rFont val="Calibri"/>
        <family val="2"/>
        <scheme val="minor"/>
      </rPr>
      <t xml:space="preserve">, podendo apoiar trabalhos focados em genética.
Na Serra da Canastra, o ICMBio/CENAP tem iniciativa de trabalho com DNA Ambiental desenvolvido por Luanne Lima (CNPq) com amostras de solo.
Há um projeto sendo liderado por Rebeca Barreto (UNIVASF) com levantamento de ocorrência de </t>
    </r>
    <r>
      <rPr>
        <i/>
        <sz val="11"/>
        <color rgb="FF000000"/>
        <rFont val="Calibri"/>
        <family val="2"/>
        <scheme val="minor"/>
      </rPr>
      <t>Trinomys yonenagae</t>
    </r>
    <r>
      <rPr>
        <sz val="11"/>
        <color rgb="FF000000"/>
        <rFont val="Calibri"/>
        <family val="2"/>
        <scheme val="minor"/>
      </rPr>
      <t xml:space="preserve"> (ação do OE1).
Há diversas iniciativas sendo: Projeto Jovem Pesquisador pensado para espécies do Cerrado e Caatinga, inclusive para o projeto Genômico; projeto de doutorado de Mariella Butti (USP/IB) que visa a identificação de novos registros de espécies elusivas por eDNA ambiental; e iniciativa do GBB (Projeto Genômica da Biodiversidade Brasileira), que irá sequenciar mtDNA de espécies ameaçadas e DD (dados deficientes), criando base de referência para estudos com eDNA Ambiental.​
O Museu Nacional do RJ também está com iniciativa de estudos genômicos de espécimes depositados na coleção do museu.
Em Dores de Guanhães e Virginópolis, Agnis Cristiane Souza (Vivaz Consultoria) está realizando um levantamento na região das barragens de Mariana (MG) com </t>
    </r>
    <r>
      <rPr>
        <i/>
        <sz val="11"/>
        <color rgb="FF000000"/>
        <rFont val="Calibri"/>
        <family val="2"/>
        <scheme val="minor"/>
      </rPr>
      <t>Trinomys moojeni</t>
    </r>
    <r>
      <rPr>
        <sz val="11"/>
        <color rgb="FF000000"/>
        <rFont val="Calibri"/>
        <family val="2"/>
        <scheme val="minor"/>
      </rPr>
      <t xml:space="preserve"> (monitoramento dentro dos PBA, nas barragens de Minas Gerais)​.
Há um levantamento das espécies contempladas neste PAN com informações contendo publicações científicas, tema, DOI e ano de publicação, levantada por Ana Paula Carmignotto (UFSCar).</t>
    </r>
  </si>
  <si>
    <t>Planilha contendo uma lista de artigos científicos publicados com as espécies contempladas pelo PAN.</t>
  </si>
  <si>
    <t>Paulo Maier (ICMBio/NGI Araripe); Mariella Butti (USP/IB); Ana Paula Carmignotto (UFSCar); Mateus Melo (ICMBio/CENAP)</t>
  </si>
  <si>
    <r>
      <rPr>
        <b/>
        <sz val="11"/>
        <color rgb="FFFF0000"/>
        <rFont val="Calibri"/>
        <family val="2"/>
        <scheme val="minor"/>
      </rPr>
      <t xml:space="preserve">
</t>
    </r>
    <r>
      <rPr>
        <sz val="11"/>
        <color rgb="FF000000"/>
        <rFont val="Calibri"/>
        <family val="2"/>
        <scheme val="minor"/>
      </rPr>
      <t>Busca deve ser fomentada nas demais UCs do Distrito Federal (APA do Planalto Central, Floresta Nacional de Brasília, PARNA de Brasília, REBIO Contagem, entre outras) e região de Dores de Guanhães e Virginópolis​.</t>
    </r>
  </si>
  <si>
    <t>Alterar: Mariella Butti (USP/IB)</t>
  </si>
  <si>
    <t>Excluir: Patrícia Nicola (UNIVASF)
Incluir: Alexandre Percequillo (USP/ESALQ); Agnis Cristiane (Vivaz Consultoria)</t>
  </si>
  <si>
    <t xml:space="preserve">Incluir: ESEC de Águas Emendadas </t>
  </si>
  <si>
    <t>4.2</t>
  </si>
  <si>
    <t>Atualizar mapas de distribuição das espécies alvo do PAN</t>
  </si>
  <si>
    <t>Mapas atualizados de distribuição</t>
  </si>
  <si>
    <t>Thales Freitas (UFRGS)</t>
  </si>
  <si>
    <t>Ana Paula Carmignotto (UFSCar); Alexandre Percequillo (USP); Gisele Lessa (UFV); Gilson Ximenes (UESB); Patrícia Nicola (UNIVASF)</t>
  </si>
  <si>
    <t>Custo= 1 ano de bolsista de iniciação científica</t>
  </si>
  <si>
    <r>
      <rPr>
        <sz val="11"/>
        <color rgb="FF000000"/>
        <rFont val="Calibri"/>
        <family val="2"/>
        <scheme val="minor"/>
      </rPr>
      <t xml:space="preserve">Plataforma Salve contém dados atualizados com as informações que são disponibilizadas para cada espécie.​
Os mapas de </t>
    </r>
    <r>
      <rPr>
        <i/>
        <sz val="11"/>
        <color rgb="FF000000"/>
        <rFont val="Calibri"/>
        <family val="2"/>
        <scheme val="minor"/>
      </rPr>
      <t>Ctenomys lami</t>
    </r>
    <r>
      <rPr>
        <sz val="11"/>
        <color rgb="FF000000"/>
        <rFont val="Calibri"/>
        <family val="2"/>
        <scheme val="minor"/>
      </rPr>
      <t xml:space="preserve">, </t>
    </r>
    <r>
      <rPr>
        <i/>
        <sz val="11"/>
        <color rgb="FF000000"/>
        <rFont val="Calibri"/>
        <family val="2"/>
        <scheme val="minor"/>
      </rPr>
      <t>C. minutus</t>
    </r>
    <r>
      <rPr>
        <sz val="11"/>
        <color rgb="FF000000"/>
        <rFont val="Calibri"/>
        <family val="2"/>
        <scheme val="minor"/>
      </rPr>
      <t xml:space="preserve"> e </t>
    </r>
    <r>
      <rPr>
        <i/>
        <sz val="11"/>
        <color rgb="FF000000"/>
        <rFont val="Calibri"/>
        <family val="2"/>
        <scheme val="minor"/>
      </rPr>
      <t>C. flamarioni</t>
    </r>
    <r>
      <rPr>
        <sz val="11"/>
        <color rgb="FF000000"/>
        <rFont val="Calibri"/>
        <family val="2"/>
        <scheme val="minor"/>
      </rPr>
      <t xml:space="preserve"> estão atualizados, não houve modificações.</t>
    </r>
  </si>
  <si>
    <t>Plataforma Salve atualizada com os mapas das espécies.</t>
  </si>
  <si>
    <t>Selma Ribeiro (ICMBio/CENAP); Thales Freitas (UFRGS)​</t>
  </si>
  <si>
    <t>Corrigir: Alexandre Percequillo (USP/ESALQ)
Excluir: Patrícia Nicola (UNIVASF)
Incluir: Mariella Butti (USP/IB); Renan Lieto (ICMBio/CENAP); Agnis Cristiane (Vivaz Consultoria)</t>
  </si>
  <si>
    <t>4.3</t>
  </si>
  <si>
    <t>Identificar áreas estratégicas para conservação das espécies</t>
  </si>
  <si>
    <t>Mapa das áreas estratégicas</t>
  </si>
  <si>
    <t>Gisele Lessa (UFV)</t>
  </si>
  <si>
    <t>Mariella Butti (ICMBio/CENAP); Daniel Raíces (ICMBio/COESP); Katia Ferraz (USP); Rebeca Barreto (UNIVASF)</t>
  </si>
  <si>
    <t>Área estratégicas= áreas da distribuição das espécies alvo do PAN que possuam vegetação nativa adequada à espécie.  Avaliar para cada espécie a % de área e quais localidades que possuem atividades econômicas (bases disponíveis em 2019- agricultura, mineração, expansão urbana, parques eólicos). Mapa inicial deve ser atualizado até o fim do PAN</t>
  </si>
  <si>
    <t>As áreas estratégicas foram levantadas e o mapa foi elaborado e será disponibilizado na INDE (Infraestrutura Nacional de Dados Espaciais).</t>
  </si>
  <si>
    <t>Mapa das áreas estratégicas.</t>
  </si>
  <si>
    <t xml:space="preserve">Mariella Butti (USP/IB) </t>
  </si>
  <si>
    <r>
      <rPr>
        <sz val="11"/>
        <color rgb="FF000000"/>
        <rFont val="Calibri"/>
        <family val="2"/>
        <scheme val="minor"/>
      </rPr>
      <t xml:space="preserve">O mapa para algumas espécies como </t>
    </r>
    <r>
      <rPr>
        <i/>
        <sz val="11"/>
        <color rgb="FF000000"/>
        <rFont val="Calibri"/>
        <family val="2"/>
        <scheme val="minor"/>
      </rPr>
      <t>Kerodon</t>
    </r>
    <r>
      <rPr>
        <sz val="11"/>
        <color rgb="FF000000"/>
        <rFont val="Calibri"/>
        <family val="2"/>
        <scheme val="minor"/>
      </rPr>
      <t xml:space="preserve">, </t>
    </r>
    <r>
      <rPr>
        <i/>
        <sz val="11"/>
        <color rgb="FF000000"/>
        <rFont val="Calibri"/>
        <family val="2"/>
        <scheme val="minor"/>
      </rPr>
      <t>Ctenomys</t>
    </r>
    <r>
      <rPr>
        <sz val="11"/>
        <color rgb="FF000000"/>
        <rFont val="Calibri"/>
        <family val="2"/>
        <scheme val="minor"/>
      </rPr>
      <t xml:space="preserve"> e </t>
    </r>
    <r>
      <rPr>
        <i/>
        <sz val="11"/>
        <color rgb="FF000000"/>
        <rFont val="Calibri"/>
        <family val="2"/>
        <scheme val="minor"/>
      </rPr>
      <t>Riphidomys</t>
    </r>
    <r>
      <rPr>
        <sz val="11"/>
        <color rgb="FF000000"/>
        <rFont val="Calibri"/>
        <family val="2"/>
        <scheme val="minor"/>
      </rPr>
      <t xml:space="preserve"> pode ser mais refinado, será proposta uma nova ação para esse PAN.​
Para as áreas estratégicas, utilizou-se UCs e municípios que possuem registros de ocorrência das espécies do PAN.</t>
    </r>
  </si>
  <si>
    <t>4.4</t>
  </si>
  <si>
    <t>Monitorar populações de pequenos mamíferos das áreas que tenham ocorrência de maior número das espécies alvo do PAN</t>
  </si>
  <si>
    <t>Ana Paula Carmignotto (UFSCar)</t>
  </si>
  <si>
    <t>Emerson Vieira (UNB); Fernando Perini (UFMG); Cibele (ICMBio/PNB); Alexandre Percequillo (USP); Thales Freitas (UFRGS)</t>
  </si>
  <si>
    <t>Unidades de Conservação em Brasília-DF</t>
  </si>
  <si>
    <t>Unidades de Conservação com potencial ocorrência das espécies alvo do PAN, como Serra do Roncador (MT); Serra do Cipó (MG).</t>
  </si>
  <si>
    <t>Monitoramento tem objetivo obter dados de dinâmica populacional, reprodução, tabela de vida, sazonalidade. Custo por localidade= R$3000,00 por mês, correspondente a diárias, R$40000,00 de materiais de campo, considerando 5 anos por localidade.</t>
  </si>
  <si>
    <r>
      <t xml:space="preserve">Agnis Cristiane (Vivaz Consultoria) está realizando monitoramento de longo de prazo de </t>
    </r>
    <r>
      <rPr>
        <i/>
        <sz val="11"/>
        <color rgb="FF000000"/>
        <rFont val="Calibri"/>
        <family val="2"/>
        <scheme val="minor"/>
      </rPr>
      <t xml:space="preserve">Trinomys moojeni </t>
    </r>
    <r>
      <rPr>
        <sz val="11"/>
        <color rgb="FF000000"/>
        <rFont val="Calibri"/>
        <family val="2"/>
        <scheme val="minor"/>
      </rPr>
      <t>(previsto para até 2026).
O Programa de Pesquisa em Biodiversidade Cerrado está em fase preliminar de contratação e tem um subprojeto "Inventários Biológicos" da Rede Biota Cerrado. Para o preenchimento das lacunas de conhecimento, Ana Paula Carmignotto (UFSCar) e equipe irão amostrar a Área de Proteção Ambiental (APA) Upaon-Açu/Miritiba/Alto Preguiças, no Maranhão. O estado do Maranhão é ainda uma lacuna de conhecimento para vários grupos taxonômicos e, recentemente, a região compreendendo a APA foi adicionada ao bioma Cerrado. Para estudar o efeito da modificação da perda de habitat e fragmentação, eles irão estudar fragmentos naturais de Cerrado no estado de Rondônia e fragmentos remanescentes oriundos do desmatamento para agricultura na região de Paracatu (MG).  
Além disso, há um projeto FAPESP em vias de submissão para estudar o impacto do fogo em uma área em Goiás, que pode vir a ser monitorada pela equipe de Ana Paula Carmignotto (UFSCar).</t>
    </r>
  </si>
  <si>
    <t>Mateus Melo (ICMBio/CENAP); Ana Paula Carmignotto (UFSCar)</t>
  </si>
  <si>
    <t>Verificar a necessidade de ajustar a ação posteriormente​.
Para a próxima monitoria, verificar com Joyce Rodrigues do Prado (USP/MZUSP) se há mais informações.</t>
  </si>
  <si>
    <t>Corrigir: Alexandre Percequillo (USP/ESALQ)</t>
  </si>
  <si>
    <t>4.5</t>
  </si>
  <si>
    <t>Consulta às coleções para recuperar informações de distribuição geográfica</t>
  </si>
  <si>
    <t>Subsidiar atualização dos mapas de distribuição geográfica</t>
  </si>
  <si>
    <t>Janaína Aguiar (IEF-MG)</t>
  </si>
  <si>
    <t>Coleções científicas com possíveis depósitos de espécies alvo do PAN no Brasil</t>
  </si>
  <si>
    <t>Custo= 1 ano de bolsista Técnico graduado (3000) (com taxa de administração=12%)+ deslocamento e diárias</t>
  </si>
  <si>
    <t>Constante atualização da distribuição geográfica das espécies de interesse no SALVE.</t>
  </si>
  <si>
    <t>Saída da articuladora e descontinuidade da rede de contatos atrapalhou o início da ação. Mas após a atualização da redação da ação, ela será retomada e assumida por outra articuladora.</t>
  </si>
  <si>
    <t>Avaliar se há necessidade de manter essa ação, já que durante as oficinas essas informações são listadas e inclusive constam nas fichas das espécies no SALVE.​
Inserir outras bases de dados, como Ciência Cidadã, para ampliar a possibilidade de novos registros, e se for o caso replanejar o período e incluir alguém da avaliação.​</t>
  </si>
  <si>
    <t>Obter amostras de tecido para sequenciamento e elaboração de bases de referência genômica para a identificação das espécies desse PAN</t>
  </si>
  <si>
    <t>Registro dos espécimes constando a obtenção de tecidos e localização geográfica</t>
  </si>
  <si>
    <t>Atualização das bases de referência genômica e dos mapas de distribuição</t>
  </si>
  <si>
    <t>Incluir: Alexandra Bezerra (Museu Paraense Emílio Goeldi); Ana Lazar (UFRJ/MN); Ana Paula Carmignotto (UFSCar); Marcelo Weksler (UFRJ/MN); Márcia Jardim (SEMA/RS); Alexandre Christoff (Pesquisador Autônomo/RS); Agnis Cristiane (Vivaz Consultoria)</t>
  </si>
  <si>
    <t>Custo= 1 ano de bolsista Técnico graduado (3000) (com taxa de administração= 12%) + deslocamento e diárias.​
Consulta às coleções científicas com possíveis depósitos e pesquisadores de campo em áreas de ocorrência de espécies alvo do PAN no Brasil​
​</t>
  </si>
  <si>
    <t>4.6</t>
  </si>
  <si>
    <t>Elaborar protocolo mínimo de amostragem, coleta e depósito de espécimes de pequenos mamíferos terrestres em coleções de referência</t>
  </si>
  <si>
    <t>Protocolo elaborado e disponibilizado</t>
  </si>
  <si>
    <t>Ana Paula Carmignotto (UFSCar); Thales Freitas (UFRGS); Gisele Lessa (UFV); Gilson Ximenes (UESB); Bernardo Papi (Ecotropica Ambiental); Rebeca Barreto (UNIVASF)</t>
  </si>
  <si>
    <t>Incluir sugestão de coletar mínimo 10 indivíduos taxidermizados por espécie de pequenos mamíferos depositados preferencialmente em coleções científicas de referência e outras sugestões baseada em bibliografias relevantes.
- o protocolo deve ser publicado na página da sociedade brasileira de mastozoologia, página do PAN, etc</t>
  </si>
  <si>
    <t xml:space="preserve">Ação não iniciada.
Um projeto foi submetido para aquisição de recursos junto a UFRRJ (Universidade Federal Rural do Rio de Janeiro) por Bernardo Papi (Ecotropica Ambiental), para a região sudeste. </t>
  </si>
  <si>
    <t>Falta de tempo do articulador para a realização da ação.</t>
  </si>
  <si>
    <t>Bernardo Papi (Ecotropica Ambiental); Alexandre Percequillo (USP/ESALQ)</t>
  </si>
  <si>
    <t>Levantar junto aos últimos boletins produzidos pelo BJM (Brazilian Journal of Mammalogy) para verificar se teve algo sobre o tema para iniciar o trabalho da ação.​
Trabalhar em conjunto com Alexandre Percequillo (USP/ESALQ) que é articulador de uma ação similar (6.8) no PAN Pequenos Mamíferos de Áreas Florestais.​</t>
  </si>
  <si>
    <t>4.7</t>
  </si>
  <si>
    <t>Realizar estudos toxicólogicos do efeito dos agrotóxicos nas condições fisiológicas sobre populações das espécies alvo do PAN</t>
  </si>
  <si>
    <t>José Vicente Elias Bernardi (UNB); Gisele Lessa (UFV); Rebeca Barreto (UNIVASF)</t>
  </si>
  <si>
    <t>Custo a revisar</t>
  </si>
  <si>
    <t xml:space="preserve">Ação não iniciada. </t>
  </si>
  <si>
    <t>O texto da ação foi alterado, assim como o produto, datas, custo estimado, área de relevância, articulador e colaboradores, para ser algo mais factível e exequível.</t>
  </si>
  <si>
    <r>
      <rPr>
        <sz val="11"/>
        <color rgb="FF000000"/>
        <rFont val="Calibri"/>
        <family val="2"/>
        <scheme val="minor"/>
      </rPr>
      <t xml:space="preserve">Iniciar os estudos toxicológicos com </t>
    </r>
    <r>
      <rPr>
        <i/>
        <sz val="11"/>
        <color rgb="FF000000"/>
        <rFont val="Calibri"/>
        <family val="2"/>
        <scheme val="minor"/>
      </rPr>
      <t xml:space="preserve">Thrichomys </t>
    </r>
    <r>
      <rPr>
        <sz val="11"/>
        <color rgb="FF000000"/>
        <rFont val="Calibri"/>
        <family val="2"/>
        <scheme val="minor"/>
      </rPr>
      <t xml:space="preserve">por ser mais abundante e apresentar hábito de vida semelhante ao </t>
    </r>
    <r>
      <rPr>
        <i/>
        <sz val="11"/>
        <color rgb="FF000000"/>
        <rFont val="Calibri"/>
        <family val="2"/>
        <scheme val="minor"/>
      </rPr>
      <t>Trinomys yonenagae.</t>
    </r>
  </si>
  <si>
    <t>Realizar levantamento bibliográfico sobre os efeitos de agrotóxicos sobre roedores em áreas agrícolas na América do Sul</t>
  </si>
  <si>
    <t>Lista de publicações encontradas e relatório com principais conclusões do levantamento</t>
  </si>
  <si>
    <t>Aumento do conhecimento sobre os efeitos de agrotóxicos em roedores</t>
  </si>
  <si>
    <t>Alterar: Ricardo Bovendorp (UESC)</t>
  </si>
  <si>
    <t>Incluir: Alexandre Percequillo (USP/ESALQ)</t>
  </si>
  <si>
    <t>O custo refere-se a uma bolsa de Iniciação Científica no valor de R$17.000,00</t>
  </si>
  <si>
    <t>4.8</t>
  </si>
  <si>
    <t>Realizar monitoramento genético para avaliar o efeitos dos agrotóxicos nas populações das espécies alvo do PAN</t>
  </si>
  <si>
    <t>Juliana da Silva (ULBRA/LASALLE); Dérien Duarte (ICMBio/CEPSUL)</t>
  </si>
  <si>
    <t>Tubarão (SC)</t>
  </si>
  <si>
    <r>
      <t xml:space="preserve">Inicialmente pensada para </t>
    </r>
    <r>
      <rPr>
        <i/>
        <sz val="12"/>
        <color theme="1"/>
        <rFont val="Calibri"/>
        <family val="2"/>
      </rPr>
      <t xml:space="preserve">Ctenomys minutus </t>
    </r>
    <r>
      <rPr>
        <sz val="12"/>
        <color theme="1"/>
        <rFont val="Calibri"/>
        <family val="2"/>
      </rPr>
      <t>mas pode ser ampliada para outras espécies. Testes de cometa e micronúcleo em uma mesma população ao longo do tempo.</t>
    </r>
  </si>
  <si>
    <r>
      <rPr>
        <sz val="11"/>
        <color rgb="FF000000"/>
        <rFont val="Calibri"/>
        <family val="2"/>
      </rPr>
      <t xml:space="preserve">Está sendo realizado pela equipe da UFRGS trabalhos sobre impactos nas populações, com um artigo publicado "Oxidative status of </t>
    </r>
    <r>
      <rPr>
        <i/>
        <sz val="11"/>
        <color rgb="FF000000"/>
        <rFont val="Calibri"/>
        <family val="2"/>
      </rPr>
      <t xml:space="preserve">Ctenomys flamarioni </t>
    </r>
    <r>
      <rPr>
        <sz val="11"/>
        <color rgb="FF000000"/>
        <rFont val="Calibri"/>
        <family val="2"/>
      </rPr>
      <t xml:space="preserve">(Rodentia: Ctenomyidae) in natural areas with different levels of anthropic activity in southern Brazil", de Izidoro </t>
    </r>
    <r>
      <rPr>
        <i/>
        <sz val="11"/>
        <color rgb="FF000000"/>
        <rFont val="Calibri"/>
        <family val="2"/>
      </rPr>
      <t>et al</t>
    </r>
    <r>
      <rPr>
        <sz val="11"/>
        <color rgb="FF000000"/>
        <rFont val="Calibri"/>
        <family val="2"/>
      </rPr>
      <t>. (2023), um outro artigo está em revisão e outro no prelo da Journal of Mammalogy.</t>
    </r>
  </si>
  <si>
    <r>
      <rPr>
        <sz val="11"/>
        <color rgb="FF000000"/>
        <rFont val="Calibri"/>
        <family val="2"/>
        <scheme val="minor"/>
      </rPr>
      <t xml:space="preserve">Artigo publicado "Oxidative status of </t>
    </r>
    <r>
      <rPr>
        <i/>
        <sz val="11"/>
        <color rgb="FF000000"/>
        <rFont val="Calibri"/>
        <family val="2"/>
        <scheme val="minor"/>
      </rPr>
      <t>Ctenomys flamarioni</t>
    </r>
    <r>
      <rPr>
        <sz val="11"/>
        <color rgb="FF000000"/>
        <rFont val="Calibri"/>
        <family val="2"/>
        <scheme val="minor"/>
      </rPr>
      <t xml:space="preserve"> (Rodentia: Ctenomyidae) in natural areas with different levels of anthropic activity in southern Brazil" de Izidoro </t>
    </r>
    <r>
      <rPr>
        <i/>
        <sz val="11"/>
        <color rgb="FF000000"/>
        <rFont val="Calibri"/>
        <family val="2"/>
        <scheme val="minor"/>
      </rPr>
      <t>et al</t>
    </r>
    <r>
      <rPr>
        <sz val="11"/>
        <color rgb="FF000000"/>
        <rFont val="Calibri"/>
        <family val="2"/>
        <scheme val="minor"/>
      </rPr>
      <t>., 2023 (Doi: 10.1007/s11356-023-27083-1)</t>
    </r>
  </si>
  <si>
    <t>4.9</t>
  </si>
  <si>
    <r>
      <rPr>
        <sz val="12"/>
        <color rgb="FF000000"/>
        <rFont val="Calibri"/>
        <family val="2"/>
      </rPr>
      <t xml:space="preserve">Monitorar as populações de </t>
    </r>
    <r>
      <rPr>
        <i/>
        <sz val="12"/>
        <color rgb="FF000000"/>
        <rFont val="Calibri"/>
        <family val="2"/>
      </rPr>
      <t>Kerodon rupestris</t>
    </r>
    <r>
      <rPr>
        <sz val="12"/>
        <color rgb="FF000000"/>
        <rFont val="Calibri"/>
        <family val="2"/>
      </rPr>
      <t xml:space="preserve"> no PARNA Serra da Capivara e entorno afim de compreender as causas da superpopulação local</t>
    </r>
  </si>
  <si>
    <t>Gisele Lessa (UFV); Marian Rodrigues (ICMBio/PARNA Serra da Capivara); Thales Freitas (UFRGS);  Márcia Chame (FIOCRUZ); Alexandre Portella (Autônomo)</t>
  </si>
  <si>
    <t>PARNA Serra da Capivara (PI)</t>
  </si>
  <si>
    <t xml:space="preserve">Monitoramento de 5 anos que irá envolver estudos de dinâmica populacional e genética. </t>
  </si>
  <si>
    <r>
      <rPr>
        <sz val="11"/>
        <color rgb="FF000000"/>
        <rFont val="Calibri"/>
        <family val="2"/>
        <scheme val="minor"/>
      </rPr>
      <t>O relatório realizado em 13 de março de 2023, intitulado "Análises preliminares sobre presença de pinturas impactadas e não impactadas pelas fezes de mocó (</t>
    </r>
    <r>
      <rPr>
        <i/>
        <sz val="11"/>
        <color rgb="FF000000"/>
        <rFont val="Calibri"/>
        <family val="2"/>
        <scheme val="minor"/>
      </rPr>
      <t>Kerodon rupestris</t>
    </r>
    <r>
      <rPr>
        <sz val="11"/>
        <color rgb="FF000000"/>
        <rFont val="Calibri"/>
        <family val="2"/>
        <scheme val="minor"/>
      </rPr>
      <t>) no Parque Nacional da Serra da Capivara, Piauí, Brasil", realizado pela Piper 3D - Pesquisa, Educação &amp; Consultoria Ambiental (processo SEI nº 02070.003281/2021-97), levantaram hipóteses de que "a abundância e densidade populacional de mocós serão mais altas em locais com maior visitação e mais predadores; e a maior abundância e densidade de mocós impactará mais as pinturas com fezes". Os anexos contém dados do SISSGeo, shapefiles e demais informaçõe sobre a espécie no PARNA Serra da Canastra.</t>
    </r>
  </si>
  <si>
    <r>
      <rPr>
        <sz val="11"/>
        <color rgb="FF000000"/>
        <rFont val="Calibri"/>
        <family val="2"/>
        <scheme val="minor"/>
      </rPr>
      <t>Relatório SEI nº 15759536  "Análises preliminares sobre presença de pinturas impactadas e não
impactadas pelas fezes de mocó (</t>
    </r>
    <r>
      <rPr>
        <i/>
        <sz val="11"/>
        <color rgb="FF000000"/>
        <rFont val="Calibri"/>
        <family val="2"/>
        <scheme val="minor"/>
      </rPr>
      <t>Kerodon rupestris</t>
    </r>
    <r>
      <rPr>
        <sz val="11"/>
        <color rgb="FF000000"/>
        <rFont val="Calibri"/>
        <family val="2"/>
        <scheme val="minor"/>
      </rPr>
      <t>) no Parque Nacional
da Serra da Capivara, Piauí, Brasil" e anexos (SEI nº Anexos: 15759560 e 15759599)</t>
    </r>
  </si>
  <si>
    <t>Dificuldade em encontrar pesquisadores que possam focar nesse tema.​</t>
  </si>
  <si>
    <t>Deve-se priorizar esse monitoramento já que está comprometendo as pinturas rupestres que são patrimônio mundial.</t>
  </si>
  <si>
    <t>4.10</t>
  </si>
  <si>
    <t>Articular a inclusão de programa de monitoramento  de impacto em populações de pequenos mamíferos no PBA e planos similares no licenciamento de empreendimentos de médio e grande porte junto a órgãos licenciadores.</t>
  </si>
  <si>
    <t>Ata de reunião, Ofício encaminhado</t>
  </si>
  <si>
    <t>Ana Paula Carmignotto (UFSCar); Thales Freitas (UFRGS); Gisele Lessa (UFV); Gilson Ximenes (UESB); Marian Rodrigues (ICMBio/PARNA Serra da Capivara); Marcelo Marcelino (ICMBio/CBC); Caroline Gomes (SEMA-RS); Sara Alves (INEMA-BA); Francisco Paroli (SEMA-MT); Ana Paula Felício (IMASUL-MS); Janaína Aguiar (IEF-MG); Marcelo Marcelino (ICMBio/CBC); Rogério Cunha (ICMBio/CENAP)</t>
  </si>
  <si>
    <t>PBA= Plano Básico Ambiental</t>
  </si>
  <si>
    <r>
      <rPr>
        <sz val="11"/>
        <color rgb="FF000000"/>
        <rFont val="Calibri"/>
        <family val="2"/>
        <scheme val="minor"/>
      </rPr>
      <t xml:space="preserve">
Desde 2022, Agnis Cristiane (Vivaz Consultoria) vem realizando um monitoramento a longo prazo de </t>
    </r>
    <r>
      <rPr>
        <i/>
        <sz val="11"/>
        <color rgb="FF000000"/>
        <rFont val="Calibri"/>
        <family val="2"/>
        <scheme val="minor"/>
      </rPr>
      <t>Trinomys moojeni,</t>
    </r>
    <r>
      <rPr>
        <sz val="11"/>
        <color rgb="FF000000"/>
        <rFont val="Calibri"/>
        <family val="2"/>
        <scheme val="minor"/>
      </rPr>
      <t xml:space="preserve"> na região do Quadrilátero Ferrífero, em quatro pequenas centrais hidrelétricas (PCHs) na Bacia do Rio Doce, Minas Gerais. Três delas são no município de Dores de Guanhães (PCH Jacaré, PCH Senhora do Parto, e PCH Dores de Guanhães), e uma no município de Virginópolis (PCH Fortuna II).
</t>
    </r>
  </si>
  <si>
    <t>Mateus Melo (ICMBio/CENAP)</t>
  </si>
  <si>
    <t>Essa ação irá para o OE2, por ser complementar às ações 2.2 e 2.5 que tratam especificamente de licenciamento.</t>
  </si>
  <si>
    <t>Excluir: Ana Paula Felício (IMASUL/MS); Marcelo Marcelino (ICMBio/DIBIO)
Corrigir: Alexandre Percequillo (USP/ESALQ)
Incluir: Agnis Cristiane (Vivaz Consultoria)</t>
  </si>
  <si>
    <t>4.11</t>
  </si>
  <si>
    <t>Realizar monitoramento para avaliar o impacto do fogo sobre as espécies alvo do PAN</t>
  </si>
  <si>
    <t>Relatório, Publicações científicas</t>
  </si>
  <si>
    <t>Emerson Vieira (UNB); Paola (Rita Carvalho (UEMG); Gabriela Paíse (URCA); Cibele Barreto (ICMBio/PARNA Brasília)</t>
  </si>
  <si>
    <t>Jalapão (TO); PARNA Serra da Canastra; PARNA Brasília</t>
  </si>
  <si>
    <t>Parques com potencial ocorrência das espécies alvo do PAN que possuam manejo integrado do fogo (MIF).</t>
  </si>
  <si>
    <t xml:space="preserve">Sugestão de adaptação do protocolo de monitoramento da EMBRAPA-Pantanal. </t>
  </si>
  <si>
    <r>
      <rPr>
        <sz val="11"/>
        <color rgb="FF000000"/>
        <rFont val="Calibri"/>
        <family val="2"/>
        <scheme val="minor"/>
      </rPr>
      <t xml:space="preserve">O monitoramento de mamíferos vem sendo realizado pelo ICMBio/CENAP no Parque Nacional da Canastra e no Pantanal, com trabalhos já publicados, sendo:
(1) Distance sampling surveys reveal 17 million vertebrates directly killed by the 2020’s wildfires in the Pantanal, Brazil (Tomas </t>
    </r>
    <r>
      <rPr>
        <i/>
        <sz val="11"/>
        <color rgb="FF000000"/>
        <rFont val="Calibri"/>
        <family val="2"/>
        <scheme val="minor"/>
      </rPr>
      <t>et al</t>
    </r>
    <r>
      <rPr>
        <sz val="11"/>
        <color rgb="FF000000"/>
        <rFont val="Calibri"/>
        <family val="2"/>
        <scheme val="minor"/>
      </rPr>
      <t xml:space="preserve">. 2021).
(2) Discovery of underground shelters occupied by the Chacoan Marsh Rat after massive wildfires in Pantanal, Brazil (Semedo </t>
    </r>
    <r>
      <rPr>
        <i/>
        <sz val="11"/>
        <color rgb="FF000000"/>
        <rFont val="Calibri"/>
        <family val="2"/>
        <scheme val="minor"/>
      </rPr>
      <t>et al</t>
    </r>
    <r>
      <rPr>
        <sz val="11"/>
        <color rgb="FF000000"/>
        <rFont val="Calibri"/>
        <family val="2"/>
        <scheme val="minor"/>
      </rPr>
      <t>. 2022)</t>
    </r>
  </si>
  <si>
    <t>Distance sampling surveys reveal 17 million vertebrates directly killed by the 2020’s wildfires in the Pantanal, Brazil. Scientific Reports, 11(1), 23547. Doi: https://doi.org/10.1038/s41598-021-02844-5
Discovery of underground shelters occupied by the Chacoan Marsh Rat after massive wildfires in Pantanal, Brazil. https://doi.org/10.12933/therya_notes-22-65</t>
  </si>
  <si>
    <t>Selma Ribeiro (ICMBio/CENAP); Christian Berlinck (ICMBio/CENAP)</t>
  </si>
  <si>
    <t>Christian Berlinck (ICMBio/CENAP) entrou como colaborador nesta ação e para a próxima monitoria irá listar as UCs que trabalham com Manejo Integrado do Fogo (MIF) na área de abrangência do PAN que podem contribuir para o andamento desta ação.
​</t>
  </si>
  <si>
    <t>Corrigir: Paola Ribeiro (ICMBio/Canastra);
Rita Carvalho (UEMG)
Incluir: Thiago Semedo (Museu Paraense Emilio Goeldi); Walfrido Tomás (Embrapa Pantanal); Luanne Lima (CNPq); Christian Berlinck (ICMBio/CENAP)</t>
  </si>
  <si>
    <t>Incluir: Pantanal</t>
  </si>
  <si>
    <t>4.12</t>
  </si>
  <si>
    <t>Monitorar espacialmente as áreas estratégicas</t>
  </si>
  <si>
    <t>Relatório, Mapa de áreas estratégicas atualizado anualmente</t>
  </si>
  <si>
    <t>Mariella Butti (ICMBio/CENAP); Daniel Raíces (ICMBio/COESP); Katia Ferraz (USP)</t>
  </si>
  <si>
    <t>O primeiro ano desta ação foi monitorado, inclusive, considerando a necessidade da construção e levantamento dos Indicadores e Metas (Matriz de Avaliação deste PAN).</t>
  </si>
  <si>
    <t>Tabela com taxas de mudança, atualização da tabela da Avaliação.​</t>
  </si>
  <si>
    <t>Delimitação da área de abrangência considerando os registros que vem sendo disponibilizados ao longo do tempo (entre as oficinas)​.</t>
  </si>
  <si>
    <t>Durante as avaliações deverão ser considerados os novos registros e, se for o caso, atualizar os mapas de áreas de abrangência e estratégicas deste PAN.​</t>
  </si>
  <si>
    <t>Incluir: Renan A. Lieto (ICMBio/CENAP)</t>
  </si>
  <si>
    <t>PLANEJAMENTO DE NOVAS AÇÕES</t>
  </si>
  <si>
    <t>NOVAS AÇÕES:</t>
  </si>
  <si>
    <t>OBJETIVO ESPECÍFICO</t>
  </si>
  <si>
    <t>2.13</t>
  </si>
  <si>
    <t>Articular a inclusão de programa de monitoramento de impacto em populações de pequenos mamíferos no PBA e planos similares no licenciamento de empreendimentos de médio e grande porte junto a órgãos licenciadores</t>
  </si>
  <si>
    <t>Ata de reunião, Ofício encaminhado​</t>
  </si>
  <si>
    <t>Francisco Paroli (SEMA/MT)</t>
  </si>
  <si>
    <t>0,00</t>
  </si>
  <si>
    <t>Ana Paula Carmignotto (UFSCar); Thales Freitas (UFRGS); Gisele Lessa (UFV); Gilson Ximenes (UESB); Marian Rodrigues (ICMBio/PARNA Serra da Capivara); Caroline Gomes (SEMA-RS); Sara Alves (INEMA-BA); Janaína Aguiar (IEF-MG); Daniel Raices (ICMBio/COESP); Rogério Cunha (ICMBio/CENAP); Agnis Cristiane (Vivaz Consultoria); Alexandre Percequillo (USP/ESALQ)</t>
  </si>
  <si>
    <t>PBA= Plano Básico Ambiental​
Para os empreendimentos de médio e grande porte inseridos nas áreas estratégicas desse PAN, mesmo que não apresentem impacto significativo, e que estejam previstos programas de monitoramento, devem ser inseridos o monitoramento de pequenos mamíferos.​</t>
  </si>
  <si>
    <t>4.13</t>
  </si>
  <si>
    <t>Realizar refinamento no mapa de áreas estratégicas para espécies que tenha registros suficientes</t>
  </si>
  <si>
    <t>Mapa das áreas estratégicas com refinamento</t>
  </si>
  <si>
    <t>Daniel Raíces (ICMBio/COESP); Katia Ferraz (USP/ESALQ); Thales Freitas (UFRGS); Paulo Maier (ICMBio/NGI Araripe); Hugo Fernandes (UECE); Márcia Jardim (SEMA/RS); Alexandre Christoff (Pesquisador Autônomo/RS); Cezar Neubert Gonçalves (ICMBio/PARNA Diamantina); Maria Lúcia Carvalho (ICMBio/PARNA Catimbau)</t>
  </si>
  <si>
    <t>Inserir nova ação</t>
  </si>
  <si>
    <t>OBJETIVO</t>
  </si>
  <si>
    <t>Objetivo Geral do PAN</t>
  </si>
  <si>
    <t>PAINEL DE GESTÃO DO PAN</t>
  </si>
  <si>
    <t>RESUMO DA SITUAÇÃO DAS AÇÕES DO PAN</t>
  </si>
  <si>
    <t>SITUAÇÃO ATUAL DAS AÇÕES - 1ª MONITORIA (2023)</t>
  </si>
  <si>
    <t>SITUAÇÃO DAS AÇÕES</t>
  </si>
  <si>
    <t xml:space="preserve">MONITORIA </t>
  </si>
  <si>
    <t>%</t>
  </si>
  <si>
    <t>PÓS MONITORIA</t>
  </si>
  <si>
    <t xml:space="preserve"> Excluída ou Agrupada - Pós monitoria</t>
  </si>
  <si>
    <t xml:space="preserve"> Início planejado é posterior ao período monitorado</t>
  </si>
  <si>
    <t xml:space="preserve"> Não iniciada ou não concluída</t>
  </si>
  <si>
    <t xml:space="preserve"> Em andamento com problemas de realização</t>
  </si>
  <si>
    <t xml:space="preserve"> Em andamento no período previsto </t>
  </si>
  <si>
    <t xml:space="preserve"> Concluída</t>
  </si>
  <si>
    <t xml:space="preserve"> Ações Novas - Pós monitoria</t>
  </si>
  <si>
    <r>
      <t xml:space="preserve"> </t>
    </r>
    <r>
      <rPr>
        <b/>
        <sz val="11"/>
        <color theme="0"/>
        <rFont val="Calibri"/>
        <family val="2"/>
        <scheme val="minor"/>
      </rPr>
      <t>TOTAL DE AÇÕES DO PAN</t>
    </r>
  </si>
  <si>
    <t xml:space="preserve"> Ações Agrupadas na Monitoria</t>
  </si>
  <si>
    <t xml:space="preserve"> Ações Excluídas na Monitoria</t>
  </si>
  <si>
    <t>PAINEL DE OBJETIVOS ESPECÍFICOS DO PAN</t>
  </si>
  <si>
    <t>Número de Objetivos Específicos</t>
  </si>
  <si>
    <t>Objetivos Específicos</t>
  </si>
  <si>
    <t>Ações</t>
  </si>
  <si>
    <t>OBJETIVO 1</t>
  </si>
  <si>
    <t>OBJETIVO 2</t>
  </si>
  <si>
    <t>OBJETIVO 3</t>
  </si>
  <si>
    <t>OBJETIVO 4</t>
  </si>
  <si>
    <t>Assegurar a viabilidade populacional por meio da manutenção dos habitats e ampliação
do conhecimento biológico das espécies alvo do PAN</t>
  </si>
  <si>
    <t>06/08/2024 - 08/08/2024 (virtual)</t>
  </si>
  <si>
    <t>Promoção da manutenção e conectividade dos habitats das espécies alvo em zonas de produção agrícola, pecuária e de silvicultura.</t>
  </si>
  <si>
    <t>Elaborar Nota Técnica com informações das espécies alvo do PAN como subsídios para priorizar a alocação ou compensação de Reserva Legal (RL)</t>
  </si>
  <si>
    <t>Nota Técnica elaborada.</t>
  </si>
  <si>
    <t>Janaína Aguiar (IEF/MG); Sara Alves (INEMA/BA); Francisco Paroli (SEMA/MT); Cibele Barreto (ICMBio/PNB); Mariella Butti (USP/IB); Caroline Gomes (SEMA/RS); Alexandre Percequillo (USP/ESALQ); Paola Bianchini (Embrapa Semiárido/CPATSA); Mayara Beltrão (UFPB/MZUSP)</t>
  </si>
  <si>
    <t>Essa ação não foi iniciada, entretanto os mapas das áreas de zoneamento das áreas estratégicas estão pré-selecionados. Rebeca informou que vai pedir ajudar para o Pedro Henrique Barcelar (UNIVASAF/ICMBio/CENAP), que está apoiando as ações de monitoramento lá na região, e que tem conhecimento com geoprocessamento para apoiar a elaboração dos mapas que poderão subsidiar a elaração da Nota técnica.</t>
  </si>
  <si>
    <t>Falta de pessoal para executar a ação.</t>
  </si>
  <si>
    <t>Incluir: Pedro Henrique Barcelar (UNIVASAF/ICMBio/CENAP); Selma C. Ribeiro (ICMBio/CENAP)</t>
  </si>
  <si>
    <t>Registro da entrega do Ofício aos OEMAS  recomendando a priorização, nota técnica da ação 1.1 e shapefile anexo.</t>
  </si>
  <si>
    <t>Janaína Aguiar (IEF/MG); Sara Alves (INEMA/BA); Francisco Paroli (SEMA/MT); Cibele Barreto (ICMBio/PNB); Rebeca Barreto (UNIVASF); Caroline Gomes (SEMA/RS); Mayara Beltrão (UFPB/MZUSP)</t>
  </si>
  <si>
    <t>O produto dessa ação depende da elaboração do mapa de áreas estratégicas. Memória de cálculo: diárias e deslocamento.</t>
  </si>
  <si>
    <t>Um encontro foi marcado com o Pedro Henrique Barcelar (UNIVASAF/ICMBio/CENAP) para que ele apoie na identificação dos municípios de ocorrência das espécies para que seja passado às OEMAs. Além disso, será sugerido que ele realize uma revisão abrangente do PAN, detalhando as informações que devem ser comunicadas às OEMAs, aos municípios e a outros órgãos pertinentes. O objetivo é abordar esses documentos de maneira transversal, permitindo, assim, a identificação de itens nos quais o suporte geoprocessamento é essencial.</t>
  </si>
  <si>
    <t>A maior dificuldade dessa ação é encontrar os contatos dos pontos focais dentros das OEMAs e deixar claro o resultado esperado da ação por meio de um ofício.</t>
  </si>
  <si>
    <t xml:space="preserve">Recomenda-se que sejam enviados aos órgãos estaduais uma lista de municípios em que hajam registros das espécies em um único ofício em conjunto com ações relacionadas. </t>
  </si>
  <si>
    <t>Retirar: Caroline Gomes (SEMA/RS)
Incluir: Daniel Slomp (SEMA/RS)</t>
  </si>
  <si>
    <r>
      <rPr>
        <sz val="12"/>
        <color rgb="FF000000"/>
        <rFont val="Calibri"/>
        <scheme val="minor"/>
      </rPr>
      <t xml:space="preserve">Monitorar as populações de </t>
    </r>
    <r>
      <rPr>
        <i/>
        <sz val="12"/>
        <color rgb="FF000000"/>
        <rFont val="Calibri"/>
        <scheme val="minor"/>
      </rPr>
      <t>Ctenomys ibicuiensis</t>
    </r>
    <r>
      <rPr>
        <sz val="12"/>
        <color rgb="FF000000"/>
        <rFont val="Calibri"/>
        <scheme val="minor"/>
      </rPr>
      <t xml:space="preserve">, </t>
    </r>
    <r>
      <rPr>
        <i/>
        <sz val="12"/>
        <color rgb="FF000000"/>
        <rFont val="Calibri"/>
        <scheme val="minor"/>
      </rPr>
      <t>Trinomys yonenagae</t>
    </r>
    <r>
      <rPr>
        <sz val="12"/>
        <color rgb="FF000000"/>
        <rFont val="Calibri"/>
        <scheme val="minor"/>
      </rPr>
      <t xml:space="preserve">, </t>
    </r>
    <r>
      <rPr>
        <i/>
        <sz val="12"/>
        <color rgb="FF000000"/>
        <rFont val="Calibri"/>
        <scheme val="minor"/>
      </rPr>
      <t xml:space="preserve">Kerodon rupestris </t>
    </r>
    <r>
      <rPr>
        <sz val="12"/>
        <color rgb="FF000000"/>
        <rFont val="Calibri"/>
        <scheme val="minor"/>
      </rPr>
      <t xml:space="preserve">e </t>
    </r>
    <r>
      <rPr>
        <i/>
        <sz val="12"/>
        <color rgb="FF000000"/>
        <rFont val="Calibri"/>
        <scheme val="minor"/>
      </rPr>
      <t xml:space="preserve">Rhipidomys cariri </t>
    </r>
    <r>
      <rPr>
        <sz val="12"/>
        <color rgb="FF000000"/>
        <rFont val="Calibri"/>
        <scheme val="minor"/>
      </rPr>
      <t>para medir a efetividade da Reserva Legal (RL) e APP em zonas de produção agrícola, pecuária e silvicultura​</t>
    </r>
  </si>
  <si>
    <t>Notas e relatórios técnicos encaminhados às OEMAS de interesse, artigos e resumos.</t>
  </si>
  <si>
    <t>Informação disponível sobre a efetividade das RL e APP na manutenção das populações das espécies alvo</t>
  </si>
  <si>
    <t>Maria Isabel Pereira (UNIVASF); Alexandre Percequillo (USP/ESALQ); Ana Paula Carmignotto (UFSCar); Thales Freitas (UFGRS); Gilson Ximenes (UESB); Mayara Beltrão (UFPB/MZUSP)</t>
  </si>
  <si>
    <t>Diárias; combustível+ material de campo.</t>
  </si>
  <si>
    <r>
      <t xml:space="preserve">A ação está em andamento para </t>
    </r>
    <r>
      <rPr>
        <i/>
        <sz val="11"/>
        <rFont val="Calibri"/>
        <family val="2"/>
      </rPr>
      <t xml:space="preserve">Trinomys yonenagae </t>
    </r>
    <r>
      <rPr>
        <sz val="11"/>
        <rFont val="Calibri"/>
        <family val="2"/>
      </rPr>
      <t xml:space="preserve">e os produtos estarão relacionados com as ações 1.1 e 1.2. Thales Freitas (UFGRS) não possui novas informações em relação ao </t>
    </r>
    <r>
      <rPr>
        <i/>
        <sz val="11"/>
        <rFont val="Calibri"/>
        <family val="2"/>
      </rPr>
      <t>Ctenomys ibicuiensis</t>
    </r>
    <r>
      <rPr>
        <sz val="11"/>
        <rFont val="Calibri"/>
        <family val="2"/>
      </rPr>
      <t>, porém irá tentar incluir a metodologia de monitoramento da espécie no projeto de monitoramento emergencial das espécies do RS.</t>
    </r>
  </si>
  <si>
    <r>
      <t xml:space="preserve">Como houve diminuição do recurso do projeto do ICMBio, não foi possível iniciar o monitoramento do </t>
    </r>
    <r>
      <rPr>
        <i/>
        <sz val="11"/>
        <color rgb="FF000000"/>
        <rFont val="Calibri"/>
        <family val="2"/>
      </rPr>
      <t>Rhipidomys cariri</t>
    </r>
    <r>
      <rPr>
        <sz val="11"/>
        <color rgb="FF000000"/>
        <rFont val="Calibri"/>
        <family val="2"/>
      </rPr>
      <t xml:space="preserve"> pela equipe da Rebeca Barreto (UNIVASF). Outras espécies não se tem conhecimento de trabalhos de monitoramento em andamento a não ser a equipe do Prof. Thales no RS.</t>
    </r>
  </si>
  <si>
    <t>Rebeca Barreto (UNIVASF); Selma Ribeiro (ICMBio/CENAP)</t>
  </si>
  <si>
    <t>Janaína Aguiar (IEF/MG); Sara Alves (INEMA/BA); Cibele Barreto (ICMBio/PNB); Caroline Gomes (SEMA/RS)</t>
  </si>
  <si>
    <t>Existem banco de dados disponívies das áreas embargadas tanto do IBAMA quanto no ICMBio que são atualizados todo final de ano. A proposta é contar com o apoio do Pedro Henrique Barcelar (UNIVASAF/ICMBio/CENAP) para sobrepor essas  áreas sobre as RL e APP baixadas em função do CAR, e verificar onde concentram o maior número de áreas embargadas, dentro do mapa de áreas estratégicas do PAN.</t>
  </si>
  <si>
    <t>https://www.gov.br/ibama/pt-br/servicos/consultas/autuacoes-e-embargos/areas-embargadas
https://docs.bigdatacorp.com.br/plataforma/reference/enderecos_embargoed_areas</t>
  </si>
  <si>
    <t>É necessário uma única pessoa dedicada em executar essa ação, como um aluno de TCC ou mestrado.</t>
  </si>
  <si>
    <t xml:space="preserve">Mapa das áreas embargadas nas APPs e RL nas áreas estratégicas </t>
  </si>
  <si>
    <t>Retirar: Caroline Gomes (SEMA/RS)
Incluir: Daniel Slomp (SEMA/RS); Selma C. Ribeiro (ICMBio/CENAP); Pedro Henrique Barcelar (UNIVASAF/ICMBio/CENAP)</t>
  </si>
  <si>
    <t>Nota técnica e ofício encaminhados</t>
  </si>
  <si>
    <t>Caren Dalmolin (ICMBio/COPAN); Janaína Aguiar (IEF-MG); Sara Alves (INEMA/BA); Caroline Gomes (SEMA/RS); Francisco Paroli (SEMA/MT); Dérien Duarte (ICMBio/CEPSUL); Selma Ribeiro (ICMBio/CENAP)</t>
  </si>
  <si>
    <t>PN Canastra:  Encaminhou mapa atualizado de áreas regularizadas do Parque Nacional da Serra da Canastra.
Atualmente, a área adquirida do Parque Nacional da Serra da Canastra é de 96.319,2649 ha, que correspondem a 48,653% da área total desta unidade de conservação.
Thiago Guerra (ICMBio/CENAP) gerou um mapa contendo os registros nas UCs de proteção integral, dentro das áreas estratégicas, para subsidiar tomada de decisão dos gestores.
É essencial que o GAT dedique esforços para identificar quais UCs são prioritárias para a realização desse levantamento. Considerando a complexidade de determinar habitats adequados para as espécies com registros nas UCs, esse foco direcionado pode obter resultados mais eficazes e alinhados com os objetivos propostos.</t>
  </si>
  <si>
    <t>Mapa de regularização fundiário PN Canastra 2024 (Arquivo KMZ) e PDF</t>
  </si>
  <si>
    <t>Dificuldade de gerar os pontos específicos para que possa haver a priorização para a regularização fundiária.</t>
  </si>
  <si>
    <t>Estabelecer quais são as Ucs prioritárias para estabelecer essa área. Foi sugerido o entorno de Brasília, Região do PN Grande Sertão Veredas, MATOPIBA, Juazeiro e Petrolina e em uma área do PI. Dessa forma, a ação seria mais acertiva. Porém é necessário uma conversa com os especialitas das espécies para definição dessas áreas.</t>
  </si>
  <si>
    <t>Retirar: Caroline Gomes (SEMA/RS)
Incluir: Daniel Slomp (SEMA/RS); Thiago Guerra (ICMBio/CENAP)</t>
  </si>
  <si>
    <t>Verônica de Novaes (ICMBio/COCUC); Walter Steenbock (ICMBio/CEPSUL); Caroline Gomes (SEMA-RS); Weber Silva (Aquasis); Gabriela Moreira (Instituto de Ação Socioambiental); Kleber Silva (INEMA/BA)</t>
  </si>
  <si>
    <t>Apesar do esforço em verificar a situação atual de cada uma das UCs listadas na ação conforme processos constantes nos produtos, entende-se que o ideal é estabelecer quais dessas estão em estágio mais avançado e merecem a elaboração de uma moção de apoio do PAN  para ser encaminhado para os órgãos. 
Não foram encontradas informações sobre o MONA Pedra do Claranã e PM Serra dos Cocos.
Foi encaminhado e-mail para a CGUC, em 14/11/2023, para indicar um servidor para ser colaborador dessa ação mas não houve retorno.
Este ano, uma reunião foi realizada na sede do ICMBio em Brasília para definir áreas prioritárias para a criação de UCs. O servidor Ricardo Sampaio, representando o CENAP, apresentou informações sobre as áreas estratégicas de todos os PANs sob a responsabilidade do centro, incluindo o PAN PMAA
Em 16.07.2024 foi encaminhado e-mail para os colaboradores da ação contribuirem.</t>
  </si>
  <si>
    <r>
      <rPr>
        <sz val="11"/>
        <color rgb="FF000000"/>
        <rFont val="Calibri"/>
        <family val="2"/>
        <scheme val="minor"/>
      </rPr>
      <t xml:space="preserve">Processo 02070.000020/2008-48 - Criação PARNA Albardão (https://www.gov.br/icmbio/pt-br/assuntos/noticias/ultimas-noticias/instituto-chico-mendes-convida-sociedade-para-debater-a-criacao-do-parque-nacional-do-albardao-no-rs/folder-albardao_online.pdf). 
</t>
    </r>
    <r>
      <rPr>
        <u/>
        <sz val="11"/>
        <color rgb="FF0000FF"/>
        <rFont val="Calibri"/>
        <family val="2"/>
        <scheme val="minor"/>
      </rPr>
      <t xml:space="preserve">
</t>
    </r>
    <r>
      <rPr>
        <sz val="11"/>
        <color rgb="FF000000"/>
        <rFont val="Calibri"/>
        <family val="2"/>
        <scheme val="minor"/>
      </rPr>
      <t xml:space="preserve">Processo 02070.010430/2024-17 o documento SEI 19014889, onde indica duas áreas para criação de UCs no bioma Caatinga com base nessa ação do PAN. 
Processo SEI: 02001.008813/2002-33, Criação da Reserva Extrativista Cabo de Santa Marta.
RPPN Sítio dos Azevedos já foi criado (SEi nº 11817782).
</t>
    </r>
  </si>
  <si>
    <t>Elaborar moção de apoio a criação das UCs elaborada pelos colaboradores  do PAN.</t>
  </si>
  <si>
    <t>Alterar: Moção de apoio encaminhada</t>
  </si>
  <si>
    <t>Daniel Raíces (ICMBio/COESP)</t>
  </si>
  <si>
    <t>O PRIM Agricultura ainda não foi publicado, porém não foi realizado nenhuma articulação.</t>
  </si>
  <si>
    <t>Fazer a solicitação através de um ofício ou memorando via SEI.</t>
  </si>
  <si>
    <t>Incluir: Pedro R. Antunes (ICMBio/CENAP)</t>
  </si>
  <si>
    <t>Monitorar populações de pequenos mamíferos em áreas de recaatingamento</t>
  </si>
  <si>
    <t>Ricardo Sampaio (ICMBio/CENAP)</t>
  </si>
  <si>
    <r>
      <t xml:space="preserve">Áreas de recaatingamento estão na área de distribuição de </t>
    </r>
    <r>
      <rPr>
        <i/>
        <sz val="12"/>
        <color rgb="FF000000"/>
        <rFont val="Calibri"/>
        <family val="2"/>
        <scheme val="minor"/>
      </rPr>
      <t>Kerodon rupestris</t>
    </r>
    <r>
      <rPr>
        <sz val="12"/>
        <color rgb="FF000000"/>
        <rFont val="Calibri"/>
        <family val="2"/>
        <scheme val="minor"/>
      </rPr>
      <t xml:space="preserve"> e </t>
    </r>
    <r>
      <rPr>
        <i/>
        <sz val="12"/>
        <color rgb="FF000000"/>
        <rFont val="Calibri"/>
        <family val="2"/>
        <scheme val="minor"/>
      </rPr>
      <t>Trinomys yonenagae</t>
    </r>
  </si>
  <si>
    <r>
      <rPr>
        <sz val="11"/>
        <color rgb="FF000000"/>
        <rFont val="Calibri"/>
        <family val="2"/>
        <scheme val="minor"/>
      </rPr>
      <t xml:space="preserve">Não houve avanço na execução da ação. Há dificuldades de acesso e de articulação com o IRPAA/BA, que detém a gestão desses projetos, percebendo também uma falta de cooperação. A redução de recursos levou à exclusão das áreas nas comunidades em Pilão Arcado/BA, que possuem áreas de recatingamento. Outro motivo da retirada dessas áreas do projeto, foi para evitar conflitos interinstitucionais. Além disso, durante o levantamento observou-se que as áreas de dunas não correspondem às de recatingamento.
</t>
    </r>
    <r>
      <rPr>
        <sz val="11"/>
        <rFont val="Calibri"/>
        <family val="2"/>
        <scheme val="minor"/>
      </rPr>
      <t xml:space="preserve"> </t>
    </r>
  </si>
  <si>
    <t>As áreas de recaatingamento tem um projeto próprio dentro do IRPAA/BA, pois o IRPA quer ter a detenção dos recursos e execução do monitoramento. Além disso, devido a redução dos recursos, essas áreas foram retiradas do projeto de monitoramento do grupo da Rebeca Barreto (UNIVASF). Rebera Barreto (UNIVASF) sugeriu excluir essa ação já que não vem sendo realizados ações nesse tipo de ambiente (áreas de recatingamento).</t>
  </si>
  <si>
    <t xml:space="preserve">Foi sugerido que o contato com o IRPAA/BA seja feito via ICMBio/CENAP e avaliar se a ação é viável de ser executada. </t>
  </si>
  <si>
    <t>Incluir: Anna Ludmilla da Costa-Pinto (MHN/UFAL)</t>
  </si>
  <si>
    <t>Controle da expansão urbana e de empreendimentos e do impacto do turismo sobre as áreas estratégicas para a conservação das espécies alvo.</t>
  </si>
  <si>
    <t>Janaina Aguiar (IEF/MG); Sara Alves (INEMA/BA); Mariella Butti (USP/IB); Matheus Dalloz (IBAMA); Rebeca Barreto (UNIVASF); Marian Rodrigues (ICMBio/PARNA Serra da Capivara); Caroline Gomes (SEMA/RS); Lilian Wetzel (NEMA)</t>
  </si>
  <si>
    <t>Elaboração do ofício e dificuldade de conseguir o contato dos órgãos licenciadores.</t>
  </si>
  <si>
    <t xml:space="preserve">Bernardo Papi (Ecotropica Ambiental); </t>
  </si>
  <si>
    <t xml:space="preserve">
Encaminhar um único ofício objetivo em conjunto com as outras ações;
Verificar contatos dos órgãos licenciadores; e 
Fazer um primeiro contato com os ógãos estaduais e posteriormente as eleições, conjuntamente, com os órgãos municipais.</t>
  </si>
  <si>
    <t>Retirar: Caroline Gomes (SEMA/RS); Matheus Dalloz (IBAMA)
Incluir: Daniel Slomp (SEMA/RS)</t>
  </si>
  <si>
    <t>Rafael Volquind (FEPAM/RS); Dilton de Castro (Comitê da Bacia do Rio Tramandaí); Caroline Gomes (SEMA/RS); Janaína Aguiar (IEF/MG); Sara Alves (INEMA/BA); Francisco Paroli (SEMA/MT); Paulo Maier (ICMBio/NGI Araripe)</t>
  </si>
  <si>
    <r>
      <t xml:space="preserve">Discutir com o PAN Lagoas (SC e RS) para propostas de financiamento; capacitações por Estado; Espécies alvo: </t>
    </r>
    <r>
      <rPr>
        <i/>
        <sz val="12"/>
        <color rgb="FF000000"/>
        <rFont val="Calibri"/>
        <family val="2"/>
        <scheme val="minor"/>
      </rPr>
      <t>R. cariri</t>
    </r>
    <r>
      <rPr>
        <sz val="12"/>
        <color rgb="FF000000"/>
        <rFont val="Calibri"/>
        <family val="2"/>
        <scheme val="minor"/>
      </rPr>
      <t xml:space="preserve">, </t>
    </r>
    <r>
      <rPr>
        <i/>
        <sz val="12"/>
        <color rgb="FF000000"/>
        <rFont val="Calibri"/>
        <family val="2"/>
        <scheme val="minor"/>
      </rPr>
      <t>T. yonenagae</t>
    </r>
    <r>
      <rPr>
        <sz val="12"/>
        <color rgb="FF000000"/>
        <rFont val="Calibri"/>
        <family val="2"/>
        <scheme val="minor"/>
      </rPr>
      <t xml:space="preserve"> e </t>
    </r>
    <r>
      <rPr>
        <i/>
        <sz val="12"/>
        <color rgb="FF000000"/>
        <rFont val="Calibri"/>
        <family val="2"/>
        <scheme val="minor"/>
      </rPr>
      <t xml:space="preserve">Ctenomys </t>
    </r>
  </si>
  <si>
    <t xml:space="preserve">Ação ainda não iniciada. Dentro do prazo. 
Para o PAN de Pequenos Mamíferos de Áreas Florestais foi realizada uma primeira reunião com os órgãos ambientais do Rio de Janeiro. O objetivo é dar continuidade para outros estados, abrangendo a área de distribuição do PAN PMAA. Buscar retomar o contato com o órgão ambiental do RS utilizando como estratégia o apoio do coordenador do PAN Lagoas do Sul.
</t>
  </si>
  <si>
    <t>Problemas no RS e saída da representante do RS do GAT.</t>
  </si>
  <si>
    <t>Reiniciar o contato com os órgãos ambientais dos estados alvo. Iniciar o workshop a partir de 2025, depois das eleições.</t>
  </si>
  <si>
    <t>Elildo Alves (ICMBio/CENAP)</t>
  </si>
  <si>
    <t>A ação não está parada, porém não há novas informações dadas pelo articulador da ação.</t>
  </si>
  <si>
    <t>O tempo da ação não condiz com a publicação do PAN. O PRIM IVT foi publicado antes da publicação do PAN PMAA.</t>
  </si>
  <si>
    <t>Elildo alves Ribeiro (ICMBio/CENAP)</t>
  </si>
  <si>
    <t>Tentar conseguir as informações por vias mais oficiais ou na pasta do PRIM no TEAMs.</t>
  </si>
  <si>
    <t>Yuri Teixeira Amaral (ICMBio/GR2 Nordeste)</t>
  </si>
  <si>
    <t>Caren Dalmolin (ICMBio/COPAN); Janaína Aguiar (IEF/MG); Lilian Wetzel (NEMA); Luciano Martins (Fepam/RS); Carlos Augusto (ICMBio/NGI Araripe)</t>
  </si>
  <si>
    <r>
      <t xml:space="preserve">A definir de acordo com o mapa de áreas estratégicas; município Diamantina (abate/caça </t>
    </r>
    <r>
      <rPr>
        <i/>
        <sz val="12"/>
        <rFont val="Calibri"/>
        <family val="2"/>
        <scheme val="minor"/>
      </rPr>
      <t>Kerodon rupestris</t>
    </r>
    <r>
      <rPr>
        <sz val="12"/>
        <rFont val="Calibri"/>
        <family val="2"/>
        <scheme val="minor"/>
      </rPr>
      <t>)</t>
    </r>
  </si>
  <si>
    <r>
      <t>Incluir informação sobre as principais ameaças indicadas no PAN para estas áreas (</t>
    </r>
    <r>
      <rPr>
        <i/>
        <sz val="12"/>
        <rFont val="Calibri"/>
        <family val="2"/>
        <scheme val="minor"/>
      </rPr>
      <t>K. rupestris</t>
    </r>
    <r>
      <rPr>
        <sz val="12"/>
        <rFont val="Calibri"/>
        <family val="2"/>
        <scheme val="minor"/>
      </rPr>
      <t xml:space="preserve"> vendido como afrodisíaco em Diamantina); ação contínua;   ideia de juntar ações de outros PANs nas áreas estratégicas para fortalecer as recomendações (lagartixa, borboleta, rhinela...)</t>
    </r>
  </si>
  <si>
    <t xml:space="preserve">Marcia Chame (Fiocruz); 
Selma C. Ribeiro (ICMBio/CENAP); </t>
  </si>
  <si>
    <t>Ofícios encaminhados com o   protocolo anexo; memória de reuião</t>
  </si>
  <si>
    <t>Janaína Aguiar (IEF/MG); Rafael Volquind (FEPAM/RS); Dilton de Castro (Comitê da Bacia do Rio Tramandaí); Caroline Gomes (SEMA/RS); Sara Alves (INEMA/BA); Paulo Maier (ICMBio/NGI Araripe); Francisco Paroli (SEMA/MT)</t>
  </si>
  <si>
    <r>
      <t>Bernardo Papi (Ecotropica Ambiental);</t>
    </r>
    <r>
      <rPr>
        <sz val="11"/>
        <color rgb="FFFF0000"/>
        <rFont val="Calibri"/>
        <family val="2"/>
        <scheme val="minor"/>
      </rPr>
      <t xml:space="preserve"> </t>
    </r>
    <r>
      <rPr>
        <sz val="11"/>
        <rFont val="Calibri"/>
        <family val="2"/>
        <scheme val="minor"/>
      </rPr>
      <t>Ana Paula Carmignotto (UFSCar)</t>
    </r>
  </si>
  <si>
    <t xml:space="preserve">Recomenda-se utilizar as ações 2.1 e 2.2 para articulação, sensibilização e contribuições para a utilização do protocolo mínimo pelos órgãos estaduais e municipais. </t>
  </si>
  <si>
    <t>Alexandre Percequillo (USP/ESALQ); Ana Paula Carmignotto (UFSCar)</t>
  </si>
  <si>
    <t>Aguardar o retorno da articulação com os órgãos ambientais da ação 2.5 para propor a normativa.</t>
  </si>
  <si>
    <r>
      <t xml:space="preserve">Incluir a temática da conservação do </t>
    </r>
    <r>
      <rPr>
        <i/>
        <sz val="12"/>
        <color rgb="FF000000"/>
        <rFont val="Calibri"/>
        <family val="2"/>
        <scheme val="minor"/>
      </rPr>
      <t xml:space="preserve">Ctenomys flamarioni </t>
    </r>
    <r>
      <rPr>
        <sz val="12"/>
        <color rgb="FF000000"/>
        <rFont val="Calibri"/>
        <family val="2"/>
        <scheme val="minor"/>
      </rPr>
      <t>e</t>
    </r>
    <r>
      <rPr>
        <i/>
        <sz val="12"/>
        <color rgb="FF000000"/>
        <rFont val="Calibri"/>
        <family val="2"/>
        <scheme val="minor"/>
      </rPr>
      <t xml:space="preserve"> Ctenomys minutus</t>
    </r>
    <r>
      <rPr>
        <sz val="12"/>
        <color rgb="FF000000"/>
        <rFont val="Calibri"/>
        <family val="2"/>
        <scheme val="minor"/>
      </rPr>
      <t xml:space="preserve"> no GT para controle do trânsito de veículo na Praia do Cassino, Rio Grande-RS.</t>
    </r>
  </si>
  <si>
    <r>
      <t xml:space="preserve">A temática da proteção de </t>
    </r>
    <r>
      <rPr>
        <i/>
        <sz val="12"/>
        <rFont val="Calibri"/>
        <family val="2"/>
        <scheme val="minor"/>
      </rPr>
      <t>Ctenomys flamarioni</t>
    </r>
    <r>
      <rPr>
        <sz val="12"/>
        <rFont val="Calibri"/>
        <family val="2"/>
        <scheme val="minor"/>
      </rPr>
      <t xml:space="preserve"> e </t>
    </r>
    <r>
      <rPr>
        <i/>
        <sz val="12"/>
        <rFont val="Calibri"/>
        <family val="2"/>
        <scheme val="minor"/>
      </rPr>
      <t>Ctenomys minutus</t>
    </r>
    <r>
      <rPr>
        <sz val="12"/>
        <rFont val="Calibri"/>
        <family val="2"/>
        <scheme val="minor"/>
      </rPr>
      <t xml:space="preserve"> incorporada no GT</t>
    </r>
  </si>
  <si>
    <t>Ronaldo Cataldo Costa (ICMBio/CEPSUL)</t>
  </si>
  <si>
    <t>Paula Salge (ICMBio/CEPSUL); Lilian Wetzel (NEMA); Marcelo Merten Cruz (ICMBio/CEPSUL)</t>
  </si>
  <si>
    <t>O GT segue seus trabalhos, e o tema foi mencionado na reunião. O Tuco-tuco é uma das espécies que se pretende proteger com o controle de veículos, principalmente as motocicletas, que circulam por sobre o cordão de dunas. A partir do trabalho da GT, saiu um parecer do COMDEMA, com encaminhamento de se criar um modelo de autorização para o uso da praia. Também foram instaladas placas relativas ao tuco-tuco na nova passarela na praia do Cassino, Rio Grande-RS.</t>
  </si>
  <si>
    <t xml:space="preserve">Foto da placa instalada e ATA relatoria das reuniões do GT </t>
  </si>
  <si>
    <t>Ronaldo Cataldo (ICMBio/CEPSUL)</t>
  </si>
  <si>
    <t>Sara Alves (INEMA/BA); Luciana Khury (MP/BA)</t>
  </si>
  <si>
    <r>
      <t xml:space="preserve">Possível articulação com MP (ver com pessoal da BA); APA Dunas e Veredas do Baixo e Médio São Francisco (sem gestor); Municípios Casanova e Remanso com maior extensão; Espécie alvo do gênero </t>
    </r>
    <r>
      <rPr>
        <i/>
        <sz val="12"/>
        <rFont val="Calibri"/>
        <family val="2"/>
        <scheme val="minor"/>
      </rPr>
      <t>Trinomys</t>
    </r>
  </si>
  <si>
    <t>Projeto está em andamento com dois bolsistas contratados e três campanhas realizadas que irão auxiliar a subsidiar a ação, com excessão de Casa-Nova (área mais crítica devido ao turismo) por não ser possível amostrar na região devido à redução dos recursos inicialmente aprovados para o projeto.</t>
  </si>
  <si>
    <t>Redução dos recursos inicialmente aprovados para o projeto.</t>
  </si>
  <si>
    <t>Recomenda-se pensar em um PAN quem envolva as dunas.</t>
  </si>
  <si>
    <r>
      <t xml:space="preserve">Continuam sem equipe de fiscalização na Canastra. Ano passado foi realizado uma ação conjunta com o IBAMA para fiscalização de </t>
    </r>
    <r>
      <rPr>
        <i/>
        <sz val="11"/>
        <rFont val="Calibri"/>
        <family val="2"/>
        <scheme val="minor"/>
      </rPr>
      <t>off road</t>
    </r>
    <r>
      <rPr>
        <sz val="11"/>
        <rFont val="Calibri"/>
        <family val="2"/>
        <scheme val="minor"/>
      </rPr>
      <t>, mas seriam necessárias mais operações para surtir o efeito desejado.
Esse ano não conseguiram realizar nenhuma operação de fiscalização devido à greve dos agentes de fiscalização do IBAMA e do ICMBio. A situação tem piorado e, caso o ICMBio não recompor a equipe de servidores da Parna Serra da Canastra com urgência, não há vislumbre de avanço nas ações de proteção.</t>
    </r>
  </si>
  <si>
    <t>Falta de recursos finaceiros e humanos para execução das ações de fiscalização.</t>
  </si>
  <si>
    <t>Memórias de reunião; Ofícios encaminhados ao MP</t>
  </si>
  <si>
    <t>Caroline Gomes (SEMA/RS)</t>
  </si>
  <si>
    <t>Lilian Wetzel (NEMA); Alexandre Krob (ONG Curicaca); Jefferson André Floss (PE Itaipeva/SEMA/RS); Thales Freitas (UFRGS); Ronaldo Cataldo Costa (ICMBio/CEPSUL); Marcelo Merten Cruz (ICMBio/CEPSUL)</t>
  </si>
  <si>
    <t>Troca da articulação da ação.</t>
  </si>
  <si>
    <t>Bernardo Papi (Ecotropica Ambiental); Selma C. Ribeiro (ICMBio/CENAP); Daniel Slomp (SEMA/RS)</t>
  </si>
  <si>
    <t>Substituir  por Daniel Slomp (SEMA/RS)</t>
  </si>
  <si>
    <r>
      <rPr>
        <sz val="11"/>
        <color rgb="FF000000"/>
        <rFont val="Calibri"/>
        <family val="2"/>
        <scheme val="minor"/>
      </rPr>
      <t xml:space="preserve">Foram indicados novos servidores da APA Baleia Franca  para assumir a articulação e colaboração da ação. Foi realizada, em 13.08.2024, uma reunião virtual com esses servidores para apreentar o PAN e direcionar as atividades. Durante a reunião, Cristiane Bossoni (ICMBio/APABF) e Stéphano Diniz Ridolfi (ICMBio/APABF) informaram que existem ações programadas de ordenamento de turismo e que podem incluir o material da espécie </t>
    </r>
    <r>
      <rPr>
        <i/>
        <sz val="11"/>
        <color rgb="FF000000"/>
        <rFont val="Calibri"/>
        <family val="2"/>
        <scheme val="minor"/>
      </rPr>
      <t xml:space="preserve">Ctenomys minutus </t>
    </r>
    <r>
      <rPr>
        <sz val="11"/>
        <color rgb="FF000000"/>
        <rFont val="Calibri"/>
        <family val="2"/>
        <scheme val="minor"/>
      </rPr>
      <t>nos materiais de divulgação</t>
    </r>
    <r>
      <rPr>
        <i/>
        <sz val="11"/>
        <color rgb="FF000000"/>
        <rFont val="Calibri"/>
        <family val="2"/>
        <scheme val="minor"/>
      </rPr>
      <t xml:space="preserve">. </t>
    </r>
    <r>
      <rPr>
        <sz val="11"/>
        <color rgb="FF000000"/>
        <rFont val="Calibri"/>
        <family val="2"/>
        <scheme val="minor"/>
      </rPr>
      <t xml:space="preserve">Irão tentar incluir esse material para o evento de aniversário da APA que ocorrerá 14 de setembro de 2025. Informaram também que na APA BF tem trabalhos de ordenamento de uso das trilhas de longo curso, com formação local de guias e condutores. Estão tentando estabelecer e delimitar as trilhas para conservação de áreas bem sensíveis e também com espécies exóticas no parque. Além disso, irão iniciar as oficinas para a elaboração do uso público da APA BF. </t>
    </r>
  </si>
  <si>
    <t>Substituir por Stéphano Diniz Ridolfi (ICMBio/APABF)</t>
  </si>
  <si>
    <t xml:space="preserve">Retirar: Caio Eichnberger (ICMBio/APA da Baleia Franca)
Incluir: Cristiane Bossoni (ICMBio/APABF); </t>
  </si>
  <si>
    <t>Articular a conservação das áreas estratégicas nos Planos Diretores de Desenvolvimento Urbano  (PDDU) em municípios-chave</t>
  </si>
  <si>
    <t>Sara Alves (INEMA/BA); Mariella Butti (USP/IB); Rebeca Barreto (UNIVASF); Marian Rodrigues (ICMBio/PARNA Serra da Capivara); Caroline Gomes (SEMA/RS); Carlos Augusto (ICMBio/NGI Araripe); Ana Amélia Schreinert (FAMURS)</t>
  </si>
  <si>
    <t xml:space="preserve">De acordo com Carlos Augusto (ICMBio/NGI Araripe) o Plano de Diretor de Desenvolvimento Urbano - PDDU do Crato/CE, foi revisado e está junto ao poder publico municipal para aprovação, sendo que as contribuições foram feitas durantes as consultas públicas.  Já para o Município de Barbalha, o processo encontra-se parado. </t>
  </si>
  <si>
    <t>Ana Paula Carmignotto (UFSCar); Thales Freitas (UFRGS); Gilson Ximenes (UESB); Marian Rodrigues (ICMBio/PARNA Serra da Capivara); Caroline Gomes (SEMA/RS); Sara Alves (INEMA/BA); Janaína Aguiar (IEF/MG); Daniel Raices (ICMBio/COESP); Rogério Cunha (ICMBio/CENAP); Agnis Cristiane (Vivaz Consultoria); Alexandre Percequillo (USP/ESALQ)</t>
  </si>
  <si>
    <t>PBA= Plano Básico Ambiental​</t>
  </si>
  <si>
    <t>Difusão do conhecimento e sensibilização sobre as espécies alvo e suas áreas de ocorrência.</t>
  </si>
  <si>
    <t>Ana Paula Carmignotto (UFSCar); Thales Freitas (UFRGS); Gilson Ximenes (UESB); Alexandre Percequillo (USP/ESALQ); Rebeca Barreto (UNIVASF);  Lilian Wetzel (NEMA)</t>
  </si>
  <si>
    <t>Sugestão de empresa que ajuda na busca de recursos: V-bio.</t>
  </si>
  <si>
    <r>
      <t xml:space="preserve">As publicações dos roedores no Instagram @icmbio.cenap iniciou em 2024 sobre </t>
    </r>
    <r>
      <rPr>
        <i/>
        <sz val="11"/>
        <color rgb="FF000000"/>
        <rFont val="Calibri"/>
        <family val="2"/>
        <scheme val="minor"/>
      </rPr>
      <t>Kerodon acrobata</t>
    </r>
    <r>
      <rPr>
        <sz val="11"/>
        <color rgb="FF000000"/>
        <rFont val="Calibri"/>
        <family val="2"/>
        <scheme val="minor"/>
      </rPr>
      <t xml:space="preserve"> na série de publicações da Equipe da Avaliação "CENAP Espécies". Além disso, sempre que há atualização no site do PAN, a equipe do PAN do ICMBio/CENAP faz uma publicação informativa no Instagram com informações de acesso, documentos disponíveis, etc., a fim de divulgar o plano de ação para o público em geral. 
O perfil de Instagram para a divulgação do tuco-tuco, Projeto tuco-tuco, e o pefil Projeto Incisivos, que tem o objetivo de desmistificar e trazer conhecimento em relação aos pequenos roedores silvestres. Ambos os projetos são independentes do PAN, porém auxiliam na sensibilização da sociedade sobre a importância da preservação das espécies-alvo do PAN.
Marcia Chame (Fiocruz) informou na monitoria do PAN PMAF que vem dando apoio permanente a Chefia do Parna Serra da Capivara em projetos e ações locais de Educação Ambiental. </t>
    </r>
  </si>
  <si>
    <r>
      <t xml:space="preserve">Postagem no Instagram do ICMBio/CENAP sobre o Dia-do-Rato:
https://www.instagram.com/p/C5Vz76WL1eK/?img_index=5
Postagem no Instagram do ICMBio/CENAP sobre </t>
    </r>
    <r>
      <rPr>
        <i/>
        <sz val="11"/>
        <color rgb="FF000000"/>
        <rFont val="Calibri"/>
        <family val="2"/>
        <scheme val="minor"/>
      </rPr>
      <t>Kerodon acrobata</t>
    </r>
    <r>
      <rPr>
        <sz val="11"/>
        <color rgb="FF000000"/>
        <rFont val="Calibri"/>
        <family val="2"/>
        <scheme val="minor"/>
      </rPr>
      <t>:
https://www.instagram.com/p/C-GYtkxyKRI/?img_index=1
Postagem no Instagram do ICMBio/CENAP sobre o site do PAN PMAA:
https://www.instagram.com/p/C4vTrElL90Q/?img_index=1
Projeto Tuco-tuco: https://www.instagram.com/projetotucotuco/
Projeto Incisivos:
https://www.instagram.com/projeto.incisivos/</t>
    </r>
  </si>
  <si>
    <t>Aline Poscai (ICMBio/CENAP)</t>
  </si>
  <si>
    <t xml:space="preserve">Foi sugerido convidar alguém do projeto do tuco-tuco para colaborar com essa ação. Rever na Monitoria Anual 3 nova articulação, uma vez que Marian Rodrigues (PARNA Capivara/ICMBio), pediu pra sair dessa pois assumiu a ação 4.9. </t>
  </si>
  <si>
    <r>
      <t>Elaborar e distribuir</t>
    </r>
    <r>
      <rPr>
        <sz val="12"/>
        <color rgb="FF00B050"/>
        <rFont val="Calibri"/>
        <family val="2"/>
        <scheme val="minor"/>
      </rPr>
      <t xml:space="preserve"> </t>
    </r>
    <r>
      <rPr>
        <sz val="12"/>
        <color rgb="FF000000"/>
        <rFont val="Calibri"/>
        <family val="2"/>
        <scheme val="minor"/>
      </rPr>
      <t>material de divulgação sobre as espécies alvo do PAN, seus habitats, ameaças e medidas de convivência e mitigadoras voltado para órgãos gestores de Unidades de Conservação e de Licenciamento Ambiental</t>
    </r>
  </si>
  <si>
    <t>Ana Paula Carmignotto (UFSCar); Thales Freitas (UFRGS); Gilson Ximenes (UESB); Alexandre Percequillo (USP/ESALQ); Aline Poscai (ICMBio/CENAP)</t>
  </si>
  <si>
    <r>
      <t xml:space="preserve">Encaminhar Banners de acordo com a ocorrência das espécies e seus ambientes de cada Unidade de Conservação. Inserir no banner uso dos aplicativos. </t>
    </r>
    <r>
      <rPr>
        <sz val="12"/>
        <color rgb="FFFF0000"/>
        <rFont val="Calibri"/>
        <family val="2"/>
        <scheme val="minor"/>
      </rPr>
      <t xml:space="preserve"> </t>
    </r>
    <r>
      <rPr>
        <sz val="12"/>
        <color rgb="FF000000"/>
        <rFont val="Calibri"/>
        <family val="2"/>
        <scheme val="minor"/>
      </rPr>
      <t>Avaliar inserção de placas sobre a espécie em trilhas em Unidades de Conservação.</t>
    </r>
  </si>
  <si>
    <t>Após elaboração do sumário executivo por Mateus Melo (Concremat Consultoria Ambiental), voluntário da chamada do Edital 04/2023 de Voluntariado do ICMBio, houve a correção por Aline Poscai (ICMBio/CENAP) e envio ao GAT para revisão final. Durante esse processo, ela buscou de forma ativa, fotos dos roedores contemplados para compor as fotos das espécies no documento. A versão final foi enviada em janeiro/24 para Fabrício Escarlate (ICMBio/COPAN) para diamagração do material. Até o momento estamos aguardando o retorno com a versão final para divulgação do sumário executivo do PAN.</t>
  </si>
  <si>
    <t>Para a redução de custos, em substituição aos banners, sugere-se utilizar algumas placas com o QRcode contendo as informações das espécies-alvo de forma atrativa.</t>
  </si>
  <si>
    <t>Inserir:  Mateus Melo (Concremat Consultoria Ambiental)</t>
  </si>
  <si>
    <t>Javan Lopes (ICMBio/CGIMP)</t>
  </si>
  <si>
    <t>Bernardo Papi (Ecotropica Ambiental); Gabriela Moreira (Instituto de Ação Socioambiental); Marian Rodrigues (ICMBio/PARNA Serra da Capivara); Paulo Maier (ICMBio/NGI Araripe); Caroline Gomes (SEMA/RS)</t>
  </si>
  <si>
    <t xml:space="preserve">Entrou-se em contato com o articulador da ação, porém até a reunião de monitoria, não houve resposta. </t>
  </si>
  <si>
    <t>Dificuldade de comunicação com o articulador. Esta ação está diretamente vinculada com o Sumário Executivo e por isso teve dificuldade no andamento.</t>
  </si>
  <si>
    <t xml:space="preserve">Selma C. Ribeiro (ICMBio/CENAP); </t>
  </si>
  <si>
    <t>Paola Ribeiro (ICMBio/PARNA Serra da Canastra); Alex Bager (UFLA/CBEE); Cibele Barreto (ICMBio/PNB); Sara Alves (INEMA/BA); Francisco Paroli (SEMA/MT); Janaína Aguiar (IEF/MG); Caroline Gomes (SEMA/RS); Marian Rodrigues (ICMBio/PARNA Serra da Capivara); Paulo Maier (ICMBio/NGI Araripe)</t>
  </si>
  <si>
    <t>Público alvo: Brigadistas, visitantes. Aplicativos sugeridos: SisGeo, iNaturalist, U-Safe. Indicar nos banners essa sugestão.</t>
  </si>
  <si>
    <r>
      <rPr>
        <sz val="11"/>
        <color rgb="FF000000"/>
        <rFont val="Calibri"/>
        <family val="2"/>
      </rPr>
      <t xml:space="preserve">Foi encaminhado e-mail para colaboradores e UCs que podem ter visitação da área de abrangência em 16.07.2024. Tivemos até o momento os seguintes retornos.
APA Morro da Pedreira: Apesar de não envolver especificamente pequenos mamíferos, esse ano com apoio do PAT Espinhaço Mineiro e PAN Herpetofauna do Espinhaço, iniciaram projeto no iNaturalist (Links nos produtos)
PN Canastra: Vai iniciar o Programa Monitora em 2024 - Campestre Savânico, contratou diversos agentes ambientais voluntários e  sempre divulga o Inaturalist em suas capacitações já que utiliza a ferramenta, mas não há monitoramento continuado deste ultimo.
Flona Araripe-Apodi: Foi incorporado esse tema na capacitação de condutores e apresentadas as principais ferramentas de cicência cidadã.
APA Carst Lagoa Santa: Iniciará em 2024 o programa monitora (Estagiária Maria Alice e Biólogo Adriano estão a frente)
PN Chapada dos Veadeiros: Quer começar a trabalhar com o SISS-Geo, pediu ajuda inclusive.
NGI Juazeiro: Não há nenhuma pesquisa com pequenos mamíferos em andamento nas UCs APAs do Boqueirão da Onça e da Ararinha Azul, Parna do Boqueirão da Onça e REVIS da Ararinha Azul. Será iniciado o Programa Monitora nas UCs da Ararinha Azul, mas ainda está no início da instalação das armadilhas fotográficas.
Foram realizadas oficinas de capacitação pelo grupo da Rebeca Barreto (UNIVASF) para monitoramento participativo no município de Exu-PE (APA Araripe), porém não houve implementação.
</t>
    </r>
    <r>
      <rPr>
        <sz val="11"/>
        <color theme="1"/>
        <rFont val="Calibri"/>
        <family val="2"/>
      </rPr>
      <t>Márcia Chame informou que tem apoiado o PARNA Serra da Capivara com ações de sensibiização para utilização do SISS-Geo, com mais de 300 pessoas capacitadas.</t>
    </r>
    <r>
      <rPr>
        <sz val="11"/>
        <color rgb="FF538DD5"/>
        <rFont val="Calibri"/>
        <family val="2"/>
      </rPr>
      <t xml:space="preserve">
</t>
    </r>
    <r>
      <rPr>
        <sz val="11"/>
        <color rgb="FF000000"/>
        <rFont val="Calibri"/>
        <family val="2"/>
      </rPr>
      <t xml:space="preserve">
O GAT entende que o ideal é fazer um esforço para um evento </t>
    </r>
    <r>
      <rPr>
        <i/>
        <sz val="11"/>
        <color rgb="FF000000"/>
        <rFont val="Calibri"/>
        <family val="2"/>
      </rPr>
      <t>online</t>
    </r>
    <r>
      <rPr>
        <sz val="11"/>
        <color rgb="FF000000"/>
        <rFont val="Calibri"/>
        <family val="2"/>
      </rPr>
      <t>, convidando os gestores dessas plataformas digitais para esplanar para as UCs com visitação na área de abrangência do PAN para divulgação. Essa estratégia talvez tenha um resultado mais forte para cumprimento do objetivo, já que o hoje o que existe independe do PAN.</t>
    </r>
  </si>
  <si>
    <t>APA Morro da Pedreira: https://www.ief.mg.gov.br/noticias/4067-acao-de-ciencia-cidada-no-espinhaco-mineiro-mobiliza-comunidades-para-a-conservacao-da-biodiversidade (link para projeto Inaturalist na matéria)
https://www.instagram.com/reel/C9vauLIypgL/?igsh=MWdpbnZ1c20yand2eQ==</t>
  </si>
  <si>
    <t>Dificuldade de se conseguir contato atualizado e retorno dos gestores de UCs que tem visitação na área de Abrangência do PAN</t>
  </si>
  <si>
    <t>Manter contato com as UCs atualizadas para facilitar conseguir informações. Após ter informações das UCs tentar organizar um evento virtual para apresentar o que vem sendo feito de forma a fomentar o uso desse tipo de ferramenta. Utilizar os materiais do SISS-Geo.</t>
  </si>
  <si>
    <t>Retirar: Caroline Gomes (SEMA/RS)
Incluir: Daniel Slomp (SEMA/RS); Gabriela Moreira (Instituto de Ação Socioambiental</t>
  </si>
  <si>
    <t>Gabriela Moreira (Instituto de Ação Socioambiental)</t>
  </si>
  <si>
    <t>Rebeca Barreto (UNIVASF); Cibele Barreto (ICMBio/PNB); Marian Rodrigues (ICMBio/PARNA Serra da Capivara)</t>
  </si>
  <si>
    <t>Aplicativo semelhante ao Pokemon-Go. Sugestão de ser elaborada em conjunto com empresa júnior de Universidades ou Institutos Federais.</t>
  </si>
  <si>
    <t>A articuladora consultou com uma professora da UNILASALLE (Niterói-RJ) o custo para desenvolver um aplicativo no modelo Pokemon GO, porém foi informada que teria um alto custo. Outra problemática levantada pela articuladora da ação é de que um aplicativo como o Pokemon GO poderia estimular/nomalizar a caça, podendo trazer problemas futuros na percepção dos usuários. Dessa forma foi sugerido a criação de placas com QR-code que levariam a informações educativas das espécies. A sugestão é de que o jogo seja uma coleção de espécies, como um album de figurinha ao invés de caça, com álbum virtual. Parcerias com empresas como a Panini seriam bem-vindas.</t>
  </si>
  <si>
    <t>A ação apresenta dificuldades na obtenção de recurso e capacitação técnica para auxiliar no desenvolvimento do aplicativo.</t>
  </si>
  <si>
    <r>
      <t xml:space="preserve">Utilizar os editais de novas tecnologias das agências de fomento para a obtenção de recurso. Além disso, conseguir a parceria com alguém da engenharia da computação, por exemplo, para o desenvolvimento do </t>
    </r>
    <r>
      <rPr>
        <i/>
        <sz val="11"/>
        <color theme="1"/>
        <rFont val="Calibri"/>
        <family val="2"/>
        <scheme val="minor"/>
      </rPr>
      <t>software</t>
    </r>
    <r>
      <rPr>
        <sz val="11"/>
        <color theme="1"/>
        <rFont val="Calibri"/>
        <family val="2"/>
        <scheme val="minor"/>
      </rPr>
      <t>.</t>
    </r>
  </si>
  <si>
    <t>Ampliação do conhecimento sobre biologia, distribuição e habitat das espécies e dos impactos a que estão sujeitos.</t>
  </si>
  <si>
    <t>Ana Paula Carmignotto (UFSCar); Thales Freitas (UFRGS); Gilson Ximenes (UESB); Marian Rodrigues (ICMBio/PARNA Serra da Capivara); Rebeca Barreto (UNIVASF); Alexandre Percequillo (USP/ESALQ); Agnis Cristiane (Vivaz Consultoria)</t>
  </si>
  <si>
    <t xml:space="preserve">PARNA Serra da Capivara; PARNA Serra da Canastra; APA Chapada do Araripe; APA Dunas e Veredas do Baixo e Médio São Francisco; PE Biribiri; ESEC de Águas Emendadas </t>
  </si>
  <si>
    <r>
      <rPr>
        <sz val="11"/>
        <color rgb="FF000000"/>
        <rFont val="Calibri"/>
        <scheme val="minor"/>
      </rPr>
      <t xml:space="preserve">Será realizado inventários faunísticos em áreas de lacuna de amostragem no MA em 2024 e em RO em 2025 pelo projeto PPBIO Cerrado e Caatinga e possivelmente irão gerar novas informações sobre as espécies-alvo. Além disso, Joyce Prado do MZUSP está com projeto Jovem Pesquisador -FAPESP em andamento na Caatinga e Cerrado.
O Projeto da Rebeca Barreto, Dunas do São Francisco, e da Luanne Lima (CNPq) com DNA ambiental na Serra da Canastra estão em andamento. 
</t>
    </r>
    <r>
      <rPr>
        <sz val="11"/>
        <color rgb="FFFF0000"/>
        <rFont val="Calibri"/>
        <scheme val="minor"/>
      </rPr>
      <t xml:space="preserve">
</t>
    </r>
    <r>
      <rPr>
        <sz val="11"/>
        <rFont val="Calibri"/>
        <family val="2"/>
        <scheme val="minor"/>
      </rPr>
      <t xml:space="preserve">No NGI Araripe, Carlos Augusto  informou que a Deyvisson Silva, orientado do Proj. Allyson Pontes Pinheiro, da URCA - Universidade do Cariri, em parceia com  BIOCIVERSE, terminou o levantameto de dados secundários e deve publicar em breve. Não houve coleta de dados em campo.
</t>
    </r>
    <r>
      <rPr>
        <b/>
        <sz val="11"/>
        <color rgb="FFFF0000"/>
        <rFont val="Calibri"/>
        <scheme val="minor"/>
      </rPr>
      <t xml:space="preserve">
</t>
    </r>
    <r>
      <rPr>
        <sz val="11"/>
        <rFont val="Calibri"/>
        <family val="2"/>
        <scheme val="minor"/>
      </rPr>
      <t>O Prof. Renato de Oliveria Affonso (73-99114-0578), da UESB, Campus de Jequié, está analisando os dados coletados para o doutorado dele, com coleta e captura na Flona de Contendas do Sincorá e na Caatinga, PARNA/REVIS de Boa Nova. Todos os individuos coletados estão na coleção do Martin Alvarez (UESC). Trouxe a problemática do Keredon na região de Contendas visando ampliação da Flona para sua conservação, já que são muito caçados.</t>
    </r>
    <r>
      <rPr>
        <b/>
        <sz val="11"/>
        <color rgb="FFFF0000"/>
        <rFont val="Calibri"/>
        <scheme val="minor"/>
      </rPr>
      <t xml:space="preserve">
</t>
    </r>
    <r>
      <rPr>
        <sz val="11"/>
        <color rgb="FFFF0000"/>
        <rFont val="Calibri"/>
        <scheme val="minor"/>
      </rPr>
      <t xml:space="preserve">
</t>
    </r>
    <r>
      <rPr>
        <sz val="11"/>
        <color rgb="FF000000"/>
        <rFont val="Calibri"/>
        <scheme val="minor"/>
      </rPr>
      <t>O ICMBio está com projetos de monitoramento das espécies afetadas pelas enchentos do RS e os tuco-tucos foram o grupo mais atingido e será contemplado. Previsão de início em 2025.
Anna Ludmilla da Costa-Pinto (MHN/UFAL) encaminhou três trabalhos publicados entre 2023 e 2024 relacionados as espécies-alvo na Caatinga.</t>
    </r>
  </si>
  <si>
    <t>Dificuldade de contato com os diversos projetos em andamento.</t>
  </si>
  <si>
    <t>Ana Paula Carmignotto (UFSCAR); Mariella Butti (USP/IB); Selma Ribeiro (ICMBio/CENAP)</t>
  </si>
  <si>
    <t>Ana Paula Carmignotto (UFSCar); Alexandre Percequillo (USP/ESALQ); Gilson Ximenes (UESB); Mariella Butti (USP/IB); Renan Lieto (ICMBio/CENAP); Agnis Cristiane (Vivaz Consultoria)</t>
  </si>
  <si>
    <r>
      <rPr>
        <sz val="11"/>
        <color rgb="FF000000"/>
        <rFont val="Calibri"/>
        <scheme val="minor"/>
      </rPr>
      <t xml:space="preserve">Plataforma SALVE encontra-se com dados atualizados, e fichas devem ser publicadas em breve.
</t>
    </r>
    <r>
      <rPr>
        <sz val="11"/>
        <color rgb="FFFF0000"/>
        <rFont val="Calibri"/>
        <scheme val="minor"/>
      </rPr>
      <t xml:space="preserve">
</t>
    </r>
    <r>
      <rPr>
        <sz val="11"/>
        <color rgb="FF000000"/>
        <rFont val="Calibri"/>
        <scheme val="minor"/>
      </rPr>
      <t xml:space="preserve">Atualmente está em curso um projeto de Avaliação do impacto das enchentes no RS onde o Prof. Thales e sua equipe estão realizando monitoramento das espécies de tuco-tuco desse PAN. 
Está sendo atualizado o </t>
    </r>
    <r>
      <rPr>
        <i/>
        <sz val="11"/>
        <color rgb="FF000000"/>
        <rFont val="Calibri"/>
        <scheme val="minor"/>
      </rPr>
      <t>handbook</t>
    </r>
    <r>
      <rPr>
        <sz val="11"/>
        <color rgb="FF000000"/>
        <rFont val="Calibri"/>
        <scheme val="minor"/>
      </rPr>
      <t xml:space="preserve"> de pequenos mamíferos da Américas (</t>
    </r>
    <r>
      <rPr>
        <i/>
        <sz val="11"/>
        <color rgb="FF000000"/>
        <rFont val="Calibri"/>
        <scheme val="minor"/>
      </rPr>
      <t>Handbook of Mammals of Middle and South America</t>
    </r>
    <r>
      <rPr>
        <sz val="11"/>
        <color rgb="FF000000"/>
        <rFont val="Calibri"/>
        <scheme val="minor"/>
      </rPr>
      <t xml:space="preserve">) que conterão novos mapas atualizados com previsão de finalização em 2025.
</t>
    </r>
    <r>
      <rPr>
        <sz val="11"/>
        <rFont val="Calibri"/>
        <family val="2"/>
        <scheme val="minor"/>
      </rPr>
      <t>A equipe do Professor Talles Freitas (UFRGS), informou que não houve novas atualizações de mapa de distribuição das espécies junto a sua equipe de trabalho na UFRS.</t>
    </r>
  </si>
  <si>
    <t>Selma Ribeiro (ICMBio/CENAP); Ana Paula Carmignotto (UFSCAR)</t>
  </si>
  <si>
    <t>Mariella Butti (USP/IB); Daniel Raíces (ICMBio/COESP); Katia Ferraz (USP); Rebeca Barreto (UNIVASF)</t>
  </si>
  <si>
    <t>Ação concluída na Monitoria Anual 1.</t>
  </si>
  <si>
    <t>Emerson Vieira (UNB); Fernando Perini (UFMG); Cibele Barreto (ICMBio/PNB); Alexandre Percequillo (USP/ESALQ); Thales Freitas (UFRGS)</t>
  </si>
  <si>
    <r>
      <rPr>
        <sz val="11"/>
        <color rgb="FF000000"/>
        <rFont val="Calibri"/>
        <family val="2"/>
      </rPr>
      <t xml:space="preserve">Tentou-se implementar o projeto, porém, apesar de aprovado, o projeto foi cancelado por falta de recursos. Emerson Vieira (UNB) irá realizar um projeto de monitoramento em áreas úmidas na região de Brasília/DF e pode ser que as espécies-alvo sejam registradas.
Agnis Cristiane (Vivaz Consultoria) está realizando monitoramento de longo de prazo de </t>
    </r>
    <r>
      <rPr>
        <i/>
        <sz val="11"/>
        <color rgb="FF000000"/>
        <rFont val="Calibri"/>
        <family val="2"/>
      </rPr>
      <t xml:space="preserve">Trinomys moojeni </t>
    </r>
    <r>
      <rPr>
        <sz val="11"/>
        <color rgb="FF000000"/>
        <rFont val="Calibri"/>
        <family val="2"/>
      </rPr>
      <t xml:space="preserve">(previsto até 2026).
Projeto FAPESP foi submetido para estudar o impacto do fogo em uma área em Goiás, que pode vir a ser monitorada pela equipe de Ana Paula Carmignotto (UFSCar).
Projeto de Avaliação do impacto das enchentes no RS onde o Prof. Thales e sua equipe devem iniciar em 2025 o monitoramento das espécies-alvo presentes na localidade desse PAN. O escopo desse projeto pode abranger a área de distribuição do </t>
    </r>
    <r>
      <rPr>
        <i/>
        <sz val="11"/>
        <color rgb="FF000000"/>
        <rFont val="Calibri"/>
        <family val="2"/>
      </rPr>
      <t>Wilfredomys oenax</t>
    </r>
    <r>
      <rPr>
        <sz val="11"/>
        <color rgb="FF000000"/>
        <rFont val="Calibri"/>
        <family val="2"/>
      </rPr>
      <t>.</t>
    </r>
  </si>
  <si>
    <t>Lista de pesquias autorizadas no SISBIO</t>
  </si>
  <si>
    <t>Entrar em contato com todos os responsáveis dos projetos e também a dificuldade de aprovação de projetos de monitoramento.</t>
  </si>
  <si>
    <t>Selma Ribeiro (ICMBio/CENAP); Ana Paula Carmignotto (UFSCar); Mariella Butti (USP/IB)</t>
  </si>
  <si>
    <t>Janaína Aguiar (IEF/MG); Alexandra Bezerra (Museu Paraense Emílio Goeldi); Ana Lazar (UFRJ/MN); Ana Paula Carmignotto (UFSCar); Marcelo Weksler (UFRJ/MN); Márcia Jardim (SEMA/RS); Alexandre Christoff (Pesquisador Autônomo/RS); Agnis Cristiane (Vivaz Consultoria)</t>
  </si>
  <si>
    <t>Custo= 1 ano de bolsista Técnico graduado (3000) (com taxa de administração= 12%) + deslocamento e diárias.​</t>
  </si>
  <si>
    <r>
      <t>Estão sendo obtidas amostras dos especimes, os sequenciamentos genéticos estão acontecendo pelo GBB junto com a ITV e a elaboração das bases de referência genômica ainda estão em processo. Foi realizado no início do ano um w</t>
    </r>
    <r>
      <rPr>
        <i/>
        <sz val="11"/>
        <color rgb="FF242424"/>
        <rFont val="Aptos Narrow"/>
        <family val="2"/>
      </rPr>
      <t>orkshop</t>
    </r>
    <r>
      <rPr>
        <sz val="11"/>
        <color rgb="FF242424"/>
        <rFont val="Aptos Narrow"/>
        <family val="2"/>
      </rPr>
      <t xml:space="preserve"> para verificar quais coleções poderiam possuir os especimes.</t>
    </r>
  </si>
  <si>
    <t>Os especimes são extremamente raros em coleções.</t>
  </si>
  <si>
    <t>Incluir: Cintia Povill (GBB) ; Ana Pavan (GBB)</t>
  </si>
  <si>
    <t>Alexandre Percequillo (USP/ESALQ)</t>
  </si>
  <si>
    <t>Ana Paula Carmignotto (UFSCar); Thales Freitas (UFRGS); Gilson Ximenes (UESB); Bernardo Papi (Ecotropica Ambiental); Rebeca Barreto (UNIVASF)</t>
  </si>
  <si>
    <t>Incluir sugestão de coletar mínimo 10 indivíduos taxidermizados por espécie de pequenos mamíferos depositados preferencialmente em coleções científicas de referência e outras sugestões baseada em bibliografias relevantes.</t>
  </si>
  <si>
    <t>X</t>
  </si>
  <si>
    <t>Dificuldade de padronização para a definição do esforço mínimo considerando a diferença entre licenciamento, pesquisa e conservação.</t>
  </si>
  <si>
    <t>Incluir no protocolo a coleta de tecidos, pois é menos invasivo do que coletar o indivíduo inteiro e facilita uma identificação taxonômica mais rápida, auxiliando na complementação da lista de espécies.</t>
  </si>
  <si>
    <t>Incluir Luciana Furtado (USP)</t>
  </si>
  <si>
    <t> Aumento do conhecimento sobre os efeitos de agrotóxicos em roedores</t>
  </si>
  <si>
    <t>Ricardo Bovendorp (UESC)</t>
  </si>
  <si>
    <t>José Vicente Elias Bernardi (UNB); Rebeca Barreto (UNIVASF); Alexandre Percequillo (USP/ESALQ)</t>
  </si>
  <si>
    <t>Ricardo Bovendorp (UFSC) participou da banca da tese de doutorado da Érica Gomes, aluna do Pedro Estrela (UFPB), relacionado à temática e a encaminhou como produto.</t>
  </si>
  <si>
    <t>Tese  Érica Fernda Gonsalves Gomes de Sá, Título:  MAMÍFEROS EM AGROECOSSISTEMAS: ABORDAGENS PARA AVALIAÇÃO DA DIVERSIDADE E EXPOSIÇÃO A CONTAMINANTES, UFP</t>
  </si>
  <si>
    <t>Realizar monitoramento genético para avaliar os efeitos dos agrotóxicos nas populações das espécies alvo do PAN</t>
  </si>
  <si>
    <r>
      <t xml:space="preserve">Inicialmente pensada para </t>
    </r>
    <r>
      <rPr>
        <i/>
        <sz val="12"/>
        <color rgb="FF000000"/>
        <rFont val="Calibri"/>
        <family val="2"/>
        <scheme val="minor"/>
      </rPr>
      <t xml:space="preserve">Ctenomys minutus </t>
    </r>
    <r>
      <rPr>
        <sz val="12"/>
        <color rgb="FF000000"/>
        <rFont val="Calibri"/>
        <family val="2"/>
        <scheme val="minor"/>
      </rPr>
      <t>mas pode ser ampliada para outras espécies. Testes de cometa e micronúcleo em uma mesma população ao longo do tempo.</t>
    </r>
  </si>
  <si>
    <r>
      <t xml:space="preserve">Ricardo Bovendorp (UFSC) participou da banca da tese de doutorado da Érica Gomes, aluna do Pedro Estrela (UFPB), relacionado à temática e a encaminhou como produto.
</t>
    </r>
    <r>
      <rPr>
        <sz val="11"/>
        <rFont val="Calibri"/>
        <family val="2"/>
      </rPr>
      <t xml:space="preserve">A equipe da UFRGS, liderado pelo Prof. Talles Freitas, informou que não houve novas publicações com esse tema. </t>
    </r>
  </si>
  <si>
    <r>
      <rPr>
        <sz val="12"/>
        <color rgb="FF000000"/>
        <rFont val="Calibri"/>
        <scheme val="minor"/>
      </rPr>
      <t xml:space="preserve">Monitorar as populações de </t>
    </r>
    <r>
      <rPr>
        <i/>
        <sz val="12"/>
        <color rgb="FF000000"/>
        <rFont val="Calibri"/>
        <scheme val="minor"/>
      </rPr>
      <t>Kerodon rupestris</t>
    </r>
    <r>
      <rPr>
        <sz val="12"/>
        <color rgb="FF000000"/>
        <rFont val="Calibri"/>
        <scheme val="minor"/>
      </rPr>
      <t xml:space="preserve"> no PARNA Serra da Capivara e entorno afim de compreender as causas da superpopulação local</t>
    </r>
  </si>
  <si>
    <t>Marian Rodrigues (ICMBio/PARNA Serra da Capivara); Thales Freitas (UFRGS); Márcia Chame (FIOCRUZ); Alexandre Portella (Autônomo)</t>
  </si>
  <si>
    <t xml:space="preserve">
A Fundação Museu do Homem Americano - FUMDHAM está propondo realizar um estudo mais avançado, porém o recurso está em processo de aprovação ainda.</t>
  </si>
  <si>
    <t>Relatório final Termo de Parceria - 02 ( Sei: 15759536), anexos: 15759560, 15759599</t>
  </si>
  <si>
    <t>Marian Rodrigues (PARNA Capivara/ICMBio)</t>
  </si>
  <si>
    <t>Ação excluída na Monitoria Anual 1.</t>
  </si>
  <si>
    <t>Ação excluída na Monitoria Anual 1 e criada ação complementar na ação 2.13.</t>
  </si>
  <si>
    <t>Emerson Vieira (UNB); Paola Ribeiro (ICMBio/Serra da Canastra); Rita Carvalho (UEMG); Gabriela Paíse (URCA); Cibele Barreto (ICMBio/PARNA Brasília); Thiago Semedo (Museu Paraense Emilio Goeldi); Walfrido Tomás (Embrapa Pantanal); Luanne Lima (CNPq); Christian Berlinck (ICMBio/CENAP)</t>
  </si>
  <si>
    <t>Jalapão (TO); PARNA Serra da Canastra; PARNA Brasília; Pantanal</t>
  </si>
  <si>
    <t>Entrar em contato com pesquisadores que trabalham com impacto do fogo para conseguir os dados.</t>
  </si>
  <si>
    <t>Daniel Raíces (ICMBio/COESP); Katia Ferraz (USP); Renan Lieto (ICMBio/CENAP)</t>
  </si>
  <si>
    <t>O monitoramento está acontecendo para os indicadores do PAN, a atualização do MapBiomas Brasil ocorre em agosto desse ano. Está sendo organizado uma conversa com o Pedro Henrique Barcelar (UNIVASAF/ICMBio/CENAP), vinculando as ações 1.1, 1.2 e 4.13 e que ele também poderá auxiliar com o relatório.</t>
  </si>
  <si>
    <t>Esse monitoramento irá ocorrer bianualmente coincidindo com as oficinas de Avaliação de Indicadores e Metas.</t>
  </si>
  <si>
    <t>Incluir: Pedro Henrique Barcelar (UNIVASAF/ICMBio/CENAP).</t>
  </si>
  <si>
    <t>A ação iniciou com a compilação dos registros, porém ainda não houve o refinamento. Essa ação é uma etapa seguinte à ação 4.12.</t>
  </si>
  <si>
    <t>A ação não possui recurso humano destinado especificamente para a execução dessa ação.</t>
  </si>
  <si>
    <t>INSERIR O NOME DO OBJETIVO ESPECÍFICO</t>
  </si>
  <si>
    <t>SITUAÇÃO ATUAL DAS AÇÕES - 1ª MONITORIA (2017)</t>
  </si>
  <si>
    <t>01/10/2016 - 04/10/2016 (virtual)</t>
  </si>
  <si>
    <t>Texto objetivo 1</t>
  </si>
  <si>
    <t>1.9</t>
  </si>
  <si>
    <t>1.10</t>
  </si>
  <si>
    <t>1.11</t>
  </si>
  <si>
    <t>1.12</t>
  </si>
  <si>
    <t>1.13</t>
  </si>
  <si>
    <t>1.14</t>
  </si>
  <si>
    <t>1.15</t>
  </si>
  <si>
    <t>Texto objetivo 2</t>
  </si>
  <si>
    <t>2.14</t>
  </si>
  <si>
    <t>2.15</t>
  </si>
  <si>
    <t>Texto objetivo 3</t>
  </si>
  <si>
    <t>ação 3</t>
  </si>
  <si>
    <t>3.6</t>
  </si>
  <si>
    <t>3.7</t>
  </si>
  <si>
    <t>3.8</t>
  </si>
  <si>
    <t>3.9</t>
  </si>
  <si>
    <t>3.10</t>
  </si>
  <si>
    <t>3.11</t>
  </si>
  <si>
    <t>3.12</t>
  </si>
  <si>
    <t>3.13</t>
  </si>
  <si>
    <t>3.14</t>
  </si>
  <si>
    <t>3.15</t>
  </si>
  <si>
    <t>Texto objetivo 4</t>
  </si>
  <si>
    <t>ação 4</t>
  </si>
  <si>
    <t>4.14</t>
  </si>
  <si>
    <t>4.15</t>
  </si>
  <si>
    <t>Texto objetivo 5</t>
  </si>
  <si>
    <t>5.1</t>
  </si>
  <si>
    <t>ação 5</t>
  </si>
  <si>
    <t>5.2</t>
  </si>
  <si>
    <t>5.3</t>
  </si>
  <si>
    <t>5.4</t>
  </si>
  <si>
    <t>5.5</t>
  </si>
  <si>
    <t>5.6</t>
  </si>
  <si>
    <t>5.7</t>
  </si>
  <si>
    <t>5.8</t>
  </si>
  <si>
    <t>5.9</t>
  </si>
  <si>
    <t>5.10</t>
  </si>
  <si>
    <t>5.11</t>
  </si>
  <si>
    <t>5.12</t>
  </si>
  <si>
    <t>5.13</t>
  </si>
  <si>
    <t>5.14</t>
  </si>
  <si>
    <t>5.15</t>
  </si>
  <si>
    <t>Texto objetivo 6</t>
  </si>
  <si>
    <t>6.1</t>
  </si>
  <si>
    <t>ação 6</t>
  </si>
  <si>
    <t>6.2</t>
  </si>
  <si>
    <t>6.3</t>
  </si>
  <si>
    <t>6.4</t>
  </si>
  <si>
    <t>6.5</t>
  </si>
  <si>
    <t>6.6</t>
  </si>
  <si>
    <t>6.7</t>
  </si>
  <si>
    <t>6.8</t>
  </si>
  <si>
    <t>6.9</t>
  </si>
  <si>
    <t>6.10</t>
  </si>
  <si>
    <t>6.11</t>
  </si>
  <si>
    <t>6.12</t>
  </si>
  <si>
    <t>6.13</t>
  </si>
  <si>
    <t>6.14</t>
  </si>
  <si>
    <t>6.15</t>
  </si>
  <si>
    <t>Texto objetivo 7</t>
  </si>
  <si>
    <t>7.1</t>
  </si>
  <si>
    <t>ação 7</t>
  </si>
  <si>
    <t>7.2</t>
  </si>
  <si>
    <t>7.3</t>
  </si>
  <si>
    <t>7.4</t>
  </si>
  <si>
    <t>7.5</t>
  </si>
  <si>
    <t>7.6</t>
  </si>
  <si>
    <t>7.7</t>
  </si>
  <si>
    <t>7.8</t>
  </si>
  <si>
    <t>7.9</t>
  </si>
  <si>
    <t>7.10</t>
  </si>
  <si>
    <t>7.11</t>
  </si>
  <si>
    <t>7.12</t>
  </si>
  <si>
    <t>7.13</t>
  </si>
  <si>
    <t>7.14</t>
  </si>
  <si>
    <t>7.15</t>
  </si>
  <si>
    <t>Texto objetivo 8</t>
  </si>
  <si>
    <t>8.1</t>
  </si>
  <si>
    <t>ação 8</t>
  </si>
  <si>
    <t>8.2</t>
  </si>
  <si>
    <t>8.3</t>
  </si>
  <si>
    <t>8.4</t>
  </si>
  <si>
    <t>8.5</t>
  </si>
  <si>
    <t>8.6</t>
  </si>
  <si>
    <t>8.7</t>
  </si>
  <si>
    <t>8.8</t>
  </si>
  <si>
    <t>8.9</t>
  </si>
  <si>
    <t>8.10</t>
  </si>
  <si>
    <t>8.11</t>
  </si>
  <si>
    <t>8.12</t>
  </si>
  <si>
    <t>8.13</t>
  </si>
  <si>
    <t>8.14</t>
  </si>
  <si>
    <t>8.15</t>
  </si>
  <si>
    <t>Texto objetivo 9</t>
  </si>
  <si>
    <t>9.1</t>
  </si>
  <si>
    <t>ação 9</t>
  </si>
  <si>
    <t>9.2</t>
  </si>
  <si>
    <t>9.3</t>
  </si>
  <si>
    <t>9.4</t>
  </si>
  <si>
    <t>9.5</t>
  </si>
  <si>
    <t>9.6</t>
  </si>
  <si>
    <t>9.7</t>
  </si>
  <si>
    <t>9.8</t>
  </si>
  <si>
    <t>9.9</t>
  </si>
  <si>
    <t>9.10</t>
  </si>
  <si>
    <t>9.11</t>
  </si>
  <si>
    <t>9.12</t>
  </si>
  <si>
    <t>9.13</t>
  </si>
  <si>
    <t>9.14</t>
  </si>
  <si>
    <t>9.15</t>
  </si>
  <si>
    <t>Texto objetivo 10</t>
  </si>
  <si>
    <t>10.1</t>
  </si>
  <si>
    <t>ação 10</t>
  </si>
  <si>
    <t>10.2</t>
  </si>
  <si>
    <t>10.3</t>
  </si>
  <si>
    <t>10.4</t>
  </si>
  <si>
    <t>10.5</t>
  </si>
  <si>
    <t>10.6</t>
  </si>
  <si>
    <t>10.7</t>
  </si>
  <si>
    <t>10.8</t>
  </si>
  <si>
    <t>10.9</t>
  </si>
  <si>
    <t>10.10</t>
  </si>
  <si>
    <t>10.11</t>
  </si>
  <si>
    <t>10.12</t>
  </si>
  <si>
    <t>10.13</t>
  </si>
  <si>
    <t>10.14</t>
  </si>
  <si>
    <t>10.15</t>
  </si>
  <si>
    <t>SITUAÇÃO ATUAL DAS AÇÕES - MONITORIA FINAL (2017)</t>
  </si>
  <si>
    <t>Não iniciada ou não concluída</t>
  </si>
  <si>
    <t>Iniciada e não concluída no período previsto</t>
  </si>
  <si>
    <t>Concluída</t>
  </si>
  <si>
    <t>TOTAL DE AÇÕES DO PAN</t>
  </si>
  <si>
    <t>Autos de infração lavrados entre 2023 e 2024 pelo NGI Araripe
Autos de infração lavrados dentro das Áreas Estratégicas até 23/09/2024.</t>
  </si>
  <si>
    <t>Aguardando confirmação da visita do ICMBio e posicionamento perante governo do estado do Piauí.
Falta de retorno das informações do articulador da ação.</t>
  </si>
  <si>
    <t xml:space="preserve">De acordo com a monitoria passada, ficou decidido que o mapa seria encaminhado em um único documento, que também deve ser encaminhado a todos os colaboradores que podem utilizar em ações específicas. Para isso é necessário a elaboração desse ofício em conjunto com as outras ações e objetivos.
Para isso, foi ralizada uma reunião em 29/8/24 com o bolsista do CENAP Pedro Henrique que fará a compilação de quais ações precisam de ofício aos órgãos ambientais, e iniciará a confecção dos mapas específicos para cada área de interesse. Assim será possível unificar os esforços, enviando um único ofício para as ações que envolvem relação com os órgãos ambientais das áreas de ocorrêcias das espécies.
Essa ação pode ser feita em conjunto com a ação 2.2, como um primeiro contato. Para isso é necessário buscar o contato dos Municípios e UCs. </t>
  </si>
  <si>
    <t>Aguardando o protocolo mínimo. 
Mateus Melo-Dias fez uma compilação de artigos sobre o tema e enviou para os articuladores do PAN PMAF e PMAA. Luciana Furtado (USP/ESALQ) está escrevendo o protocolo mínimo e já produziu um esboço. O protocolo está previsto para finalizar até o final de agosto/2024.
Bernardo Papi (Ecotropica Ambiental) irá encaminhar para o GAT as normativas existentes sobre esforço amostral no licenciamento para auxiliar na escrita do protocolo mínimo.</t>
  </si>
  <si>
    <t>Aguardando o protocolo mínimo. Conforme descrito na ação 2.5.</t>
  </si>
  <si>
    <t>Após reunião com o novo articulador, Daniel Slomp (SEMA/RS), foi verificada a necessidade entendimento junto aos colaboradores para alinhar as próximas etapas da ação. Para isso foi enviado um e-mail para todos os colaboradores, solicitando informações sobre a ação e tentando marcar uma reunião virtual para discutir o tema. No momento estamos aguardando retorno dos colaboradores.
Instituto Curicaca respondeu informando que não sabia que estava nesta açãoe e solicitanto a retirada do nome da ação; Foi enviado um novo e-mail (15/8/24) para tentar uma nova conversa, porém sem retorno.
Lilian Wetzel respondeu falando que quando era representando do NEMA houve uma ação de uma PAN para crição de uma UC nas dunas do RS (ação já concluída). Na sabia que estava nesta ação, e como está afastada do NEMA e solicitou que seu nome seu fosse trocada por outra colaboradora (Maria Carolina Contato). Foi enviado um novo e-mail (19/8/24) solicitando mais informações sobre a criação das UCs nas Dunas do RS e fazendo contato com a indicada para incluí-la no PAN, porém sem retorno até o momento.</t>
  </si>
  <si>
    <t>Luciana Furtado (USP/ESALQ), doutoranda que com base nos levantamentos feitos pelo Mateus Melo (Concremat Consultoria Ambiental) dar encaminhamento nessa ação (e-mail tracado em função da ação 6.8 do PAN PMAF).  Bernardo Papi (Ecotropica Ambiental) irá encaminhar para o GAT as normativas existentes sobre esforço amostral no licenciamento para auxiliar na escrita do protocolo mínimo.
A previsão da finalização do procolo mínimo até o final de agosto/2024..</t>
  </si>
  <si>
    <r>
      <rPr>
        <sz val="11"/>
        <rFont val="Calibri"/>
        <family val="2"/>
        <scheme val="minor"/>
      </rPr>
      <t>Carta enviada ao Secretario Executivo do MMA e Presidente do ICMBio solicitando providências imediatas a implementação do Corredor Ecológico Serra da Capivara- Serra das Confusões para conter licenciamento ambientail de soja e plantas energéticas em área de dispersão e manutenção de fluxo gênicoa de grandes, médios e pequenos carnívoros (Plano de manejo da serra da Capivara aponta ampliação do Parque para esse corredor)</t>
    </r>
    <r>
      <rPr>
        <sz val="11"/>
        <color rgb="FFFF0000"/>
        <rFont val="Calibri"/>
        <family val="2"/>
        <scheme val="minor"/>
      </rPr>
      <t xml:space="preserve">
</t>
    </r>
    <r>
      <rPr>
        <sz val="11"/>
        <rFont val="Calibri"/>
        <family val="2"/>
        <scheme val="minor"/>
      </rPr>
      <t>Foi tentado contato com Francisco  por aplicativo (14 e 20/8/24) e por e-mail (25/7 e 19/8/24) porém sem retorno.
Foi enviado E-mail enviado para Agnis Cristiane (Vivaz consultoria) em 14/8, o qual foi retornardo em 16/8. Foi enviado um e-mail (19/8) conjunto para Agnis e Franscisco verificando a possibilidade de uma reunião. Entretanto não houve retorno do Articulador. 
Se não houver retorno do atual articulador (Francsico) sugiro fazer uma troca, veriicando com a Aginis se ela aceita assumir essa função. De todo modo essa ação vai precisar ser revista para a próxima monitoria.</t>
    </r>
  </si>
  <si>
    <r>
      <rPr>
        <sz val="11"/>
        <rFont val="Calibri"/>
        <family val="2"/>
      </rPr>
      <t>Carta enviada ao Secretario Executivo do MMA e Presidente do ICMBio solicitando providências imediatas a implementação do Corredor Ecológico Serra da Capivara- Serra das Confusôes para conter licenciamento ambientail de soja e plantas energéticas em área de dispersão e manutenção de fluxo gênicoa de grandes, médios e pequenos carnívoros (Plano de maneja da serra da Capivara aponta ampliação do Parque para esse corredor).</t>
    </r>
    <r>
      <rPr>
        <sz val="11"/>
        <color rgb="FFFF0000"/>
        <rFont val="Calibri"/>
        <family val="2"/>
      </rPr>
      <t xml:space="preserve">
</t>
    </r>
    <r>
      <rPr>
        <sz val="11"/>
        <color rgb="FF000000"/>
        <rFont val="Calibri"/>
        <family val="2"/>
      </rPr>
      <t xml:space="preserve">
Yuri Teixeira Amaral (ICMBio/GR2 Nordeste) informou que só conseguirá executar a ação dentro da GR2 Nordeste,</t>
    </r>
    <r>
      <rPr>
        <sz val="11"/>
        <color rgb="FFFF0000"/>
        <rFont val="Calibri"/>
        <family val="2"/>
      </rPr>
      <t xml:space="preserve">
</t>
    </r>
    <r>
      <rPr>
        <sz val="11"/>
        <rFont val="Calibri"/>
        <family val="2"/>
      </rPr>
      <t>Carlos Augusto do NGI Araripe informou que foram realizadas ações de fiscalização junto a Policia Militar do Batalhão Ambiental, tando no territorio da APA quanto da Flona Araripe. Também informou que em relação a reunião que ocorreu entre a SEMA e a Prefeitura de Crato, estão com dificuldades para implementar a REVIS do Soldadinho do Araripe. Informou ainda que eles criaram uma brigada de incêncido que irá apoiar as ações de todo o NGI.</t>
    </r>
    <r>
      <rPr>
        <b/>
        <sz val="11"/>
        <color rgb="FFFF0000"/>
        <rFont val="Calibri"/>
        <family val="2"/>
      </rPr>
      <t xml:space="preserve">
 </t>
    </r>
  </si>
  <si>
    <t>Aguardando confirmação da visita do ICMBio e posicionamento perante governo do estado do Piauí
Sem contato com o Articulador</t>
  </si>
  <si>
    <t xml:space="preserve">Marcia  Chame (Fiocruz);
Bernardo Papi (Ecotropica Ambiental); </t>
  </si>
  <si>
    <r>
      <t xml:space="preserve">BATISTA, Eugênia KL et al. In case of fire, escape or die: a trait-based approach for identifying animal species threatened by fire. </t>
    </r>
    <r>
      <rPr>
        <b/>
        <sz val="11"/>
        <rFont val="Calibri"/>
        <family val="2"/>
        <scheme val="minor"/>
      </rPr>
      <t>Fire</t>
    </r>
    <r>
      <rPr>
        <sz val="11"/>
        <rFont val="Calibri"/>
        <family val="2"/>
        <scheme val="minor"/>
      </rPr>
      <t xml:space="preserve">, v. 6, n. 6, p. 242, 2023.
CAZETTA, Thayse Cavicchioli; VIEIRA, Emerson M. Fire occurrence mediates small-mammal seed removal of native tree species in a neotropical savanna. </t>
    </r>
    <r>
      <rPr>
        <b/>
        <sz val="11"/>
        <rFont val="Calibri"/>
        <family val="2"/>
        <scheme val="minor"/>
      </rPr>
      <t>Frontiers in Ecology and Evolution</t>
    </r>
    <r>
      <rPr>
        <sz val="11"/>
        <rFont val="Calibri"/>
        <family val="2"/>
        <scheme val="minor"/>
      </rPr>
      <t xml:space="preserve">, v. 9, p. 793947, 2021.
BERGSTROM, Bradley J.; SCRUGGS, Samuel B.; VIEIRA, Emerson M. Tropical savanna small mammals respond to loss of cover following disturbance: A global review of field studies. </t>
    </r>
    <r>
      <rPr>
        <b/>
        <sz val="11"/>
        <rFont val="Calibri"/>
        <family val="2"/>
        <scheme val="minor"/>
      </rPr>
      <t>Frontiers in Ecology and Evolution</t>
    </r>
    <r>
      <rPr>
        <sz val="11"/>
        <rFont val="Calibri"/>
        <family val="2"/>
        <scheme val="minor"/>
      </rPr>
      <t>, v. 11, p. 1017361, 2023.</t>
    </r>
  </si>
  <si>
    <r>
      <t>da Costa‐Pinto, A. L., Bovendorp, R. S., Bocchiglieri, A., Caccavo, A., Delciellos, A. C., Malhado, A. C., ... &amp; Ladle, R. J. (2023). Small mammals from the C aatinga: A dataset for the Brazilian semiarid biome.
da Costa-Pinto, A. L., Bovendorp, R. S., Heming, N. M., Malhado, A. C., &amp; Ladle, R. J. (2024). Where could they go? Potential distribution of small mammals in the Caatinga under climate change scenarios.</t>
    </r>
    <r>
      <rPr>
        <b/>
        <sz val="11"/>
        <color rgb="FF000000"/>
        <rFont val="Calibri"/>
        <family val="2"/>
        <scheme val="minor"/>
      </rPr>
      <t xml:space="preserve"> Journal of Arid Environments</t>
    </r>
    <r>
      <rPr>
        <sz val="11"/>
        <color rgb="FF000000"/>
        <rFont val="Calibri"/>
        <family val="2"/>
        <scheme val="minor"/>
      </rPr>
      <t xml:space="preserve">, 221, 105133.
da Costa-Pinto, A. L., Kujala, H., Bovendorp, R. S., Malhado, A. C., &amp; Ladle, R. J. (2024). Planning for a future of changes. </t>
    </r>
    <r>
      <rPr>
        <b/>
        <sz val="11"/>
        <color rgb="FF000000"/>
        <rFont val="Calibri"/>
        <family val="2"/>
        <scheme val="minor"/>
      </rPr>
      <t>Diversity and Distributions</t>
    </r>
    <r>
      <rPr>
        <sz val="11"/>
        <color rgb="FF000000"/>
        <rFont val="Calibri"/>
        <family val="2"/>
        <scheme val="minor"/>
      </rPr>
      <t xml:space="preserve">, 30(8), 1-14.
</t>
    </r>
  </si>
  <si>
    <r>
      <t xml:space="preserve">O Emerson Vieira (UNB) realizou um projeto grande na Chapada dos Veaderos com artigos publicados e também tem um novo projeto temático da Alessandra Fidelis (UFG) para monitoriamento em uma área de Goiás.
Serão publicados mais artigos da Luciana Furtado (ESALQ-USP) e Marcio Martins (IB-USP) sobre pequenos mamíferos em Águas de Santa Bárbara sobre o impacto do fogo (não está na área de abrangência, porém é relevante para entender os impactos do fogo no Cerrado) e também foi submetido um capítulo sobre os impactos do fogo para vertebrados em geral. </t>
    </r>
    <r>
      <rPr>
        <sz val="11"/>
        <color rgb="FFFF0000"/>
        <rFont val="Calibri"/>
        <family val="2"/>
        <scheme val="minor"/>
      </rPr>
      <t xml:space="preserve"> </t>
    </r>
  </si>
  <si>
    <t>SITUAÇÃO ATUAL DAS AÇÕES - 2ª MONITORIA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</si>
</sst>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R$&quot;\ #,##0.00;[Red]\-&quot;R$&quot;\ #,##0.00"/>
    <numFmt numFmtId="164" formatCode="_(&quot;R$&quot;* #,##0.00_);_(&quot;R$&quot;* \(#,##0.00\);_(&quot;R$&quot;* &quot;-&quot;??_);_(@_)"/>
    <numFmt numFmtId="165" formatCode="[$-416]mmmm\-yy;@"/>
    <numFmt numFmtId="166" formatCode="mm/yy"/>
    <numFmt numFmtId="167" formatCode="&quot;R$&quot;#,##0.00"/>
  </numFmts>
  <fonts count="71">
    <font>
      <sz val="11"/>
      <color theme="1"/>
      <name val="Calibri"/>
      <family val="2"/>
      <scheme val="minor"/>
    </font>
    <font>
      <sz val="11"/>
      <color theme="1"/>
      <name val="Calibri"/>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C00000"/>
      <name val="Calibri"/>
      <family val="2"/>
      <scheme val="minor"/>
    </font>
    <font>
      <sz val="12"/>
      <color theme="1"/>
      <name val="Calibri"/>
      <family val="2"/>
      <scheme val="minor"/>
    </font>
    <font>
      <sz val="14"/>
      <name val="Calibri"/>
      <family val="2"/>
      <scheme val="minor"/>
    </font>
    <font>
      <b/>
      <sz val="12"/>
      <color theme="1"/>
      <name val="Calibri"/>
      <family val="2"/>
      <scheme val="minor"/>
    </font>
    <font>
      <b/>
      <sz val="12"/>
      <name val="Calibri"/>
      <family val="2"/>
      <scheme val="minor"/>
    </font>
    <font>
      <b/>
      <sz val="14"/>
      <color theme="0"/>
      <name val="Calibri"/>
      <family val="2"/>
      <scheme val="minor"/>
    </font>
    <font>
      <b/>
      <sz val="12"/>
      <color theme="0"/>
      <name val="Calibri"/>
      <family val="2"/>
      <scheme val="minor"/>
    </font>
    <font>
      <b/>
      <sz val="16"/>
      <name val="Calibri"/>
      <family val="2"/>
      <scheme val="minor"/>
    </font>
    <font>
      <sz val="11"/>
      <color rgb="FFFF0000"/>
      <name val="Calibri"/>
      <family val="2"/>
      <scheme val="minor"/>
    </font>
    <font>
      <b/>
      <sz val="11"/>
      <color rgb="FFFF0000"/>
      <name val="Calibri"/>
      <family val="2"/>
      <scheme val="minor"/>
    </font>
    <font>
      <sz val="12"/>
      <color theme="0"/>
      <name val="Calibri"/>
      <family val="2"/>
      <scheme val="minor"/>
    </font>
    <font>
      <sz val="12"/>
      <name val="Calibri"/>
      <family val="2"/>
      <scheme val="minor"/>
    </font>
    <font>
      <sz val="11"/>
      <name val="Calibri"/>
      <family val="2"/>
      <scheme val="minor"/>
    </font>
    <font>
      <b/>
      <sz val="16"/>
      <color theme="0"/>
      <name val="Calibri"/>
      <family val="2"/>
      <scheme val="minor"/>
    </font>
    <font>
      <b/>
      <sz val="16"/>
      <color theme="1"/>
      <name val="Calibri"/>
      <family val="2"/>
      <scheme val="minor"/>
    </font>
    <font>
      <sz val="14"/>
      <color theme="1"/>
      <name val="Calibri"/>
      <family val="2"/>
      <scheme val="minor"/>
    </font>
    <font>
      <b/>
      <sz val="18"/>
      <color theme="1"/>
      <name val="Calibri"/>
      <family val="2"/>
      <scheme val="minor"/>
    </font>
    <font>
      <sz val="12"/>
      <name val="Calibri"/>
      <family val="2"/>
    </font>
    <font>
      <sz val="12"/>
      <color rgb="FF000000"/>
      <name val="Verdana"/>
      <family val="2"/>
    </font>
    <font>
      <sz val="12"/>
      <color theme="0"/>
      <name val="Verdana"/>
      <family val="2"/>
    </font>
    <font>
      <b/>
      <sz val="12"/>
      <color theme="0"/>
      <name val="Verdana"/>
      <family val="2"/>
    </font>
    <font>
      <b/>
      <sz val="14"/>
      <color rgb="FF000000"/>
      <name val="Verdana"/>
      <family val="2"/>
    </font>
    <font>
      <b/>
      <sz val="14"/>
      <color theme="0"/>
      <name val="Verdana"/>
      <family val="2"/>
    </font>
    <font>
      <sz val="10"/>
      <name val="Arial"/>
      <family val="2"/>
    </font>
    <font>
      <b/>
      <sz val="16"/>
      <color rgb="FFFF0000"/>
      <name val="Calibri (Body)"/>
    </font>
    <font>
      <b/>
      <sz val="16"/>
      <color rgb="FFFF0000"/>
      <name val="Calibri"/>
      <family val="2"/>
      <scheme val="minor"/>
    </font>
    <font>
      <i/>
      <sz val="12"/>
      <name val="Calibri"/>
      <family val="2"/>
    </font>
    <font>
      <sz val="12"/>
      <color rgb="FF000000"/>
      <name val="Calibri"/>
      <family val="2"/>
    </font>
    <font>
      <sz val="12"/>
      <color theme="1"/>
      <name val="Calibri"/>
      <family val="2"/>
    </font>
    <font>
      <i/>
      <sz val="12"/>
      <color theme="1"/>
      <name val="Calibri"/>
      <family val="2"/>
    </font>
    <font>
      <sz val="12"/>
      <color rgb="FFFF0000"/>
      <name val="Calibri"/>
      <family val="2"/>
    </font>
    <font>
      <sz val="11"/>
      <color rgb="FF000000"/>
      <name val="Calibri"/>
      <family val="2"/>
    </font>
    <font>
      <sz val="11"/>
      <name val="Calibri"/>
      <family val="2"/>
    </font>
    <font>
      <i/>
      <sz val="11"/>
      <color rgb="FF000000"/>
      <name val="Calibri"/>
      <family val="2"/>
    </font>
    <font>
      <sz val="12"/>
      <color rgb="FF00B050"/>
      <name val="Calibri"/>
      <family val="2"/>
    </font>
    <font>
      <b/>
      <sz val="11"/>
      <color rgb="FFFF0000"/>
      <name val="Calibri"/>
      <family val="2"/>
    </font>
    <font>
      <sz val="11"/>
      <color rgb="FF000000"/>
      <name val="Calibri"/>
      <family val="2"/>
      <scheme val="minor"/>
    </font>
    <font>
      <i/>
      <sz val="11"/>
      <color rgb="FF000000"/>
      <name val="Calibri"/>
      <family val="2"/>
      <scheme val="minor"/>
    </font>
    <font>
      <sz val="11"/>
      <color theme="1"/>
      <name val="Calibri"/>
      <family val="2"/>
    </font>
    <font>
      <i/>
      <sz val="12"/>
      <color rgb="FF000000"/>
      <name val="Calibri"/>
      <family val="2"/>
    </font>
    <font>
      <u/>
      <sz val="11"/>
      <color theme="10"/>
      <name val="Calibri"/>
      <family val="2"/>
      <scheme val="minor"/>
    </font>
    <font>
      <sz val="12"/>
      <color rgb="FF000000"/>
      <name val="Calibri"/>
      <family val="2"/>
      <scheme val="minor"/>
    </font>
    <font>
      <i/>
      <sz val="12"/>
      <color rgb="FF000000"/>
      <name val="Calibri"/>
      <family val="2"/>
      <scheme val="minor"/>
    </font>
    <font>
      <i/>
      <sz val="12"/>
      <name val="Calibri"/>
      <family val="2"/>
      <scheme val="minor"/>
    </font>
    <font>
      <sz val="12"/>
      <color rgb="FF00B050"/>
      <name val="Calibri"/>
      <family val="2"/>
      <scheme val="minor"/>
    </font>
    <font>
      <sz val="12"/>
      <color rgb="FFFF0000"/>
      <name val="Calibri"/>
      <family val="2"/>
      <scheme val="minor"/>
    </font>
    <font>
      <sz val="11"/>
      <color rgb="FF000000"/>
      <name val="Arial"/>
      <family val="2"/>
    </font>
    <font>
      <sz val="10"/>
      <color rgb="FF000000"/>
      <name val="Arial"/>
      <family val="2"/>
    </font>
    <font>
      <i/>
      <sz val="11"/>
      <color theme="1"/>
      <name val="Calibri"/>
      <family val="2"/>
      <scheme val="minor"/>
    </font>
    <font>
      <sz val="11"/>
      <color rgb="FF242424"/>
      <name val="Aptos Narrow"/>
      <family val="2"/>
    </font>
    <font>
      <i/>
      <sz val="11"/>
      <color rgb="FF242424"/>
      <name val="Aptos Narrow"/>
      <family val="2"/>
    </font>
    <font>
      <i/>
      <sz val="11"/>
      <name val="Calibri"/>
      <family val="2"/>
      <scheme val="minor"/>
    </font>
    <font>
      <sz val="11"/>
      <color rgb="FFFF0000"/>
      <name val="Calibri"/>
      <family val="2"/>
    </font>
    <font>
      <sz val="11"/>
      <color rgb="FF538DD5"/>
      <name val="Calibri"/>
      <family val="2"/>
    </font>
    <font>
      <sz val="11"/>
      <color rgb="FFFF0000"/>
      <name val="Calibri"/>
      <scheme val="minor"/>
    </font>
    <font>
      <sz val="11"/>
      <color rgb="FF000000"/>
      <name val="Calibri"/>
      <scheme val="minor"/>
    </font>
    <font>
      <i/>
      <sz val="11"/>
      <color rgb="FF000000"/>
      <name val="Calibri"/>
      <scheme val="minor"/>
    </font>
    <font>
      <b/>
      <sz val="11"/>
      <color rgb="FFFF0000"/>
      <name val="Calibri"/>
      <scheme val="minor"/>
    </font>
    <font>
      <u/>
      <sz val="11"/>
      <color rgb="FF0000FF"/>
      <name val="Calibri"/>
      <family val="2"/>
      <scheme val="minor"/>
    </font>
    <font>
      <sz val="12"/>
      <color rgb="FF000000"/>
      <name val="Calibri"/>
      <scheme val="minor"/>
    </font>
    <font>
      <i/>
      <sz val="12"/>
      <color rgb="FF000000"/>
      <name val="Calibri"/>
      <scheme val="minor"/>
    </font>
    <font>
      <i/>
      <sz val="11"/>
      <name val="Calibri"/>
      <family val="2"/>
    </font>
    <font>
      <b/>
      <sz val="11"/>
      <name val="Calibri"/>
      <family val="2"/>
      <scheme val="minor"/>
    </font>
    <font>
      <b/>
      <sz val="11"/>
      <color rgb="FF000000"/>
      <name val="Calibri"/>
      <family val="2"/>
      <scheme val="minor"/>
    </font>
  </fonts>
  <fills count="26">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15407"/>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FF99CC"/>
        <bgColor indexed="64"/>
      </patternFill>
    </fill>
    <fill>
      <patternFill patternType="solid">
        <fgColor rgb="FF00B050"/>
        <bgColor indexed="64"/>
      </patternFill>
    </fill>
    <fill>
      <patternFill patternType="solid">
        <fgColor rgb="FF7030A0"/>
        <bgColor indexed="64"/>
      </patternFill>
    </fill>
    <fill>
      <patternFill patternType="solid">
        <fgColor rgb="FF006600"/>
        <bgColor indexed="64"/>
      </patternFill>
    </fill>
    <fill>
      <patternFill patternType="solid">
        <fgColor theme="6" tint="0.39997558519241921"/>
        <bgColor rgb="FF93C47D"/>
      </patternFill>
    </fill>
    <fill>
      <patternFill patternType="solid">
        <fgColor theme="8" tint="0.39997558519241921"/>
        <bgColor rgb="FF6D9EEB"/>
      </patternFill>
    </fill>
    <fill>
      <patternFill patternType="solid">
        <fgColor rgb="FF006600"/>
        <bgColor rgb="FF93C47D"/>
      </patternFill>
    </fill>
    <fill>
      <patternFill patternType="solid">
        <fgColor theme="9" tint="0.59999389629810485"/>
        <bgColor rgb="FFE06666"/>
      </patternFill>
    </fill>
    <fill>
      <patternFill patternType="solid">
        <fgColor indexed="27"/>
        <bgColor indexed="41"/>
      </patternFill>
    </fill>
    <fill>
      <patternFill patternType="solid">
        <fgColor rgb="FFFFFFFF"/>
        <bgColor rgb="FF000000"/>
      </patternFill>
    </fill>
  </fills>
  <borders count="5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8"/>
      </left>
      <right/>
      <top/>
      <bottom style="medium">
        <color indexed="8"/>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top/>
      <bottom style="thin">
        <color rgb="FF000000"/>
      </bottom>
      <diagonal/>
    </border>
  </borders>
  <cellStyleXfs count="7">
    <xf numFmtId="0" fontId="0" fillId="0" borderId="0"/>
    <xf numFmtId="9" fontId="3" fillId="0" borderId="0" applyFont="0" applyFill="0" applyBorder="0" applyAlignment="0" applyProtection="0"/>
    <xf numFmtId="0" fontId="3" fillId="0" borderId="0"/>
    <xf numFmtId="0" fontId="30" fillId="0" borderId="0"/>
    <xf numFmtId="0" fontId="30" fillId="24" borderId="49">
      <alignment horizontal="center" vertical="center" wrapText="1"/>
    </xf>
    <xf numFmtId="164" fontId="3" fillId="0" borderId="0" applyFont="0" applyFill="0" applyBorder="0" applyAlignment="0" applyProtection="0"/>
    <xf numFmtId="0" fontId="47" fillId="0" borderId="0" applyNumberFormat="0" applyFill="0" applyBorder="0" applyAlignment="0" applyProtection="0"/>
  </cellStyleXfs>
  <cellXfs count="365">
    <xf numFmtId="0" fontId="0" fillId="0" borderId="0" xfId="0"/>
    <xf numFmtId="0" fontId="0" fillId="4" borderId="0" xfId="0" applyFill="1"/>
    <xf numFmtId="0" fontId="0" fillId="0" borderId="0" xfId="0" applyAlignment="1">
      <alignment vertical="center"/>
    </xf>
    <xf numFmtId="0" fontId="15" fillId="0" borderId="0" xfId="0" applyFont="1" applyAlignment="1">
      <alignment horizontal="center" wrapText="1"/>
    </xf>
    <xf numFmtId="9" fontId="8" fillId="0" borderId="0" xfId="1" applyFont="1" applyBorder="1" applyAlignment="1">
      <alignment horizontal="center"/>
    </xf>
    <xf numFmtId="9" fontId="0" fillId="0" borderId="0" xfId="0" applyNumberFormat="1" applyAlignment="1">
      <alignment horizontal="center"/>
    </xf>
    <xf numFmtId="0" fontId="4" fillId="0" borderId="0" xfId="0" applyFont="1" applyAlignment="1">
      <alignment horizontal="center" vertical="center"/>
    </xf>
    <xf numFmtId="0" fontId="4" fillId="17" borderId="19" xfId="0" applyFont="1" applyFill="1" applyBorder="1" applyAlignment="1">
      <alignment horizontal="center" vertical="center" wrapText="1"/>
    </xf>
    <xf numFmtId="0" fontId="4" fillId="17" borderId="19" xfId="0" applyFont="1" applyFill="1" applyBorder="1" applyAlignment="1">
      <alignment horizontal="center" vertical="center"/>
    </xf>
    <xf numFmtId="0" fontId="4" fillId="17" borderId="20" xfId="0" applyFont="1" applyFill="1" applyBorder="1" applyAlignment="1">
      <alignment horizontal="center" vertical="center"/>
    </xf>
    <xf numFmtId="0" fontId="15" fillId="0" borderId="0" xfId="0" applyFont="1"/>
    <xf numFmtId="0" fontId="0" fillId="19" borderId="0" xfId="0" applyFill="1"/>
    <xf numFmtId="0" fontId="0" fillId="0" borderId="0" xfId="0" applyAlignment="1">
      <alignment wrapText="1"/>
    </xf>
    <xf numFmtId="0" fontId="9" fillId="0" borderId="0" xfId="0" applyFont="1" applyAlignment="1">
      <alignment vertical="center" wrapText="1"/>
    </xf>
    <xf numFmtId="0" fontId="0" fillId="0" borderId="0" xfId="0" applyAlignment="1">
      <alignment horizontal="left" vertical="center"/>
    </xf>
    <xf numFmtId="0" fontId="6" fillId="0" borderId="0" xfId="0" applyFont="1"/>
    <xf numFmtId="0" fontId="6" fillId="19" borderId="0" xfId="0" applyFont="1" applyFill="1"/>
    <xf numFmtId="0" fontId="17" fillId="0" borderId="0" xfId="0" applyFont="1" applyAlignment="1">
      <alignment horizontal="left" vertical="center"/>
    </xf>
    <xf numFmtId="0" fontId="0" fillId="19" borderId="0" xfId="0" applyFill="1" applyAlignment="1">
      <alignment vertical="center"/>
    </xf>
    <xf numFmtId="0" fontId="0" fillId="13" borderId="9" xfId="0" applyFill="1" applyBorder="1"/>
    <xf numFmtId="0" fontId="0" fillId="3" borderId="9" xfId="0" applyFill="1" applyBorder="1"/>
    <xf numFmtId="0" fontId="0" fillId="7" borderId="9" xfId="0" applyFill="1" applyBorder="1"/>
    <xf numFmtId="0" fontId="0" fillId="18" borderId="9" xfId="0" applyFill="1" applyBorder="1"/>
    <xf numFmtId="0" fontId="0" fillId="8" borderId="9" xfId="0" applyFill="1" applyBorder="1"/>
    <xf numFmtId="0" fontId="0" fillId="9" borderId="9" xfId="0" applyFill="1" applyBorder="1"/>
    <xf numFmtId="0" fontId="0" fillId="10" borderId="10" xfId="0" applyFill="1" applyBorder="1"/>
    <xf numFmtId="0" fontId="4" fillId="17" borderId="18" xfId="0" applyFont="1" applyFill="1" applyBorder="1" applyAlignment="1">
      <alignment horizontal="center" vertical="center"/>
    </xf>
    <xf numFmtId="9" fontId="18" fillId="0" borderId="17" xfId="1" applyFont="1" applyBorder="1" applyAlignment="1">
      <alignment horizontal="center" vertical="center"/>
    </xf>
    <xf numFmtId="0" fontId="18" fillId="0" borderId="2" xfId="0" applyFont="1" applyBorder="1" applyAlignment="1">
      <alignment horizontal="center" vertical="center"/>
    </xf>
    <xf numFmtId="9" fontId="18" fillId="0" borderId="12" xfId="1" applyFont="1" applyBorder="1" applyAlignment="1">
      <alignment horizontal="center" vertical="center"/>
    </xf>
    <xf numFmtId="9" fontId="18" fillId="0" borderId="21" xfId="1" applyFont="1" applyBorder="1" applyAlignment="1">
      <alignment horizontal="center" vertical="center"/>
    </xf>
    <xf numFmtId="0" fontId="19" fillId="0" borderId="19" xfId="0" applyFont="1" applyBorder="1" applyAlignment="1">
      <alignment horizontal="center" vertical="center"/>
    </xf>
    <xf numFmtId="9" fontId="19" fillId="0" borderId="20" xfId="0" applyNumberFormat="1" applyFont="1" applyBorder="1" applyAlignment="1">
      <alignment horizontal="center" vertical="center"/>
    </xf>
    <xf numFmtId="0" fontId="4" fillId="15" borderId="8" xfId="0" applyFont="1" applyFill="1" applyBorder="1" applyAlignment="1">
      <alignment horizontal="center" vertical="center" wrapText="1"/>
    </xf>
    <xf numFmtId="0" fontId="0" fillId="2" borderId="6" xfId="0" applyFill="1" applyBorder="1" applyAlignment="1">
      <alignment horizontal="center"/>
    </xf>
    <xf numFmtId="0" fontId="0" fillId="2" borderId="24" xfId="0" applyFill="1" applyBorder="1" applyAlignment="1">
      <alignment horizontal="center"/>
    </xf>
    <xf numFmtId="0" fontId="0" fillId="2" borderId="2" xfId="0" applyFill="1" applyBorder="1" applyAlignment="1">
      <alignment horizontal="center"/>
    </xf>
    <xf numFmtId="0" fontId="0" fillId="2" borderId="12" xfId="0" applyFill="1" applyBorder="1" applyAlignment="1">
      <alignment horizontal="center"/>
    </xf>
    <xf numFmtId="0" fontId="0" fillId="7" borderId="11" xfId="0" applyFill="1" applyBorder="1" applyAlignment="1">
      <alignment horizontal="left" vertical="center"/>
    </xf>
    <xf numFmtId="0" fontId="6" fillId="18" borderId="11" xfId="0" applyFont="1" applyFill="1" applyBorder="1" applyAlignment="1">
      <alignment horizontal="left" vertical="center"/>
    </xf>
    <xf numFmtId="0" fontId="0" fillId="10" borderId="11" xfId="0" applyFill="1" applyBorder="1" applyAlignment="1">
      <alignment horizontal="left" vertical="center"/>
    </xf>
    <xf numFmtId="0" fontId="6" fillId="15" borderId="18" xfId="0" applyFont="1" applyFill="1" applyBorder="1" applyAlignment="1">
      <alignment horizontal="left" vertical="center" wrapText="1"/>
    </xf>
    <xf numFmtId="0" fontId="8" fillId="0" borderId="0" xfId="0" applyFont="1" applyAlignment="1">
      <alignment vertical="center"/>
    </xf>
    <xf numFmtId="0" fontId="8" fillId="0" borderId="23" xfId="0" applyFont="1" applyBorder="1" applyAlignment="1">
      <alignment vertical="center"/>
    </xf>
    <xf numFmtId="0" fontId="8" fillId="0" borderId="6" xfId="0" applyFont="1" applyBorder="1" applyAlignment="1">
      <alignment vertical="center"/>
    </xf>
    <xf numFmtId="0" fontId="0" fillId="0" borderId="2" xfId="0" applyBorder="1" applyAlignment="1">
      <alignment horizontal="center" vertical="center"/>
    </xf>
    <xf numFmtId="0" fontId="10" fillId="0" borderId="0" xfId="0" applyFont="1" applyAlignment="1">
      <alignment horizontal="center" vertical="center"/>
    </xf>
    <xf numFmtId="0" fontId="21" fillId="0" borderId="29" xfId="0" applyFont="1" applyBorder="1" applyAlignment="1">
      <alignment horizontal="left" vertical="center"/>
    </xf>
    <xf numFmtId="0" fontId="21" fillId="0" borderId="28" xfId="0" applyFont="1" applyBorder="1" applyAlignment="1">
      <alignment horizontal="left" vertical="center"/>
    </xf>
    <xf numFmtId="0" fontId="21" fillId="0" borderId="0" xfId="0" applyFont="1" applyAlignment="1">
      <alignment horizontal="left" vertical="center"/>
    </xf>
    <xf numFmtId="0" fontId="0" fillId="6" borderId="2" xfId="0" applyFill="1" applyBorder="1" applyAlignment="1">
      <alignment horizontal="center" vertical="center"/>
    </xf>
    <xf numFmtId="0" fontId="0" fillId="6" borderId="14" xfId="0" applyFill="1" applyBorder="1" applyAlignment="1">
      <alignment horizontal="center" vertical="center"/>
    </xf>
    <xf numFmtId="0" fontId="12" fillId="19" borderId="0" xfId="0" applyFont="1" applyFill="1" applyAlignment="1">
      <alignment horizontal="right" vertical="center"/>
    </xf>
    <xf numFmtId="0" fontId="23" fillId="16" borderId="27" xfId="0" applyFont="1" applyFill="1" applyBorder="1" applyAlignment="1">
      <alignment horizontal="center" vertical="center"/>
    </xf>
    <xf numFmtId="0" fontId="23" fillId="0" borderId="28" xfId="0" applyFont="1" applyBorder="1" applyAlignment="1">
      <alignment horizontal="center" vertical="center"/>
    </xf>
    <xf numFmtId="0" fontId="23" fillId="0" borderId="22" xfId="0" applyFont="1" applyBorder="1" applyAlignment="1">
      <alignment horizontal="center" vertical="center"/>
    </xf>
    <xf numFmtId="0" fontId="0" fillId="19" borderId="0" xfId="0" applyFill="1" applyAlignment="1">
      <alignment vertical="center" wrapText="1"/>
    </xf>
    <xf numFmtId="0" fontId="7" fillId="0" borderId="1" xfId="0" applyFont="1" applyBorder="1" applyAlignment="1">
      <alignment horizontal="left" vertical="center"/>
    </xf>
    <xf numFmtId="0" fontId="0" fillId="0" borderId="1" xfId="0" applyBorder="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4" xfId="0" applyBorder="1" applyAlignment="1">
      <alignment vertical="center"/>
    </xf>
    <xf numFmtId="0" fontId="0" fillId="0" borderId="4" xfId="0" applyBorder="1" applyAlignment="1" applyProtection="1">
      <alignment vertical="center"/>
      <protection locked="0"/>
    </xf>
    <xf numFmtId="0" fontId="8" fillId="0" borderId="4" xfId="0" applyFont="1" applyBorder="1" applyAlignment="1">
      <alignment horizontal="center" vertical="center"/>
    </xf>
    <xf numFmtId="0" fontId="0" fillId="0" borderId="2" xfId="0" applyBorder="1" applyAlignment="1">
      <alignment vertical="center"/>
    </xf>
    <xf numFmtId="0" fontId="0" fillId="0" borderId="0" xfId="0" applyAlignment="1">
      <alignment horizontal="center" vertical="center"/>
    </xf>
    <xf numFmtId="0" fontId="0" fillId="2" borderId="4" xfId="0" applyFill="1" applyBorder="1" applyAlignment="1">
      <alignment horizontal="center"/>
    </xf>
    <xf numFmtId="0" fontId="0" fillId="2" borderId="17" xfId="0" applyFill="1" applyBorder="1" applyAlignment="1">
      <alignment horizontal="center"/>
    </xf>
    <xf numFmtId="0" fontId="5" fillId="0" borderId="7" xfId="0" applyFont="1" applyBorder="1" applyAlignment="1">
      <alignment horizontal="center" vertical="center"/>
    </xf>
    <xf numFmtId="0" fontId="21" fillId="16" borderId="8" xfId="0" applyFont="1" applyFill="1" applyBorder="1" applyAlignment="1">
      <alignment vertical="center"/>
    </xf>
    <xf numFmtId="0" fontId="21" fillId="16" borderId="9" xfId="0" applyFont="1" applyFill="1" applyBorder="1" applyAlignment="1">
      <alignment vertical="center"/>
    </xf>
    <xf numFmtId="0" fontId="21" fillId="16" borderId="10" xfId="0" applyFont="1" applyFill="1" applyBorder="1" applyAlignment="1">
      <alignment vertical="center"/>
    </xf>
    <xf numFmtId="0" fontId="21" fillId="16" borderId="28" xfId="0" applyFont="1" applyFill="1" applyBorder="1" applyAlignment="1">
      <alignment vertical="center"/>
    </xf>
    <xf numFmtId="0" fontId="0" fillId="0" borderId="28" xfId="0" applyBorder="1" applyAlignment="1">
      <alignment vertical="center"/>
    </xf>
    <xf numFmtId="0" fontId="6" fillId="13" borderId="41" xfId="0" applyFont="1" applyFill="1" applyBorder="1" applyAlignment="1">
      <alignment horizontal="left" vertical="center"/>
    </xf>
    <xf numFmtId="0" fontId="6" fillId="13" borderId="42" xfId="0" applyFont="1" applyFill="1" applyBorder="1" applyAlignment="1">
      <alignment horizontal="left" vertical="center"/>
    </xf>
    <xf numFmtId="0" fontId="0" fillId="2" borderId="25" xfId="0" applyFill="1" applyBorder="1" applyAlignment="1">
      <alignment horizontal="center"/>
    </xf>
    <xf numFmtId="0" fontId="0" fillId="2" borderId="26" xfId="0" applyFill="1" applyBorder="1" applyAlignment="1">
      <alignment horizontal="center"/>
    </xf>
    <xf numFmtId="0" fontId="4" fillId="15" borderId="7" xfId="0" applyFont="1" applyFill="1" applyBorder="1" applyAlignment="1">
      <alignment horizontal="center" vertical="center" wrapText="1"/>
    </xf>
    <xf numFmtId="0" fontId="6" fillId="13" borderId="43" xfId="0" applyFont="1" applyFill="1" applyBorder="1" applyAlignment="1">
      <alignment horizontal="left" vertical="center"/>
    </xf>
    <xf numFmtId="0" fontId="0" fillId="3" borderId="44" xfId="0" applyFill="1" applyBorder="1" applyAlignment="1">
      <alignment horizontal="left" vertical="center"/>
    </xf>
    <xf numFmtId="0" fontId="0" fillId="7" borderId="44" xfId="0" applyFill="1" applyBorder="1" applyAlignment="1">
      <alignment horizontal="left" vertical="center"/>
    </xf>
    <xf numFmtId="0" fontId="0" fillId="8" borderId="44" xfId="0" applyFill="1" applyBorder="1" applyAlignment="1">
      <alignment horizontal="left" vertical="center"/>
    </xf>
    <xf numFmtId="0" fontId="0" fillId="9" borderId="44" xfId="0" applyFill="1" applyBorder="1" applyAlignment="1">
      <alignment horizontal="left" vertical="center"/>
    </xf>
    <xf numFmtId="0" fontId="0" fillId="10" borderId="44" xfId="0" applyFill="1" applyBorder="1" applyAlignment="1">
      <alignment horizontal="left" vertical="center"/>
    </xf>
    <xf numFmtId="0" fontId="0" fillId="16" borderId="45" xfId="0" applyFill="1" applyBorder="1" applyAlignment="1">
      <alignment horizontal="left" vertical="center"/>
    </xf>
    <xf numFmtId="0" fontId="18" fillId="0" borderId="6" xfId="0" applyFont="1" applyBorder="1" applyAlignment="1">
      <alignment horizontal="center" vertical="center"/>
    </xf>
    <xf numFmtId="0" fontId="18" fillId="0" borderId="24" xfId="0" applyFont="1" applyBorder="1" applyAlignment="1">
      <alignment horizontal="center" vertical="center"/>
    </xf>
    <xf numFmtId="0" fontId="18" fillId="0" borderId="46" xfId="0" applyFont="1" applyBorder="1" applyAlignment="1">
      <alignment horizontal="center" vertical="center"/>
    </xf>
    <xf numFmtId="0" fontId="18" fillId="0" borderId="36" xfId="0" applyFont="1" applyBorder="1" applyAlignment="1">
      <alignment horizontal="center" vertical="center"/>
    </xf>
    <xf numFmtId="9" fontId="18" fillId="0" borderId="31" xfId="1" applyFont="1" applyBorder="1" applyAlignment="1">
      <alignment horizontal="center" vertical="center"/>
    </xf>
    <xf numFmtId="0" fontId="18" fillId="0" borderId="11" xfId="0" applyFont="1" applyBorder="1" applyAlignment="1">
      <alignment horizontal="center" vertical="center"/>
    </xf>
    <xf numFmtId="0" fontId="18" fillId="0" borderId="13" xfId="0" applyFont="1" applyBorder="1" applyAlignment="1">
      <alignment horizontal="center" vertical="center"/>
    </xf>
    <xf numFmtId="9" fontId="18" fillId="0" borderId="15" xfId="1" applyFont="1" applyBorder="1" applyAlignment="1">
      <alignment horizontal="center" vertical="center"/>
    </xf>
    <xf numFmtId="0" fontId="6" fillId="15" borderId="8" xfId="0" applyFont="1" applyFill="1" applyBorder="1" applyAlignment="1">
      <alignment horizontal="left" vertical="center" wrapText="1"/>
    </xf>
    <xf numFmtId="0" fontId="19" fillId="0" borderId="32" xfId="0" applyFont="1" applyBorder="1" applyAlignment="1">
      <alignment horizontal="center" vertical="center"/>
    </xf>
    <xf numFmtId="0" fontId="19" fillId="0" borderId="18" xfId="0" applyFont="1" applyBorder="1" applyAlignment="1">
      <alignment horizontal="center" vertical="center"/>
    </xf>
    <xf numFmtId="165" fontId="24" fillId="6" borderId="2" xfId="0" applyNumberFormat="1" applyFont="1" applyFill="1" applyBorder="1" applyAlignment="1">
      <alignment horizontal="center" vertical="center" wrapText="1"/>
    </xf>
    <xf numFmtId="165" fontId="24" fillId="6" borderId="14" xfId="0" applyNumberFormat="1" applyFont="1" applyFill="1" applyBorder="1" applyAlignment="1">
      <alignment horizontal="center" vertical="center" wrapText="1"/>
    </xf>
    <xf numFmtId="0" fontId="0" fillId="2" borderId="48" xfId="0" applyFill="1" applyBorder="1" applyAlignment="1">
      <alignment horizontal="center"/>
    </xf>
    <xf numFmtId="0" fontId="0" fillId="0" borderId="0" xfId="0" applyProtection="1">
      <protection locked="0"/>
    </xf>
    <xf numFmtId="9" fontId="18" fillId="0" borderId="31" xfId="1" applyFont="1" applyBorder="1" applyAlignment="1" applyProtection="1">
      <alignment horizontal="center" vertical="center"/>
    </xf>
    <xf numFmtId="9" fontId="18" fillId="0" borderId="17" xfId="1" applyFont="1" applyBorder="1" applyAlignment="1" applyProtection="1">
      <alignment horizontal="center" vertical="center"/>
    </xf>
    <xf numFmtId="9" fontId="8" fillId="0" borderId="0" xfId="1" applyFont="1" applyBorder="1" applyAlignment="1" applyProtection="1">
      <alignment horizontal="center"/>
    </xf>
    <xf numFmtId="9" fontId="18" fillId="0" borderId="12" xfId="1" applyFont="1" applyBorder="1" applyAlignment="1" applyProtection="1">
      <alignment horizontal="center" vertical="center"/>
    </xf>
    <xf numFmtId="9" fontId="18" fillId="0" borderId="15" xfId="1" applyFont="1" applyBorder="1" applyAlignment="1" applyProtection="1">
      <alignment horizontal="center" vertical="center"/>
    </xf>
    <xf numFmtId="9" fontId="18" fillId="0" borderId="21" xfId="1" applyFont="1" applyBorder="1" applyAlignment="1" applyProtection="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6" fillId="0" borderId="0" xfId="0" applyFont="1" applyAlignment="1">
      <alignment horizontal="center"/>
    </xf>
    <xf numFmtId="0" fontId="11" fillId="3" borderId="2" xfId="0" applyFont="1" applyFill="1" applyBorder="1" applyAlignment="1">
      <alignment vertical="center" wrapText="1"/>
    </xf>
    <xf numFmtId="0" fontId="11" fillId="7" borderId="2" xfId="0" applyFont="1" applyFill="1" applyBorder="1" applyAlignment="1">
      <alignment vertical="center" wrapText="1"/>
    </xf>
    <xf numFmtId="0" fontId="11" fillId="8" borderId="2" xfId="0" applyFont="1" applyFill="1" applyBorder="1" applyAlignment="1">
      <alignment vertical="center" wrapText="1"/>
    </xf>
    <xf numFmtId="1" fontId="11" fillId="9" borderId="2" xfId="0" applyNumberFormat="1" applyFont="1" applyFill="1" applyBorder="1" applyAlignment="1">
      <alignment vertical="center" wrapText="1"/>
    </xf>
    <xf numFmtId="0" fontId="11" fillId="10" borderId="2" xfId="0" applyFont="1" applyFill="1" applyBorder="1" applyAlignment="1">
      <alignment vertical="center" wrapText="1"/>
    </xf>
    <xf numFmtId="0" fontId="11" fillId="13" borderId="2" xfId="0" applyFont="1" applyFill="1" applyBorder="1" applyAlignment="1">
      <alignment vertical="center" wrapText="1"/>
    </xf>
    <xf numFmtId="0" fontId="8" fillId="14" borderId="2" xfId="0" applyFont="1" applyFill="1" applyBorder="1" applyAlignment="1">
      <alignment vertical="center" wrapText="1"/>
    </xf>
    <xf numFmtId="0" fontId="8" fillId="12" borderId="2" xfId="0" applyFont="1" applyFill="1" applyBorder="1" applyAlignment="1">
      <alignment vertical="center" wrapText="1"/>
    </xf>
    <xf numFmtId="0" fontId="8" fillId="6" borderId="2" xfId="0" applyFont="1" applyFill="1" applyBorder="1" applyAlignment="1">
      <alignment vertical="center"/>
    </xf>
    <xf numFmtId="0" fontId="8" fillId="6" borderId="2" xfId="0" applyFont="1" applyFill="1" applyBorder="1" applyAlignment="1">
      <alignment vertical="center" wrapText="1"/>
    </xf>
    <xf numFmtId="0" fontId="18" fillId="6" borderId="2" xfId="0" applyFont="1" applyFill="1" applyBorder="1" applyAlignment="1">
      <alignment vertical="center"/>
    </xf>
    <xf numFmtId="0" fontId="11" fillId="14" borderId="2" xfId="0" applyFont="1" applyFill="1" applyBorder="1" applyAlignment="1">
      <alignment vertical="center" wrapText="1"/>
    </xf>
    <xf numFmtId="1" fontId="11" fillId="14" borderId="2" xfId="0" applyNumberFormat="1" applyFont="1" applyFill="1" applyBorder="1" applyAlignment="1">
      <alignment vertical="center" wrapText="1"/>
    </xf>
    <xf numFmtId="0" fontId="25" fillId="20" borderId="2" xfId="0" applyFont="1" applyFill="1" applyBorder="1" applyAlignment="1">
      <alignment horizontal="left" vertical="center" wrapText="1"/>
    </xf>
    <xf numFmtId="0" fontId="11" fillId="16" borderId="2" xfId="0" applyFont="1" applyFill="1" applyBorder="1" applyAlignment="1">
      <alignment vertical="center" wrapText="1"/>
    </xf>
    <xf numFmtId="0" fontId="11" fillId="18" borderId="2" xfId="0" applyFont="1" applyFill="1" applyBorder="1" applyAlignment="1">
      <alignment vertical="center" wrapText="1"/>
    </xf>
    <xf numFmtId="166" fontId="24" fillId="0" borderId="2" xfId="0" applyNumberFormat="1" applyFont="1" applyBorder="1" applyAlignment="1">
      <alignment vertical="center" wrapText="1"/>
    </xf>
    <xf numFmtId="0" fontId="24" fillId="0" borderId="2" xfId="0" applyFont="1" applyBorder="1" applyAlignment="1">
      <alignment horizontal="center" vertical="center" wrapText="1"/>
    </xf>
    <xf numFmtId="165" fontId="24" fillId="0" borderId="2" xfId="0" applyNumberFormat="1" applyFont="1" applyBorder="1" applyAlignment="1">
      <alignment horizontal="center" vertical="center" wrapText="1"/>
    </xf>
    <xf numFmtId="17" fontId="24" fillId="0" borderId="2" xfId="0" applyNumberFormat="1" applyFont="1" applyBorder="1" applyAlignment="1">
      <alignment horizontal="center" vertical="center" wrapText="1"/>
    </xf>
    <xf numFmtId="4" fontId="24" fillId="0" borderId="2" xfId="0" applyNumberFormat="1" applyFont="1" applyBorder="1" applyAlignment="1">
      <alignment horizontal="center" vertical="center" wrapText="1"/>
    </xf>
    <xf numFmtId="0" fontId="24" fillId="0" borderId="0" xfId="0" applyFont="1" applyAlignment="1">
      <alignment horizontal="left" vertical="center" wrapText="1"/>
    </xf>
    <xf numFmtId="166" fontId="24" fillId="0" borderId="2" xfId="0" applyNumberFormat="1" applyFont="1" applyBorder="1" applyAlignment="1">
      <alignment horizontal="center" vertical="center" wrapText="1"/>
    </xf>
    <xf numFmtId="167" fontId="24" fillId="0" borderId="2" xfId="0" applyNumberFormat="1" applyFont="1" applyBorder="1" applyAlignment="1">
      <alignment horizontal="center" vertical="center" wrapText="1"/>
    </xf>
    <xf numFmtId="166" fontId="24" fillId="0" borderId="2" xfId="0" applyNumberFormat="1" applyFont="1" applyBorder="1" applyAlignment="1">
      <alignment horizontal="left" vertical="center" wrapText="1"/>
    </xf>
    <xf numFmtId="0" fontId="24" fillId="0" borderId="2" xfId="0" applyFont="1" applyBorder="1" applyAlignment="1">
      <alignment horizontal="left" vertical="center" wrapText="1"/>
    </xf>
    <xf numFmtId="0" fontId="24" fillId="0" borderId="0" xfId="0" applyFont="1" applyAlignment="1">
      <alignment horizontal="center" vertical="center" wrapText="1"/>
    </xf>
    <xf numFmtId="0" fontId="24" fillId="0" borderId="4" xfId="0" applyFont="1" applyBorder="1" applyAlignment="1">
      <alignment horizontal="center" vertical="center" wrapText="1"/>
    </xf>
    <xf numFmtId="17" fontId="24" fillId="0" borderId="4" xfId="0" applyNumberFormat="1" applyFont="1" applyBorder="1" applyAlignment="1">
      <alignment horizontal="center" vertical="center" wrapText="1"/>
    </xf>
    <xf numFmtId="166" fontId="35" fillId="0" borderId="2" xfId="0" applyNumberFormat="1" applyFont="1" applyBorder="1" applyAlignment="1">
      <alignment vertical="center" wrapText="1"/>
    </xf>
    <xf numFmtId="0" fontId="35" fillId="0" borderId="0" xfId="0" applyFont="1" applyAlignment="1">
      <alignment horizontal="center" vertical="center" wrapText="1"/>
    </xf>
    <xf numFmtId="167" fontId="35" fillId="0" borderId="2" xfId="0" applyNumberFormat="1" applyFont="1" applyBorder="1" applyAlignment="1">
      <alignment horizontal="center" vertical="center" wrapText="1"/>
    </xf>
    <xf numFmtId="166" fontId="35" fillId="0" borderId="2" xfId="0" applyNumberFormat="1" applyFont="1" applyBorder="1" applyAlignment="1">
      <alignment horizontal="center" vertical="center" wrapText="1"/>
    </xf>
    <xf numFmtId="166" fontId="24" fillId="0" borderId="5" xfId="0" applyNumberFormat="1" applyFont="1" applyBorder="1" applyAlignment="1">
      <alignment horizontal="center" vertical="center" wrapText="1"/>
    </xf>
    <xf numFmtId="165" fontId="24" fillId="0" borderId="5" xfId="0" applyNumberFormat="1" applyFont="1" applyBorder="1" applyAlignment="1">
      <alignment horizontal="center" vertical="center" wrapText="1"/>
    </xf>
    <xf numFmtId="167" fontId="24" fillId="0" borderId="5" xfId="0" applyNumberFormat="1" applyFont="1" applyBorder="1" applyAlignment="1">
      <alignment horizontal="center" vertical="center" wrapText="1"/>
    </xf>
    <xf numFmtId="166" fontId="35" fillId="0" borderId="5" xfId="0" applyNumberFormat="1" applyFont="1" applyBorder="1" applyAlignment="1">
      <alignment horizontal="center" vertical="center" wrapText="1"/>
    </xf>
    <xf numFmtId="167" fontId="24" fillId="0" borderId="2" xfId="5" applyNumberFormat="1" applyFont="1" applyFill="1" applyBorder="1" applyAlignment="1">
      <alignment horizontal="center" vertical="center" wrapText="1"/>
    </xf>
    <xf numFmtId="166" fontId="24" fillId="0" borderId="4" xfId="0" applyNumberFormat="1" applyFont="1" applyBorder="1" applyAlignment="1">
      <alignment horizontal="center" vertical="center" wrapText="1"/>
    </xf>
    <xf numFmtId="167" fontId="24" fillId="0" borderId="4" xfId="0" applyNumberFormat="1" applyFont="1" applyBorder="1" applyAlignment="1">
      <alignment horizontal="center" vertical="center" wrapText="1"/>
    </xf>
    <xf numFmtId="166" fontId="35" fillId="0" borderId="4" xfId="0" applyNumberFormat="1" applyFont="1" applyBorder="1" applyAlignment="1">
      <alignment horizontal="center" vertical="center" wrapText="1"/>
    </xf>
    <xf numFmtId="165" fontId="35" fillId="0" borderId="2" xfId="0" applyNumberFormat="1" applyFont="1" applyBorder="1" applyAlignment="1">
      <alignment horizontal="center" vertical="center" wrapText="1"/>
    </xf>
    <xf numFmtId="2" fontId="35" fillId="0" borderId="2" xfId="0" applyNumberFormat="1" applyFont="1" applyBorder="1" applyAlignment="1">
      <alignment horizontal="center" vertical="center" wrapText="1"/>
    </xf>
    <xf numFmtId="0" fontId="35" fillId="0" borderId="2" xfId="0" applyFont="1" applyBorder="1" applyAlignment="1">
      <alignment horizontal="center" vertical="center" wrapText="1"/>
    </xf>
    <xf numFmtId="0" fontId="34" fillId="0" borderId="0" xfId="0" applyFont="1" applyAlignment="1">
      <alignment horizontal="center" vertical="center" wrapText="1"/>
    </xf>
    <xf numFmtId="0" fontId="0" fillId="19" borderId="0" xfId="0" applyFill="1" applyAlignment="1">
      <alignment horizontal="center" vertical="center"/>
    </xf>
    <xf numFmtId="0" fontId="0" fillId="0" borderId="0" xfId="0" applyAlignment="1">
      <alignment horizontal="center" vertical="center" wrapText="1"/>
    </xf>
    <xf numFmtId="0" fontId="38" fillId="0" borderId="2"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3" xfId="0" applyFont="1" applyBorder="1" applyAlignment="1">
      <alignment horizontal="center" vertical="center" wrapText="1"/>
    </xf>
    <xf numFmtId="0" fontId="39" fillId="0" borderId="6" xfId="0" applyFont="1" applyBorder="1" applyAlignment="1">
      <alignment horizontal="center" vertical="center" wrapText="1"/>
    </xf>
    <xf numFmtId="0" fontId="38" fillId="0" borderId="51" xfId="0" applyFont="1" applyBorder="1" applyAlignment="1">
      <alignment horizontal="center" vertical="center" wrapText="1"/>
    </xf>
    <xf numFmtId="0" fontId="0" fillId="0" borderId="2" xfId="0" applyBorder="1" applyAlignment="1">
      <alignment horizontal="center" vertical="center" wrapText="1"/>
    </xf>
    <xf numFmtId="17" fontId="0" fillId="0" borderId="2" xfId="0" applyNumberForma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53" xfId="0" applyBorder="1" applyAlignment="1">
      <alignment horizontal="center" vertical="center" wrapText="1"/>
    </xf>
    <xf numFmtId="0" fontId="0" fillId="0" borderId="24" xfId="0" applyBorder="1" applyAlignment="1">
      <alignment horizontal="center" vertical="center" wrapText="1"/>
    </xf>
    <xf numFmtId="0" fontId="16" fillId="0" borderId="4" xfId="0" applyFont="1" applyBorder="1" applyAlignment="1">
      <alignment horizontal="center" vertical="center"/>
    </xf>
    <xf numFmtId="17" fontId="0" fillId="0" borderId="4" xfId="0" applyNumberFormat="1" applyBorder="1" applyAlignment="1">
      <alignment horizontal="center" vertical="center"/>
    </xf>
    <xf numFmtId="0" fontId="45" fillId="4" borderId="4" xfId="0" applyFont="1" applyFill="1" applyBorder="1" applyAlignment="1">
      <alignment horizontal="center" vertical="center" wrapText="1"/>
    </xf>
    <xf numFmtId="0" fontId="45" fillId="4" borderId="24" xfId="0" applyFont="1" applyFill="1" applyBorder="1" applyAlignment="1">
      <alignment horizontal="center" vertical="center" wrapText="1"/>
    </xf>
    <xf numFmtId="0" fontId="16" fillId="0" borderId="4" xfId="0" applyFont="1" applyBorder="1" applyAlignment="1">
      <alignment horizontal="center" vertical="center" wrapText="1"/>
    </xf>
    <xf numFmtId="17" fontId="0" fillId="0" borderId="2" xfId="0" applyNumberFormat="1" applyBorder="1" applyAlignment="1">
      <alignment horizontal="center" vertical="center" wrapText="1"/>
    </xf>
    <xf numFmtId="49" fontId="0" fillId="0" borderId="2" xfId="0" applyNumberFormat="1" applyBorder="1" applyAlignment="1">
      <alignment horizontal="center" vertical="center" wrapText="1"/>
    </xf>
    <xf numFmtId="0" fontId="43" fillId="0" borderId="2"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50" xfId="0" applyFont="1" applyBorder="1" applyAlignment="1">
      <alignment horizontal="center" vertical="center" wrapText="1"/>
    </xf>
    <xf numFmtId="3" fontId="0" fillId="0" borderId="2" xfId="0" applyNumberFormat="1" applyBorder="1" applyAlignment="1">
      <alignment horizontal="center" vertical="center"/>
    </xf>
    <xf numFmtId="0" fontId="45" fillId="0" borderId="6" xfId="0" applyFont="1" applyBorder="1" applyAlignment="1">
      <alignment horizontal="center" vertical="center" wrapText="1"/>
    </xf>
    <xf numFmtId="4" fontId="0" fillId="0" borderId="2" xfId="0" applyNumberFormat="1" applyBorder="1" applyAlignment="1">
      <alignment horizontal="center" vertical="center" wrapText="1"/>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45" fillId="4" borderId="23" xfId="0" applyFont="1" applyFill="1" applyBorder="1" applyAlignment="1">
      <alignment horizontal="center" vertical="center" wrapText="1"/>
    </xf>
    <xf numFmtId="0" fontId="38" fillId="0" borderId="46" xfId="0" applyFont="1" applyBorder="1" applyAlignment="1">
      <alignment horizontal="center" vertical="center" wrapText="1"/>
    </xf>
    <xf numFmtId="0" fontId="47" fillId="0" borderId="6" xfId="6" applyBorder="1" applyAlignment="1">
      <alignment horizontal="center" vertical="center" wrapText="1"/>
    </xf>
    <xf numFmtId="0" fontId="18" fillId="0" borderId="6" xfId="0" applyFont="1" applyBorder="1" applyAlignment="1">
      <alignment horizontal="center" vertical="center" wrapText="1"/>
    </xf>
    <xf numFmtId="17" fontId="18" fillId="0" borderId="6" xfId="0" applyNumberFormat="1" applyFont="1" applyBorder="1" applyAlignment="1">
      <alignment horizontal="center" vertical="center" wrapText="1"/>
    </xf>
    <xf numFmtId="0" fontId="48" fillId="0" borderId="0" xfId="0" applyFont="1" applyAlignment="1">
      <alignment horizontal="center" vertical="center" wrapText="1"/>
    </xf>
    <xf numFmtId="0" fontId="18" fillId="0" borderId="2" xfId="0" applyFont="1" applyBorder="1" applyAlignment="1">
      <alignment horizontal="center" vertical="center" wrapText="1"/>
    </xf>
    <xf numFmtId="8" fontId="18" fillId="0" borderId="6" xfId="0" applyNumberFormat="1" applyFont="1" applyBorder="1" applyAlignment="1">
      <alignment horizontal="center" vertical="center" wrapText="1"/>
    </xf>
    <xf numFmtId="0" fontId="48" fillId="0" borderId="6" xfId="0" applyFont="1" applyBorder="1" applyAlignment="1">
      <alignment horizontal="center" vertical="center" wrapText="1"/>
    </xf>
    <xf numFmtId="0" fontId="48" fillId="0" borderId="51" xfId="0" applyFont="1" applyBorder="1" applyAlignment="1">
      <alignment horizontal="center" vertical="center" wrapText="1"/>
    </xf>
    <xf numFmtId="0" fontId="48" fillId="0" borderId="4" xfId="0" applyFont="1" applyBorder="1" applyAlignment="1">
      <alignment horizontal="center" vertical="center" wrapText="1"/>
    </xf>
    <xf numFmtId="17" fontId="48" fillId="0" borderId="6" xfId="0" applyNumberFormat="1" applyFont="1" applyBorder="1" applyAlignment="1">
      <alignment horizontal="center" vertical="center" wrapText="1"/>
    </xf>
    <xf numFmtId="8" fontId="48" fillId="0" borderId="6" xfId="0" applyNumberFormat="1" applyFont="1" applyBorder="1" applyAlignment="1">
      <alignment horizontal="center" vertical="center" wrapText="1"/>
    </xf>
    <xf numFmtId="0" fontId="48" fillId="25" borderId="6" xfId="0" applyFont="1" applyFill="1" applyBorder="1" applyAlignment="1">
      <alignment horizontal="center" vertical="center" wrapText="1"/>
    </xf>
    <xf numFmtId="0" fontId="48" fillId="0" borderId="5" xfId="0" applyFont="1" applyBorder="1" applyAlignment="1">
      <alignment vertical="center" wrapText="1"/>
    </xf>
    <xf numFmtId="0" fontId="18" fillId="0" borderId="2" xfId="0" applyFont="1" applyBorder="1" applyAlignment="1">
      <alignment vertical="center" wrapText="1"/>
    </xf>
    <xf numFmtId="17" fontId="18" fillId="0" borderId="2" xfId="0" applyNumberFormat="1" applyFont="1" applyBorder="1" applyAlignment="1">
      <alignment horizontal="center" vertical="center" wrapText="1"/>
    </xf>
    <xf numFmtId="4" fontId="18" fillId="0" borderId="2" xfId="0" applyNumberFormat="1" applyFont="1" applyBorder="1" applyAlignment="1">
      <alignment horizontal="center" vertical="center" wrapText="1"/>
    </xf>
    <xf numFmtId="0" fontId="48" fillId="0" borderId="2" xfId="0" applyFont="1" applyBorder="1" applyAlignment="1">
      <alignment horizontal="center" vertical="center" wrapText="1"/>
    </xf>
    <xf numFmtId="0" fontId="18" fillId="25" borderId="2" xfId="0" applyFont="1" applyFill="1" applyBorder="1" applyAlignment="1">
      <alignment horizontal="center" vertical="center" wrapText="1"/>
    </xf>
    <xf numFmtId="8" fontId="18" fillId="0" borderId="2" xfId="0" applyNumberFormat="1" applyFont="1" applyBorder="1" applyAlignment="1">
      <alignment horizontal="center" vertical="center" wrapText="1"/>
    </xf>
    <xf numFmtId="17" fontId="48" fillId="0" borderId="2" xfId="0" applyNumberFormat="1" applyFont="1" applyBorder="1" applyAlignment="1">
      <alignment horizontal="center" vertical="center" wrapText="1"/>
    </xf>
    <xf numFmtId="8" fontId="48" fillId="0" borderId="2" xfId="0" applyNumberFormat="1" applyFont="1" applyBorder="1" applyAlignment="1">
      <alignment horizontal="center" vertical="center" wrapText="1"/>
    </xf>
    <xf numFmtId="0" fontId="48" fillId="0" borderId="2" xfId="0" applyFont="1" applyBorder="1" applyAlignment="1">
      <alignment vertical="center" wrapText="1"/>
    </xf>
    <xf numFmtId="0" fontId="48" fillId="0" borderId="2" xfId="0" applyFont="1" applyBorder="1" applyAlignment="1">
      <alignment horizontal="center" vertical="center"/>
    </xf>
    <xf numFmtId="17" fontId="48" fillId="0" borderId="2" xfId="0" applyNumberFormat="1" applyFont="1" applyBorder="1" applyAlignment="1">
      <alignment horizontal="center" vertical="center"/>
    </xf>
    <xf numFmtId="0" fontId="38" fillId="0" borderId="0" xfId="0" applyFont="1" applyAlignment="1">
      <alignment horizontal="center" vertical="center" wrapText="1"/>
    </xf>
    <xf numFmtId="0" fontId="38" fillId="0" borderId="50" xfId="0" applyFont="1" applyBorder="1" applyAlignment="1">
      <alignment horizontal="center" vertical="center" wrapText="1"/>
    </xf>
    <xf numFmtId="0" fontId="38" fillId="4" borderId="24" xfId="0" applyFont="1" applyFill="1" applyBorder="1" applyAlignment="1">
      <alignment horizontal="center" vertical="center" wrapText="1"/>
    </xf>
    <xf numFmtId="0" fontId="34" fillId="0" borderId="2" xfId="0" applyFont="1" applyBorder="1" applyAlignment="1">
      <alignment horizontal="left" vertical="center" wrapText="1"/>
    </xf>
    <xf numFmtId="0" fontId="38" fillId="0" borderId="52" xfId="0" applyFont="1" applyBorder="1" applyAlignment="1">
      <alignment horizontal="center" vertical="center" wrapText="1"/>
    </xf>
    <xf numFmtId="0" fontId="16" fillId="0" borderId="2" xfId="0" applyFont="1" applyBorder="1" applyAlignment="1">
      <alignment horizontal="center" vertical="center" wrapText="1"/>
    </xf>
    <xf numFmtId="166" fontId="34" fillId="0" borderId="2" xfId="0" applyNumberFormat="1" applyFont="1" applyBorder="1" applyAlignment="1">
      <alignment horizontal="center" vertical="center" wrapText="1"/>
    </xf>
    <xf numFmtId="0" fontId="0" fillId="0" borderId="2" xfId="0" applyBorder="1" applyAlignment="1">
      <alignment vertical="center" wrapText="1"/>
    </xf>
    <xf numFmtId="0" fontId="0" fillId="0" borderId="4" xfId="0" applyBorder="1" applyAlignment="1">
      <alignment vertical="center" wrapText="1"/>
    </xf>
    <xf numFmtId="0" fontId="8" fillId="0" borderId="55" xfId="0" applyFont="1" applyBorder="1" applyAlignment="1">
      <alignment horizontal="center" vertical="center"/>
    </xf>
    <xf numFmtId="0" fontId="0" fillId="19" borderId="0" xfId="0" applyFill="1" applyAlignment="1">
      <alignment horizontal="center" vertical="center" wrapText="1"/>
    </xf>
    <xf numFmtId="0" fontId="48" fillId="25" borderId="5" xfId="0" applyFont="1" applyFill="1" applyBorder="1" applyAlignment="1">
      <alignment horizontal="center" vertical="center" wrapText="1"/>
    </xf>
    <xf numFmtId="0" fontId="9" fillId="0" borderId="0" xfId="0" applyFont="1" applyAlignment="1">
      <alignment horizontal="center" vertical="center" wrapText="1"/>
    </xf>
    <xf numFmtId="0" fontId="21" fillId="16" borderId="9" xfId="0" applyFont="1" applyFill="1" applyBorder="1" applyAlignment="1">
      <alignment horizontal="center" vertical="center"/>
    </xf>
    <xf numFmtId="0" fontId="21" fillId="0" borderId="0" xfId="0" applyFont="1" applyAlignment="1">
      <alignment horizontal="center" vertical="center"/>
    </xf>
    <xf numFmtId="0" fontId="15" fillId="0" borderId="4" xfId="0" applyFont="1" applyBorder="1" applyAlignment="1">
      <alignment vertical="center" wrapText="1"/>
    </xf>
    <xf numFmtId="0" fontId="19" fillId="0" borderId="2" xfId="0" applyFont="1" applyBorder="1" applyAlignment="1">
      <alignment horizontal="center"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54" fillId="0" borderId="50" xfId="0" applyFont="1" applyBorder="1" applyAlignment="1">
      <alignment horizontal="left" vertical="center" wrapText="1"/>
    </xf>
    <xf numFmtId="0" fontId="0" fillId="0" borderId="4" xfId="0" applyBorder="1" applyAlignment="1">
      <alignment horizontal="left" vertical="center" wrapText="1"/>
    </xf>
    <xf numFmtId="0" fontId="19" fillId="0" borderId="4" xfId="0" applyFont="1" applyBorder="1" applyAlignment="1">
      <alignment horizontal="left" vertical="center" wrapText="1"/>
    </xf>
    <xf numFmtId="0" fontId="15" fillId="0" borderId="4" xfId="0" applyFont="1" applyBorder="1" applyAlignment="1">
      <alignment horizontal="left" vertical="center" wrapText="1"/>
    </xf>
    <xf numFmtId="0" fontId="56" fillId="0" borderId="0" xfId="0" applyFont="1" applyAlignment="1">
      <alignment horizontal="left" vertical="center" wrapText="1"/>
    </xf>
    <xf numFmtId="0" fontId="0" fillId="19" borderId="0" xfId="0" applyFill="1" applyAlignment="1">
      <alignment horizontal="left" vertical="center" wrapText="1"/>
    </xf>
    <xf numFmtId="0" fontId="0" fillId="0" borderId="6" xfId="0" applyBorder="1" applyAlignment="1">
      <alignment vertical="center" wrapText="1"/>
    </xf>
    <xf numFmtId="17" fontId="18" fillId="0" borderId="5" xfId="0" applyNumberFormat="1" applyFont="1" applyBorder="1" applyAlignment="1">
      <alignment horizontal="center" vertical="center" wrapText="1"/>
    </xf>
    <xf numFmtId="17" fontId="48" fillId="0" borderId="5" xfId="0" applyNumberFormat="1" applyFont="1" applyBorder="1" applyAlignment="1">
      <alignment horizontal="center" vertical="center" wrapText="1"/>
    </xf>
    <xf numFmtId="8" fontId="48" fillId="0" borderId="5" xfId="0" applyNumberFormat="1" applyFont="1" applyBorder="1" applyAlignment="1">
      <alignment horizontal="center" vertical="center" wrapText="1"/>
    </xf>
    <xf numFmtId="0" fontId="56" fillId="0" borderId="2" xfId="0" applyFont="1" applyBorder="1" applyAlignment="1">
      <alignment horizontal="left" vertical="center" wrapText="1"/>
    </xf>
    <xf numFmtId="0" fontId="45" fillId="0" borderId="4" xfId="0" applyFont="1" applyBorder="1" applyAlignment="1">
      <alignment horizontal="left" vertical="center" wrapText="1"/>
    </xf>
    <xf numFmtId="0" fontId="43" fillId="0" borderId="2" xfId="0" applyFont="1" applyBorder="1" applyAlignment="1">
      <alignment vertical="center" wrapText="1"/>
    </xf>
    <xf numFmtId="0" fontId="43" fillId="0" borderId="2" xfId="0" applyFont="1" applyBorder="1" applyAlignment="1">
      <alignment horizontal="left" vertical="center" wrapText="1"/>
    </xf>
    <xf numFmtId="0" fontId="38" fillId="0" borderId="2" xfId="0" applyFont="1" applyBorder="1" applyAlignment="1">
      <alignment vertical="center" wrapText="1"/>
    </xf>
    <xf numFmtId="0" fontId="2" fillId="0" borderId="4" xfId="0" applyFont="1" applyBorder="1" applyAlignment="1">
      <alignment horizontal="center" vertical="center" wrapText="1"/>
    </xf>
    <xf numFmtId="0" fontId="16" fillId="0" borderId="2" xfId="0" applyFont="1" applyBorder="1" applyAlignment="1">
      <alignment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0" fillId="4" borderId="2" xfId="0" applyFill="1" applyBorder="1" applyAlignment="1">
      <alignment horizontal="center" vertical="center"/>
    </xf>
    <xf numFmtId="0" fontId="18" fillId="4" borderId="2" xfId="0" applyFont="1" applyFill="1" applyBorder="1" applyAlignment="1">
      <alignment horizontal="center" vertical="center" wrapText="1"/>
    </xf>
    <xf numFmtId="17" fontId="18" fillId="4" borderId="2" xfId="0" applyNumberFormat="1" applyFont="1" applyFill="1" applyBorder="1" applyAlignment="1">
      <alignment horizontal="center" vertical="center" wrapText="1"/>
    </xf>
    <xf numFmtId="0" fontId="48" fillId="4" borderId="2" xfId="0" applyFont="1" applyFill="1" applyBorder="1" applyAlignment="1">
      <alignment horizontal="center" vertical="center" wrapText="1"/>
    </xf>
    <xf numFmtId="4" fontId="18" fillId="4" borderId="2" xfId="0" applyNumberFormat="1" applyFont="1" applyFill="1" applyBorder="1" applyAlignment="1">
      <alignment horizontal="center" vertical="center" wrapText="1"/>
    </xf>
    <xf numFmtId="0" fontId="0" fillId="4" borderId="4" xfId="0" applyFill="1" applyBorder="1" applyAlignment="1">
      <alignment vertical="center"/>
    </xf>
    <xf numFmtId="0" fontId="8" fillId="4" borderId="4" xfId="0" applyFont="1" applyFill="1" applyBorder="1" applyAlignment="1">
      <alignment horizontal="center" vertical="center"/>
    </xf>
    <xf numFmtId="0" fontId="19" fillId="4" borderId="4" xfId="0" applyFont="1" applyFill="1" applyBorder="1" applyAlignment="1">
      <alignment horizontal="left" vertical="center" wrapText="1"/>
    </xf>
    <xf numFmtId="0" fontId="0" fillId="4" borderId="4" xfId="0" applyFill="1" applyBorder="1" applyAlignment="1">
      <alignment vertical="center" wrapText="1"/>
    </xf>
    <xf numFmtId="17" fontId="0" fillId="4" borderId="4" xfId="0" applyNumberFormat="1" applyFill="1" applyBorder="1" applyAlignment="1">
      <alignment horizontal="center" vertical="center"/>
    </xf>
    <xf numFmtId="0" fontId="34" fillId="4" borderId="2" xfId="0" applyFont="1" applyFill="1" applyBorder="1" applyAlignment="1">
      <alignment horizontal="center" vertical="center" wrapText="1"/>
    </xf>
    <xf numFmtId="0" fontId="0" fillId="4" borderId="2" xfId="0" applyFill="1" applyBorder="1" applyAlignment="1">
      <alignment vertical="center"/>
    </xf>
    <xf numFmtId="0" fontId="0" fillId="4" borderId="0" xfId="0" applyFill="1" applyAlignment="1">
      <alignment vertical="center"/>
    </xf>
    <xf numFmtId="0" fontId="0" fillId="4" borderId="4" xfId="0" applyFill="1" applyBorder="1" applyAlignment="1">
      <alignment horizontal="center" vertical="center"/>
    </xf>
    <xf numFmtId="0" fontId="53" fillId="4" borderId="2" xfId="0" applyFont="1" applyFill="1" applyBorder="1" applyAlignment="1">
      <alignment horizontal="center" vertical="center" wrapText="1"/>
    </xf>
    <xf numFmtId="0" fontId="53" fillId="4" borderId="0" xfId="0" applyFont="1" applyFill="1" applyAlignment="1">
      <alignment horizontal="center" vertical="center" wrapText="1"/>
    </xf>
    <xf numFmtId="0" fontId="66" fillId="0" borderId="2" xfId="0" applyFont="1" applyBorder="1" applyAlignment="1">
      <alignment horizontal="center" vertical="center" wrapText="1"/>
    </xf>
    <xf numFmtId="0" fontId="39" fillId="0" borderId="2" xfId="0" applyFont="1" applyBorder="1" applyAlignment="1">
      <alignment horizontal="left" vertical="center" wrapText="1"/>
    </xf>
    <xf numFmtId="0" fontId="43" fillId="4" borderId="4" xfId="0" applyFont="1" applyFill="1" applyBorder="1" applyAlignment="1">
      <alignment horizontal="left" vertical="center" wrapText="1"/>
    </xf>
    <xf numFmtId="0" fontId="19" fillId="0" borderId="4" xfId="0" applyFont="1" applyBorder="1" applyAlignment="1">
      <alignment vertical="center" wrapText="1"/>
    </xf>
    <xf numFmtId="0" fontId="38" fillId="0" borderId="2" xfId="0" applyFont="1" applyBorder="1" applyAlignment="1">
      <alignment horizontal="left" vertical="center" wrapText="1"/>
    </xf>
    <xf numFmtId="0" fontId="43" fillId="0" borderId="4" xfId="0" applyFont="1" applyBorder="1" applyAlignment="1">
      <alignment vertical="center" wrapText="1"/>
    </xf>
    <xf numFmtId="0" fontId="0" fillId="0" borderId="56" xfId="0" applyBorder="1" applyAlignment="1">
      <alignment vertical="center"/>
    </xf>
    <xf numFmtId="0" fontId="1" fillId="0" borderId="4" xfId="0" applyFont="1" applyBorder="1" applyAlignment="1">
      <alignment vertical="center" wrapText="1"/>
    </xf>
    <xf numFmtId="0" fontId="19" fillId="0" borderId="4" xfId="0" applyFont="1" applyBorder="1" applyAlignment="1">
      <alignment horizontal="center" vertical="center" wrapText="1"/>
    </xf>
    <xf numFmtId="0" fontId="47" fillId="0" borderId="2" xfId="6" applyFill="1" applyBorder="1" applyAlignment="1">
      <alignment vertical="center" wrapText="1"/>
    </xf>
    <xf numFmtId="0" fontId="25" fillId="23" borderId="2" xfId="0" applyFont="1" applyFill="1" applyBorder="1" applyAlignment="1">
      <alignment horizontal="center" vertical="center" wrapText="1"/>
    </xf>
    <xf numFmtId="0" fontId="25" fillId="21" borderId="2" xfId="0" applyFont="1" applyFill="1" applyBorder="1" applyAlignment="1">
      <alignment horizontal="center" vertical="center" wrapText="1"/>
    </xf>
    <xf numFmtId="0" fontId="27" fillId="22" borderId="2" xfId="0" applyFont="1" applyFill="1" applyBorder="1" applyAlignment="1">
      <alignment horizontal="center" vertical="center" wrapText="1"/>
    </xf>
    <xf numFmtId="0" fontId="10" fillId="6" borderId="5" xfId="0" applyFont="1" applyFill="1" applyBorder="1" applyAlignment="1">
      <alignment horizontal="center" vertical="center"/>
    </xf>
    <xf numFmtId="0" fontId="10" fillId="6" borderId="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2" xfId="0" applyFont="1" applyFill="1" applyBorder="1" applyAlignment="1">
      <alignment horizontal="center" vertical="center" wrapText="1"/>
    </xf>
    <xf numFmtId="0" fontId="10" fillId="6" borderId="2" xfId="0" applyFont="1" applyFill="1" applyBorder="1" applyAlignment="1">
      <alignment horizontal="center" vertical="center"/>
    </xf>
    <xf numFmtId="0" fontId="18" fillId="6" borderId="2" xfId="0" applyFont="1" applyFill="1" applyBorder="1" applyAlignment="1">
      <alignment horizontal="center" vertical="center"/>
    </xf>
    <xf numFmtId="0" fontId="20" fillId="19" borderId="0" xfId="0" applyFont="1" applyFill="1" applyAlignment="1">
      <alignment horizontal="left" vertical="center"/>
    </xf>
    <xf numFmtId="0" fontId="31" fillId="0" borderId="1" xfId="0" applyFont="1" applyBorder="1" applyAlignment="1">
      <alignment horizontal="left" vertical="center"/>
    </xf>
    <xf numFmtId="0" fontId="14" fillId="0" borderId="1" xfId="0" applyFont="1" applyBorder="1" applyAlignment="1">
      <alignment horizontal="left" vertical="center"/>
    </xf>
    <xf numFmtId="0" fontId="11" fillId="11" borderId="38" xfId="0" applyFont="1" applyFill="1" applyBorder="1" applyAlignment="1">
      <alignment horizontal="center" vertical="center"/>
    </xf>
    <xf numFmtId="0" fontId="11" fillId="11" borderId="40" xfId="0" applyFont="1" applyFill="1" applyBorder="1" applyAlignment="1">
      <alignment horizontal="center" vertical="center"/>
    </xf>
    <xf numFmtId="0" fontId="11" fillId="11" borderId="37"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4"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12" borderId="31" xfId="0" applyFont="1" applyFill="1" applyBorder="1" applyAlignment="1">
      <alignment horizontal="center" vertical="center" wrapText="1"/>
    </xf>
    <xf numFmtId="0" fontId="8" fillId="12" borderId="15" xfId="0" applyFont="1" applyFill="1" applyBorder="1" applyAlignment="1">
      <alignment horizontal="center" vertical="center" wrapText="1"/>
    </xf>
    <xf numFmtId="0" fontId="9" fillId="0" borderId="23" xfId="0" applyFont="1" applyBorder="1" applyAlignment="1">
      <alignment horizontal="left" vertical="center" wrapText="1"/>
    </xf>
    <xf numFmtId="0" fontId="9" fillId="0" borderId="23" xfId="0" applyFont="1" applyBorder="1" applyAlignment="1">
      <alignment horizontal="left" vertical="center"/>
    </xf>
    <xf numFmtId="0" fontId="9" fillId="0" borderId="6" xfId="0" applyFont="1" applyBorder="1" applyAlignment="1">
      <alignment horizontal="left" vertical="center"/>
    </xf>
    <xf numFmtId="0" fontId="22" fillId="0" borderId="23" xfId="0" applyFont="1" applyBorder="1" applyAlignment="1">
      <alignment horizontal="left" vertical="center"/>
    </xf>
    <xf numFmtId="0" fontId="22" fillId="0" borderId="6" xfId="0" applyFont="1" applyBorder="1" applyAlignment="1">
      <alignment horizontal="left" vertical="center"/>
    </xf>
    <xf numFmtId="0" fontId="8" fillId="12" borderId="33" xfId="0" applyFont="1" applyFill="1" applyBorder="1" applyAlignment="1">
      <alignment horizontal="center" vertical="center" wrapText="1"/>
    </xf>
    <xf numFmtId="0" fontId="8" fillId="12" borderId="39" xfId="0" applyFont="1" applyFill="1" applyBorder="1" applyAlignment="1">
      <alignment horizontal="center" vertical="center" wrapText="1"/>
    </xf>
    <xf numFmtId="0" fontId="13" fillId="19" borderId="8" xfId="0" applyFont="1" applyFill="1" applyBorder="1" applyAlignment="1">
      <alignment horizontal="center" vertical="center"/>
    </xf>
    <xf numFmtId="0" fontId="13" fillId="19" borderId="9" xfId="0" applyFont="1" applyFill="1" applyBorder="1" applyAlignment="1">
      <alignment horizontal="center" vertical="center"/>
    </xf>
    <xf numFmtId="0" fontId="13" fillId="19" borderId="10" xfId="0" applyFont="1" applyFill="1" applyBorder="1" applyAlignment="1">
      <alignment horizontal="center" vertical="center"/>
    </xf>
    <xf numFmtId="0" fontId="18" fillId="6" borderId="33" xfId="0" applyFont="1" applyFill="1" applyBorder="1" applyAlignment="1">
      <alignment horizontal="center" vertical="center"/>
    </xf>
    <xf numFmtId="0" fontId="18" fillId="6" borderId="34" xfId="0" applyFont="1" applyFill="1" applyBorder="1" applyAlignment="1">
      <alignment horizontal="center" vertical="center"/>
    </xf>
    <xf numFmtId="0" fontId="0" fillId="0" borderId="35"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8" fillId="12" borderId="30"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11" fillId="10" borderId="30"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3" borderId="30" xfId="0" applyFont="1" applyFill="1" applyBorder="1" applyAlignment="1">
      <alignment horizontal="center" vertical="center" wrapText="1"/>
    </xf>
    <xf numFmtId="0" fontId="11" fillId="13" borderId="14" xfId="0" applyFont="1" applyFill="1" applyBorder="1" applyAlignment="1">
      <alignment horizontal="center" vertical="center" wrapText="1"/>
    </xf>
    <xf numFmtId="0" fontId="8" fillId="14" borderId="30"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2" borderId="35" xfId="0" applyFont="1" applyFill="1" applyBorder="1" applyAlignment="1">
      <alignment horizontal="center" vertical="center" wrapText="1"/>
    </xf>
    <xf numFmtId="0" fontId="8" fillId="12" borderId="47" xfId="0" applyFont="1" applyFill="1" applyBorder="1" applyAlignment="1">
      <alignment horizontal="center" vertical="center" wrapText="1"/>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32" xfId="0" applyFont="1" applyFill="1" applyBorder="1" applyAlignment="1">
      <alignment horizontal="center" vertical="center"/>
    </xf>
    <xf numFmtId="0" fontId="8" fillId="14" borderId="33" xfId="0" applyFont="1" applyFill="1" applyBorder="1" applyAlignment="1">
      <alignment horizontal="center" vertical="center" wrapText="1"/>
    </xf>
    <xf numFmtId="0" fontId="8" fillId="14" borderId="39" xfId="0" applyFont="1" applyFill="1" applyBorder="1" applyAlignment="1">
      <alignment horizontal="center" vertical="center" wrapText="1"/>
    </xf>
    <xf numFmtId="0" fontId="8" fillId="12" borderId="36"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8" borderId="30" xfId="0" applyFont="1" applyFill="1" applyBorder="1" applyAlignment="1">
      <alignment horizontal="center" vertical="center" wrapText="1"/>
    </xf>
    <xf numFmtId="0" fontId="11" fillId="8" borderId="14" xfId="0" applyFont="1" applyFill="1" applyBorder="1" applyAlignment="1">
      <alignment horizontal="center" vertical="center" wrapText="1"/>
    </xf>
    <xf numFmtId="1" fontId="11" fillId="9" borderId="30" xfId="0" applyNumberFormat="1" applyFont="1" applyFill="1" applyBorder="1" applyAlignment="1">
      <alignment horizontal="center" vertical="center" wrapText="1"/>
    </xf>
    <xf numFmtId="1" fontId="11" fillId="9" borderId="14" xfId="0" applyNumberFormat="1" applyFont="1" applyFill="1" applyBorder="1" applyAlignment="1">
      <alignment horizontal="center" vertical="center" wrapText="1"/>
    </xf>
    <xf numFmtId="0" fontId="20" fillId="19" borderId="0" xfId="0" applyFont="1" applyFill="1" applyAlignment="1">
      <alignment horizontal="center" vertical="center"/>
    </xf>
    <xf numFmtId="0" fontId="8" fillId="0" borderId="23" xfId="0" applyFont="1" applyBorder="1" applyAlignment="1">
      <alignment horizontal="center" vertical="center"/>
    </xf>
    <xf numFmtId="0" fontId="8" fillId="0" borderId="6"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21" fillId="0" borderId="23" xfId="0" applyFont="1" applyBorder="1" applyAlignment="1">
      <alignment horizontal="center"/>
    </xf>
    <xf numFmtId="0" fontId="16" fillId="0" borderId="0" xfId="0" applyFont="1" applyAlignment="1">
      <alignment horizontal="center"/>
    </xf>
    <xf numFmtId="0" fontId="12" fillId="19" borderId="8" xfId="0" applyFont="1" applyFill="1" applyBorder="1" applyAlignment="1">
      <alignment horizontal="center" vertical="center" wrapText="1"/>
    </xf>
    <xf numFmtId="0" fontId="12" fillId="19" borderId="9"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4" fillId="19" borderId="0" xfId="0" applyFont="1" applyFill="1" applyAlignment="1">
      <alignment horizontal="center" vertical="center"/>
    </xf>
    <xf numFmtId="0" fontId="9" fillId="0" borderId="6" xfId="0" applyFont="1" applyBorder="1" applyAlignment="1">
      <alignment horizontal="left" vertical="center" wrapText="1"/>
    </xf>
    <xf numFmtId="0" fontId="0" fillId="0" borderId="2" xfId="0" applyBorder="1" applyAlignment="1">
      <alignment horizontal="center" vertical="center" wrapText="1"/>
    </xf>
    <xf numFmtId="0" fontId="32" fillId="0" borderId="1" xfId="0" applyFont="1" applyBorder="1" applyAlignment="1">
      <alignment horizontal="left" vertical="center"/>
    </xf>
    <xf numFmtId="0" fontId="13" fillId="19" borderId="54" xfId="0" applyFont="1" applyFill="1" applyBorder="1" applyAlignment="1">
      <alignment horizontal="center" vertical="center"/>
    </xf>
    <xf numFmtId="0" fontId="13" fillId="19" borderId="40" xfId="0" applyFont="1" applyFill="1" applyBorder="1" applyAlignment="1">
      <alignment horizontal="center" vertical="center"/>
    </xf>
    <xf numFmtId="0" fontId="13" fillId="19" borderId="37" xfId="0" applyFont="1" applyFill="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5" xfId="0" applyBorder="1" applyAlignment="1">
      <alignment horizontal="center" vertical="center"/>
    </xf>
    <xf numFmtId="0" fontId="13" fillId="18" borderId="30" xfId="0" applyFont="1" applyFill="1" applyBorder="1" applyAlignment="1">
      <alignment horizontal="center" vertical="center" wrapText="1"/>
    </xf>
    <xf numFmtId="0" fontId="11" fillId="18" borderId="14" xfId="0" applyFont="1" applyFill="1" applyBorder="1" applyAlignment="1">
      <alignment horizontal="center" vertical="center" wrapText="1"/>
    </xf>
    <xf numFmtId="0" fontId="8" fillId="0" borderId="23" xfId="0" applyFont="1" applyBorder="1" applyAlignment="1">
      <alignment horizontal="left" vertical="center"/>
    </xf>
    <xf numFmtId="0" fontId="8" fillId="0" borderId="6" xfId="0" applyFont="1" applyBorder="1" applyAlignment="1">
      <alignment horizontal="left" vertical="center"/>
    </xf>
  </cellXfs>
  <cellStyles count="7">
    <cellStyle name="Estilo 1" xfId="4" xr:uid="{00000000-0005-0000-0000-000000000000}"/>
    <cellStyle name="Hyperlink" xfId="6" xr:uid="{00000000-000B-0000-0000-000008000000}"/>
    <cellStyle name="Moeda" xfId="5" builtinId="4"/>
    <cellStyle name="Normal" xfId="0" builtinId="0"/>
    <cellStyle name="Normal 2" xfId="2" xr:uid="{00000000-0005-0000-0000-000002000000}"/>
    <cellStyle name="Normal 3" xfId="3" xr:uid="{00000000-0005-0000-0000-000003000000}"/>
    <cellStyle name="Porcentagem" xfId="1" builtinId="5"/>
  </cellStyles>
  <dxfs count="50">
    <dxf>
      <font>
        <color theme="0"/>
      </font>
    </dxf>
    <dxf>
      <font>
        <color theme="0"/>
      </font>
      <fill>
        <patternFill patternType="solid">
          <fgColor rgb="FFB15407"/>
          <bgColor rgb="FFB15407"/>
        </patternFill>
      </fill>
    </dxf>
    <dxf>
      <font>
        <color rgb="FF0070C0"/>
      </font>
      <fill>
        <patternFill>
          <bgColor rgb="FF0070C0"/>
        </patternFill>
      </fill>
    </dxf>
    <dxf>
      <font>
        <color rgb="FF7030A0"/>
      </font>
      <fill>
        <patternFill>
          <bgColor rgb="FF7030A0"/>
        </patternFill>
      </fill>
    </dxf>
    <dxf>
      <font>
        <color rgb="FFFF0000"/>
      </font>
      <fill>
        <patternFill>
          <bgColor rgb="FFFF0000"/>
        </patternFill>
      </fill>
    </dxf>
    <dxf>
      <font>
        <color theme="0"/>
      </font>
    </dxf>
    <dxf>
      <font>
        <color theme="0"/>
      </font>
      <fill>
        <patternFill patternType="solid">
          <fgColor rgb="FFB15407"/>
          <bgColor rgb="FFB15407"/>
        </patternFill>
      </fill>
    </dxf>
    <dxf>
      <font>
        <color rgb="FFB15407"/>
      </font>
      <fill>
        <patternFill patternType="solid">
          <fgColor rgb="FFB15407"/>
          <bgColor rgb="FFB15407"/>
        </patternFill>
      </fill>
    </dxf>
    <dxf>
      <font>
        <color theme="0"/>
      </font>
      <fill>
        <patternFill>
          <bgColor theme="9" tint="-0.499984740745262"/>
        </patternFill>
      </fill>
    </dxf>
    <dxf>
      <font>
        <color theme="0"/>
      </font>
      <fill>
        <patternFill>
          <bgColor theme="9" tint="-0.499984740745262"/>
        </patternFill>
      </fill>
    </dxf>
    <dxf>
      <font>
        <color rgb="FF0070C0"/>
      </font>
      <fill>
        <patternFill>
          <bgColor rgb="FF0070C0"/>
        </patternFill>
      </fill>
    </dxf>
    <dxf>
      <font>
        <color rgb="FF92D050"/>
      </font>
      <fill>
        <patternFill patternType="solid">
          <fgColor rgb="FF92D050"/>
          <bgColor rgb="FF92D050"/>
        </patternFill>
      </fill>
    </dxf>
    <dxf>
      <font>
        <color rgb="FFFFC000"/>
      </font>
      <fill>
        <patternFill>
          <bgColor rgb="FFFFC000"/>
        </patternFill>
      </fill>
    </dxf>
    <dxf>
      <font>
        <color rgb="FFFF0000"/>
      </font>
      <fill>
        <patternFill>
          <bgColor rgb="FFFF0000"/>
        </patternFill>
      </fill>
    </dxf>
    <dxf>
      <font>
        <color theme="0" tint="-0.34998626667073579"/>
      </font>
      <fill>
        <patternFill>
          <bgColor theme="0" tint="-0.34998626667073579"/>
        </patternFill>
      </fill>
    </dxf>
    <dxf>
      <font>
        <color theme="0"/>
      </font>
    </dxf>
    <dxf>
      <font>
        <color theme="0"/>
      </font>
      <fill>
        <patternFill patternType="solid">
          <fgColor rgb="FFB15407"/>
          <bgColor rgb="FFB15407"/>
        </patternFill>
      </fill>
    </dxf>
    <dxf>
      <font>
        <color rgb="FFB15407"/>
      </font>
      <fill>
        <patternFill patternType="solid">
          <fgColor rgb="FFB15407"/>
          <bgColor rgb="FFB15407"/>
        </patternFill>
      </fill>
    </dxf>
    <dxf>
      <font>
        <color theme="0"/>
      </font>
      <fill>
        <patternFill>
          <bgColor theme="9" tint="-0.499984740745262"/>
        </patternFill>
      </fill>
    </dxf>
    <dxf>
      <font>
        <color theme="0"/>
      </font>
      <fill>
        <patternFill>
          <bgColor theme="9" tint="-0.499984740745262"/>
        </patternFill>
      </fill>
    </dxf>
    <dxf>
      <font>
        <color rgb="FF0070C0"/>
      </font>
      <fill>
        <patternFill>
          <bgColor rgb="FF0070C0"/>
        </patternFill>
      </fill>
    </dxf>
    <dxf>
      <font>
        <color rgb="FF92D050"/>
      </font>
      <fill>
        <patternFill patternType="solid">
          <fgColor rgb="FF92D050"/>
          <bgColor rgb="FF92D050"/>
        </patternFill>
      </fill>
    </dxf>
    <dxf>
      <font>
        <color rgb="FFFFC000"/>
      </font>
      <fill>
        <patternFill>
          <bgColor rgb="FFFFC000"/>
        </patternFill>
      </fill>
    </dxf>
    <dxf>
      <font>
        <color rgb="FFFF0000"/>
      </font>
      <fill>
        <patternFill>
          <bgColor rgb="FFFF0000"/>
        </patternFill>
      </fill>
    </dxf>
    <dxf>
      <font>
        <color theme="0" tint="-0.34998626667073579"/>
      </font>
      <fill>
        <patternFill>
          <bgColor theme="0" tint="-0.34998626667073579"/>
        </patternFill>
      </fill>
    </dxf>
    <dxf>
      <font>
        <color theme="0"/>
      </font>
    </dxf>
    <dxf>
      <font>
        <color theme="0"/>
      </font>
      <fill>
        <patternFill patternType="solid">
          <fgColor rgb="FFB15407"/>
          <bgColor rgb="FFB15407"/>
        </patternFill>
      </fill>
    </dxf>
    <dxf>
      <font>
        <color theme="0"/>
      </font>
      <fill>
        <patternFill>
          <bgColor theme="9" tint="-0.499984740745262"/>
        </patternFill>
      </fill>
    </dxf>
    <dxf>
      <font>
        <color theme="0"/>
      </font>
      <fill>
        <patternFill>
          <bgColor theme="9" tint="-0.499984740745262"/>
        </patternFill>
      </fill>
    </dxf>
    <dxf>
      <font>
        <color rgb="FF0070C0"/>
      </font>
      <fill>
        <patternFill>
          <bgColor rgb="FF0070C0"/>
        </patternFill>
      </fill>
    </dxf>
    <dxf>
      <font>
        <color rgb="FF92D050"/>
      </font>
      <fill>
        <patternFill patternType="solid">
          <fgColor rgb="FF92D050"/>
          <bgColor rgb="FF92D050"/>
        </patternFill>
      </fill>
    </dxf>
    <dxf>
      <font>
        <color rgb="FFFFC000"/>
      </font>
      <fill>
        <patternFill>
          <bgColor rgb="FFFFC000"/>
        </patternFill>
      </fill>
    </dxf>
    <dxf>
      <font>
        <color rgb="FFFF0000"/>
      </font>
      <fill>
        <patternFill>
          <bgColor rgb="FFFF0000"/>
        </patternFill>
      </fill>
    </dxf>
    <dxf>
      <font>
        <color theme="0" tint="-0.34998626667073579"/>
      </font>
      <fill>
        <patternFill>
          <bgColor theme="0" tint="-0.34998626667073579"/>
        </patternFill>
      </fill>
    </dxf>
    <dxf>
      <font>
        <color theme="0"/>
      </font>
    </dxf>
    <dxf>
      <font>
        <color theme="0"/>
      </font>
      <fill>
        <patternFill patternType="solid">
          <fgColor rgb="FFB15407"/>
          <bgColor rgb="FFB15407"/>
        </patternFill>
      </fill>
    </dxf>
    <dxf>
      <font>
        <color theme="0"/>
      </font>
      <fill>
        <patternFill>
          <bgColor theme="9" tint="-0.499984740745262"/>
        </patternFill>
      </fill>
    </dxf>
    <dxf>
      <font>
        <color theme="0"/>
      </font>
      <fill>
        <patternFill>
          <bgColor theme="9" tint="-0.499984740745262"/>
        </patternFill>
      </fill>
    </dxf>
    <dxf>
      <font>
        <color rgb="FF0070C0"/>
      </font>
      <fill>
        <patternFill>
          <bgColor rgb="FF0070C0"/>
        </patternFill>
      </fill>
    </dxf>
    <dxf>
      <font>
        <color rgb="FF92D050"/>
      </font>
      <fill>
        <patternFill patternType="solid">
          <fgColor rgb="FF92D050"/>
          <bgColor rgb="FF92D050"/>
        </patternFill>
      </fill>
    </dxf>
    <dxf>
      <font>
        <color rgb="FFFFC000"/>
      </font>
      <fill>
        <patternFill>
          <bgColor rgb="FFFFC000"/>
        </patternFill>
      </fill>
    </dxf>
    <dxf>
      <font>
        <color rgb="FFFF0000"/>
      </font>
      <fill>
        <patternFill>
          <bgColor rgb="FFFF0000"/>
        </patternFill>
      </fill>
    </dxf>
    <dxf>
      <font>
        <color theme="0" tint="-0.34998626667073579"/>
      </font>
      <fill>
        <patternFill>
          <bgColor theme="0" tint="-0.34998626667073579"/>
        </patternFill>
      </fill>
    </dxf>
    <dxf>
      <fill>
        <patternFill patternType="solid">
          <fgColor rgb="FFC6E0B4"/>
          <bgColor rgb="FFC6E0B4"/>
        </patternFill>
      </fill>
    </dxf>
    <dxf>
      <fill>
        <patternFill patternType="solid">
          <fgColor rgb="FFC6E0B4"/>
          <bgColor rgb="FFC6E0B4"/>
        </patternFill>
      </fill>
    </dxf>
    <dxf>
      <font>
        <b/>
        <color rgb="FFFFFFFF"/>
      </font>
      <fill>
        <patternFill patternType="solid">
          <fgColor rgb="FF70AD47"/>
          <bgColor rgb="FF70AD47"/>
        </patternFill>
      </fill>
    </dxf>
    <dxf>
      <font>
        <b/>
        <color rgb="FFFFFFFF"/>
      </font>
      <fill>
        <patternFill patternType="solid">
          <fgColor rgb="FF70AD47"/>
          <bgColor rgb="FF70AD47"/>
        </patternFill>
      </fill>
    </dxf>
    <dxf>
      <font>
        <b/>
        <color rgb="FFFFFFFF"/>
      </font>
      <fill>
        <patternFill patternType="solid">
          <fgColor rgb="FF70AD47"/>
          <bgColor rgb="FF70AD47"/>
        </patternFill>
      </fill>
      <border>
        <top style="thick">
          <color rgb="FFFFFFFF"/>
        </top>
      </border>
    </dxf>
    <dxf>
      <font>
        <b/>
        <color rgb="FFFFFFFF"/>
      </font>
      <fill>
        <patternFill patternType="solid">
          <fgColor rgb="FF70AD47"/>
          <bgColor rgb="FF70AD47"/>
        </patternFill>
      </fill>
      <border>
        <bottom style="thick">
          <color rgb="FFFFFFFF"/>
        </bottom>
      </border>
    </dxf>
    <dxf>
      <font>
        <color rgb="FF000000"/>
      </font>
      <fill>
        <patternFill patternType="solid">
          <fgColor rgb="FFE2EFDA"/>
          <bgColor rgb="FFE2EFDA"/>
        </patternFill>
      </fill>
      <border>
        <vertical style="thin">
          <color rgb="FFFFFFFF"/>
        </vertical>
        <horizontal style="thin">
          <color rgb="FFFFFFFF"/>
        </horizontal>
      </border>
    </dxf>
  </dxfs>
  <tableStyles count="1" defaultTableStyle="TableStyleMedium2" defaultPivotStyle="PivotStyleLight16">
    <tableStyle name="TableStyleMedium14 2" pivot="0" count="7" xr9:uid="{00000000-0011-0000-FFFF-FFFF00000000}">
      <tableStyleElement type="wholeTable" dxfId="49"/>
      <tableStyleElement type="headerRow" dxfId="48"/>
      <tableStyleElement type="totalRow" dxfId="47"/>
      <tableStyleElement type="firstColumn" dxfId="46"/>
      <tableStyleElement type="lastColumn" dxfId="45"/>
      <tableStyleElement type="firstRowStripe" dxfId="44"/>
      <tableStyleElement type="firstColumnStripe" dxfId="43"/>
    </tableStyle>
  </tableStyles>
  <colors>
    <mruColors>
      <color rgb="FFFFFF99"/>
      <color rgb="FFFF99CC"/>
      <color rgb="FF006600"/>
      <color rgb="FFB15407"/>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B15407"/>
            </a:solidFill>
          </c:spPr>
          <c:invertIfNegative val="0"/>
          <c:cat>
            <c:strRef>
              <c:f>'Painel de Gestão - 1'!$C$32:$C$35</c:f>
              <c:strCache>
                <c:ptCount val="4"/>
                <c:pt idx="0">
                  <c:v>OBJETIVO 1</c:v>
                </c:pt>
                <c:pt idx="1">
                  <c:v>OBJETIVO 2</c:v>
                </c:pt>
                <c:pt idx="2">
                  <c:v>OBJETIVO 3</c:v>
                </c:pt>
                <c:pt idx="3">
                  <c:v>OBJETIVO 4</c:v>
                </c:pt>
              </c:strCache>
            </c:strRef>
          </c:cat>
          <c:val>
            <c:numRef>
              <c:f>'Painel de Gestão - 1'!$E$32:$E$35</c:f>
              <c:numCache>
                <c:formatCode>General</c:formatCode>
                <c:ptCount val="4"/>
                <c:pt idx="0">
                  <c:v>0</c:v>
                </c:pt>
                <c:pt idx="1">
                  <c:v>0</c:v>
                </c:pt>
                <c:pt idx="2">
                  <c:v>0</c:v>
                </c:pt>
                <c:pt idx="3">
                  <c:v>1</c:v>
                </c:pt>
              </c:numCache>
            </c:numRef>
          </c:val>
          <c:extLst>
            <c:ext xmlns:c16="http://schemas.microsoft.com/office/drawing/2014/chart" uri="{C3380CC4-5D6E-409C-BE32-E72D297353CC}">
              <c16:uniqueId val="{00000000-9FFB-45F9-AB43-E482C8921681}"/>
            </c:ext>
          </c:extLst>
        </c:ser>
        <c:ser>
          <c:idx val="1"/>
          <c:order val="1"/>
          <c:spPr>
            <a:solidFill>
              <a:schemeClr val="bg1">
                <a:lumMod val="65000"/>
              </a:schemeClr>
            </a:solidFill>
          </c:spPr>
          <c:invertIfNegative val="0"/>
          <c:cat>
            <c:strRef>
              <c:f>'Painel de Gestão - 1'!$C$32:$C$35</c:f>
              <c:strCache>
                <c:ptCount val="4"/>
                <c:pt idx="0">
                  <c:v>OBJETIVO 1</c:v>
                </c:pt>
                <c:pt idx="1">
                  <c:v>OBJETIVO 2</c:v>
                </c:pt>
                <c:pt idx="2">
                  <c:v>OBJETIVO 3</c:v>
                </c:pt>
                <c:pt idx="3">
                  <c:v>OBJETIVO 4</c:v>
                </c:pt>
              </c:strCache>
            </c:strRef>
          </c:cat>
          <c:val>
            <c:numRef>
              <c:f>'Painel de Gestão - 1'!$F$32:$F$35</c:f>
              <c:numCache>
                <c:formatCode>General</c:formatCode>
                <c:ptCount val="4"/>
                <c:pt idx="0">
                  <c:v>2</c:v>
                </c:pt>
                <c:pt idx="1">
                  <c:v>0</c:v>
                </c:pt>
                <c:pt idx="2">
                  <c:v>0</c:v>
                </c:pt>
                <c:pt idx="3">
                  <c:v>0</c:v>
                </c:pt>
              </c:numCache>
            </c:numRef>
          </c:val>
          <c:extLst>
            <c:ext xmlns:c16="http://schemas.microsoft.com/office/drawing/2014/chart" uri="{C3380CC4-5D6E-409C-BE32-E72D297353CC}">
              <c16:uniqueId val="{00000001-9FFB-45F9-AB43-E482C8921681}"/>
            </c:ext>
          </c:extLst>
        </c:ser>
        <c:ser>
          <c:idx val="2"/>
          <c:order val="2"/>
          <c:spPr>
            <a:solidFill>
              <a:srgbClr val="FF0000"/>
            </a:solidFill>
          </c:spPr>
          <c:invertIfNegative val="0"/>
          <c:cat>
            <c:strRef>
              <c:f>'Painel de Gestão - 1'!$C$32:$C$35</c:f>
              <c:strCache>
                <c:ptCount val="4"/>
                <c:pt idx="0">
                  <c:v>OBJETIVO 1</c:v>
                </c:pt>
                <c:pt idx="1">
                  <c:v>OBJETIVO 2</c:v>
                </c:pt>
                <c:pt idx="2">
                  <c:v>OBJETIVO 3</c:v>
                </c:pt>
                <c:pt idx="3">
                  <c:v>OBJETIVO 4</c:v>
                </c:pt>
              </c:strCache>
            </c:strRef>
          </c:cat>
          <c:val>
            <c:numRef>
              <c:f>'Painel de Gestão - 1'!$G$32:$G$35</c:f>
              <c:numCache>
                <c:formatCode>General</c:formatCode>
                <c:ptCount val="4"/>
                <c:pt idx="0">
                  <c:v>1</c:v>
                </c:pt>
                <c:pt idx="1">
                  <c:v>4</c:v>
                </c:pt>
                <c:pt idx="2">
                  <c:v>2</c:v>
                </c:pt>
                <c:pt idx="3">
                  <c:v>2</c:v>
                </c:pt>
              </c:numCache>
            </c:numRef>
          </c:val>
          <c:extLst>
            <c:ext xmlns:c16="http://schemas.microsoft.com/office/drawing/2014/chart" uri="{C3380CC4-5D6E-409C-BE32-E72D297353CC}">
              <c16:uniqueId val="{00000002-9FFB-45F9-AB43-E482C8921681}"/>
            </c:ext>
          </c:extLst>
        </c:ser>
        <c:ser>
          <c:idx val="3"/>
          <c:order val="3"/>
          <c:spPr>
            <a:solidFill>
              <a:srgbClr val="FFC000"/>
            </a:solidFill>
          </c:spPr>
          <c:invertIfNegative val="0"/>
          <c:cat>
            <c:strRef>
              <c:f>'Painel de Gestão - 1'!$C$32:$C$35</c:f>
              <c:strCache>
                <c:ptCount val="4"/>
                <c:pt idx="0">
                  <c:v>OBJETIVO 1</c:v>
                </c:pt>
                <c:pt idx="1">
                  <c:v>OBJETIVO 2</c:v>
                </c:pt>
                <c:pt idx="2">
                  <c:v>OBJETIVO 3</c:v>
                </c:pt>
                <c:pt idx="3">
                  <c:v>OBJETIVO 4</c:v>
                </c:pt>
              </c:strCache>
            </c:strRef>
          </c:cat>
          <c:val>
            <c:numRef>
              <c:f>'Painel de Gestão - 1'!$H$32:$H$35</c:f>
              <c:numCache>
                <c:formatCode>General</c:formatCode>
                <c:ptCount val="4"/>
                <c:pt idx="0">
                  <c:v>3</c:v>
                </c:pt>
                <c:pt idx="1">
                  <c:v>4</c:v>
                </c:pt>
                <c:pt idx="2">
                  <c:v>3</c:v>
                </c:pt>
                <c:pt idx="3">
                  <c:v>2</c:v>
                </c:pt>
              </c:numCache>
            </c:numRef>
          </c:val>
          <c:extLst>
            <c:ext xmlns:c16="http://schemas.microsoft.com/office/drawing/2014/chart" uri="{C3380CC4-5D6E-409C-BE32-E72D297353CC}">
              <c16:uniqueId val="{00000003-9FFB-45F9-AB43-E482C8921681}"/>
            </c:ext>
          </c:extLst>
        </c:ser>
        <c:ser>
          <c:idx val="4"/>
          <c:order val="4"/>
          <c:spPr>
            <a:solidFill>
              <a:srgbClr val="92D050"/>
            </a:solidFill>
          </c:spPr>
          <c:invertIfNegative val="0"/>
          <c:cat>
            <c:strRef>
              <c:f>'Painel de Gestão - 1'!$C$32:$C$35</c:f>
              <c:strCache>
                <c:ptCount val="4"/>
                <c:pt idx="0">
                  <c:v>OBJETIVO 1</c:v>
                </c:pt>
                <c:pt idx="1">
                  <c:v>OBJETIVO 2</c:v>
                </c:pt>
                <c:pt idx="2">
                  <c:v>OBJETIVO 3</c:v>
                </c:pt>
                <c:pt idx="3">
                  <c:v>OBJETIVO 4</c:v>
                </c:pt>
              </c:strCache>
            </c:strRef>
          </c:cat>
          <c:val>
            <c:numRef>
              <c:f>'Painel de Gestão - 1'!$I$32:$I$35</c:f>
              <c:numCache>
                <c:formatCode>General</c:formatCode>
                <c:ptCount val="4"/>
                <c:pt idx="0">
                  <c:v>2</c:v>
                </c:pt>
                <c:pt idx="1">
                  <c:v>4</c:v>
                </c:pt>
                <c:pt idx="2">
                  <c:v>0</c:v>
                </c:pt>
                <c:pt idx="3">
                  <c:v>7</c:v>
                </c:pt>
              </c:numCache>
            </c:numRef>
          </c:val>
          <c:extLst>
            <c:ext xmlns:c16="http://schemas.microsoft.com/office/drawing/2014/chart" uri="{C3380CC4-5D6E-409C-BE32-E72D297353CC}">
              <c16:uniqueId val="{00000004-9FFB-45F9-AB43-E482C8921681}"/>
            </c:ext>
          </c:extLst>
        </c:ser>
        <c:ser>
          <c:idx val="5"/>
          <c:order val="5"/>
          <c:spPr>
            <a:solidFill>
              <a:srgbClr val="0070C0"/>
            </a:solidFill>
          </c:spPr>
          <c:invertIfNegative val="0"/>
          <c:cat>
            <c:strRef>
              <c:f>'Painel de Gestão - 1'!$C$32:$C$35</c:f>
              <c:strCache>
                <c:ptCount val="4"/>
                <c:pt idx="0">
                  <c:v>OBJETIVO 1</c:v>
                </c:pt>
                <c:pt idx="1">
                  <c:v>OBJETIVO 2</c:v>
                </c:pt>
                <c:pt idx="2">
                  <c:v>OBJETIVO 3</c:v>
                </c:pt>
                <c:pt idx="3">
                  <c:v>OBJETIVO 4</c:v>
                </c:pt>
              </c:strCache>
            </c:strRef>
          </c:cat>
          <c:val>
            <c:numRef>
              <c:f>'Painel de Gestão - 1'!$J$32:$J$35</c:f>
              <c:numCache>
                <c:formatCode>General</c:formatCode>
                <c:ptCount val="4"/>
                <c:pt idx="0">
                  <c:v>0</c:v>
                </c:pt>
                <c:pt idx="1">
                  <c:v>0</c:v>
                </c:pt>
                <c:pt idx="2">
                  <c:v>0</c:v>
                </c:pt>
                <c:pt idx="3">
                  <c:v>1</c:v>
                </c:pt>
              </c:numCache>
            </c:numRef>
          </c:val>
          <c:extLst>
            <c:ext xmlns:c16="http://schemas.microsoft.com/office/drawing/2014/chart" uri="{C3380CC4-5D6E-409C-BE32-E72D297353CC}">
              <c16:uniqueId val="{00000005-9FFB-45F9-AB43-E482C8921681}"/>
            </c:ext>
          </c:extLst>
        </c:ser>
        <c:dLbls>
          <c:showLegendKey val="0"/>
          <c:showVal val="0"/>
          <c:showCatName val="0"/>
          <c:showSerName val="0"/>
          <c:showPercent val="0"/>
          <c:showBubbleSize val="0"/>
        </c:dLbls>
        <c:gapWidth val="150"/>
        <c:overlap val="100"/>
        <c:axId val="331059648"/>
        <c:axId val="331603120"/>
      </c:barChart>
      <c:catAx>
        <c:axId val="331059648"/>
        <c:scaling>
          <c:orientation val="maxMin"/>
        </c:scaling>
        <c:delete val="0"/>
        <c:axPos val="l"/>
        <c:numFmt formatCode="ge\r\a\l" sourceLinked="0"/>
        <c:majorTickMark val="out"/>
        <c:minorTickMark val="none"/>
        <c:tickLblPos val="nextTo"/>
        <c:txPr>
          <a:bodyPr/>
          <a:lstStyle/>
          <a:p>
            <a:pPr>
              <a:defRPr sz="1100"/>
            </a:pPr>
            <a:endParaRPr lang="pt-BR"/>
          </a:p>
        </c:txPr>
        <c:crossAx val="331603120"/>
        <c:crosses val="autoZero"/>
        <c:auto val="1"/>
        <c:lblAlgn val="ctr"/>
        <c:lblOffset val="100"/>
        <c:noMultiLvlLbl val="0"/>
      </c:catAx>
      <c:valAx>
        <c:axId val="331603120"/>
        <c:scaling>
          <c:orientation val="minMax"/>
        </c:scaling>
        <c:delete val="0"/>
        <c:axPos val="t"/>
        <c:majorGridlines/>
        <c:numFmt formatCode="General" sourceLinked="1"/>
        <c:majorTickMark val="out"/>
        <c:minorTickMark val="none"/>
        <c:tickLblPos val="nextTo"/>
        <c:crossAx val="331059648"/>
        <c:crosses val="autoZero"/>
        <c:crossBetween val="between"/>
        <c:majorUnit val="2"/>
      </c:valAx>
    </c:plotArea>
    <c:plotVisOnly val="1"/>
    <c:dispBlanksAs val="gap"/>
    <c:showDLblsOverMax val="0"/>
  </c:chart>
  <c:printSettings>
    <c:headerFooter/>
    <c:pageMargins b="0.78740157499999996" l="0.511811024" r="0.511811024" t="0.78740157499999996" header="0.31496062000000108" footer="0.31496062000000108"/>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atual </a:t>
            </a:r>
            <a:r>
              <a:rPr lang="pt-BR" sz="1600" baseline="0"/>
              <a:t>do PAN </a:t>
            </a:r>
          </a:p>
          <a:p>
            <a:pPr algn="l">
              <a:defRPr sz="1600"/>
            </a:pPr>
            <a:r>
              <a:rPr lang="pt-BR" sz="1600" baseline="0"/>
              <a:t>Monitoria atual</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8.1141294838144959E-2"/>
          <c:y val="0.21937888351980531"/>
          <c:w val="0.46168875765529332"/>
          <c:h val="0.68515846659657853"/>
        </c:manualLayout>
      </c:layout>
      <c:doughnutChart>
        <c:varyColors val="1"/>
        <c:ser>
          <c:idx val="0"/>
          <c:order val="0"/>
          <c:spPr>
            <a:solidFill>
              <a:srgbClr val="FFFF00"/>
            </a:solidFill>
          </c:spPr>
          <c:dPt>
            <c:idx val="0"/>
            <c:bubble3D val="0"/>
            <c:spPr>
              <a:solidFill>
                <a:schemeClr val="bg1">
                  <a:lumMod val="50000"/>
                </a:schemeClr>
              </a:solidFill>
            </c:spPr>
            <c:extLst>
              <c:ext xmlns:c16="http://schemas.microsoft.com/office/drawing/2014/chart" uri="{C3380CC4-5D6E-409C-BE32-E72D297353CC}">
                <c16:uniqueId val="{00000001-9FE0-4D9F-B8DC-8B9C8E37DCB1}"/>
              </c:ext>
            </c:extLst>
          </c:dPt>
          <c:dPt>
            <c:idx val="1"/>
            <c:bubble3D val="0"/>
            <c:spPr>
              <a:solidFill>
                <a:srgbClr val="FF0000"/>
              </a:solidFill>
            </c:spPr>
            <c:extLst>
              <c:ext xmlns:c16="http://schemas.microsoft.com/office/drawing/2014/chart" uri="{C3380CC4-5D6E-409C-BE32-E72D297353CC}">
                <c16:uniqueId val="{00000003-9FE0-4D9F-B8DC-8B9C8E37DCB1}"/>
              </c:ext>
            </c:extLst>
          </c:dPt>
          <c:dPt>
            <c:idx val="3"/>
            <c:bubble3D val="0"/>
            <c:spPr>
              <a:solidFill>
                <a:srgbClr val="92D050"/>
              </a:solidFill>
            </c:spPr>
            <c:extLst>
              <c:ext xmlns:c16="http://schemas.microsoft.com/office/drawing/2014/chart" uri="{C3380CC4-5D6E-409C-BE32-E72D297353CC}">
                <c16:uniqueId val="{00000005-9FE0-4D9F-B8DC-8B9C8E37DCB1}"/>
              </c:ext>
            </c:extLst>
          </c:dPt>
          <c:dPt>
            <c:idx val="4"/>
            <c:bubble3D val="0"/>
            <c:spPr>
              <a:solidFill>
                <a:srgbClr val="0070C0"/>
              </a:solidFill>
            </c:spPr>
            <c:extLst>
              <c:ext xmlns:c16="http://schemas.microsoft.com/office/drawing/2014/chart" uri="{C3380CC4-5D6E-409C-BE32-E72D297353CC}">
                <c16:uniqueId val="{00000007-9FE0-4D9F-B8DC-8B9C8E37DC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'Painel de Gestão - 1'!$C$16:$C$20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- 1'!$E$16:$E$20</c:f>
              <c:numCache>
                <c:formatCode>0%</c:formatCode>
                <c:ptCount val="5"/>
                <c:pt idx="0">
                  <c:v>5.4054054054054057E-2</c:v>
                </c:pt>
                <c:pt idx="1">
                  <c:v>0.24324324324324326</c:v>
                </c:pt>
                <c:pt idx="2">
                  <c:v>0.32432432432432434</c:v>
                </c:pt>
                <c:pt idx="3">
                  <c:v>0.35135135135135137</c:v>
                </c:pt>
                <c:pt idx="4">
                  <c:v>2.7027027027027029E-2</c:v>
                </c:pt>
              </c:numCache>
            </c:numRef>
          </c:val>
          <c:extLst>
            <c:ext xmlns:c16="http://schemas.microsoft.com/office/drawing/2014/chart" uri="{C3380CC4-5D6E-409C-BE32-E72D297353CC}">
              <c16:uniqueId val="{00000008-9FE0-4D9F-B8DC-8B9C8E37DCB1}"/>
            </c:ext>
          </c:extLst>
        </c:ser>
        <c:dLbls>
          <c:showLegendKey val="0"/>
          <c:showVal val="1"/>
          <c:showCatName val="0"/>
          <c:showSerName val="0"/>
          <c:showPercent val="0"/>
          <c:showBubbleSize val="0"/>
          <c:showLeaderLines val="0"/>
        </c:dLbls>
        <c:firstSliceAng val="0"/>
        <c:holeSize val="50"/>
      </c:doughnutChart>
    </c:plotArea>
    <c:legend>
      <c:legendPos val="r"/>
      <c:layout>
        <c:manualLayout>
          <c:xMode val="edge"/>
          <c:yMode val="edge"/>
          <c:x val="0.57029166666666664"/>
          <c:y val="0.14367663552499471"/>
          <c:w val="0.40163082802031924"/>
          <c:h val="0.795443827160494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
            </a:r>
            <a:r>
              <a:rPr lang="pt-BR" sz="1600" baseline="0"/>
              <a:t>do PAN </a:t>
            </a:r>
          </a:p>
          <a:p>
            <a:pPr algn="l">
              <a:defRPr sz="1600"/>
            </a:pPr>
            <a:r>
              <a:rPr lang="pt-BR" sz="1600" baseline="0"/>
              <a:t>Pós Monitoria</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9.5030183727034145E-2"/>
          <c:y val="0.21937888351980531"/>
          <c:w val="0.46168875765529332"/>
          <c:h val="0.68515846659657853"/>
        </c:manualLayout>
      </c:layout>
      <c:doughnutChart>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AC0A-488D-A911-331F8DF53764}"/>
              </c:ext>
            </c:extLst>
          </c:dPt>
          <c:dPt>
            <c:idx val="1"/>
            <c:bubble3D val="0"/>
            <c:spPr>
              <a:solidFill>
                <a:srgbClr val="FF0000"/>
              </a:solidFill>
            </c:spPr>
            <c:extLst>
              <c:ext xmlns:c16="http://schemas.microsoft.com/office/drawing/2014/chart" uri="{C3380CC4-5D6E-409C-BE32-E72D297353CC}">
                <c16:uniqueId val="{00000003-AC0A-488D-A911-331F8DF53764}"/>
              </c:ext>
            </c:extLst>
          </c:dPt>
          <c:dPt>
            <c:idx val="2"/>
            <c:bubble3D val="0"/>
            <c:spPr>
              <a:solidFill>
                <a:srgbClr val="FFFF00"/>
              </a:solidFill>
            </c:spPr>
            <c:extLst>
              <c:ext xmlns:c16="http://schemas.microsoft.com/office/drawing/2014/chart" uri="{C3380CC4-5D6E-409C-BE32-E72D297353CC}">
                <c16:uniqueId val="{00000005-AC0A-488D-A911-331F8DF53764}"/>
              </c:ext>
            </c:extLst>
          </c:dPt>
          <c:dPt>
            <c:idx val="3"/>
            <c:bubble3D val="0"/>
            <c:spPr>
              <a:solidFill>
                <a:srgbClr val="92D050"/>
              </a:solidFill>
            </c:spPr>
            <c:extLst>
              <c:ext xmlns:c16="http://schemas.microsoft.com/office/drawing/2014/chart" uri="{C3380CC4-5D6E-409C-BE32-E72D297353CC}">
                <c16:uniqueId val="{00000007-AC0A-488D-A911-331F8DF53764}"/>
              </c:ext>
            </c:extLst>
          </c:dPt>
          <c:dPt>
            <c:idx val="4"/>
            <c:bubble3D val="0"/>
            <c:spPr>
              <a:solidFill>
                <a:srgbClr val="0070C0"/>
              </a:solidFill>
            </c:spPr>
            <c:extLst>
              <c:ext xmlns:c16="http://schemas.microsoft.com/office/drawing/2014/chart" uri="{C3380CC4-5D6E-409C-BE32-E72D297353CC}">
                <c16:uniqueId val="{00000009-AC0A-488D-A911-331F8DF53764}"/>
              </c:ext>
            </c:extLst>
          </c:dPt>
          <c:dPt>
            <c:idx val="5"/>
            <c:bubble3D val="0"/>
            <c:spPr>
              <a:solidFill>
                <a:srgbClr val="FF99CC"/>
              </a:solidFill>
            </c:spPr>
            <c:extLst>
              <c:ext xmlns:c16="http://schemas.microsoft.com/office/drawing/2014/chart" uri="{C3380CC4-5D6E-409C-BE32-E72D297353CC}">
                <c16:uniqueId val="{0000000B-AC0A-488D-A911-331F8DF53764}"/>
              </c:ext>
            </c:extLst>
          </c:dPt>
          <c:dLbls>
            <c:dLbl>
              <c:idx val="0"/>
              <c:layout>
                <c:manualLayout>
                  <c:x val="8.1410256410256402E-3"/>
                  <c:y val="-3.9446028670119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0A-488D-A911-331F8DF5376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'Painel de Gestão - 1'!$C$16:$C$21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- 1'!$G$16:$G$21</c:f>
              <c:numCache>
                <c:formatCode>0%</c:formatCode>
                <c:ptCount val="6"/>
                <c:pt idx="0">
                  <c:v>5.2631578947368418E-2</c:v>
                </c:pt>
                <c:pt idx="1">
                  <c:v>0.23684210526315788</c:v>
                </c:pt>
                <c:pt idx="2">
                  <c:v>0.31578947368421051</c:v>
                </c:pt>
                <c:pt idx="3">
                  <c:v>0.31578947368421051</c:v>
                </c:pt>
                <c:pt idx="4">
                  <c:v>2.6315789473684209E-2</c:v>
                </c:pt>
                <c:pt idx="5">
                  <c:v>5.2631578947368418E-2</c:v>
                </c:pt>
              </c:numCache>
            </c:numRef>
          </c:val>
          <c:extLst>
            <c:ext xmlns:c16="http://schemas.microsoft.com/office/drawing/2014/chart" uri="{C3380CC4-5D6E-409C-BE32-E72D297353CC}">
              <c16:uniqueId val="{0000000C-AC0A-488D-A911-331F8DF53764}"/>
            </c:ext>
          </c:extLst>
        </c:ser>
        <c:dLbls>
          <c:showLegendKey val="0"/>
          <c:showVal val="1"/>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9897799484626846"/>
          <c:y val="0.11768286970423393"/>
          <c:w val="0.38477668980593727"/>
          <c:h val="0.818491751181892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B15407"/>
            </a:solidFill>
          </c:spPr>
          <c:invertIfNegative val="0"/>
          <c:cat>
            <c:strRef>
              <c:f>'Painel de Gestão - 2'!$C$32:$C$35</c:f>
              <c:strCache>
                <c:ptCount val="4"/>
                <c:pt idx="0">
                  <c:v>OBJETIVO 1</c:v>
                </c:pt>
                <c:pt idx="1">
                  <c:v>OBJETIVO 2</c:v>
                </c:pt>
                <c:pt idx="2">
                  <c:v>OBJETIVO 3</c:v>
                </c:pt>
                <c:pt idx="3">
                  <c:v>OBJETIVO 4</c:v>
                </c:pt>
              </c:strCache>
            </c:strRef>
          </c:cat>
          <c:val>
            <c:numRef>
              <c:f>'Painel de Gestão - 2'!$E$32:$E$35</c:f>
              <c:numCache>
                <c:formatCode>General</c:formatCode>
                <c:ptCount val="4"/>
                <c:pt idx="0">
                  <c:v>0</c:v>
                </c:pt>
                <c:pt idx="1">
                  <c:v>0</c:v>
                </c:pt>
                <c:pt idx="2">
                  <c:v>0</c:v>
                </c:pt>
                <c:pt idx="3">
                  <c:v>1</c:v>
                </c:pt>
              </c:numCache>
            </c:numRef>
          </c:val>
          <c:extLst>
            <c:ext xmlns:c16="http://schemas.microsoft.com/office/drawing/2014/chart" uri="{C3380CC4-5D6E-409C-BE32-E72D297353CC}">
              <c16:uniqueId val="{00000000-9FFB-45F9-AB43-E482C8921681}"/>
            </c:ext>
          </c:extLst>
        </c:ser>
        <c:ser>
          <c:idx val="1"/>
          <c:order val="1"/>
          <c:spPr>
            <a:solidFill>
              <a:schemeClr val="bg1">
                <a:lumMod val="65000"/>
              </a:schemeClr>
            </a:solidFill>
          </c:spPr>
          <c:invertIfNegative val="0"/>
          <c:cat>
            <c:strRef>
              <c:f>'Painel de Gestão - 2'!$C$32:$C$35</c:f>
              <c:strCache>
                <c:ptCount val="4"/>
                <c:pt idx="0">
                  <c:v>OBJETIVO 1</c:v>
                </c:pt>
                <c:pt idx="1">
                  <c:v>OBJETIVO 2</c:v>
                </c:pt>
                <c:pt idx="2">
                  <c:v>OBJETIVO 3</c:v>
                </c:pt>
                <c:pt idx="3">
                  <c:v>OBJETIVO 4</c:v>
                </c:pt>
              </c:strCache>
            </c:strRef>
          </c:cat>
          <c:val>
            <c:numRef>
              <c:f>'Painel de Gestão - 2'!$F$32:$F$35</c:f>
              <c:numCache>
                <c:formatCode>General</c:formatCode>
                <c:ptCount val="4"/>
                <c:pt idx="0">
                  <c:v>1</c:v>
                </c:pt>
                <c:pt idx="1">
                  <c:v>4</c:v>
                </c:pt>
                <c:pt idx="2">
                  <c:v>0</c:v>
                </c:pt>
                <c:pt idx="3">
                  <c:v>0</c:v>
                </c:pt>
              </c:numCache>
            </c:numRef>
          </c:val>
          <c:extLst>
            <c:ext xmlns:c16="http://schemas.microsoft.com/office/drawing/2014/chart" uri="{C3380CC4-5D6E-409C-BE32-E72D297353CC}">
              <c16:uniqueId val="{00000001-9FFB-45F9-AB43-E482C8921681}"/>
            </c:ext>
          </c:extLst>
        </c:ser>
        <c:ser>
          <c:idx val="2"/>
          <c:order val="2"/>
          <c:spPr>
            <a:solidFill>
              <a:srgbClr val="FF0000"/>
            </a:solidFill>
          </c:spPr>
          <c:invertIfNegative val="0"/>
          <c:cat>
            <c:strRef>
              <c:f>'Painel de Gestão - 2'!$C$32:$C$35</c:f>
              <c:strCache>
                <c:ptCount val="4"/>
                <c:pt idx="0">
                  <c:v>OBJETIVO 1</c:v>
                </c:pt>
                <c:pt idx="1">
                  <c:v>OBJETIVO 2</c:v>
                </c:pt>
                <c:pt idx="2">
                  <c:v>OBJETIVO 3</c:v>
                </c:pt>
                <c:pt idx="3">
                  <c:v>OBJETIVO 4</c:v>
                </c:pt>
              </c:strCache>
            </c:strRef>
          </c:cat>
          <c:val>
            <c:numRef>
              <c:f>'Painel de Gestão - 2'!$G$32:$G$35</c:f>
              <c:numCache>
                <c:formatCode>General</c:formatCode>
                <c:ptCount val="4"/>
                <c:pt idx="0">
                  <c:v>3</c:v>
                </c:pt>
                <c:pt idx="1">
                  <c:v>1</c:v>
                </c:pt>
                <c:pt idx="2">
                  <c:v>1</c:v>
                </c:pt>
                <c:pt idx="3">
                  <c:v>1</c:v>
                </c:pt>
              </c:numCache>
            </c:numRef>
          </c:val>
          <c:extLst>
            <c:ext xmlns:c16="http://schemas.microsoft.com/office/drawing/2014/chart" uri="{C3380CC4-5D6E-409C-BE32-E72D297353CC}">
              <c16:uniqueId val="{00000002-9FFB-45F9-AB43-E482C8921681}"/>
            </c:ext>
          </c:extLst>
        </c:ser>
        <c:ser>
          <c:idx val="3"/>
          <c:order val="3"/>
          <c:spPr>
            <a:solidFill>
              <a:srgbClr val="FFC000"/>
            </a:solidFill>
          </c:spPr>
          <c:invertIfNegative val="0"/>
          <c:cat>
            <c:strRef>
              <c:f>'Painel de Gestão - 2'!$C$32:$C$35</c:f>
              <c:strCache>
                <c:ptCount val="4"/>
                <c:pt idx="0">
                  <c:v>OBJETIVO 1</c:v>
                </c:pt>
                <c:pt idx="1">
                  <c:v>OBJETIVO 2</c:v>
                </c:pt>
                <c:pt idx="2">
                  <c:v>OBJETIVO 3</c:v>
                </c:pt>
                <c:pt idx="3">
                  <c:v>OBJETIVO 4</c:v>
                </c:pt>
              </c:strCache>
            </c:strRef>
          </c:cat>
          <c:val>
            <c:numRef>
              <c:f>'Painel de Gestão - 2'!$H$32:$H$35</c:f>
              <c:numCache>
                <c:formatCode>General</c:formatCode>
                <c:ptCount val="4"/>
                <c:pt idx="0">
                  <c:v>1</c:v>
                </c:pt>
                <c:pt idx="1">
                  <c:v>7</c:v>
                </c:pt>
                <c:pt idx="2">
                  <c:v>1</c:v>
                </c:pt>
                <c:pt idx="3">
                  <c:v>1</c:v>
                </c:pt>
              </c:numCache>
            </c:numRef>
          </c:val>
          <c:extLst>
            <c:ext xmlns:c16="http://schemas.microsoft.com/office/drawing/2014/chart" uri="{C3380CC4-5D6E-409C-BE32-E72D297353CC}">
              <c16:uniqueId val="{00000003-9FFB-45F9-AB43-E482C8921681}"/>
            </c:ext>
          </c:extLst>
        </c:ser>
        <c:ser>
          <c:idx val="4"/>
          <c:order val="4"/>
          <c:spPr>
            <a:solidFill>
              <a:srgbClr val="92D050"/>
            </a:solidFill>
          </c:spPr>
          <c:invertIfNegative val="0"/>
          <c:cat>
            <c:strRef>
              <c:f>'Painel de Gestão - 2'!$C$32:$C$35</c:f>
              <c:strCache>
                <c:ptCount val="4"/>
                <c:pt idx="0">
                  <c:v>OBJETIVO 1</c:v>
                </c:pt>
                <c:pt idx="1">
                  <c:v>OBJETIVO 2</c:v>
                </c:pt>
                <c:pt idx="2">
                  <c:v>OBJETIVO 3</c:v>
                </c:pt>
                <c:pt idx="3">
                  <c:v>OBJETIVO 4</c:v>
                </c:pt>
              </c:strCache>
            </c:strRef>
          </c:cat>
          <c:val>
            <c:numRef>
              <c:f>'Painel de Gestão - 2'!$I$32:$I$35</c:f>
              <c:numCache>
                <c:formatCode>General</c:formatCode>
                <c:ptCount val="4"/>
                <c:pt idx="0">
                  <c:v>3</c:v>
                </c:pt>
                <c:pt idx="1">
                  <c:v>1</c:v>
                </c:pt>
                <c:pt idx="2">
                  <c:v>3</c:v>
                </c:pt>
                <c:pt idx="3">
                  <c:v>9</c:v>
                </c:pt>
              </c:numCache>
            </c:numRef>
          </c:val>
          <c:extLst>
            <c:ext xmlns:c16="http://schemas.microsoft.com/office/drawing/2014/chart" uri="{C3380CC4-5D6E-409C-BE32-E72D297353CC}">
              <c16:uniqueId val="{00000004-9FFB-45F9-AB43-E482C8921681}"/>
            </c:ext>
          </c:extLst>
        </c:ser>
        <c:ser>
          <c:idx val="5"/>
          <c:order val="5"/>
          <c:spPr>
            <a:solidFill>
              <a:srgbClr val="0070C0"/>
            </a:solidFill>
          </c:spPr>
          <c:invertIfNegative val="0"/>
          <c:cat>
            <c:strRef>
              <c:f>'Painel de Gestão - 2'!$C$32:$C$35</c:f>
              <c:strCache>
                <c:ptCount val="4"/>
                <c:pt idx="0">
                  <c:v>OBJETIVO 1</c:v>
                </c:pt>
                <c:pt idx="1">
                  <c:v>OBJETIVO 2</c:v>
                </c:pt>
                <c:pt idx="2">
                  <c:v>OBJETIVO 3</c:v>
                </c:pt>
                <c:pt idx="3">
                  <c:v>OBJETIVO 4</c:v>
                </c:pt>
              </c:strCache>
            </c:strRef>
          </c:cat>
          <c:val>
            <c:numRef>
              <c:f>'Painel de Gestão - 2'!$J$32:$J$35</c:f>
              <c:numCache>
                <c:formatCode>General</c:formatCode>
                <c:ptCount val="4"/>
                <c:pt idx="0">
                  <c:v>0</c:v>
                </c:pt>
                <c:pt idx="1">
                  <c:v>0</c:v>
                </c:pt>
                <c:pt idx="2">
                  <c:v>0</c:v>
                </c:pt>
                <c:pt idx="3">
                  <c:v>1</c:v>
                </c:pt>
              </c:numCache>
            </c:numRef>
          </c:val>
          <c:extLst>
            <c:ext xmlns:c16="http://schemas.microsoft.com/office/drawing/2014/chart" uri="{C3380CC4-5D6E-409C-BE32-E72D297353CC}">
              <c16:uniqueId val="{00000005-9FFB-45F9-AB43-E482C8921681}"/>
            </c:ext>
          </c:extLst>
        </c:ser>
        <c:dLbls>
          <c:showLegendKey val="0"/>
          <c:showVal val="0"/>
          <c:showCatName val="0"/>
          <c:showSerName val="0"/>
          <c:showPercent val="0"/>
          <c:showBubbleSize val="0"/>
        </c:dLbls>
        <c:gapWidth val="150"/>
        <c:overlap val="100"/>
        <c:axId val="332130616"/>
        <c:axId val="333364504"/>
      </c:barChart>
      <c:catAx>
        <c:axId val="332130616"/>
        <c:scaling>
          <c:orientation val="maxMin"/>
        </c:scaling>
        <c:delete val="0"/>
        <c:axPos val="l"/>
        <c:numFmt formatCode="ge\r\a\l" sourceLinked="0"/>
        <c:majorTickMark val="out"/>
        <c:minorTickMark val="none"/>
        <c:tickLblPos val="nextTo"/>
        <c:txPr>
          <a:bodyPr/>
          <a:lstStyle/>
          <a:p>
            <a:pPr>
              <a:defRPr sz="1100"/>
            </a:pPr>
            <a:endParaRPr lang="pt-BR"/>
          </a:p>
        </c:txPr>
        <c:crossAx val="333364504"/>
        <c:crosses val="autoZero"/>
        <c:auto val="1"/>
        <c:lblAlgn val="ctr"/>
        <c:lblOffset val="100"/>
        <c:noMultiLvlLbl val="0"/>
      </c:catAx>
      <c:valAx>
        <c:axId val="333364504"/>
        <c:scaling>
          <c:orientation val="minMax"/>
        </c:scaling>
        <c:delete val="0"/>
        <c:axPos val="t"/>
        <c:majorGridlines/>
        <c:numFmt formatCode="General" sourceLinked="1"/>
        <c:majorTickMark val="out"/>
        <c:minorTickMark val="none"/>
        <c:tickLblPos val="nextTo"/>
        <c:crossAx val="332130616"/>
        <c:crosses val="autoZero"/>
        <c:crossBetween val="between"/>
        <c:majorUnit val="2"/>
      </c:valAx>
    </c:plotArea>
    <c:plotVisOnly val="1"/>
    <c:dispBlanksAs val="gap"/>
    <c:showDLblsOverMax val="0"/>
  </c:chart>
  <c:printSettings>
    <c:headerFooter/>
    <c:pageMargins b="0.78740157499999996" l="0.511811024" r="0.511811024" t="0.78740157499999996" header="0.31496062000000108" footer="0.31496062000000108"/>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atual </a:t>
            </a:r>
            <a:r>
              <a:rPr lang="pt-BR" sz="1600" baseline="0"/>
              <a:t>do PAN </a:t>
            </a:r>
          </a:p>
          <a:p>
            <a:pPr algn="l">
              <a:defRPr sz="1600"/>
            </a:pPr>
            <a:r>
              <a:rPr lang="pt-BR" sz="1600" baseline="0"/>
              <a:t>Monitoria atual</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8.1141294838144959E-2"/>
          <c:y val="0.21937888351980531"/>
          <c:w val="0.46168875765529332"/>
          <c:h val="0.68515846659657853"/>
        </c:manualLayout>
      </c:layout>
      <c:doughnutChart>
        <c:varyColors val="1"/>
        <c:ser>
          <c:idx val="0"/>
          <c:order val="0"/>
          <c:spPr>
            <a:solidFill>
              <a:srgbClr val="FFFF00"/>
            </a:solidFill>
          </c:spPr>
          <c:dPt>
            <c:idx val="0"/>
            <c:bubble3D val="0"/>
            <c:spPr>
              <a:solidFill>
                <a:schemeClr val="bg1">
                  <a:lumMod val="50000"/>
                </a:schemeClr>
              </a:solidFill>
            </c:spPr>
            <c:extLst>
              <c:ext xmlns:c16="http://schemas.microsoft.com/office/drawing/2014/chart" uri="{C3380CC4-5D6E-409C-BE32-E72D297353CC}">
                <c16:uniqueId val="{00000001-9FE0-4D9F-B8DC-8B9C8E37DCB1}"/>
              </c:ext>
            </c:extLst>
          </c:dPt>
          <c:dPt>
            <c:idx val="1"/>
            <c:bubble3D val="0"/>
            <c:spPr>
              <a:solidFill>
                <a:srgbClr val="FF0000"/>
              </a:solidFill>
            </c:spPr>
            <c:extLst>
              <c:ext xmlns:c16="http://schemas.microsoft.com/office/drawing/2014/chart" uri="{C3380CC4-5D6E-409C-BE32-E72D297353CC}">
                <c16:uniqueId val="{00000003-9FE0-4D9F-B8DC-8B9C8E37DCB1}"/>
              </c:ext>
            </c:extLst>
          </c:dPt>
          <c:dPt>
            <c:idx val="3"/>
            <c:bubble3D val="0"/>
            <c:spPr>
              <a:solidFill>
                <a:srgbClr val="92D050"/>
              </a:solidFill>
            </c:spPr>
            <c:extLst>
              <c:ext xmlns:c16="http://schemas.microsoft.com/office/drawing/2014/chart" uri="{C3380CC4-5D6E-409C-BE32-E72D297353CC}">
                <c16:uniqueId val="{00000005-9FE0-4D9F-B8DC-8B9C8E37DCB1}"/>
              </c:ext>
            </c:extLst>
          </c:dPt>
          <c:dPt>
            <c:idx val="4"/>
            <c:bubble3D val="0"/>
            <c:spPr>
              <a:solidFill>
                <a:srgbClr val="0070C0"/>
              </a:solidFill>
            </c:spPr>
            <c:extLst>
              <c:ext xmlns:c16="http://schemas.microsoft.com/office/drawing/2014/chart" uri="{C3380CC4-5D6E-409C-BE32-E72D297353CC}">
                <c16:uniqueId val="{00000007-9FE0-4D9F-B8DC-8B9C8E37DC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'Painel de Gestão - 2'!$C$16:$C$20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- 2'!$E$16:$E$20</c:f>
              <c:numCache>
                <c:formatCode>0%</c:formatCode>
                <c:ptCount val="5"/>
                <c:pt idx="0">
                  <c:v>0.13157894736842105</c:v>
                </c:pt>
                <c:pt idx="1">
                  <c:v>0.15789473684210525</c:v>
                </c:pt>
                <c:pt idx="2">
                  <c:v>0.26315789473684209</c:v>
                </c:pt>
                <c:pt idx="3">
                  <c:v>0.42105263157894735</c:v>
                </c:pt>
                <c:pt idx="4">
                  <c:v>2.6315789473684209E-2</c:v>
                </c:pt>
              </c:numCache>
            </c:numRef>
          </c:val>
          <c:extLst>
            <c:ext xmlns:c16="http://schemas.microsoft.com/office/drawing/2014/chart" uri="{C3380CC4-5D6E-409C-BE32-E72D297353CC}">
              <c16:uniqueId val="{00000008-9FE0-4D9F-B8DC-8B9C8E37DCB1}"/>
            </c:ext>
          </c:extLst>
        </c:ser>
        <c:dLbls>
          <c:showLegendKey val="0"/>
          <c:showVal val="1"/>
          <c:showCatName val="0"/>
          <c:showSerName val="0"/>
          <c:showPercent val="0"/>
          <c:showBubbleSize val="0"/>
          <c:showLeaderLines val="0"/>
        </c:dLbls>
        <c:firstSliceAng val="0"/>
        <c:holeSize val="50"/>
      </c:doughnutChart>
    </c:plotArea>
    <c:legend>
      <c:legendPos val="r"/>
      <c:layout>
        <c:manualLayout>
          <c:xMode val="edge"/>
          <c:yMode val="edge"/>
          <c:x val="0.57029166666666664"/>
          <c:y val="0.14367663552499471"/>
          <c:w val="0.40163082802031924"/>
          <c:h val="0.795443827160494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
            </a:r>
            <a:r>
              <a:rPr lang="pt-BR" sz="1600" baseline="0"/>
              <a:t>do PAN </a:t>
            </a:r>
          </a:p>
          <a:p>
            <a:pPr algn="l">
              <a:defRPr sz="1600"/>
            </a:pPr>
            <a:r>
              <a:rPr lang="pt-BR" sz="1600" baseline="0"/>
              <a:t>Pós Monitoria</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9.5030183727034145E-2"/>
          <c:y val="0.21937888351980531"/>
          <c:w val="0.46168875765529332"/>
          <c:h val="0.68515846659657853"/>
        </c:manualLayout>
      </c:layout>
      <c:doughnutChart>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AC0A-488D-A911-331F8DF53764}"/>
              </c:ext>
            </c:extLst>
          </c:dPt>
          <c:dPt>
            <c:idx val="1"/>
            <c:bubble3D val="0"/>
            <c:spPr>
              <a:solidFill>
                <a:srgbClr val="FF0000"/>
              </a:solidFill>
            </c:spPr>
            <c:extLst>
              <c:ext xmlns:c16="http://schemas.microsoft.com/office/drawing/2014/chart" uri="{C3380CC4-5D6E-409C-BE32-E72D297353CC}">
                <c16:uniqueId val="{00000003-AC0A-488D-A911-331F8DF53764}"/>
              </c:ext>
            </c:extLst>
          </c:dPt>
          <c:dPt>
            <c:idx val="2"/>
            <c:bubble3D val="0"/>
            <c:spPr>
              <a:solidFill>
                <a:srgbClr val="FFFF00"/>
              </a:solidFill>
            </c:spPr>
            <c:extLst>
              <c:ext xmlns:c16="http://schemas.microsoft.com/office/drawing/2014/chart" uri="{C3380CC4-5D6E-409C-BE32-E72D297353CC}">
                <c16:uniqueId val="{00000005-AC0A-488D-A911-331F8DF53764}"/>
              </c:ext>
            </c:extLst>
          </c:dPt>
          <c:dPt>
            <c:idx val="3"/>
            <c:bubble3D val="0"/>
            <c:spPr>
              <a:solidFill>
                <a:srgbClr val="92D050"/>
              </a:solidFill>
            </c:spPr>
            <c:extLst>
              <c:ext xmlns:c16="http://schemas.microsoft.com/office/drawing/2014/chart" uri="{C3380CC4-5D6E-409C-BE32-E72D297353CC}">
                <c16:uniqueId val="{00000007-AC0A-488D-A911-331F8DF53764}"/>
              </c:ext>
            </c:extLst>
          </c:dPt>
          <c:dPt>
            <c:idx val="4"/>
            <c:bubble3D val="0"/>
            <c:spPr>
              <a:solidFill>
                <a:srgbClr val="0070C0"/>
              </a:solidFill>
            </c:spPr>
            <c:extLst>
              <c:ext xmlns:c16="http://schemas.microsoft.com/office/drawing/2014/chart" uri="{C3380CC4-5D6E-409C-BE32-E72D297353CC}">
                <c16:uniqueId val="{00000009-AC0A-488D-A911-331F8DF53764}"/>
              </c:ext>
            </c:extLst>
          </c:dPt>
          <c:dPt>
            <c:idx val="5"/>
            <c:bubble3D val="0"/>
            <c:spPr>
              <a:solidFill>
                <a:srgbClr val="FF99CC"/>
              </a:solidFill>
            </c:spPr>
            <c:extLst>
              <c:ext xmlns:c16="http://schemas.microsoft.com/office/drawing/2014/chart" uri="{C3380CC4-5D6E-409C-BE32-E72D297353CC}">
                <c16:uniqueId val="{0000000B-AC0A-488D-A911-331F8DF53764}"/>
              </c:ext>
            </c:extLst>
          </c:dPt>
          <c:dLbls>
            <c:dLbl>
              <c:idx val="0"/>
              <c:layout>
                <c:manualLayout>
                  <c:x val="8.1410256410256402E-3"/>
                  <c:y val="-3.9446028670119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0A-488D-A911-331F8DF5376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'Painel de Gestão - 2'!$C$16:$C$21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- 2'!$G$16:$G$21</c:f>
              <c:numCache>
                <c:formatCode>0%</c:formatCode>
                <c:ptCount val="6"/>
                <c:pt idx="0">
                  <c:v>0.13157894736842105</c:v>
                </c:pt>
                <c:pt idx="1">
                  <c:v>0.15789473684210525</c:v>
                </c:pt>
                <c:pt idx="2">
                  <c:v>0.26315789473684209</c:v>
                </c:pt>
                <c:pt idx="3">
                  <c:v>0.42105263157894735</c:v>
                </c:pt>
                <c:pt idx="4">
                  <c:v>2.6315789473684209E-2</c:v>
                </c:pt>
                <c:pt idx="5">
                  <c:v>0</c:v>
                </c:pt>
              </c:numCache>
            </c:numRef>
          </c:val>
          <c:extLst>
            <c:ext xmlns:c16="http://schemas.microsoft.com/office/drawing/2014/chart" uri="{C3380CC4-5D6E-409C-BE32-E72D297353CC}">
              <c16:uniqueId val="{0000000C-AC0A-488D-A911-331F8DF53764}"/>
            </c:ext>
          </c:extLst>
        </c:ser>
        <c:dLbls>
          <c:showLegendKey val="0"/>
          <c:showVal val="1"/>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9897799484626846"/>
          <c:y val="0.11768286970423393"/>
          <c:w val="0.38477668980593727"/>
          <c:h val="0.818491751181892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B15407"/>
            </a:solidFill>
          </c:spPr>
          <c:invertIfNegative val="0"/>
          <c:cat>
            <c:strRef>
              <c:f>'Painel de Gestão - 3'!$C$32:$C$35</c:f>
              <c:strCache>
                <c:ptCount val="4"/>
                <c:pt idx="0">
                  <c:v>OBJETIVO 1</c:v>
                </c:pt>
                <c:pt idx="1">
                  <c:v>OBJETIVO 2</c:v>
                </c:pt>
                <c:pt idx="2">
                  <c:v>OBJETIVO 3</c:v>
                </c:pt>
                <c:pt idx="3">
                  <c:v>OBJETIVO 4</c:v>
                </c:pt>
              </c:strCache>
            </c:strRef>
          </c:cat>
          <c:val>
            <c:numRef>
              <c:f>'Painel de Gestão - 3'!$E$32:$E$35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FFB-45F9-AB43-E482C8921681}"/>
            </c:ext>
          </c:extLst>
        </c:ser>
        <c:ser>
          <c:idx val="1"/>
          <c:order val="1"/>
          <c:spPr>
            <a:solidFill>
              <a:schemeClr val="bg1">
                <a:lumMod val="65000"/>
              </a:schemeClr>
            </a:solidFill>
          </c:spPr>
          <c:invertIfNegative val="0"/>
          <c:cat>
            <c:strRef>
              <c:f>'Painel de Gestão - 3'!$C$32:$C$35</c:f>
              <c:strCache>
                <c:ptCount val="4"/>
                <c:pt idx="0">
                  <c:v>OBJETIVO 1</c:v>
                </c:pt>
                <c:pt idx="1">
                  <c:v>OBJETIVO 2</c:v>
                </c:pt>
                <c:pt idx="2">
                  <c:v>OBJETIVO 3</c:v>
                </c:pt>
                <c:pt idx="3">
                  <c:v>OBJETIVO 4</c:v>
                </c:pt>
              </c:strCache>
            </c:strRef>
          </c:cat>
          <c:val>
            <c:numRef>
              <c:f>'Painel de Gestão - 3'!$F$32:$F$35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9FFB-45F9-AB43-E482C8921681}"/>
            </c:ext>
          </c:extLst>
        </c:ser>
        <c:ser>
          <c:idx val="2"/>
          <c:order val="2"/>
          <c:spPr>
            <a:solidFill>
              <a:srgbClr val="FF0000"/>
            </a:solidFill>
          </c:spPr>
          <c:invertIfNegative val="0"/>
          <c:cat>
            <c:strRef>
              <c:f>'Painel de Gestão - 3'!$C$32:$C$35</c:f>
              <c:strCache>
                <c:ptCount val="4"/>
                <c:pt idx="0">
                  <c:v>OBJETIVO 1</c:v>
                </c:pt>
                <c:pt idx="1">
                  <c:v>OBJETIVO 2</c:v>
                </c:pt>
                <c:pt idx="2">
                  <c:v>OBJETIVO 3</c:v>
                </c:pt>
                <c:pt idx="3">
                  <c:v>OBJETIVO 4</c:v>
                </c:pt>
              </c:strCache>
            </c:strRef>
          </c:cat>
          <c:val>
            <c:numRef>
              <c:f>'Painel de Gestão - 3'!$G$32:$G$35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9FFB-45F9-AB43-E482C8921681}"/>
            </c:ext>
          </c:extLst>
        </c:ser>
        <c:ser>
          <c:idx val="3"/>
          <c:order val="3"/>
          <c:spPr>
            <a:solidFill>
              <a:srgbClr val="FFC000"/>
            </a:solidFill>
          </c:spPr>
          <c:invertIfNegative val="0"/>
          <c:cat>
            <c:strRef>
              <c:f>'Painel de Gestão - 3'!$C$32:$C$35</c:f>
              <c:strCache>
                <c:ptCount val="4"/>
                <c:pt idx="0">
                  <c:v>OBJETIVO 1</c:v>
                </c:pt>
                <c:pt idx="1">
                  <c:v>OBJETIVO 2</c:v>
                </c:pt>
                <c:pt idx="2">
                  <c:v>OBJETIVO 3</c:v>
                </c:pt>
                <c:pt idx="3">
                  <c:v>OBJETIVO 4</c:v>
                </c:pt>
              </c:strCache>
            </c:strRef>
          </c:cat>
          <c:val>
            <c:numRef>
              <c:f>'Painel de Gestão - 3'!$H$32:$H$35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9FFB-45F9-AB43-E482C8921681}"/>
            </c:ext>
          </c:extLst>
        </c:ser>
        <c:ser>
          <c:idx val="4"/>
          <c:order val="4"/>
          <c:spPr>
            <a:solidFill>
              <a:srgbClr val="92D050"/>
            </a:solidFill>
          </c:spPr>
          <c:invertIfNegative val="0"/>
          <c:cat>
            <c:strRef>
              <c:f>'Painel de Gestão - 3'!$C$32:$C$35</c:f>
              <c:strCache>
                <c:ptCount val="4"/>
                <c:pt idx="0">
                  <c:v>OBJETIVO 1</c:v>
                </c:pt>
                <c:pt idx="1">
                  <c:v>OBJETIVO 2</c:v>
                </c:pt>
                <c:pt idx="2">
                  <c:v>OBJETIVO 3</c:v>
                </c:pt>
                <c:pt idx="3">
                  <c:v>OBJETIVO 4</c:v>
                </c:pt>
              </c:strCache>
            </c:strRef>
          </c:cat>
          <c:val>
            <c:numRef>
              <c:f>'Painel de Gestão - 3'!$I$32:$I$35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4-9FFB-45F9-AB43-E482C8921681}"/>
            </c:ext>
          </c:extLst>
        </c:ser>
        <c:ser>
          <c:idx val="5"/>
          <c:order val="5"/>
          <c:spPr>
            <a:solidFill>
              <a:srgbClr val="0070C0"/>
            </a:solidFill>
          </c:spPr>
          <c:invertIfNegative val="0"/>
          <c:cat>
            <c:strRef>
              <c:f>'Painel de Gestão - 3'!$C$32:$C$35</c:f>
              <c:strCache>
                <c:ptCount val="4"/>
                <c:pt idx="0">
                  <c:v>OBJETIVO 1</c:v>
                </c:pt>
                <c:pt idx="1">
                  <c:v>OBJETIVO 2</c:v>
                </c:pt>
                <c:pt idx="2">
                  <c:v>OBJETIVO 3</c:v>
                </c:pt>
                <c:pt idx="3">
                  <c:v>OBJETIVO 4</c:v>
                </c:pt>
              </c:strCache>
            </c:strRef>
          </c:cat>
          <c:val>
            <c:numRef>
              <c:f>'Painel de Gestão - 3'!$J$32:$J$35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5-9FFB-45F9-AB43-E482C8921681}"/>
            </c:ext>
          </c:extLst>
        </c:ser>
        <c:dLbls>
          <c:showLegendKey val="0"/>
          <c:showVal val="0"/>
          <c:showCatName val="0"/>
          <c:showSerName val="0"/>
          <c:showPercent val="0"/>
          <c:showBubbleSize val="0"/>
        </c:dLbls>
        <c:gapWidth val="150"/>
        <c:overlap val="100"/>
        <c:axId val="333321264"/>
        <c:axId val="333321648"/>
      </c:barChart>
      <c:catAx>
        <c:axId val="333321264"/>
        <c:scaling>
          <c:orientation val="maxMin"/>
        </c:scaling>
        <c:delete val="0"/>
        <c:axPos val="l"/>
        <c:numFmt formatCode="ge\r\a\l" sourceLinked="0"/>
        <c:majorTickMark val="out"/>
        <c:minorTickMark val="none"/>
        <c:tickLblPos val="nextTo"/>
        <c:txPr>
          <a:bodyPr/>
          <a:lstStyle/>
          <a:p>
            <a:pPr>
              <a:defRPr sz="1100"/>
            </a:pPr>
            <a:endParaRPr lang="pt-BR"/>
          </a:p>
        </c:txPr>
        <c:crossAx val="333321648"/>
        <c:crosses val="autoZero"/>
        <c:auto val="1"/>
        <c:lblAlgn val="ctr"/>
        <c:lblOffset val="100"/>
        <c:noMultiLvlLbl val="0"/>
      </c:catAx>
      <c:valAx>
        <c:axId val="333321648"/>
        <c:scaling>
          <c:orientation val="minMax"/>
        </c:scaling>
        <c:delete val="0"/>
        <c:axPos val="t"/>
        <c:majorGridlines/>
        <c:numFmt formatCode="General" sourceLinked="1"/>
        <c:majorTickMark val="out"/>
        <c:minorTickMark val="none"/>
        <c:tickLblPos val="nextTo"/>
        <c:crossAx val="333321264"/>
        <c:crosses val="autoZero"/>
        <c:crossBetween val="between"/>
        <c:majorUnit val="2"/>
      </c:valAx>
    </c:plotArea>
    <c:plotVisOnly val="1"/>
    <c:dispBlanksAs val="gap"/>
    <c:showDLblsOverMax val="0"/>
  </c:chart>
  <c:printSettings>
    <c:headerFooter/>
    <c:pageMargins b="0.78740157499999996" l="0.511811024" r="0.511811024" t="0.78740157499999996" header="0.31496062000000108" footer="0.31496062000000108"/>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atual </a:t>
            </a:r>
            <a:r>
              <a:rPr lang="pt-BR" sz="1600" baseline="0"/>
              <a:t>do PAN </a:t>
            </a:r>
          </a:p>
          <a:p>
            <a:pPr algn="l">
              <a:defRPr sz="1600"/>
            </a:pPr>
            <a:r>
              <a:rPr lang="pt-BR" sz="1600" baseline="0"/>
              <a:t>Monitoria atual</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8.1141294838144959E-2"/>
          <c:y val="0.21937888351980531"/>
          <c:w val="0.46168875765529332"/>
          <c:h val="0.68515846659657853"/>
        </c:manualLayout>
      </c:layout>
      <c:doughnutChart>
        <c:varyColors val="1"/>
        <c:ser>
          <c:idx val="0"/>
          <c:order val="0"/>
          <c:spPr>
            <a:solidFill>
              <a:srgbClr val="FFFF00"/>
            </a:solidFill>
          </c:spPr>
          <c:dPt>
            <c:idx val="0"/>
            <c:bubble3D val="0"/>
            <c:spPr>
              <a:solidFill>
                <a:schemeClr val="bg1">
                  <a:lumMod val="50000"/>
                </a:schemeClr>
              </a:solidFill>
            </c:spPr>
            <c:extLst>
              <c:ext xmlns:c16="http://schemas.microsoft.com/office/drawing/2014/chart" uri="{C3380CC4-5D6E-409C-BE32-E72D297353CC}">
                <c16:uniqueId val="{00000001-9FE0-4D9F-B8DC-8B9C8E37DCB1}"/>
              </c:ext>
            </c:extLst>
          </c:dPt>
          <c:dPt>
            <c:idx val="1"/>
            <c:bubble3D val="0"/>
            <c:spPr>
              <a:solidFill>
                <a:srgbClr val="FF0000"/>
              </a:solidFill>
            </c:spPr>
            <c:extLst>
              <c:ext xmlns:c16="http://schemas.microsoft.com/office/drawing/2014/chart" uri="{C3380CC4-5D6E-409C-BE32-E72D297353CC}">
                <c16:uniqueId val="{00000003-9FE0-4D9F-B8DC-8B9C8E37DCB1}"/>
              </c:ext>
            </c:extLst>
          </c:dPt>
          <c:dPt>
            <c:idx val="3"/>
            <c:bubble3D val="0"/>
            <c:spPr>
              <a:solidFill>
                <a:srgbClr val="92D050"/>
              </a:solidFill>
            </c:spPr>
            <c:extLst>
              <c:ext xmlns:c16="http://schemas.microsoft.com/office/drawing/2014/chart" uri="{C3380CC4-5D6E-409C-BE32-E72D297353CC}">
                <c16:uniqueId val="{00000005-9FE0-4D9F-B8DC-8B9C8E37DCB1}"/>
              </c:ext>
            </c:extLst>
          </c:dPt>
          <c:dPt>
            <c:idx val="4"/>
            <c:bubble3D val="0"/>
            <c:spPr>
              <a:solidFill>
                <a:srgbClr val="0070C0"/>
              </a:solidFill>
            </c:spPr>
            <c:extLst>
              <c:ext xmlns:c16="http://schemas.microsoft.com/office/drawing/2014/chart" uri="{C3380CC4-5D6E-409C-BE32-E72D297353CC}">
                <c16:uniqueId val="{00000007-9FE0-4D9F-B8DC-8B9C8E37DC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'Painel de Gestão - 3'!$C$16:$C$20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- 3'!$E$16:$E$20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9FE0-4D9F-B8DC-8B9C8E37DCB1}"/>
            </c:ext>
          </c:extLst>
        </c:ser>
        <c:dLbls>
          <c:showLegendKey val="0"/>
          <c:showVal val="1"/>
          <c:showCatName val="0"/>
          <c:showSerName val="0"/>
          <c:showPercent val="0"/>
          <c:showBubbleSize val="0"/>
          <c:showLeaderLines val="0"/>
        </c:dLbls>
        <c:firstSliceAng val="0"/>
        <c:holeSize val="50"/>
      </c:doughnutChart>
    </c:plotArea>
    <c:legend>
      <c:legendPos val="r"/>
      <c:layout>
        <c:manualLayout>
          <c:xMode val="edge"/>
          <c:yMode val="edge"/>
          <c:x val="0.57029166666666664"/>
          <c:y val="0.14367663552499471"/>
          <c:w val="0.40163082802031924"/>
          <c:h val="0.795443827160494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
            </a:r>
            <a:r>
              <a:rPr lang="pt-BR" sz="1600" baseline="0"/>
              <a:t>do PAN </a:t>
            </a:r>
          </a:p>
          <a:p>
            <a:pPr algn="l">
              <a:defRPr sz="1600"/>
            </a:pPr>
            <a:r>
              <a:rPr lang="pt-BR" sz="1600" baseline="0"/>
              <a:t>Pós Monitoria</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9.5030183727034145E-2"/>
          <c:y val="0.21937888351980531"/>
          <c:w val="0.46168875765529332"/>
          <c:h val="0.68515846659657853"/>
        </c:manualLayout>
      </c:layout>
      <c:doughnutChart>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AC0A-488D-A911-331F8DF53764}"/>
              </c:ext>
            </c:extLst>
          </c:dPt>
          <c:dPt>
            <c:idx val="1"/>
            <c:bubble3D val="0"/>
            <c:spPr>
              <a:solidFill>
                <a:srgbClr val="FF0000"/>
              </a:solidFill>
            </c:spPr>
            <c:extLst>
              <c:ext xmlns:c16="http://schemas.microsoft.com/office/drawing/2014/chart" uri="{C3380CC4-5D6E-409C-BE32-E72D297353CC}">
                <c16:uniqueId val="{00000003-AC0A-488D-A911-331F8DF53764}"/>
              </c:ext>
            </c:extLst>
          </c:dPt>
          <c:dPt>
            <c:idx val="2"/>
            <c:bubble3D val="0"/>
            <c:spPr>
              <a:solidFill>
                <a:srgbClr val="FFFF00"/>
              </a:solidFill>
            </c:spPr>
            <c:extLst>
              <c:ext xmlns:c16="http://schemas.microsoft.com/office/drawing/2014/chart" uri="{C3380CC4-5D6E-409C-BE32-E72D297353CC}">
                <c16:uniqueId val="{00000005-AC0A-488D-A911-331F8DF53764}"/>
              </c:ext>
            </c:extLst>
          </c:dPt>
          <c:dPt>
            <c:idx val="3"/>
            <c:bubble3D val="0"/>
            <c:spPr>
              <a:solidFill>
                <a:srgbClr val="92D050"/>
              </a:solidFill>
            </c:spPr>
            <c:extLst>
              <c:ext xmlns:c16="http://schemas.microsoft.com/office/drawing/2014/chart" uri="{C3380CC4-5D6E-409C-BE32-E72D297353CC}">
                <c16:uniqueId val="{00000007-AC0A-488D-A911-331F8DF53764}"/>
              </c:ext>
            </c:extLst>
          </c:dPt>
          <c:dPt>
            <c:idx val="4"/>
            <c:bubble3D val="0"/>
            <c:spPr>
              <a:solidFill>
                <a:srgbClr val="0070C0"/>
              </a:solidFill>
            </c:spPr>
            <c:extLst>
              <c:ext xmlns:c16="http://schemas.microsoft.com/office/drawing/2014/chart" uri="{C3380CC4-5D6E-409C-BE32-E72D297353CC}">
                <c16:uniqueId val="{00000009-AC0A-488D-A911-331F8DF53764}"/>
              </c:ext>
            </c:extLst>
          </c:dPt>
          <c:dPt>
            <c:idx val="5"/>
            <c:bubble3D val="0"/>
            <c:spPr>
              <a:solidFill>
                <a:srgbClr val="FF99CC"/>
              </a:solidFill>
            </c:spPr>
            <c:extLst>
              <c:ext xmlns:c16="http://schemas.microsoft.com/office/drawing/2014/chart" uri="{C3380CC4-5D6E-409C-BE32-E72D297353CC}">
                <c16:uniqueId val="{0000000B-AC0A-488D-A911-331F8DF53764}"/>
              </c:ext>
            </c:extLst>
          </c:dPt>
          <c:dLbls>
            <c:dLbl>
              <c:idx val="0"/>
              <c:layout>
                <c:manualLayout>
                  <c:x val="8.1410256410256402E-3"/>
                  <c:y val="-3.9446028670119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0A-488D-A911-331F8DF5376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'Painel de Gestão - 3'!$C$16:$C$21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- 3'!$G$16:$G$21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AC0A-488D-A911-331F8DF53764}"/>
            </c:ext>
          </c:extLst>
        </c:ser>
        <c:dLbls>
          <c:showLegendKey val="0"/>
          <c:showVal val="1"/>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9897799484626846"/>
          <c:y val="0.11768286970423393"/>
          <c:w val="0.38477668980593727"/>
          <c:h val="0.818491751181892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B15407"/>
            </a:solidFill>
          </c:spPr>
          <c:invertIfNegative val="0"/>
          <c:cat>
            <c:strRef>
              <c:f>'Painel de Gestão - 4'!$C$32:$C$35</c:f>
              <c:strCache>
                <c:ptCount val="4"/>
                <c:pt idx="0">
                  <c:v>OBJETIVO 1</c:v>
                </c:pt>
                <c:pt idx="1">
                  <c:v>OBJETIVO 2</c:v>
                </c:pt>
                <c:pt idx="2">
                  <c:v>OBJETIVO 3</c:v>
                </c:pt>
                <c:pt idx="3">
                  <c:v>OBJETIVO 4</c:v>
                </c:pt>
              </c:strCache>
            </c:strRef>
          </c:cat>
          <c:val>
            <c:numRef>
              <c:f>'Painel de Gestão - 4'!$E$32:$E$35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FFB-45F9-AB43-E482C8921681}"/>
            </c:ext>
          </c:extLst>
        </c:ser>
        <c:ser>
          <c:idx val="1"/>
          <c:order val="1"/>
          <c:spPr>
            <a:solidFill>
              <a:schemeClr val="bg1">
                <a:lumMod val="65000"/>
              </a:schemeClr>
            </a:solidFill>
          </c:spPr>
          <c:invertIfNegative val="0"/>
          <c:cat>
            <c:strRef>
              <c:f>'Painel de Gestão - 4'!$C$32:$C$35</c:f>
              <c:strCache>
                <c:ptCount val="4"/>
                <c:pt idx="0">
                  <c:v>OBJETIVO 1</c:v>
                </c:pt>
                <c:pt idx="1">
                  <c:v>OBJETIVO 2</c:v>
                </c:pt>
                <c:pt idx="2">
                  <c:v>OBJETIVO 3</c:v>
                </c:pt>
                <c:pt idx="3">
                  <c:v>OBJETIVO 4</c:v>
                </c:pt>
              </c:strCache>
            </c:strRef>
          </c:cat>
          <c:val>
            <c:numRef>
              <c:f>'Painel de Gestão - 4'!$F$32:$F$35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9FFB-45F9-AB43-E482C8921681}"/>
            </c:ext>
          </c:extLst>
        </c:ser>
        <c:ser>
          <c:idx val="2"/>
          <c:order val="2"/>
          <c:spPr>
            <a:solidFill>
              <a:srgbClr val="FF0000"/>
            </a:solidFill>
          </c:spPr>
          <c:invertIfNegative val="0"/>
          <c:cat>
            <c:strRef>
              <c:f>'Painel de Gestão - 4'!$C$32:$C$35</c:f>
              <c:strCache>
                <c:ptCount val="4"/>
                <c:pt idx="0">
                  <c:v>OBJETIVO 1</c:v>
                </c:pt>
                <c:pt idx="1">
                  <c:v>OBJETIVO 2</c:v>
                </c:pt>
                <c:pt idx="2">
                  <c:v>OBJETIVO 3</c:v>
                </c:pt>
                <c:pt idx="3">
                  <c:v>OBJETIVO 4</c:v>
                </c:pt>
              </c:strCache>
            </c:strRef>
          </c:cat>
          <c:val>
            <c:numRef>
              <c:f>'Painel de Gestão - 4'!$G$32:$G$35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9FFB-45F9-AB43-E482C8921681}"/>
            </c:ext>
          </c:extLst>
        </c:ser>
        <c:ser>
          <c:idx val="3"/>
          <c:order val="3"/>
          <c:spPr>
            <a:solidFill>
              <a:srgbClr val="FFC000"/>
            </a:solidFill>
          </c:spPr>
          <c:invertIfNegative val="0"/>
          <c:cat>
            <c:strRef>
              <c:f>'Painel de Gestão - 4'!$C$32:$C$35</c:f>
              <c:strCache>
                <c:ptCount val="4"/>
                <c:pt idx="0">
                  <c:v>OBJETIVO 1</c:v>
                </c:pt>
                <c:pt idx="1">
                  <c:v>OBJETIVO 2</c:v>
                </c:pt>
                <c:pt idx="2">
                  <c:v>OBJETIVO 3</c:v>
                </c:pt>
                <c:pt idx="3">
                  <c:v>OBJETIVO 4</c:v>
                </c:pt>
              </c:strCache>
            </c:strRef>
          </c:cat>
          <c:val>
            <c:numRef>
              <c:f>'Painel de Gestão - 4'!$H$32:$H$35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9FFB-45F9-AB43-E482C8921681}"/>
            </c:ext>
          </c:extLst>
        </c:ser>
        <c:ser>
          <c:idx val="4"/>
          <c:order val="4"/>
          <c:spPr>
            <a:solidFill>
              <a:srgbClr val="92D050"/>
            </a:solidFill>
          </c:spPr>
          <c:invertIfNegative val="0"/>
          <c:cat>
            <c:strRef>
              <c:f>'Painel de Gestão - 4'!$C$32:$C$35</c:f>
              <c:strCache>
                <c:ptCount val="4"/>
                <c:pt idx="0">
                  <c:v>OBJETIVO 1</c:v>
                </c:pt>
                <c:pt idx="1">
                  <c:v>OBJETIVO 2</c:v>
                </c:pt>
                <c:pt idx="2">
                  <c:v>OBJETIVO 3</c:v>
                </c:pt>
                <c:pt idx="3">
                  <c:v>OBJETIVO 4</c:v>
                </c:pt>
              </c:strCache>
            </c:strRef>
          </c:cat>
          <c:val>
            <c:numRef>
              <c:f>'Painel de Gestão - 4'!$I$32:$I$35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4-9FFB-45F9-AB43-E482C8921681}"/>
            </c:ext>
          </c:extLst>
        </c:ser>
        <c:ser>
          <c:idx val="5"/>
          <c:order val="5"/>
          <c:spPr>
            <a:solidFill>
              <a:srgbClr val="0070C0"/>
            </a:solidFill>
          </c:spPr>
          <c:invertIfNegative val="0"/>
          <c:cat>
            <c:strRef>
              <c:f>'Painel de Gestão - 4'!$C$32:$C$35</c:f>
              <c:strCache>
                <c:ptCount val="4"/>
                <c:pt idx="0">
                  <c:v>OBJETIVO 1</c:v>
                </c:pt>
                <c:pt idx="1">
                  <c:v>OBJETIVO 2</c:v>
                </c:pt>
                <c:pt idx="2">
                  <c:v>OBJETIVO 3</c:v>
                </c:pt>
                <c:pt idx="3">
                  <c:v>OBJETIVO 4</c:v>
                </c:pt>
              </c:strCache>
            </c:strRef>
          </c:cat>
          <c:val>
            <c:numRef>
              <c:f>'Painel de Gestão - 4'!$J$32:$J$35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5-9FFB-45F9-AB43-E482C8921681}"/>
            </c:ext>
          </c:extLst>
        </c:ser>
        <c:dLbls>
          <c:showLegendKey val="0"/>
          <c:showVal val="0"/>
          <c:showCatName val="0"/>
          <c:showSerName val="0"/>
          <c:showPercent val="0"/>
          <c:showBubbleSize val="0"/>
        </c:dLbls>
        <c:gapWidth val="150"/>
        <c:overlap val="100"/>
        <c:axId val="333055216"/>
        <c:axId val="333054824"/>
      </c:barChart>
      <c:catAx>
        <c:axId val="333055216"/>
        <c:scaling>
          <c:orientation val="maxMin"/>
        </c:scaling>
        <c:delete val="0"/>
        <c:axPos val="l"/>
        <c:numFmt formatCode="ge\r\a\l" sourceLinked="0"/>
        <c:majorTickMark val="out"/>
        <c:minorTickMark val="none"/>
        <c:tickLblPos val="nextTo"/>
        <c:txPr>
          <a:bodyPr/>
          <a:lstStyle/>
          <a:p>
            <a:pPr>
              <a:defRPr sz="1100"/>
            </a:pPr>
            <a:endParaRPr lang="pt-BR"/>
          </a:p>
        </c:txPr>
        <c:crossAx val="333054824"/>
        <c:crosses val="autoZero"/>
        <c:auto val="1"/>
        <c:lblAlgn val="ctr"/>
        <c:lblOffset val="100"/>
        <c:noMultiLvlLbl val="0"/>
      </c:catAx>
      <c:valAx>
        <c:axId val="333054824"/>
        <c:scaling>
          <c:orientation val="minMax"/>
        </c:scaling>
        <c:delete val="0"/>
        <c:axPos val="t"/>
        <c:majorGridlines/>
        <c:numFmt formatCode="General" sourceLinked="1"/>
        <c:majorTickMark val="out"/>
        <c:minorTickMark val="none"/>
        <c:tickLblPos val="nextTo"/>
        <c:crossAx val="333055216"/>
        <c:crosses val="autoZero"/>
        <c:crossBetween val="between"/>
        <c:majorUnit val="2"/>
      </c:valAx>
    </c:plotArea>
    <c:plotVisOnly val="1"/>
    <c:dispBlanksAs val="gap"/>
    <c:showDLblsOverMax val="0"/>
  </c:chart>
  <c:printSettings>
    <c:headerFooter/>
    <c:pageMargins b="0.78740157499999996" l="0.511811024" r="0.511811024" t="0.78740157499999996" header="0.31496062000000108" footer="0.31496062000000108"/>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atual </a:t>
            </a:r>
            <a:r>
              <a:rPr lang="pt-BR" sz="1600" baseline="0"/>
              <a:t>do PAN </a:t>
            </a:r>
          </a:p>
          <a:p>
            <a:pPr algn="l">
              <a:defRPr sz="1600"/>
            </a:pPr>
            <a:r>
              <a:rPr lang="pt-BR" sz="1600" baseline="0"/>
              <a:t>Monitoria atual</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8.1141294838144959E-2"/>
          <c:y val="0.21937888351980531"/>
          <c:w val="0.46168875765529332"/>
          <c:h val="0.68515846659657853"/>
        </c:manualLayout>
      </c:layout>
      <c:doughnutChart>
        <c:varyColors val="1"/>
        <c:ser>
          <c:idx val="0"/>
          <c:order val="0"/>
          <c:spPr>
            <a:solidFill>
              <a:srgbClr val="FFFF00"/>
            </a:solidFill>
          </c:spPr>
          <c:dPt>
            <c:idx val="0"/>
            <c:bubble3D val="0"/>
            <c:spPr>
              <a:solidFill>
                <a:schemeClr val="bg1">
                  <a:lumMod val="50000"/>
                </a:schemeClr>
              </a:solidFill>
            </c:spPr>
            <c:extLst>
              <c:ext xmlns:c16="http://schemas.microsoft.com/office/drawing/2014/chart" uri="{C3380CC4-5D6E-409C-BE32-E72D297353CC}">
                <c16:uniqueId val="{00000001-9FE0-4D9F-B8DC-8B9C8E37DCB1}"/>
              </c:ext>
            </c:extLst>
          </c:dPt>
          <c:dPt>
            <c:idx val="1"/>
            <c:bubble3D val="0"/>
            <c:spPr>
              <a:solidFill>
                <a:srgbClr val="FF0000"/>
              </a:solidFill>
            </c:spPr>
            <c:extLst>
              <c:ext xmlns:c16="http://schemas.microsoft.com/office/drawing/2014/chart" uri="{C3380CC4-5D6E-409C-BE32-E72D297353CC}">
                <c16:uniqueId val="{00000003-9FE0-4D9F-B8DC-8B9C8E37DCB1}"/>
              </c:ext>
            </c:extLst>
          </c:dPt>
          <c:dPt>
            <c:idx val="3"/>
            <c:bubble3D val="0"/>
            <c:spPr>
              <a:solidFill>
                <a:srgbClr val="92D050"/>
              </a:solidFill>
            </c:spPr>
            <c:extLst>
              <c:ext xmlns:c16="http://schemas.microsoft.com/office/drawing/2014/chart" uri="{C3380CC4-5D6E-409C-BE32-E72D297353CC}">
                <c16:uniqueId val="{00000005-9FE0-4D9F-B8DC-8B9C8E37DCB1}"/>
              </c:ext>
            </c:extLst>
          </c:dPt>
          <c:dPt>
            <c:idx val="4"/>
            <c:bubble3D val="0"/>
            <c:spPr>
              <a:solidFill>
                <a:srgbClr val="0070C0"/>
              </a:solidFill>
            </c:spPr>
            <c:extLst>
              <c:ext xmlns:c16="http://schemas.microsoft.com/office/drawing/2014/chart" uri="{C3380CC4-5D6E-409C-BE32-E72D297353CC}">
                <c16:uniqueId val="{00000007-9FE0-4D9F-B8DC-8B9C8E37DC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'Painel de Gestão - 4'!$C$16:$C$20</c:f>
              <c:strCache>
                <c:ptCount val="5"/>
                <c:pt idx="0">
                  <c:v> Início planejado é posterior ao período monitorado</c:v>
                </c:pt>
                <c:pt idx="1">
                  <c:v> Não iniciada ou não concluída</c:v>
                </c:pt>
                <c:pt idx="2">
                  <c:v> Em andamento com problemas de realização</c:v>
                </c:pt>
                <c:pt idx="3">
                  <c:v> Em andamento no período previsto </c:v>
                </c:pt>
                <c:pt idx="4">
                  <c:v> Concluída</c:v>
                </c:pt>
              </c:strCache>
            </c:strRef>
          </c:cat>
          <c:val>
            <c:numRef>
              <c:f>'Painel de Gestão - 4'!$E$16:$E$20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9FE0-4D9F-B8DC-8B9C8E37DCB1}"/>
            </c:ext>
          </c:extLst>
        </c:ser>
        <c:dLbls>
          <c:showLegendKey val="0"/>
          <c:showVal val="1"/>
          <c:showCatName val="0"/>
          <c:showSerName val="0"/>
          <c:showPercent val="0"/>
          <c:showBubbleSize val="0"/>
          <c:showLeaderLines val="0"/>
        </c:dLbls>
        <c:firstSliceAng val="0"/>
        <c:holeSize val="50"/>
      </c:doughnutChart>
    </c:plotArea>
    <c:legend>
      <c:legendPos val="r"/>
      <c:layout>
        <c:manualLayout>
          <c:xMode val="edge"/>
          <c:yMode val="edge"/>
          <c:x val="0.57029166666666664"/>
          <c:y val="0.14367663552499471"/>
          <c:w val="0.40163082802031924"/>
          <c:h val="0.795443827160494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
            </a:r>
            <a:r>
              <a:rPr lang="pt-BR" sz="1600" baseline="0"/>
              <a:t>do PAN </a:t>
            </a:r>
          </a:p>
          <a:p>
            <a:pPr algn="l">
              <a:defRPr sz="1600"/>
            </a:pPr>
            <a:r>
              <a:rPr lang="pt-BR" sz="1600" baseline="0"/>
              <a:t>Pós Monitoria</a:t>
            </a:r>
            <a:endParaRPr lang="pt-BR" sz="1600"/>
          </a:p>
        </c:rich>
      </c:tx>
      <c:layout>
        <c:manualLayout>
          <c:xMode val="edge"/>
          <c:yMode val="edge"/>
          <c:x val="7.930446194225756E-3"/>
          <c:y val="1.6489186112599717E-2"/>
        </c:manualLayout>
      </c:layout>
      <c:overlay val="0"/>
      <c:spPr>
        <a:noFill/>
      </c:spPr>
    </c:title>
    <c:autoTitleDeleted val="0"/>
    <c:plotArea>
      <c:layout>
        <c:manualLayout>
          <c:layoutTarget val="inner"/>
          <c:xMode val="edge"/>
          <c:yMode val="edge"/>
          <c:x val="9.5030183727034145E-2"/>
          <c:y val="0.21937888351980531"/>
          <c:w val="0.46168875765529332"/>
          <c:h val="0.68515846659657853"/>
        </c:manualLayout>
      </c:layout>
      <c:doughnutChart>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AC0A-488D-A911-331F8DF53764}"/>
              </c:ext>
            </c:extLst>
          </c:dPt>
          <c:dPt>
            <c:idx val="1"/>
            <c:bubble3D val="0"/>
            <c:spPr>
              <a:solidFill>
                <a:srgbClr val="FF0000"/>
              </a:solidFill>
            </c:spPr>
            <c:extLst>
              <c:ext xmlns:c16="http://schemas.microsoft.com/office/drawing/2014/chart" uri="{C3380CC4-5D6E-409C-BE32-E72D297353CC}">
                <c16:uniqueId val="{00000003-AC0A-488D-A911-331F8DF53764}"/>
              </c:ext>
            </c:extLst>
          </c:dPt>
          <c:dPt>
            <c:idx val="2"/>
            <c:bubble3D val="0"/>
            <c:spPr>
              <a:solidFill>
                <a:srgbClr val="FFFF00"/>
              </a:solidFill>
            </c:spPr>
            <c:extLst>
              <c:ext xmlns:c16="http://schemas.microsoft.com/office/drawing/2014/chart" uri="{C3380CC4-5D6E-409C-BE32-E72D297353CC}">
                <c16:uniqueId val="{00000005-AC0A-488D-A911-331F8DF53764}"/>
              </c:ext>
            </c:extLst>
          </c:dPt>
          <c:dPt>
            <c:idx val="3"/>
            <c:bubble3D val="0"/>
            <c:spPr>
              <a:solidFill>
                <a:srgbClr val="92D050"/>
              </a:solidFill>
            </c:spPr>
            <c:extLst>
              <c:ext xmlns:c16="http://schemas.microsoft.com/office/drawing/2014/chart" uri="{C3380CC4-5D6E-409C-BE32-E72D297353CC}">
                <c16:uniqueId val="{00000007-AC0A-488D-A911-331F8DF53764}"/>
              </c:ext>
            </c:extLst>
          </c:dPt>
          <c:dPt>
            <c:idx val="4"/>
            <c:bubble3D val="0"/>
            <c:spPr>
              <a:solidFill>
                <a:srgbClr val="0070C0"/>
              </a:solidFill>
            </c:spPr>
            <c:extLst>
              <c:ext xmlns:c16="http://schemas.microsoft.com/office/drawing/2014/chart" uri="{C3380CC4-5D6E-409C-BE32-E72D297353CC}">
                <c16:uniqueId val="{00000009-AC0A-488D-A911-331F8DF53764}"/>
              </c:ext>
            </c:extLst>
          </c:dPt>
          <c:dPt>
            <c:idx val="5"/>
            <c:bubble3D val="0"/>
            <c:spPr>
              <a:solidFill>
                <a:srgbClr val="FF99CC"/>
              </a:solidFill>
            </c:spPr>
            <c:extLst>
              <c:ext xmlns:c16="http://schemas.microsoft.com/office/drawing/2014/chart" uri="{C3380CC4-5D6E-409C-BE32-E72D297353CC}">
                <c16:uniqueId val="{0000000B-AC0A-488D-A911-331F8DF53764}"/>
              </c:ext>
            </c:extLst>
          </c:dPt>
          <c:dLbls>
            <c:dLbl>
              <c:idx val="0"/>
              <c:layout>
                <c:manualLayout>
                  <c:x val="8.1410256410256402E-3"/>
                  <c:y val="-3.9446028670119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0A-488D-A911-331F8DF5376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'Painel de Gestão - 4'!$C$16:$C$21</c:f>
              <c:strCache>
                <c:ptCount val="6"/>
                <c:pt idx="0">
                  <c:v> Início planejado é posterior ao período monitorado</c:v>
                </c:pt>
                <c:pt idx="1">
                  <c:v> Não iniciada ou não concluída</c:v>
                </c:pt>
                <c:pt idx="2">
                  <c:v> Em andamento com problemas de realização</c:v>
                </c:pt>
                <c:pt idx="3">
                  <c:v> Em andamento no período previsto </c:v>
                </c:pt>
                <c:pt idx="4">
                  <c:v> Concluída</c:v>
                </c:pt>
                <c:pt idx="5">
                  <c:v> Ações Novas - Pós monitoria</c:v>
                </c:pt>
              </c:strCache>
            </c:strRef>
          </c:cat>
          <c:val>
            <c:numRef>
              <c:f>'Painel de Gestão - 4'!$G$16:$G$21</c:f>
              <c:numCache>
                <c:formatCode>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0C-AC0A-488D-A911-331F8DF53764}"/>
            </c:ext>
          </c:extLst>
        </c:ser>
        <c:dLbls>
          <c:showLegendKey val="0"/>
          <c:showVal val="1"/>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59897799484626846"/>
          <c:y val="0.11768286970423393"/>
          <c:w val="0.38477668980593727"/>
          <c:h val="0.81849175118189244"/>
        </c:manualLayout>
      </c:layout>
      <c:overlay val="0"/>
      <c:txPr>
        <a:bodyPr/>
        <a:lstStyle/>
        <a:p>
          <a:pPr>
            <a:defRPr sz="1100"/>
          </a:pPr>
          <a:endParaRPr lang="pt-BR"/>
        </a:p>
      </c:txPr>
    </c:legend>
    <c:plotVisOnly val="1"/>
    <c:dispBlanksAs val="zero"/>
    <c:showDLblsOverMax val="0"/>
  </c:chart>
  <c:printSettings>
    <c:headerFooter/>
    <c:pageMargins b="0.78740157499999996" l="0.511811024" r="0.511811024" t="0.78740157499999996" header="0.31496062000000064" footer="0.3149606200000006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FF0000"/>
            </a:solidFill>
          </c:spPr>
          <c:invertIfNegative val="0"/>
          <c:cat>
            <c:strRef>
              <c:f>'Painel de Gestão Final'!$C$25:$C$28</c:f>
              <c:strCache>
                <c:ptCount val="4"/>
                <c:pt idx="0">
                  <c:v>OBJETIVO 1</c:v>
                </c:pt>
                <c:pt idx="1">
                  <c:v>OBJETIVO 2</c:v>
                </c:pt>
                <c:pt idx="2">
                  <c:v>OBJETIVO 3</c:v>
                </c:pt>
                <c:pt idx="3">
                  <c:v>OBJETIVO 4</c:v>
                </c:pt>
              </c:strCache>
            </c:strRef>
          </c:cat>
          <c:val>
            <c:numRef>
              <c:f>'Painel de Gestão Final'!$E$25:$E$28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168-42B7-9C7E-0F61D7978974}"/>
            </c:ext>
          </c:extLst>
        </c:ser>
        <c:ser>
          <c:idx val="3"/>
          <c:order val="1"/>
          <c:spPr>
            <a:solidFill>
              <a:srgbClr val="7030A0"/>
            </a:solidFill>
          </c:spPr>
          <c:invertIfNegative val="0"/>
          <c:cat>
            <c:strRef>
              <c:f>'Painel de Gestão Final'!$C$25:$C$28</c:f>
              <c:strCache>
                <c:ptCount val="4"/>
                <c:pt idx="0">
                  <c:v>OBJETIVO 1</c:v>
                </c:pt>
                <c:pt idx="1">
                  <c:v>OBJETIVO 2</c:v>
                </c:pt>
                <c:pt idx="2">
                  <c:v>OBJETIVO 3</c:v>
                </c:pt>
                <c:pt idx="3">
                  <c:v>OBJETIVO 4</c:v>
                </c:pt>
              </c:strCache>
            </c:strRef>
          </c:cat>
          <c:val>
            <c:numRef>
              <c:f>'Painel de Gestão Final'!$F$25:$F$28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3168-42B7-9C7E-0F61D7978974}"/>
            </c:ext>
          </c:extLst>
        </c:ser>
        <c:ser>
          <c:idx val="1"/>
          <c:order val="2"/>
          <c:spPr>
            <a:solidFill>
              <a:srgbClr val="0070C0"/>
            </a:solidFill>
          </c:spPr>
          <c:invertIfNegative val="0"/>
          <c:val>
            <c:numRef>
              <c:f>'Painel de Gestão Final'!$G$25:$G$28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3168-42B7-9C7E-0F61D7978974}"/>
            </c:ext>
          </c:extLst>
        </c:ser>
        <c:dLbls>
          <c:showLegendKey val="0"/>
          <c:showVal val="0"/>
          <c:showCatName val="0"/>
          <c:showSerName val="0"/>
          <c:showPercent val="0"/>
          <c:showBubbleSize val="0"/>
        </c:dLbls>
        <c:gapWidth val="150"/>
        <c:overlap val="100"/>
        <c:axId val="333056000"/>
        <c:axId val="333053256"/>
      </c:barChart>
      <c:catAx>
        <c:axId val="333056000"/>
        <c:scaling>
          <c:orientation val="maxMin"/>
        </c:scaling>
        <c:delete val="0"/>
        <c:axPos val="l"/>
        <c:numFmt formatCode="ge\r\a\l" sourceLinked="0"/>
        <c:majorTickMark val="out"/>
        <c:minorTickMark val="none"/>
        <c:tickLblPos val="nextTo"/>
        <c:crossAx val="333053256"/>
        <c:crosses val="autoZero"/>
        <c:auto val="1"/>
        <c:lblAlgn val="ctr"/>
        <c:lblOffset val="100"/>
        <c:noMultiLvlLbl val="0"/>
      </c:catAx>
      <c:valAx>
        <c:axId val="333053256"/>
        <c:scaling>
          <c:orientation val="minMax"/>
        </c:scaling>
        <c:delete val="0"/>
        <c:axPos val="t"/>
        <c:majorGridlines/>
        <c:numFmt formatCode="General" sourceLinked="1"/>
        <c:majorTickMark val="out"/>
        <c:minorTickMark val="none"/>
        <c:tickLblPos val="nextTo"/>
        <c:crossAx val="333056000"/>
        <c:crosses val="autoZero"/>
        <c:crossBetween val="between"/>
        <c:majorUnit val="2"/>
      </c:valAx>
    </c:plotArea>
    <c:plotVisOnly val="1"/>
    <c:dispBlanksAs val="gap"/>
    <c:showDLblsOverMax val="0"/>
  </c:chart>
  <c:printSettings>
    <c:headerFooter/>
    <c:pageMargins b="0.78740157499999996" l="0.511811024" r="0.511811024" t="0.78740157499999996" header="0.31496062000000186" footer="0.3149606200000018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00"/>
            </a:pPr>
            <a:r>
              <a:rPr lang="pt-BR" sz="1600"/>
              <a:t>Situação atual </a:t>
            </a:r>
            <a:r>
              <a:rPr lang="pt-BR" sz="1600" baseline="0"/>
              <a:t>do PAN </a:t>
            </a:r>
          </a:p>
          <a:p>
            <a:pPr algn="l">
              <a:defRPr sz="1600"/>
            </a:pPr>
            <a:r>
              <a:rPr lang="pt-BR" sz="1600" baseline="0"/>
              <a:t>Monitoria atual</a:t>
            </a:r>
            <a:endParaRPr lang="pt-BR" sz="1600"/>
          </a:p>
        </c:rich>
      </c:tx>
      <c:layout>
        <c:manualLayout>
          <c:xMode val="edge"/>
          <c:yMode val="edge"/>
          <c:x val="7.9304461942257751E-3"/>
          <c:y val="1.6489186112599717E-2"/>
        </c:manualLayout>
      </c:layout>
      <c:overlay val="0"/>
      <c:spPr>
        <a:noFill/>
      </c:spPr>
    </c:title>
    <c:autoTitleDeleted val="0"/>
    <c:plotArea>
      <c:layout>
        <c:manualLayout>
          <c:layoutTarget val="inner"/>
          <c:xMode val="edge"/>
          <c:yMode val="edge"/>
          <c:x val="8.1141294838144959E-2"/>
          <c:y val="0.21937888351980553"/>
          <c:w val="0.46168875765529332"/>
          <c:h val="0.68515846659658008"/>
        </c:manualLayout>
      </c:layout>
      <c:doughnutChart>
        <c:varyColors val="1"/>
        <c:ser>
          <c:idx val="0"/>
          <c:order val="0"/>
          <c:spPr>
            <a:solidFill>
              <a:srgbClr val="FF0000"/>
            </a:solidFill>
          </c:spPr>
          <c:dPt>
            <c:idx val="0"/>
            <c:bubble3D val="0"/>
            <c:extLst>
              <c:ext xmlns:c16="http://schemas.microsoft.com/office/drawing/2014/chart" uri="{C3380CC4-5D6E-409C-BE32-E72D297353CC}">
                <c16:uniqueId val="{00000000-DB5C-4253-9FDE-C6B61737123F}"/>
              </c:ext>
            </c:extLst>
          </c:dPt>
          <c:dPt>
            <c:idx val="1"/>
            <c:bubble3D val="0"/>
            <c:spPr>
              <a:solidFill>
                <a:srgbClr val="7030A0"/>
              </a:solidFill>
            </c:spPr>
            <c:extLst>
              <c:ext xmlns:c16="http://schemas.microsoft.com/office/drawing/2014/chart" uri="{C3380CC4-5D6E-409C-BE32-E72D297353CC}">
                <c16:uniqueId val="{00000002-DB5C-4253-9FDE-C6B61737123F}"/>
              </c:ext>
            </c:extLst>
          </c:dPt>
          <c:dPt>
            <c:idx val="2"/>
            <c:bubble3D val="0"/>
            <c:spPr>
              <a:solidFill>
                <a:srgbClr val="0070C0"/>
              </a:solidFill>
            </c:spPr>
            <c:extLst>
              <c:ext xmlns:c16="http://schemas.microsoft.com/office/drawing/2014/chart" uri="{C3380CC4-5D6E-409C-BE32-E72D297353CC}">
                <c16:uniqueId val="{00000004-DB5C-4253-9FDE-C6B61737123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'Painel de Gestão Final'!$C$15:$C$17</c:f>
              <c:strCache>
                <c:ptCount val="3"/>
                <c:pt idx="0">
                  <c:v>Não iniciada ou não concluída</c:v>
                </c:pt>
                <c:pt idx="1">
                  <c:v>Iniciada e não concluída no período previsto</c:v>
                </c:pt>
                <c:pt idx="2">
                  <c:v>Concluída</c:v>
                </c:pt>
              </c:strCache>
            </c:strRef>
          </c:cat>
          <c:val>
            <c:numRef>
              <c:f>'Painel de Gestão Final'!$E$15:$E$17</c:f>
              <c:numCache>
                <c:formatCode>0%</c:formatCode>
                <c:ptCount val="3"/>
                <c:pt idx="0">
                  <c:v>0</c:v>
                </c:pt>
                <c:pt idx="1">
                  <c:v>0</c:v>
                </c:pt>
                <c:pt idx="2">
                  <c:v>0</c:v>
                </c:pt>
              </c:numCache>
            </c:numRef>
          </c:val>
          <c:extLst>
            <c:ext xmlns:c16="http://schemas.microsoft.com/office/drawing/2014/chart" uri="{C3380CC4-5D6E-409C-BE32-E72D297353CC}">
              <c16:uniqueId val="{00000005-DB5C-4253-9FDE-C6B61737123F}"/>
            </c:ext>
          </c:extLst>
        </c:ser>
        <c:dLbls>
          <c:showLegendKey val="0"/>
          <c:showVal val="1"/>
          <c:showCatName val="0"/>
          <c:showSerName val="0"/>
          <c:showPercent val="0"/>
          <c:showBubbleSize val="0"/>
          <c:showLeaderLines val="0"/>
        </c:dLbls>
        <c:firstSliceAng val="0"/>
        <c:holeSize val="50"/>
      </c:doughnutChart>
    </c:plotArea>
    <c:legend>
      <c:legendPos val="r"/>
      <c:layout>
        <c:manualLayout>
          <c:xMode val="edge"/>
          <c:yMode val="edge"/>
          <c:x val="0.57029166666666664"/>
          <c:y val="0.19587952117740579"/>
          <c:w val="0.41304166666666681"/>
          <c:h val="0.76513556350657785"/>
        </c:manualLayout>
      </c:layout>
      <c:overlay val="0"/>
      <c:txPr>
        <a:bodyPr/>
        <a:lstStyle/>
        <a:p>
          <a:pPr>
            <a:defRPr sz="1200"/>
          </a:pPr>
          <a:endParaRPr lang="pt-BR"/>
        </a:p>
      </c:txPr>
    </c:legend>
    <c:plotVisOnly val="1"/>
    <c:dispBlanksAs val="zero"/>
    <c:showDLblsOverMax val="0"/>
  </c:chart>
  <c:printSettings>
    <c:headerFooter/>
    <c:pageMargins b="0.78740157499999996" l="0.511811024" r="0.511811024" t="0.78740157499999996" header="0.31496062000000125" footer="0.31496062000000125"/>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SUM&#193;RIO!A1"/></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hyperlink" Target="#SUM&#193;RI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hyperlink" Target="#SUM&#193;RIO!A1"/></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hyperlink" Target="#SUM&#193;RIO!A1"/></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31</xdr:col>
      <xdr:colOff>1234440</xdr:colOff>
      <xdr:row>3</xdr:row>
      <xdr:rowOff>60960</xdr:rowOff>
    </xdr:from>
    <xdr:to>
      <xdr:col>34</xdr:col>
      <xdr:colOff>1435417</xdr:colOff>
      <xdr:row>5</xdr:row>
      <xdr:rowOff>133612</xdr:rowOff>
    </xdr:to>
    <xdr:sp macro="" textlink="">
      <xdr:nvSpPr>
        <xdr:cNvPr id="2" name="Retângulo de cantos arredondados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7198280" y="701040"/>
          <a:ext cx="1481137" cy="60605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193219</xdr:colOff>
      <xdr:row>28</xdr:row>
      <xdr:rowOff>0</xdr:rowOff>
    </xdr:from>
    <xdr:to>
      <xdr:col>21</xdr:col>
      <xdr:colOff>142874</xdr:colOff>
      <xdr:row>35</xdr:row>
      <xdr:rowOff>0</xdr:rowOff>
    </xdr:to>
    <xdr:graphicFrame macro="">
      <xdr:nvGraphicFramePr>
        <xdr:cNvPr id="14" name="Gráfico 1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163284</xdr:colOff>
      <xdr:row>11</xdr:row>
      <xdr:rowOff>182938</xdr:rowOff>
    </xdr:from>
    <xdr:to>
      <xdr:col>14</xdr:col>
      <xdr:colOff>420963</xdr:colOff>
      <xdr:row>24</xdr:row>
      <xdr:rowOff>41563</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550332</xdr:colOff>
      <xdr:row>11</xdr:row>
      <xdr:rowOff>182938</xdr:rowOff>
    </xdr:from>
    <xdr:to>
      <xdr:col>22</xdr:col>
      <xdr:colOff>336864</xdr:colOff>
      <xdr:row>24</xdr:row>
      <xdr:rowOff>41563</xdr:rowOff>
    </xdr:to>
    <xdr:graphicFrame macro="">
      <xdr:nvGraphicFramePr>
        <xdr:cNvPr id="10" name="Gráfico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1234440</xdr:colOff>
      <xdr:row>3</xdr:row>
      <xdr:rowOff>60960</xdr:rowOff>
    </xdr:from>
    <xdr:to>
      <xdr:col>34</xdr:col>
      <xdr:colOff>1435417</xdr:colOff>
      <xdr:row>5</xdr:row>
      <xdr:rowOff>133612</xdr:rowOff>
    </xdr:to>
    <xdr:sp macro="" textlink="">
      <xdr:nvSpPr>
        <xdr:cNvPr id="2" name="Retângulo de cantos arredondados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9908440" y="1118235"/>
          <a:ext cx="4230052" cy="83465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193219</xdr:colOff>
      <xdr:row>28</xdr:row>
      <xdr:rowOff>0</xdr:rowOff>
    </xdr:from>
    <xdr:to>
      <xdr:col>21</xdr:col>
      <xdr:colOff>142874</xdr:colOff>
      <xdr:row>35</xdr:row>
      <xdr:rowOff>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163284</xdr:colOff>
      <xdr:row>11</xdr:row>
      <xdr:rowOff>182938</xdr:rowOff>
    </xdr:from>
    <xdr:to>
      <xdr:col>14</xdr:col>
      <xdr:colOff>420963</xdr:colOff>
      <xdr:row>24</xdr:row>
      <xdr:rowOff>41563</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550332</xdr:colOff>
      <xdr:row>11</xdr:row>
      <xdr:rowOff>182938</xdr:rowOff>
    </xdr:from>
    <xdr:to>
      <xdr:col>22</xdr:col>
      <xdr:colOff>336864</xdr:colOff>
      <xdr:row>24</xdr:row>
      <xdr:rowOff>41563</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1234440</xdr:colOff>
      <xdr:row>3</xdr:row>
      <xdr:rowOff>60960</xdr:rowOff>
    </xdr:from>
    <xdr:to>
      <xdr:col>34</xdr:col>
      <xdr:colOff>1435417</xdr:colOff>
      <xdr:row>5</xdr:row>
      <xdr:rowOff>133612</xdr:rowOff>
    </xdr:to>
    <xdr:sp macro="" textlink="">
      <xdr:nvSpPr>
        <xdr:cNvPr id="2" name="Retângulo de cantos arredondados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9908440" y="1118235"/>
          <a:ext cx="4230052" cy="83465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193219</xdr:colOff>
      <xdr:row>28</xdr:row>
      <xdr:rowOff>0</xdr:rowOff>
    </xdr:from>
    <xdr:to>
      <xdr:col>21</xdr:col>
      <xdr:colOff>142874</xdr:colOff>
      <xdr:row>35</xdr:row>
      <xdr:rowOff>0</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163284</xdr:colOff>
      <xdr:row>11</xdr:row>
      <xdr:rowOff>182938</xdr:rowOff>
    </xdr:from>
    <xdr:to>
      <xdr:col>14</xdr:col>
      <xdr:colOff>420963</xdr:colOff>
      <xdr:row>24</xdr:row>
      <xdr:rowOff>41563</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550332</xdr:colOff>
      <xdr:row>11</xdr:row>
      <xdr:rowOff>182938</xdr:rowOff>
    </xdr:from>
    <xdr:to>
      <xdr:col>22</xdr:col>
      <xdr:colOff>336864</xdr:colOff>
      <xdr:row>24</xdr:row>
      <xdr:rowOff>41563</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31</xdr:col>
      <xdr:colOff>1234440</xdr:colOff>
      <xdr:row>3</xdr:row>
      <xdr:rowOff>60960</xdr:rowOff>
    </xdr:from>
    <xdr:to>
      <xdr:col>34</xdr:col>
      <xdr:colOff>1435417</xdr:colOff>
      <xdr:row>5</xdr:row>
      <xdr:rowOff>133612</xdr:rowOff>
    </xdr:to>
    <xdr:sp macro="" textlink="">
      <xdr:nvSpPr>
        <xdr:cNvPr id="2" name="Retângulo de cantos arredondado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9908440" y="1118235"/>
          <a:ext cx="4230052" cy="83465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193219</xdr:colOff>
      <xdr:row>28</xdr:row>
      <xdr:rowOff>0</xdr:rowOff>
    </xdr:from>
    <xdr:to>
      <xdr:col>21</xdr:col>
      <xdr:colOff>142874</xdr:colOff>
      <xdr:row>35</xdr:row>
      <xdr:rowOff>0</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163284</xdr:colOff>
      <xdr:row>11</xdr:row>
      <xdr:rowOff>182938</xdr:rowOff>
    </xdr:from>
    <xdr:to>
      <xdr:col>14</xdr:col>
      <xdr:colOff>420963</xdr:colOff>
      <xdr:row>24</xdr:row>
      <xdr:rowOff>41563</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550332</xdr:colOff>
      <xdr:row>11</xdr:row>
      <xdr:rowOff>182938</xdr:rowOff>
    </xdr:from>
    <xdr:to>
      <xdr:col>22</xdr:col>
      <xdr:colOff>336864</xdr:colOff>
      <xdr:row>24</xdr:row>
      <xdr:rowOff>41563</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252752</xdr:colOff>
      <xdr:row>21</xdr:row>
      <xdr:rowOff>404814</xdr:rowOff>
    </xdr:from>
    <xdr:to>
      <xdr:col>16</xdr:col>
      <xdr:colOff>331675</xdr:colOff>
      <xdr:row>28</xdr:row>
      <xdr:rowOff>34699</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234722</xdr:colOff>
      <xdr:row>10</xdr:row>
      <xdr:rowOff>182937</xdr:rowOff>
    </xdr:from>
    <xdr:to>
      <xdr:col>15</xdr:col>
      <xdr:colOff>285750</xdr:colOff>
      <xdr:row>21</xdr:row>
      <xdr:rowOff>47625</xdr:rowOff>
    </xdr:to>
    <xdr:graphicFrame macro="">
      <xdr:nvGraphicFramePr>
        <xdr:cNvPr id="4" name="Gráfico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gov.br/icmbio/pt-br/assuntos/biodiversidade/plano-de-reducao-de-impactos-sobre-a-biodiversidade/rodovias-e-ferrovia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gov.br/icmbio/pt-br/assuntos/noticias/ultimas-noticias/instituto-chico-mendes-convida-sociedade-para-debater-a-criacao-do-parque-nacional-do-albardao-no-rs/folder-albardao_online.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7"/>
  <sheetViews>
    <sheetView zoomScale="80" zoomScaleNormal="80" workbookViewId="0">
      <selection activeCell="A16" sqref="A16"/>
    </sheetView>
  </sheetViews>
  <sheetFormatPr defaultColWidth="8.85546875" defaultRowHeight="15"/>
  <cols>
    <col min="1" max="1" width="38.42578125" bestFit="1" customWidth="1"/>
    <col min="2" max="2" width="156.7109375" customWidth="1"/>
  </cols>
  <sheetData>
    <row r="1" spans="1:2" ht="76.5" customHeight="1">
      <c r="A1" s="277" t="s">
        <v>0</v>
      </c>
      <c r="B1" s="277"/>
    </row>
    <row r="2" spans="1:2" ht="60">
      <c r="A2" s="119" t="s">
        <v>1</v>
      </c>
      <c r="B2" s="124" t="s">
        <v>2</v>
      </c>
    </row>
    <row r="3" spans="1:2" ht="30">
      <c r="A3" s="119" t="s">
        <v>3</v>
      </c>
      <c r="B3" s="124" t="s">
        <v>4</v>
      </c>
    </row>
    <row r="4" spans="1:2" ht="30">
      <c r="A4" s="120" t="s">
        <v>5</v>
      </c>
      <c r="B4" s="124" t="s">
        <v>6</v>
      </c>
    </row>
    <row r="5" spans="1:2" ht="30">
      <c r="A5" s="119" t="s">
        <v>7</v>
      </c>
      <c r="B5" s="124" t="s">
        <v>8</v>
      </c>
    </row>
    <row r="6" spans="1:2" ht="30">
      <c r="A6" s="119" t="s">
        <v>9</v>
      </c>
      <c r="B6" s="124" t="s">
        <v>10</v>
      </c>
    </row>
    <row r="7" spans="1:2" ht="15.75">
      <c r="A7" s="119" t="s">
        <v>11</v>
      </c>
      <c r="B7" s="124" t="s">
        <v>12</v>
      </c>
    </row>
    <row r="8" spans="1:2" ht="15.75">
      <c r="A8" s="119" t="s">
        <v>13</v>
      </c>
      <c r="B8" s="124" t="s">
        <v>14</v>
      </c>
    </row>
    <row r="9" spans="1:2" ht="45">
      <c r="A9" s="121" t="s">
        <v>15</v>
      </c>
      <c r="B9" s="124" t="s">
        <v>16</v>
      </c>
    </row>
    <row r="10" spans="1:2" ht="45">
      <c r="A10" s="121" t="s">
        <v>17</v>
      </c>
      <c r="B10" s="124" t="s">
        <v>18</v>
      </c>
    </row>
    <row r="11" spans="1:2" ht="23.25" customHeight="1">
      <c r="A11" s="119" t="s">
        <v>19</v>
      </c>
      <c r="B11" s="124" t="s">
        <v>20</v>
      </c>
    </row>
    <row r="12" spans="1:2" ht="79.5" customHeight="1">
      <c r="A12" s="276" t="s">
        <v>21</v>
      </c>
      <c r="B12" s="276"/>
    </row>
    <row r="13" spans="1:2" ht="31.5">
      <c r="A13" s="111" t="s">
        <v>22</v>
      </c>
      <c r="B13" s="122" t="s">
        <v>23</v>
      </c>
    </row>
    <row r="14" spans="1:2" ht="47.25">
      <c r="A14" s="112" t="s">
        <v>24</v>
      </c>
      <c r="B14" s="122" t="s">
        <v>25</v>
      </c>
    </row>
    <row r="15" spans="1:2" ht="47.25">
      <c r="A15" s="113" t="s">
        <v>26</v>
      </c>
      <c r="B15" s="122" t="s">
        <v>27</v>
      </c>
    </row>
    <row r="16" spans="1:2" ht="31.5">
      <c r="A16" s="114" t="s">
        <v>28</v>
      </c>
      <c r="B16" s="123" t="s">
        <v>29</v>
      </c>
    </row>
    <row r="17" spans="1:2" ht="31.5">
      <c r="A17" s="115" t="s">
        <v>30</v>
      </c>
      <c r="B17" s="122" t="s">
        <v>31</v>
      </c>
    </row>
    <row r="18" spans="1:2" ht="63">
      <c r="A18" s="116" t="s">
        <v>32</v>
      </c>
      <c r="B18" s="122" t="s">
        <v>33</v>
      </c>
    </row>
    <row r="19" spans="1:2" ht="47.25">
      <c r="A19" s="126" t="s">
        <v>34</v>
      </c>
      <c r="B19" s="122" t="s">
        <v>35</v>
      </c>
    </row>
    <row r="20" spans="1:2" ht="47.25">
      <c r="A20" s="125" t="s">
        <v>36</v>
      </c>
      <c r="B20" s="122" t="s">
        <v>37</v>
      </c>
    </row>
    <row r="21" spans="1:2" ht="31.5">
      <c r="A21" s="117" t="s">
        <v>38</v>
      </c>
      <c r="B21" s="117" t="s">
        <v>39</v>
      </c>
    </row>
    <row r="22" spans="1:2" ht="47.25">
      <c r="A22" s="117" t="s">
        <v>40</v>
      </c>
      <c r="B22" s="117" t="s">
        <v>41</v>
      </c>
    </row>
    <row r="23" spans="1:2" ht="71.25" customHeight="1">
      <c r="A23" s="117" t="s">
        <v>42</v>
      </c>
      <c r="B23" s="117" t="s">
        <v>43</v>
      </c>
    </row>
    <row r="24" spans="1:2" ht="31.5">
      <c r="A24" s="117" t="s">
        <v>44</v>
      </c>
      <c r="B24" s="117" t="s">
        <v>45</v>
      </c>
    </row>
    <row r="25" spans="1:2" ht="15.75">
      <c r="A25" s="117" t="s">
        <v>46</v>
      </c>
      <c r="B25" s="117" t="s">
        <v>47</v>
      </c>
    </row>
    <row r="26" spans="1:2" ht="73.5" customHeight="1">
      <c r="A26" s="275" t="s">
        <v>48</v>
      </c>
      <c r="B26" s="275"/>
    </row>
    <row r="27" spans="1:2" ht="15.75">
      <c r="A27" s="118" t="s">
        <v>49</v>
      </c>
      <c r="B27" s="118" t="s">
        <v>50</v>
      </c>
    </row>
    <row r="28" spans="1:2" ht="15.75">
      <c r="A28" s="118" t="s">
        <v>51</v>
      </c>
      <c r="B28" s="118" t="s">
        <v>52</v>
      </c>
    </row>
    <row r="29" spans="1:2" ht="15.75">
      <c r="A29" s="118" t="s">
        <v>53</v>
      </c>
      <c r="B29" s="118" t="s">
        <v>54</v>
      </c>
    </row>
    <row r="30" spans="1:2" ht="15.75">
      <c r="A30" s="118" t="s">
        <v>55</v>
      </c>
      <c r="B30" s="118" t="s">
        <v>56</v>
      </c>
    </row>
    <row r="31" spans="1:2" ht="15.75">
      <c r="A31" s="118" t="s">
        <v>57</v>
      </c>
      <c r="B31" s="118" t="s">
        <v>58</v>
      </c>
    </row>
    <row r="32" spans="1:2" ht="15.75">
      <c r="A32" s="118" t="s">
        <v>59</v>
      </c>
      <c r="B32" s="118" t="s">
        <v>60</v>
      </c>
    </row>
    <row r="33" spans="1:2" ht="15.75">
      <c r="A33" s="118" t="s">
        <v>61</v>
      </c>
      <c r="B33" s="118" t="s">
        <v>62</v>
      </c>
    </row>
    <row r="34" spans="1:2" ht="15.75">
      <c r="A34" s="118" t="s">
        <v>63</v>
      </c>
      <c r="B34" s="118" t="s">
        <v>64</v>
      </c>
    </row>
    <row r="35" spans="1:2" ht="15.75">
      <c r="A35" s="118" t="s">
        <v>65</v>
      </c>
      <c r="B35" s="118" t="s">
        <v>66</v>
      </c>
    </row>
    <row r="36" spans="1:2" ht="15.75">
      <c r="A36" s="118" t="s">
        <v>67</v>
      </c>
      <c r="B36" s="118" t="s">
        <v>68</v>
      </c>
    </row>
    <row r="37" spans="1:2" ht="15.75">
      <c r="A37" s="118" t="s">
        <v>69</v>
      </c>
      <c r="B37" s="118" t="s">
        <v>70</v>
      </c>
    </row>
  </sheetData>
  <mergeCells count="3">
    <mergeCell ref="A26:B26"/>
    <mergeCell ref="A12:B12"/>
    <mergeCell ref="A1:B1"/>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3"/>
  <sheetViews>
    <sheetView showGridLines="0" zoomScaleNormal="100" workbookViewId="0">
      <pane xSplit="3" ySplit="10" topLeftCell="AD42" activePane="bottomRight" state="frozen"/>
      <selection pane="topRight" activeCell="D1" sqref="D1"/>
      <selection pane="bottomLeft" activeCell="A11" sqref="A11"/>
      <selection pane="bottomRight" activeCell="AD42" sqref="AD42"/>
    </sheetView>
  </sheetViews>
  <sheetFormatPr defaultColWidth="9.140625" defaultRowHeight="15"/>
  <cols>
    <col min="1" max="1" width="25.28515625" style="2" customWidth="1"/>
    <col min="2" max="2" width="8.85546875" style="2" customWidth="1"/>
    <col min="3" max="3" width="37.28515625" style="2" customWidth="1"/>
    <col min="4" max="4" width="18.7109375" style="2" customWidth="1"/>
    <col min="5" max="5" width="19.42578125" style="2" customWidth="1"/>
    <col min="6" max="6" width="19.7109375" style="2" customWidth="1"/>
    <col min="7" max="7" width="20.7109375" style="2" customWidth="1"/>
    <col min="8" max="8" width="21" style="2" customWidth="1"/>
    <col min="9" max="9" width="19" style="2" customWidth="1"/>
    <col min="10" max="10" width="41.140625" style="2" customWidth="1"/>
    <col min="11" max="12" width="25.140625" style="2" customWidth="1"/>
    <col min="13" max="13" width="27.7109375" style="2" bestFit="1" customWidth="1"/>
    <col min="14" max="19" width="11.28515625" style="59" customWidth="1"/>
    <col min="20" max="20" width="108.7109375" style="2" customWidth="1"/>
    <col min="21" max="21" width="38" style="2" customWidth="1"/>
    <col min="22" max="22" width="40" style="2" customWidth="1"/>
    <col min="23" max="23" width="26.7109375" style="2" customWidth="1"/>
    <col min="24" max="24" width="59.42578125" style="2" customWidth="1"/>
    <col min="25" max="27" width="28.85546875" style="2" customWidth="1"/>
    <col min="28" max="32" width="18.7109375" style="2" customWidth="1"/>
    <col min="33" max="33" width="23" style="2" bestFit="1" customWidth="1"/>
    <col min="34" max="34" width="18.7109375" style="2" customWidth="1"/>
    <col min="35" max="35" width="22.7109375" style="2" customWidth="1"/>
    <col min="36" max="36" width="7" style="2" customWidth="1"/>
    <col min="37" max="39" width="8.85546875" style="2"/>
    <col min="40" max="40" width="8.85546875" style="2" customWidth="1"/>
    <col min="41" max="16384" width="9.140625" style="2"/>
  </cols>
  <sheetData>
    <row r="1" spans="1:40" ht="33.75" customHeight="1">
      <c r="A1" s="284" t="s">
        <v>71</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18"/>
    </row>
    <row r="2" spans="1:40" ht="33.75" customHeight="1" thickBot="1">
      <c r="A2" s="285" t="s">
        <v>72</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18"/>
    </row>
    <row r="3" spans="1:40" ht="15.75" thickTop="1">
      <c r="AJ3" s="18"/>
    </row>
    <row r="4" spans="1:40" ht="45" customHeight="1">
      <c r="A4" s="52" t="s">
        <v>73</v>
      </c>
      <c r="B4" s="298" t="s">
        <v>74</v>
      </c>
      <c r="C4" s="299"/>
      <c r="D4" s="299"/>
      <c r="E4" s="299"/>
      <c r="F4" s="299"/>
      <c r="G4" s="300"/>
      <c r="H4" s="13"/>
      <c r="I4" s="13"/>
      <c r="J4" s="13"/>
      <c r="K4" s="13"/>
      <c r="L4" s="13"/>
      <c r="M4" s="13"/>
      <c r="N4" s="13"/>
      <c r="O4" s="13"/>
      <c r="P4" s="13"/>
      <c r="Q4" s="13"/>
      <c r="R4" s="13"/>
      <c r="S4" s="2"/>
      <c r="AJ4" s="18"/>
    </row>
    <row r="5" spans="1:40">
      <c r="AJ5" s="18"/>
    </row>
    <row r="6" spans="1:40" ht="18.75">
      <c r="A6" s="52" t="s">
        <v>75</v>
      </c>
      <c r="B6" s="301" t="s">
        <v>76</v>
      </c>
      <c r="C6" s="302"/>
      <c r="M6" s="59"/>
      <c r="AJ6" s="18"/>
      <c r="AN6" s="2" t="s">
        <v>77</v>
      </c>
    </row>
    <row r="7" spans="1:40" ht="15.75" thickBot="1">
      <c r="AJ7" s="18"/>
      <c r="AN7" s="60" t="s">
        <v>78</v>
      </c>
    </row>
    <row r="8" spans="1:40" ht="16.5" thickBot="1">
      <c r="A8" s="305" t="s">
        <v>79</v>
      </c>
      <c r="B8" s="306"/>
      <c r="C8" s="306"/>
      <c r="D8" s="306"/>
      <c r="E8" s="306"/>
      <c r="F8" s="306"/>
      <c r="G8" s="306"/>
      <c r="H8" s="306"/>
      <c r="I8" s="306"/>
      <c r="J8" s="306"/>
      <c r="K8" s="306"/>
      <c r="L8" s="306"/>
      <c r="M8" s="307"/>
      <c r="N8" s="324" t="s">
        <v>80</v>
      </c>
      <c r="O8" s="325"/>
      <c r="P8" s="325"/>
      <c r="Q8" s="325"/>
      <c r="R8" s="325"/>
      <c r="S8" s="325"/>
      <c r="T8" s="325"/>
      <c r="U8" s="325"/>
      <c r="V8" s="325"/>
      <c r="W8" s="325"/>
      <c r="X8" s="326"/>
      <c r="Y8" s="287" t="s">
        <v>81</v>
      </c>
      <c r="Z8" s="288"/>
      <c r="AA8" s="288"/>
      <c r="AB8" s="288"/>
      <c r="AC8" s="288"/>
      <c r="AD8" s="288"/>
      <c r="AE8" s="288"/>
      <c r="AF8" s="288"/>
      <c r="AG8" s="288"/>
      <c r="AH8" s="288"/>
      <c r="AI8" s="289"/>
      <c r="AJ8" s="18"/>
    </row>
    <row r="9" spans="1:40" ht="25.5" customHeight="1">
      <c r="A9" s="292" t="s">
        <v>82</v>
      </c>
      <c r="B9" s="290" t="s">
        <v>83</v>
      </c>
      <c r="C9" s="290" t="s">
        <v>1</v>
      </c>
      <c r="D9" s="290" t="s">
        <v>3</v>
      </c>
      <c r="E9" s="294" t="s">
        <v>5</v>
      </c>
      <c r="F9" s="290" t="s">
        <v>7</v>
      </c>
      <c r="G9" s="290"/>
      <c r="H9" s="290" t="s">
        <v>9</v>
      </c>
      <c r="I9" s="290" t="s">
        <v>13</v>
      </c>
      <c r="J9" s="290" t="s">
        <v>11</v>
      </c>
      <c r="K9" s="308" t="s">
        <v>84</v>
      </c>
      <c r="L9" s="309"/>
      <c r="M9" s="290" t="s">
        <v>19</v>
      </c>
      <c r="N9" s="331" t="s">
        <v>22</v>
      </c>
      <c r="O9" s="333" t="s">
        <v>24</v>
      </c>
      <c r="P9" s="335" t="s">
        <v>26</v>
      </c>
      <c r="Q9" s="337" t="s">
        <v>28</v>
      </c>
      <c r="R9" s="316" t="s">
        <v>30</v>
      </c>
      <c r="S9" s="318" t="s">
        <v>32</v>
      </c>
      <c r="T9" s="320" t="s">
        <v>38</v>
      </c>
      <c r="U9" s="320" t="s">
        <v>40</v>
      </c>
      <c r="V9" s="320" t="s">
        <v>42</v>
      </c>
      <c r="W9" s="320" t="s">
        <v>44</v>
      </c>
      <c r="X9" s="327" t="s">
        <v>46</v>
      </c>
      <c r="Y9" s="329" t="s">
        <v>49</v>
      </c>
      <c r="Z9" s="314" t="s">
        <v>51</v>
      </c>
      <c r="AA9" s="322" t="s">
        <v>53</v>
      </c>
      <c r="AB9" s="314" t="s">
        <v>55</v>
      </c>
      <c r="AC9" s="314" t="s">
        <v>57</v>
      </c>
      <c r="AD9" s="314" t="s">
        <v>59</v>
      </c>
      <c r="AE9" s="314" t="s">
        <v>85</v>
      </c>
      <c r="AF9" s="303" t="s">
        <v>63</v>
      </c>
      <c r="AG9" s="314" t="s">
        <v>65</v>
      </c>
      <c r="AH9" s="314" t="s">
        <v>67</v>
      </c>
      <c r="AI9" s="296" t="s">
        <v>19</v>
      </c>
      <c r="AJ9" s="18"/>
    </row>
    <row r="10" spans="1:40" ht="25.5" customHeight="1" thickBot="1">
      <c r="A10" s="293"/>
      <c r="B10" s="291"/>
      <c r="C10" s="291"/>
      <c r="D10" s="291"/>
      <c r="E10" s="295"/>
      <c r="F10" s="51" t="s">
        <v>86</v>
      </c>
      <c r="G10" s="51" t="s">
        <v>87</v>
      </c>
      <c r="H10" s="291"/>
      <c r="I10" s="291"/>
      <c r="J10" s="291"/>
      <c r="K10" s="98" t="s">
        <v>88</v>
      </c>
      <c r="L10" s="98" t="s">
        <v>89</v>
      </c>
      <c r="M10" s="291"/>
      <c r="N10" s="332"/>
      <c r="O10" s="334"/>
      <c r="P10" s="336"/>
      <c r="Q10" s="338"/>
      <c r="R10" s="317"/>
      <c r="S10" s="319"/>
      <c r="T10" s="321"/>
      <c r="U10" s="321"/>
      <c r="V10" s="321"/>
      <c r="W10" s="321"/>
      <c r="X10" s="328"/>
      <c r="Y10" s="330"/>
      <c r="Z10" s="315"/>
      <c r="AA10" s="323"/>
      <c r="AB10" s="315"/>
      <c r="AC10" s="315"/>
      <c r="AD10" s="315"/>
      <c r="AE10" s="315"/>
      <c r="AF10" s="304"/>
      <c r="AG10" s="315"/>
      <c r="AH10" s="315"/>
      <c r="AI10" s="297"/>
      <c r="AJ10" s="18"/>
    </row>
    <row r="11" spans="1:40" ht="203.25" customHeight="1">
      <c r="A11" s="310" t="s">
        <v>90</v>
      </c>
      <c r="B11" s="109" t="s">
        <v>91</v>
      </c>
      <c r="C11" s="127" t="s">
        <v>92</v>
      </c>
      <c r="D11" s="128" t="s">
        <v>93</v>
      </c>
      <c r="E11" s="128" t="s">
        <v>94</v>
      </c>
      <c r="F11" s="129">
        <v>44774</v>
      </c>
      <c r="G11" s="129">
        <v>45474</v>
      </c>
      <c r="H11" s="130" t="s">
        <v>95</v>
      </c>
      <c r="I11" s="131">
        <v>0</v>
      </c>
      <c r="J11" s="130" t="s">
        <v>96</v>
      </c>
      <c r="K11" s="130" t="s">
        <v>97</v>
      </c>
      <c r="L11" s="130" t="s">
        <v>98</v>
      </c>
      <c r="M11" s="128" t="s">
        <v>99</v>
      </c>
      <c r="N11" s="61"/>
      <c r="O11" s="62"/>
      <c r="P11" s="61"/>
      <c r="Q11" s="61" t="s">
        <v>100</v>
      </c>
      <c r="R11" s="61"/>
      <c r="S11" s="63"/>
      <c r="T11" s="166" t="s">
        <v>101</v>
      </c>
      <c r="U11" s="166" t="s">
        <v>102</v>
      </c>
      <c r="V11" s="166"/>
      <c r="W11" s="166" t="s">
        <v>103</v>
      </c>
      <c r="X11" s="166" t="s">
        <v>104</v>
      </c>
      <c r="Y11" s="61"/>
      <c r="Z11" s="61"/>
      <c r="AA11" s="61"/>
      <c r="AB11" s="61"/>
      <c r="AC11" s="171">
        <v>45627</v>
      </c>
      <c r="AD11" s="61"/>
      <c r="AE11" s="61"/>
      <c r="AF11" s="166" t="s">
        <v>105</v>
      </c>
      <c r="AG11" s="61"/>
      <c r="AH11" s="61"/>
      <c r="AI11" s="61"/>
      <c r="AJ11" s="18"/>
    </row>
    <row r="12" spans="1:40" ht="135">
      <c r="A12" s="311"/>
      <c r="B12" s="45" t="s">
        <v>106</v>
      </c>
      <c r="C12" s="127" t="s">
        <v>107</v>
      </c>
      <c r="D12" s="137" t="s">
        <v>108</v>
      </c>
      <c r="E12" s="128" t="s">
        <v>109</v>
      </c>
      <c r="F12" s="129">
        <v>45474</v>
      </c>
      <c r="G12" s="129">
        <v>46569</v>
      </c>
      <c r="H12" s="128" t="s">
        <v>110</v>
      </c>
      <c r="I12" s="131">
        <v>50000</v>
      </c>
      <c r="J12" s="130" t="s">
        <v>111</v>
      </c>
      <c r="K12" s="130" t="s">
        <v>112</v>
      </c>
      <c r="L12" s="130" t="s">
        <v>97</v>
      </c>
      <c r="M12" s="128" t="s">
        <v>113</v>
      </c>
      <c r="N12" s="61" t="s">
        <v>100</v>
      </c>
      <c r="O12" s="61"/>
      <c r="P12" s="61"/>
      <c r="Q12" s="61"/>
      <c r="R12" s="61"/>
      <c r="S12" s="63"/>
      <c r="T12" s="164" t="s">
        <v>114</v>
      </c>
      <c r="U12" s="164" t="s">
        <v>102</v>
      </c>
      <c r="V12" s="164"/>
      <c r="W12" s="164" t="s">
        <v>103</v>
      </c>
      <c r="X12" s="164" t="s">
        <v>115</v>
      </c>
      <c r="Y12" s="64"/>
      <c r="Z12" s="64"/>
      <c r="AA12" s="64"/>
      <c r="AB12" s="165">
        <v>45627</v>
      </c>
      <c r="AC12" s="165"/>
      <c r="AD12" s="164" t="s">
        <v>116</v>
      </c>
      <c r="AE12" s="64"/>
      <c r="AF12" s="164" t="s">
        <v>117</v>
      </c>
      <c r="AG12" s="64"/>
      <c r="AH12" s="64"/>
      <c r="AI12" s="64"/>
      <c r="AJ12" s="18"/>
    </row>
    <row r="13" spans="1:40" ht="285" customHeight="1">
      <c r="A13" s="311"/>
      <c r="B13" s="45" t="s">
        <v>118</v>
      </c>
      <c r="C13" s="132" t="s">
        <v>119</v>
      </c>
      <c r="D13" s="128" t="s">
        <v>120</v>
      </c>
      <c r="E13" s="128" t="s">
        <v>121</v>
      </c>
      <c r="F13" s="129">
        <v>45139</v>
      </c>
      <c r="G13" s="129">
        <v>46569</v>
      </c>
      <c r="H13" s="130" t="s">
        <v>122</v>
      </c>
      <c r="I13" s="131">
        <v>500000</v>
      </c>
      <c r="J13" s="130" t="s">
        <v>123</v>
      </c>
      <c r="K13" s="130" t="s">
        <v>124</v>
      </c>
      <c r="L13" s="130" t="s">
        <v>97</v>
      </c>
      <c r="M13" s="128" t="s">
        <v>125</v>
      </c>
      <c r="N13" s="61"/>
      <c r="O13" s="61"/>
      <c r="P13" s="61" t="s">
        <v>100</v>
      </c>
      <c r="Q13" s="61"/>
      <c r="R13" s="61"/>
      <c r="S13" s="63"/>
      <c r="T13" s="177" t="s">
        <v>126</v>
      </c>
      <c r="U13" s="64"/>
      <c r="V13" s="164" t="s">
        <v>127</v>
      </c>
      <c r="W13" s="164" t="s">
        <v>95</v>
      </c>
      <c r="X13" s="177" t="s">
        <v>128</v>
      </c>
      <c r="Y13" s="177" t="s">
        <v>129</v>
      </c>
      <c r="Z13" s="64"/>
      <c r="AA13" s="64"/>
      <c r="AB13" s="64"/>
      <c r="AC13" s="64"/>
      <c r="AD13" s="64"/>
      <c r="AE13" s="182">
        <v>650000</v>
      </c>
      <c r="AF13" s="164" t="s">
        <v>130</v>
      </c>
      <c r="AG13" s="64"/>
      <c r="AH13" s="64"/>
      <c r="AI13" s="64"/>
      <c r="AJ13" s="18"/>
    </row>
    <row r="14" spans="1:40" ht="110.25">
      <c r="A14" s="311"/>
      <c r="B14" s="45" t="s">
        <v>131</v>
      </c>
      <c r="C14" s="127" t="s">
        <v>132</v>
      </c>
      <c r="D14" s="128" t="s">
        <v>133</v>
      </c>
      <c r="E14" s="128" t="s">
        <v>134</v>
      </c>
      <c r="F14" s="129">
        <v>45505</v>
      </c>
      <c r="G14" s="129">
        <v>46569</v>
      </c>
      <c r="H14" s="128" t="s">
        <v>135</v>
      </c>
      <c r="I14" s="131">
        <v>0</v>
      </c>
      <c r="J14" s="130" t="s">
        <v>136</v>
      </c>
      <c r="K14" s="130" t="s">
        <v>124</v>
      </c>
      <c r="L14" s="130" t="s">
        <v>97</v>
      </c>
      <c r="M14" s="128" t="s">
        <v>137</v>
      </c>
      <c r="N14" s="61" t="s">
        <v>100</v>
      </c>
      <c r="O14" s="61"/>
      <c r="P14" s="61"/>
      <c r="Q14" s="61"/>
      <c r="R14" s="61"/>
      <c r="S14" s="63"/>
      <c r="T14" s="164" t="s">
        <v>138</v>
      </c>
      <c r="U14" s="64"/>
      <c r="V14" s="64"/>
      <c r="W14" s="211" t="s">
        <v>95</v>
      </c>
      <c r="X14" s="164" t="s">
        <v>139</v>
      </c>
      <c r="Y14" s="64"/>
      <c r="Z14" s="64"/>
      <c r="AA14" s="64"/>
      <c r="AB14" s="64"/>
      <c r="AC14" s="64"/>
      <c r="AD14" s="64"/>
      <c r="AE14" s="64"/>
      <c r="AF14" s="164" t="s">
        <v>117</v>
      </c>
      <c r="AG14" s="64"/>
      <c r="AH14" s="64"/>
      <c r="AI14" s="64"/>
      <c r="AJ14" s="18"/>
    </row>
    <row r="15" spans="1:40" ht="105">
      <c r="A15" s="311"/>
      <c r="B15" s="45" t="s">
        <v>140</v>
      </c>
      <c r="C15" s="127" t="s">
        <v>141</v>
      </c>
      <c r="D15" s="128" t="s">
        <v>142</v>
      </c>
      <c r="E15" s="128" t="s">
        <v>143</v>
      </c>
      <c r="F15" s="129">
        <v>45139</v>
      </c>
      <c r="G15" s="129">
        <v>45474</v>
      </c>
      <c r="H15" s="128" t="s">
        <v>144</v>
      </c>
      <c r="I15" s="131">
        <v>50000</v>
      </c>
      <c r="J15" s="130" t="s">
        <v>145</v>
      </c>
      <c r="K15" s="130" t="s">
        <v>146</v>
      </c>
      <c r="L15" s="130" t="s">
        <v>97</v>
      </c>
      <c r="M15" s="128" t="s">
        <v>147</v>
      </c>
      <c r="N15" s="61"/>
      <c r="O15" s="61" t="s">
        <v>100</v>
      </c>
      <c r="P15" s="61"/>
      <c r="Q15" s="61"/>
      <c r="R15" s="61"/>
      <c r="S15" s="63"/>
      <c r="T15" s="164" t="s">
        <v>148</v>
      </c>
      <c r="U15" s="164" t="s">
        <v>149</v>
      </c>
      <c r="V15" s="164" t="s">
        <v>150</v>
      </c>
      <c r="W15" s="167" t="s">
        <v>151</v>
      </c>
      <c r="X15" s="164" t="s">
        <v>152</v>
      </c>
      <c r="Y15" s="164" t="s">
        <v>153</v>
      </c>
      <c r="Z15" s="164" t="s">
        <v>154</v>
      </c>
      <c r="AA15" s="64"/>
      <c r="AB15" s="165">
        <v>45292</v>
      </c>
      <c r="AC15" s="165">
        <v>45627</v>
      </c>
      <c r="AD15" s="64"/>
      <c r="AE15" s="64"/>
      <c r="AF15" s="164" t="s">
        <v>155</v>
      </c>
      <c r="AG15" s="64"/>
      <c r="AH15" s="64"/>
      <c r="AI15" s="64"/>
      <c r="AJ15" s="18"/>
    </row>
    <row r="16" spans="1:40" ht="255">
      <c r="A16" s="311"/>
      <c r="B16" s="45" t="s">
        <v>156</v>
      </c>
      <c r="C16" s="127" t="s">
        <v>157</v>
      </c>
      <c r="D16" s="128" t="s">
        <v>158</v>
      </c>
      <c r="E16" s="128" t="s">
        <v>159</v>
      </c>
      <c r="F16" s="129">
        <v>44774</v>
      </c>
      <c r="G16" s="129">
        <v>46569</v>
      </c>
      <c r="H16" s="128" t="s">
        <v>160</v>
      </c>
      <c r="I16" s="131">
        <v>0</v>
      </c>
      <c r="J16" s="130" t="s">
        <v>161</v>
      </c>
      <c r="K16" s="130" t="s">
        <v>162</v>
      </c>
      <c r="L16" s="130" t="s">
        <v>162</v>
      </c>
      <c r="M16" s="128"/>
      <c r="N16" s="61"/>
      <c r="O16" s="61"/>
      <c r="P16" s="61"/>
      <c r="Q16" s="61" t="s">
        <v>100</v>
      </c>
      <c r="R16" s="61"/>
      <c r="S16" s="63"/>
      <c r="T16" s="164" t="s">
        <v>163</v>
      </c>
      <c r="U16" s="177" t="s">
        <v>164</v>
      </c>
      <c r="V16" s="168" t="s">
        <v>165</v>
      </c>
      <c r="W16" s="212" t="s">
        <v>166</v>
      </c>
      <c r="X16" s="169" t="s">
        <v>167</v>
      </c>
      <c r="Y16" s="64"/>
      <c r="Z16" s="64"/>
      <c r="AA16" s="64"/>
      <c r="AB16" s="64"/>
      <c r="AC16" s="64"/>
      <c r="AD16" s="164" t="s">
        <v>168</v>
      </c>
      <c r="AE16" s="64"/>
      <c r="AF16" s="183" t="s">
        <v>169</v>
      </c>
      <c r="AG16" s="64"/>
      <c r="AH16" s="64"/>
      <c r="AI16" s="64"/>
      <c r="AJ16" s="18"/>
    </row>
    <row r="17" spans="1:36" ht="78.75">
      <c r="A17" s="311"/>
      <c r="B17" s="45" t="s">
        <v>170</v>
      </c>
      <c r="C17" s="127" t="s">
        <v>171</v>
      </c>
      <c r="D17" s="128" t="s">
        <v>172</v>
      </c>
      <c r="E17" s="128" t="s">
        <v>173</v>
      </c>
      <c r="F17" s="129">
        <v>44774</v>
      </c>
      <c r="G17" s="129">
        <v>45658</v>
      </c>
      <c r="H17" s="128" t="s">
        <v>174</v>
      </c>
      <c r="I17" s="131">
        <v>0</v>
      </c>
      <c r="J17" s="130" t="s">
        <v>110</v>
      </c>
      <c r="K17" s="130" t="s">
        <v>97</v>
      </c>
      <c r="L17" s="130" t="s">
        <v>162</v>
      </c>
      <c r="M17" s="128"/>
      <c r="N17" s="61"/>
      <c r="O17" s="61"/>
      <c r="P17" s="61" t="s">
        <v>100</v>
      </c>
      <c r="Q17" s="61"/>
      <c r="R17" s="61"/>
      <c r="S17" s="63"/>
      <c r="T17" s="164" t="s">
        <v>175</v>
      </c>
      <c r="U17" s="64"/>
      <c r="V17" s="168" t="s">
        <v>176</v>
      </c>
      <c r="W17" s="212" t="s">
        <v>177</v>
      </c>
      <c r="X17" s="169"/>
      <c r="Y17" s="64"/>
      <c r="Z17" s="64"/>
      <c r="AA17" s="64"/>
      <c r="AB17" s="64"/>
      <c r="AC17" s="64"/>
      <c r="AD17" s="164" t="s">
        <v>178</v>
      </c>
      <c r="AE17" s="64"/>
      <c r="AF17" s="164" t="s">
        <v>116</v>
      </c>
      <c r="AG17" s="64"/>
      <c r="AH17" s="64"/>
      <c r="AI17" s="64"/>
      <c r="AJ17" s="18"/>
    </row>
    <row r="18" spans="1:36" ht="225">
      <c r="A18" s="312"/>
      <c r="B18" s="45" t="s">
        <v>179</v>
      </c>
      <c r="C18" s="127" t="s">
        <v>180</v>
      </c>
      <c r="D18" s="133" t="s">
        <v>181</v>
      </c>
      <c r="E18" s="133"/>
      <c r="F18" s="129">
        <v>44774</v>
      </c>
      <c r="G18" s="129">
        <v>46569</v>
      </c>
      <c r="H18" s="128" t="s">
        <v>122</v>
      </c>
      <c r="I18" s="134">
        <v>200000</v>
      </c>
      <c r="J18" s="128" t="s">
        <v>182</v>
      </c>
      <c r="K18" s="128" t="s">
        <v>183</v>
      </c>
      <c r="L18" s="128"/>
      <c r="M18" s="128" t="s">
        <v>184</v>
      </c>
      <c r="N18" s="61"/>
      <c r="O18" s="61"/>
      <c r="P18" s="61" t="s">
        <v>100</v>
      </c>
      <c r="Q18" s="61"/>
      <c r="R18" s="61"/>
      <c r="S18" s="63"/>
      <c r="T18" s="164" t="s">
        <v>185</v>
      </c>
      <c r="U18" s="64"/>
      <c r="V18" s="168" t="s">
        <v>186</v>
      </c>
      <c r="W18" s="212" t="s">
        <v>95</v>
      </c>
      <c r="X18" s="247" t="s">
        <v>187</v>
      </c>
      <c r="Y18" s="64"/>
      <c r="Z18" s="64"/>
      <c r="AA18" s="64"/>
      <c r="AB18" s="64"/>
      <c r="AC18" s="64"/>
      <c r="AD18" s="64"/>
      <c r="AE18" s="64"/>
      <c r="AF18" s="164" t="s">
        <v>188</v>
      </c>
      <c r="AG18" s="64"/>
      <c r="AH18" s="64"/>
      <c r="AI18" s="177" t="s">
        <v>189</v>
      </c>
      <c r="AJ18" s="18"/>
    </row>
    <row r="19" spans="1:36" ht="285">
      <c r="A19" s="313" t="s">
        <v>190</v>
      </c>
      <c r="B19" s="45" t="s">
        <v>191</v>
      </c>
      <c r="C19" s="135" t="s">
        <v>192</v>
      </c>
      <c r="D19" s="128" t="s">
        <v>193</v>
      </c>
      <c r="E19" s="128" t="s">
        <v>194</v>
      </c>
      <c r="F19" s="129">
        <v>45139</v>
      </c>
      <c r="G19" s="129">
        <v>46569</v>
      </c>
      <c r="H19" s="130" t="s">
        <v>195</v>
      </c>
      <c r="I19" s="131">
        <v>50000</v>
      </c>
      <c r="J19" s="130" t="s">
        <v>196</v>
      </c>
      <c r="K19" s="130" t="s">
        <v>197</v>
      </c>
      <c r="L19" s="130" t="s">
        <v>198</v>
      </c>
      <c r="M19" s="128" t="s">
        <v>199</v>
      </c>
      <c r="N19" s="61"/>
      <c r="O19" s="61"/>
      <c r="P19" s="61"/>
      <c r="Q19" s="61" t="s">
        <v>100</v>
      </c>
      <c r="R19" s="61"/>
      <c r="S19" s="63"/>
      <c r="T19" s="158" t="s">
        <v>200</v>
      </c>
      <c r="U19" s="213" t="s">
        <v>201</v>
      </c>
      <c r="V19" s="186" t="s">
        <v>202</v>
      </c>
      <c r="W19" s="160" t="s">
        <v>203</v>
      </c>
      <c r="X19" s="173" t="s">
        <v>204</v>
      </c>
      <c r="Y19" s="64"/>
      <c r="Z19" s="64"/>
      <c r="AA19" s="64"/>
      <c r="AB19" s="64"/>
      <c r="AC19" s="64"/>
      <c r="AD19" s="64"/>
      <c r="AE19" s="64"/>
      <c r="AF19" s="164" t="s">
        <v>205</v>
      </c>
      <c r="AG19" s="64"/>
      <c r="AH19" s="64"/>
      <c r="AI19" s="64"/>
      <c r="AJ19" s="18"/>
    </row>
    <row r="20" spans="1:36" ht="195">
      <c r="A20" s="311"/>
      <c r="B20" s="45" t="s">
        <v>206</v>
      </c>
      <c r="C20" s="135" t="s">
        <v>207</v>
      </c>
      <c r="D20" s="128" t="s">
        <v>208</v>
      </c>
      <c r="E20" s="128" t="s">
        <v>194</v>
      </c>
      <c r="F20" s="129">
        <v>44774</v>
      </c>
      <c r="G20" s="129">
        <v>46569</v>
      </c>
      <c r="H20" s="130" t="s">
        <v>195</v>
      </c>
      <c r="I20" s="131">
        <v>200000</v>
      </c>
      <c r="J20" s="130" t="s">
        <v>209</v>
      </c>
      <c r="K20" s="130" t="s">
        <v>210</v>
      </c>
      <c r="L20" s="130"/>
      <c r="M20" s="128" t="s">
        <v>211</v>
      </c>
      <c r="N20" s="61"/>
      <c r="O20" s="61"/>
      <c r="P20" s="61"/>
      <c r="Q20" s="61" t="s">
        <v>100</v>
      </c>
      <c r="R20" s="61"/>
      <c r="S20" s="63"/>
      <c r="T20" s="172" t="s">
        <v>212</v>
      </c>
      <c r="U20" s="185" t="s">
        <v>201</v>
      </c>
      <c r="V20" s="212" t="s">
        <v>213</v>
      </c>
      <c r="W20" s="160" t="s">
        <v>214</v>
      </c>
      <c r="X20" s="160" t="s">
        <v>215</v>
      </c>
      <c r="Y20" s="164" t="s">
        <v>216</v>
      </c>
      <c r="Z20" s="64"/>
      <c r="AA20" s="64"/>
      <c r="AB20" s="165">
        <v>45658</v>
      </c>
      <c r="AC20" s="64"/>
      <c r="AD20" s="64"/>
      <c r="AE20" s="64"/>
      <c r="AF20" s="164" t="s">
        <v>217</v>
      </c>
      <c r="AG20" s="64"/>
      <c r="AH20" s="64"/>
      <c r="AI20" s="64"/>
      <c r="AJ20" s="18"/>
    </row>
    <row r="21" spans="1:36" ht="110.25">
      <c r="A21" s="311"/>
      <c r="B21" s="45" t="s">
        <v>218</v>
      </c>
      <c r="C21" s="135" t="s">
        <v>219</v>
      </c>
      <c r="D21" s="128" t="s">
        <v>220</v>
      </c>
      <c r="E21" s="128" t="s">
        <v>221</v>
      </c>
      <c r="F21" s="129">
        <v>44774</v>
      </c>
      <c r="G21" s="129">
        <v>45474</v>
      </c>
      <c r="H21" s="130" t="s">
        <v>110</v>
      </c>
      <c r="I21" s="131">
        <v>0</v>
      </c>
      <c r="J21" s="130" t="s">
        <v>174</v>
      </c>
      <c r="K21" s="130"/>
      <c r="L21" s="130"/>
      <c r="M21" s="128"/>
      <c r="N21" s="61"/>
      <c r="O21" s="61"/>
      <c r="P21" s="61" t="s">
        <v>100</v>
      </c>
      <c r="Q21" s="61"/>
      <c r="R21" s="61"/>
      <c r="S21" s="63"/>
      <c r="T21" s="159" t="s">
        <v>222</v>
      </c>
      <c r="U21" s="187" t="s">
        <v>223</v>
      </c>
      <c r="V21" s="160" t="s">
        <v>224</v>
      </c>
      <c r="W21" s="160" t="s">
        <v>225</v>
      </c>
      <c r="X21" s="160" t="s">
        <v>226</v>
      </c>
      <c r="Y21" s="61"/>
      <c r="Z21" s="61"/>
      <c r="AA21" s="61"/>
      <c r="AB21" s="61"/>
      <c r="AC21" s="61"/>
      <c r="AD21" s="166" t="s">
        <v>227</v>
      </c>
      <c r="AE21" s="61"/>
      <c r="AF21" s="166" t="s">
        <v>228</v>
      </c>
      <c r="AG21" s="61"/>
      <c r="AH21" s="61"/>
      <c r="AI21" s="61"/>
      <c r="AJ21" s="18"/>
    </row>
    <row r="22" spans="1:36" ht="195">
      <c r="A22" s="311"/>
      <c r="B22" s="45" t="s">
        <v>229</v>
      </c>
      <c r="C22" s="135" t="s">
        <v>230</v>
      </c>
      <c r="D22" s="128" t="s">
        <v>231</v>
      </c>
      <c r="E22" s="128" t="s">
        <v>232</v>
      </c>
      <c r="F22" s="129">
        <v>44958</v>
      </c>
      <c r="G22" s="129">
        <v>46569</v>
      </c>
      <c r="H22" s="130" t="s">
        <v>233</v>
      </c>
      <c r="I22" s="131">
        <v>30000</v>
      </c>
      <c r="J22" s="130" t="s">
        <v>234</v>
      </c>
      <c r="K22" s="130" t="s">
        <v>235</v>
      </c>
      <c r="L22" s="130" t="s">
        <v>198</v>
      </c>
      <c r="M22" s="128" t="s">
        <v>236</v>
      </c>
      <c r="N22" s="61"/>
      <c r="O22" s="61"/>
      <c r="P22" s="61" t="s">
        <v>100</v>
      </c>
      <c r="Q22" s="61"/>
      <c r="R22" s="61"/>
      <c r="S22" s="63"/>
      <c r="T22" s="159" t="s">
        <v>237</v>
      </c>
      <c r="U22" s="160" t="s">
        <v>238</v>
      </c>
      <c r="V22" s="160" t="s">
        <v>239</v>
      </c>
      <c r="W22" s="160" t="s">
        <v>240</v>
      </c>
      <c r="X22" s="160" t="s">
        <v>241</v>
      </c>
      <c r="Y22" s="61"/>
      <c r="Z22" s="61"/>
      <c r="AA22" s="61"/>
      <c r="AB22" s="61"/>
      <c r="AC22" s="61"/>
      <c r="AD22" s="178" t="s">
        <v>242</v>
      </c>
      <c r="AE22" s="61"/>
      <c r="AF22" s="166" t="s">
        <v>243</v>
      </c>
      <c r="AG22" s="61"/>
      <c r="AH22" s="61"/>
      <c r="AI22" s="61"/>
      <c r="AJ22" s="18"/>
    </row>
    <row r="23" spans="1:36" ht="150">
      <c r="A23" s="311"/>
      <c r="B23" s="45" t="s">
        <v>244</v>
      </c>
      <c r="C23" s="136" t="s">
        <v>245</v>
      </c>
      <c r="D23" s="128" t="s">
        <v>246</v>
      </c>
      <c r="E23" s="128" t="s">
        <v>247</v>
      </c>
      <c r="F23" s="129">
        <v>44958</v>
      </c>
      <c r="G23" s="129">
        <v>46569</v>
      </c>
      <c r="H23" s="128" t="s">
        <v>195</v>
      </c>
      <c r="I23" s="131">
        <v>50000</v>
      </c>
      <c r="J23" s="128" t="s">
        <v>248</v>
      </c>
      <c r="K23" s="130" t="s">
        <v>198</v>
      </c>
      <c r="L23" s="130" t="s">
        <v>249</v>
      </c>
      <c r="M23" s="128"/>
      <c r="N23" s="61"/>
      <c r="O23" s="61" t="s">
        <v>100</v>
      </c>
      <c r="P23" s="61"/>
      <c r="Q23" s="61"/>
      <c r="R23" s="61"/>
      <c r="S23" s="63"/>
      <c r="T23" s="159" t="s">
        <v>250</v>
      </c>
      <c r="U23" s="160"/>
      <c r="V23" s="160" t="s">
        <v>251</v>
      </c>
      <c r="W23" s="163" t="s">
        <v>195</v>
      </c>
      <c r="X23" s="160" t="s">
        <v>252</v>
      </c>
      <c r="Y23" s="61"/>
      <c r="Z23" s="61"/>
      <c r="AA23" s="61"/>
      <c r="AB23" s="171">
        <v>45689</v>
      </c>
      <c r="AC23" s="61"/>
      <c r="AD23" s="61"/>
      <c r="AE23" s="61"/>
      <c r="AF23" s="166" t="s">
        <v>253</v>
      </c>
      <c r="AG23" s="61"/>
      <c r="AH23" s="61"/>
      <c r="AI23" s="61"/>
      <c r="AJ23" s="18"/>
    </row>
    <row r="24" spans="1:36" ht="105">
      <c r="A24" s="311"/>
      <c r="B24" s="45" t="s">
        <v>254</v>
      </c>
      <c r="C24" s="136" t="s">
        <v>255</v>
      </c>
      <c r="D24" s="128" t="s">
        <v>256</v>
      </c>
      <c r="E24" s="128" t="s">
        <v>257</v>
      </c>
      <c r="F24" s="129">
        <v>45139</v>
      </c>
      <c r="G24" s="129">
        <v>46569</v>
      </c>
      <c r="H24" s="128" t="s">
        <v>258</v>
      </c>
      <c r="I24" s="131">
        <v>0</v>
      </c>
      <c r="J24" s="128" t="s">
        <v>259</v>
      </c>
      <c r="K24" s="130"/>
      <c r="L24" s="137"/>
      <c r="M24" s="128"/>
      <c r="N24" s="61"/>
      <c r="O24" s="61" t="s">
        <v>100</v>
      </c>
      <c r="P24" s="61"/>
      <c r="Q24" s="61"/>
      <c r="R24" s="61"/>
      <c r="S24" s="63"/>
      <c r="T24" s="159" t="s">
        <v>260</v>
      </c>
      <c r="U24" s="160"/>
      <c r="V24" s="160" t="s">
        <v>251</v>
      </c>
      <c r="W24" s="212" t="s">
        <v>195</v>
      </c>
      <c r="X24" s="160" t="s">
        <v>261</v>
      </c>
      <c r="Y24" s="61"/>
      <c r="Z24" s="61"/>
      <c r="AA24" s="61"/>
      <c r="AB24" s="171">
        <v>45689</v>
      </c>
      <c r="AC24" s="61"/>
      <c r="AD24" s="166" t="s">
        <v>262</v>
      </c>
      <c r="AE24" s="61"/>
      <c r="AF24" s="166" t="s">
        <v>263</v>
      </c>
      <c r="AG24" s="61"/>
      <c r="AH24" s="61"/>
      <c r="AI24" s="61"/>
      <c r="AJ24" s="18"/>
    </row>
    <row r="25" spans="1:36" ht="94.5">
      <c r="A25" s="311"/>
      <c r="B25" s="45" t="s">
        <v>264</v>
      </c>
      <c r="C25" s="214" t="s">
        <v>265</v>
      </c>
      <c r="D25" s="128" t="s">
        <v>266</v>
      </c>
      <c r="E25" s="128" t="s">
        <v>267</v>
      </c>
      <c r="F25" s="129">
        <v>44774</v>
      </c>
      <c r="G25" s="129">
        <v>44927</v>
      </c>
      <c r="H25" s="128" t="s">
        <v>268</v>
      </c>
      <c r="I25" s="131">
        <v>10000</v>
      </c>
      <c r="J25" s="128" t="s">
        <v>269</v>
      </c>
      <c r="K25" s="128" t="s">
        <v>270</v>
      </c>
      <c r="L25" s="128"/>
      <c r="M25" s="133" t="s">
        <v>271</v>
      </c>
      <c r="N25" s="61"/>
      <c r="O25" s="61" t="s">
        <v>100</v>
      </c>
      <c r="P25" s="61"/>
      <c r="Q25" s="61"/>
      <c r="R25" s="61"/>
      <c r="S25" s="63"/>
      <c r="T25" s="159" t="s">
        <v>272</v>
      </c>
      <c r="U25" s="160" t="s">
        <v>273</v>
      </c>
      <c r="V25" s="161" t="s">
        <v>274</v>
      </c>
      <c r="W25" s="215" t="s">
        <v>275</v>
      </c>
      <c r="X25" s="160" t="s">
        <v>276</v>
      </c>
      <c r="Y25" s="61"/>
      <c r="Z25" s="61"/>
      <c r="AA25" s="61"/>
      <c r="AB25" s="171"/>
      <c r="AC25" s="171">
        <v>45658</v>
      </c>
      <c r="AD25" s="166" t="s">
        <v>277</v>
      </c>
      <c r="AE25" s="61"/>
      <c r="AF25" s="166" t="s">
        <v>278</v>
      </c>
      <c r="AG25" s="61"/>
      <c r="AH25" s="61"/>
      <c r="AI25" s="61"/>
      <c r="AJ25" s="18"/>
    </row>
    <row r="26" spans="1:36" ht="141.75">
      <c r="A26" s="311"/>
      <c r="B26" s="45" t="s">
        <v>279</v>
      </c>
      <c r="C26" s="132" t="s">
        <v>280</v>
      </c>
      <c r="D26" s="128" t="s">
        <v>281</v>
      </c>
      <c r="E26" s="128" t="s">
        <v>282</v>
      </c>
      <c r="F26" s="129">
        <v>45139</v>
      </c>
      <c r="G26" s="129">
        <v>45505</v>
      </c>
      <c r="H26" s="138" t="s">
        <v>122</v>
      </c>
      <c r="I26" s="131">
        <v>20000</v>
      </c>
      <c r="J26" s="138" t="s">
        <v>283</v>
      </c>
      <c r="K26" s="139" t="s">
        <v>284</v>
      </c>
      <c r="L26" s="139" t="s">
        <v>285</v>
      </c>
      <c r="M26" s="128" t="s">
        <v>286</v>
      </c>
      <c r="N26" s="61"/>
      <c r="O26" s="61" t="s">
        <v>100</v>
      </c>
      <c r="P26" s="61"/>
      <c r="Q26" s="61"/>
      <c r="R26" s="61"/>
      <c r="S26" s="63"/>
      <c r="T26" s="159" t="s">
        <v>287</v>
      </c>
      <c r="U26" s="160"/>
      <c r="V26" s="160" t="s">
        <v>288</v>
      </c>
      <c r="W26" s="162" t="s">
        <v>95</v>
      </c>
      <c r="X26" s="181" t="s">
        <v>289</v>
      </c>
      <c r="Y26" s="61"/>
      <c r="Z26" s="61"/>
      <c r="AA26" s="61"/>
      <c r="AB26" s="171">
        <v>45658</v>
      </c>
      <c r="AC26" s="171">
        <v>45992</v>
      </c>
      <c r="AD26" s="61"/>
      <c r="AE26" s="61"/>
      <c r="AF26" s="61"/>
      <c r="AG26" s="61"/>
      <c r="AH26" s="61"/>
      <c r="AI26" s="61"/>
      <c r="AJ26" s="18"/>
    </row>
    <row r="27" spans="1:36" ht="195">
      <c r="A27" s="311"/>
      <c r="B27" s="45" t="s">
        <v>290</v>
      </c>
      <c r="C27" s="135" t="s">
        <v>291</v>
      </c>
      <c r="D27" s="128" t="s">
        <v>292</v>
      </c>
      <c r="E27" s="128" t="s">
        <v>293</v>
      </c>
      <c r="F27" s="129">
        <v>44774</v>
      </c>
      <c r="G27" s="129">
        <v>46569</v>
      </c>
      <c r="H27" s="128" t="s">
        <v>144</v>
      </c>
      <c r="I27" s="131">
        <v>200000</v>
      </c>
      <c r="J27" s="130" t="s">
        <v>294</v>
      </c>
      <c r="K27" s="130" t="s">
        <v>295</v>
      </c>
      <c r="L27" s="130"/>
      <c r="M27" s="128"/>
      <c r="N27" s="61"/>
      <c r="O27" s="61"/>
      <c r="P27" s="61"/>
      <c r="Q27" s="61" t="s">
        <v>100</v>
      </c>
      <c r="R27" s="61"/>
      <c r="S27" s="63"/>
      <c r="T27" s="159" t="s">
        <v>296</v>
      </c>
      <c r="U27" s="160" t="s">
        <v>297</v>
      </c>
      <c r="V27" s="160"/>
      <c r="W27" s="162" t="s">
        <v>298</v>
      </c>
      <c r="X27" s="160" t="s">
        <v>299</v>
      </c>
      <c r="Y27" s="166" t="s">
        <v>300</v>
      </c>
      <c r="Z27" s="61"/>
      <c r="AA27" s="61"/>
      <c r="AB27" s="61"/>
      <c r="AC27" s="61"/>
      <c r="AD27" s="61"/>
      <c r="AE27" s="61"/>
      <c r="AF27" s="61"/>
      <c r="AG27" s="61"/>
      <c r="AH27" s="61"/>
      <c r="AI27" s="61"/>
      <c r="AJ27" s="18"/>
    </row>
    <row r="28" spans="1:36" ht="165">
      <c r="A28" s="311"/>
      <c r="B28" s="45" t="s">
        <v>301</v>
      </c>
      <c r="C28" s="136" t="s">
        <v>302</v>
      </c>
      <c r="D28" s="128" t="s">
        <v>303</v>
      </c>
      <c r="E28" s="128" t="s">
        <v>282</v>
      </c>
      <c r="F28" s="129">
        <v>45139</v>
      </c>
      <c r="G28" s="129">
        <v>45505</v>
      </c>
      <c r="H28" s="155" t="s">
        <v>304</v>
      </c>
      <c r="I28" s="131">
        <v>10000</v>
      </c>
      <c r="J28" s="130" t="s">
        <v>305</v>
      </c>
      <c r="K28" s="130"/>
      <c r="L28" s="130" t="s">
        <v>306</v>
      </c>
      <c r="M28" s="128"/>
      <c r="N28" s="61"/>
      <c r="O28" s="61"/>
      <c r="P28" s="61" t="s">
        <v>100</v>
      </c>
      <c r="Q28" s="61"/>
      <c r="R28" s="61"/>
      <c r="S28" s="63"/>
      <c r="T28" s="159" t="s">
        <v>307</v>
      </c>
      <c r="U28" s="160" t="s">
        <v>308</v>
      </c>
      <c r="V28" s="159" t="s">
        <v>309</v>
      </c>
      <c r="W28" s="162" t="s">
        <v>304</v>
      </c>
      <c r="X28" s="160" t="s">
        <v>310</v>
      </c>
      <c r="Y28" s="166" t="s">
        <v>311</v>
      </c>
      <c r="Z28" s="166" t="s">
        <v>312</v>
      </c>
      <c r="AA28" s="61"/>
      <c r="AB28" s="171">
        <v>45292</v>
      </c>
      <c r="AC28" s="171">
        <v>46569</v>
      </c>
      <c r="AD28" s="61"/>
      <c r="AE28" s="61"/>
      <c r="AF28" s="178" t="s">
        <v>313</v>
      </c>
      <c r="AG28" s="61"/>
      <c r="AH28" s="61"/>
      <c r="AI28" s="61"/>
      <c r="AJ28" s="18"/>
    </row>
    <row r="29" spans="1:36" ht="150">
      <c r="A29" s="311"/>
      <c r="B29" s="45" t="s">
        <v>314</v>
      </c>
      <c r="C29" s="132" t="s">
        <v>315</v>
      </c>
      <c r="D29" s="128" t="s">
        <v>303</v>
      </c>
      <c r="E29" s="128" t="s">
        <v>282</v>
      </c>
      <c r="F29" s="129">
        <v>45139</v>
      </c>
      <c r="G29" s="129">
        <v>45505</v>
      </c>
      <c r="H29" s="128" t="s">
        <v>316</v>
      </c>
      <c r="I29" s="131">
        <v>10000</v>
      </c>
      <c r="J29" s="130" t="s">
        <v>317</v>
      </c>
      <c r="K29" s="130" t="s">
        <v>318</v>
      </c>
      <c r="L29" s="130" t="s">
        <v>319</v>
      </c>
      <c r="M29" s="128" t="s">
        <v>320</v>
      </c>
      <c r="N29" s="61"/>
      <c r="O29" s="61"/>
      <c r="P29" s="61"/>
      <c r="Q29" s="61" t="s">
        <v>100</v>
      </c>
      <c r="R29" s="61"/>
      <c r="S29" s="63"/>
      <c r="T29" s="159" t="s">
        <v>321</v>
      </c>
      <c r="U29" s="160"/>
      <c r="V29" s="160"/>
      <c r="W29" s="160" t="s">
        <v>322</v>
      </c>
      <c r="X29" s="181" t="s">
        <v>323</v>
      </c>
      <c r="Y29" s="61"/>
      <c r="Z29" s="61"/>
      <c r="AA29" s="61"/>
      <c r="AB29" s="61"/>
      <c r="AC29" s="61"/>
      <c r="AD29" s="170"/>
      <c r="AE29" s="61"/>
      <c r="AF29" s="61"/>
      <c r="AG29" s="61"/>
      <c r="AH29" s="61"/>
      <c r="AI29" s="61"/>
      <c r="AJ29" s="18"/>
    </row>
    <row r="30" spans="1:36" ht="330">
      <c r="A30" s="312"/>
      <c r="B30" s="45" t="s">
        <v>324</v>
      </c>
      <c r="C30" s="135" t="s">
        <v>325</v>
      </c>
      <c r="D30" s="128" t="s">
        <v>303</v>
      </c>
      <c r="E30" s="128" t="s">
        <v>326</v>
      </c>
      <c r="F30" s="129">
        <v>45139</v>
      </c>
      <c r="G30" s="129">
        <v>46569</v>
      </c>
      <c r="H30" s="128" t="s">
        <v>160</v>
      </c>
      <c r="I30" s="131">
        <v>50000</v>
      </c>
      <c r="J30" s="130" t="s">
        <v>327</v>
      </c>
      <c r="K30" s="130" t="s">
        <v>328</v>
      </c>
      <c r="L30" s="130" t="s">
        <v>198</v>
      </c>
      <c r="M30" s="128"/>
      <c r="N30" s="61"/>
      <c r="O30" s="61"/>
      <c r="P30" s="61" t="s">
        <v>100</v>
      </c>
      <c r="Q30" s="61"/>
      <c r="R30" s="61"/>
      <c r="S30" s="63"/>
      <c r="T30" s="159" t="s">
        <v>329</v>
      </c>
      <c r="U30" s="160"/>
      <c r="V30" s="160" t="s">
        <v>330</v>
      </c>
      <c r="W30" s="160" t="s">
        <v>240</v>
      </c>
      <c r="X30" s="181" t="s">
        <v>331</v>
      </c>
      <c r="Y30" s="61"/>
      <c r="Z30" s="61"/>
      <c r="AA30" s="61"/>
      <c r="AB30" s="61"/>
      <c r="AC30" s="61"/>
      <c r="AD30" s="166" t="s">
        <v>262</v>
      </c>
      <c r="AE30" s="61"/>
      <c r="AF30" s="166" t="s">
        <v>332</v>
      </c>
      <c r="AG30" s="61"/>
      <c r="AH30" s="61"/>
      <c r="AI30" s="61"/>
      <c r="AJ30" s="18"/>
    </row>
    <row r="31" spans="1:36" ht="150">
      <c r="A31" s="313" t="s">
        <v>333</v>
      </c>
      <c r="B31" s="45" t="s">
        <v>334</v>
      </c>
      <c r="C31" s="140" t="s">
        <v>335</v>
      </c>
      <c r="D31" s="133" t="s">
        <v>336</v>
      </c>
      <c r="E31" s="127"/>
      <c r="F31" s="129">
        <v>44774</v>
      </c>
      <c r="G31" s="152">
        <v>46569</v>
      </c>
      <c r="H31" s="133" t="s">
        <v>337</v>
      </c>
      <c r="I31" s="134">
        <v>300000</v>
      </c>
      <c r="J31" s="140" t="s">
        <v>338</v>
      </c>
      <c r="K31" s="127"/>
      <c r="L31" s="127"/>
      <c r="M31" s="127" t="s">
        <v>339</v>
      </c>
      <c r="N31" s="61"/>
      <c r="O31" s="61"/>
      <c r="P31" s="61" t="s">
        <v>100</v>
      </c>
      <c r="Q31" s="61"/>
      <c r="R31" s="61"/>
      <c r="S31" s="63"/>
      <c r="T31" s="248" t="s">
        <v>340</v>
      </c>
      <c r="U31" s="248" t="s">
        <v>341</v>
      </c>
      <c r="V31" s="164" t="s">
        <v>342</v>
      </c>
      <c r="W31" s="164" t="s">
        <v>343</v>
      </c>
      <c r="X31" s="177" t="s">
        <v>344</v>
      </c>
      <c r="Y31" s="64"/>
      <c r="Z31" s="64"/>
      <c r="AA31" s="64"/>
      <c r="AB31" s="64"/>
      <c r="AC31" s="64"/>
      <c r="AD31" s="64"/>
      <c r="AE31" s="64"/>
      <c r="AF31" s="164" t="s">
        <v>345</v>
      </c>
      <c r="AG31" s="64"/>
      <c r="AH31" s="64"/>
      <c r="AI31" s="64"/>
      <c r="AJ31" s="18"/>
    </row>
    <row r="32" spans="1:36" s="65" customFormat="1" ht="157.5">
      <c r="A32" s="311"/>
      <c r="B32" s="45" t="s">
        <v>346</v>
      </c>
      <c r="C32" s="133" t="s">
        <v>347</v>
      </c>
      <c r="D32" s="133" t="s">
        <v>348</v>
      </c>
      <c r="E32" s="133"/>
      <c r="F32" s="129">
        <v>44774</v>
      </c>
      <c r="G32" s="129">
        <v>45505</v>
      </c>
      <c r="H32" s="133" t="s">
        <v>337</v>
      </c>
      <c r="I32" s="134">
        <v>100000</v>
      </c>
      <c r="J32" s="133" t="s">
        <v>349</v>
      </c>
      <c r="K32" s="133"/>
      <c r="L32" s="133"/>
      <c r="M32" s="133" t="s">
        <v>350</v>
      </c>
      <c r="N32" s="109"/>
      <c r="O32" s="109"/>
      <c r="P32" s="109" t="s">
        <v>100</v>
      </c>
      <c r="Q32" s="109"/>
      <c r="R32" s="109"/>
      <c r="S32" s="63"/>
      <c r="T32" s="164" t="s">
        <v>351</v>
      </c>
      <c r="U32" s="45"/>
      <c r="V32" s="164" t="s">
        <v>352</v>
      </c>
      <c r="W32" s="211" t="s">
        <v>353</v>
      </c>
      <c r="X32" s="164" t="s">
        <v>354</v>
      </c>
      <c r="Y32" s="45"/>
      <c r="Z32" s="45"/>
      <c r="AA32" s="45"/>
      <c r="AB32" s="45"/>
      <c r="AC32" s="45"/>
      <c r="AD32" s="45"/>
      <c r="AE32" s="45"/>
      <c r="AF32" s="164" t="s">
        <v>355</v>
      </c>
      <c r="AG32" s="45"/>
      <c r="AH32" s="45"/>
      <c r="AI32" s="45"/>
      <c r="AJ32" s="156"/>
    </row>
    <row r="33" spans="1:36" s="65" customFormat="1" ht="165">
      <c r="A33" s="311"/>
      <c r="B33" s="45" t="s">
        <v>356</v>
      </c>
      <c r="C33" s="143" t="s">
        <v>357</v>
      </c>
      <c r="D33" s="141" t="s">
        <v>358</v>
      </c>
      <c r="E33" s="143"/>
      <c r="F33" s="152">
        <v>45139</v>
      </c>
      <c r="G33" s="152">
        <v>46569</v>
      </c>
      <c r="H33" s="143" t="s">
        <v>359</v>
      </c>
      <c r="I33" s="142">
        <v>10000</v>
      </c>
      <c r="J33" s="143" t="s">
        <v>360</v>
      </c>
      <c r="K33" s="143"/>
      <c r="L33" s="143"/>
      <c r="M33" s="143" t="s">
        <v>361</v>
      </c>
      <c r="N33" s="109"/>
      <c r="O33" s="109" t="s">
        <v>100</v>
      </c>
      <c r="P33" s="109"/>
      <c r="Q33" s="109"/>
      <c r="R33" s="109"/>
      <c r="S33" s="63"/>
      <c r="T33" s="164" t="s">
        <v>362</v>
      </c>
      <c r="U33" s="45"/>
      <c r="V33" s="164" t="s">
        <v>363</v>
      </c>
      <c r="W33" s="164" t="s">
        <v>364</v>
      </c>
      <c r="X33" s="248" t="s">
        <v>365</v>
      </c>
      <c r="Y33" s="45"/>
      <c r="Z33" s="45"/>
      <c r="AA33" s="45"/>
      <c r="AB33" s="165">
        <v>45292</v>
      </c>
      <c r="AC33" s="45"/>
      <c r="AD33" s="164" t="s">
        <v>366</v>
      </c>
      <c r="AE33" s="45"/>
      <c r="AF33" s="183" t="s">
        <v>367</v>
      </c>
      <c r="AG33" s="45"/>
      <c r="AH33" s="45"/>
      <c r="AI33" s="45"/>
      <c r="AJ33" s="156"/>
    </row>
    <row r="34" spans="1:36" s="65" customFormat="1" ht="150">
      <c r="A34" s="311"/>
      <c r="B34" s="45" t="s">
        <v>368</v>
      </c>
      <c r="C34" s="143" t="s">
        <v>369</v>
      </c>
      <c r="D34" s="143" t="s">
        <v>370</v>
      </c>
      <c r="E34" s="143"/>
      <c r="F34" s="129">
        <v>44774</v>
      </c>
      <c r="G34" s="152">
        <v>46569</v>
      </c>
      <c r="H34" s="143" t="s">
        <v>359</v>
      </c>
      <c r="I34" s="142">
        <v>50000</v>
      </c>
      <c r="J34" s="143" t="s">
        <v>371</v>
      </c>
      <c r="K34" s="143"/>
      <c r="L34" s="143" t="s">
        <v>372</v>
      </c>
      <c r="M34" s="143" t="s">
        <v>373</v>
      </c>
      <c r="N34" s="109"/>
      <c r="O34" s="109"/>
      <c r="P34" s="109" t="s">
        <v>100</v>
      </c>
      <c r="Q34" s="109"/>
      <c r="R34" s="109"/>
      <c r="S34" s="63"/>
      <c r="T34" s="166" t="s">
        <v>374</v>
      </c>
      <c r="U34" s="109" t="s">
        <v>375</v>
      </c>
      <c r="V34" s="166" t="s">
        <v>376</v>
      </c>
      <c r="W34" s="166" t="s">
        <v>166</v>
      </c>
      <c r="X34" s="166" t="s">
        <v>377</v>
      </c>
      <c r="Y34" s="109"/>
      <c r="Z34" s="109"/>
      <c r="AA34" s="109"/>
      <c r="AB34" s="109"/>
      <c r="AC34" s="109"/>
      <c r="AD34" s="166" t="s">
        <v>378</v>
      </c>
      <c r="AE34" s="109"/>
      <c r="AF34" s="166" t="s">
        <v>379</v>
      </c>
      <c r="AG34" s="109"/>
      <c r="AH34" s="109"/>
      <c r="AI34" s="166" t="s">
        <v>380</v>
      </c>
      <c r="AJ34" s="156"/>
    </row>
    <row r="35" spans="1:36" s="65" customFormat="1" ht="94.5">
      <c r="A35" s="312"/>
      <c r="B35" s="45" t="s">
        <v>381</v>
      </c>
      <c r="C35" s="143" t="s">
        <v>382</v>
      </c>
      <c r="D35" s="143" t="s">
        <v>383</v>
      </c>
      <c r="E35" s="143"/>
      <c r="F35" s="129">
        <v>44774</v>
      </c>
      <c r="G35" s="152">
        <v>46569</v>
      </c>
      <c r="H35" s="143" t="s">
        <v>384</v>
      </c>
      <c r="I35" s="142">
        <v>50000</v>
      </c>
      <c r="J35" s="143" t="s">
        <v>385</v>
      </c>
      <c r="K35" s="143"/>
      <c r="L35" s="143"/>
      <c r="M35" s="143" t="s">
        <v>386</v>
      </c>
      <c r="N35" s="109"/>
      <c r="O35" s="109" t="s">
        <v>100</v>
      </c>
      <c r="P35" s="109"/>
      <c r="Q35" s="109"/>
      <c r="R35" s="109"/>
      <c r="S35" s="63"/>
      <c r="T35" s="109" t="s">
        <v>138</v>
      </c>
      <c r="U35" s="109"/>
      <c r="V35" s="166" t="s">
        <v>387</v>
      </c>
      <c r="W35" s="166" t="s">
        <v>388</v>
      </c>
      <c r="X35" s="166" t="s">
        <v>389</v>
      </c>
      <c r="Y35" s="109"/>
      <c r="Z35" s="109"/>
      <c r="AA35" s="109"/>
      <c r="AB35" s="171">
        <v>45292</v>
      </c>
      <c r="AC35" s="109"/>
      <c r="AD35" s="184" t="s">
        <v>169</v>
      </c>
      <c r="AE35" s="109"/>
      <c r="AF35" s="166" t="s">
        <v>117</v>
      </c>
      <c r="AG35" s="109"/>
      <c r="AH35" s="109"/>
      <c r="AI35" s="109"/>
      <c r="AJ35" s="156"/>
    </row>
    <row r="36" spans="1:36" s="65" customFormat="1" ht="409.5">
      <c r="A36" s="313" t="s">
        <v>390</v>
      </c>
      <c r="B36" s="45" t="s">
        <v>391</v>
      </c>
      <c r="C36" s="133" t="s">
        <v>392</v>
      </c>
      <c r="D36" s="133" t="s">
        <v>393</v>
      </c>
      <c r="E36" s="133" t="s">
        <v>394</v>
      </c>
      <c r="F36" s="129">
        <v>44774</v>
      </c>
      <c r="G36" s="129">
        <v>46569</v>
      </c>
      <c r="H36" s="133" t="s">
        <v>395</v>
      </c>
      <c r="I36" s="134">
        <v>100000</v>
      </c>
      <c r="J36" s="143" t="s">
        <v>396</v>
      </c>
      <c r="K36" s="143" t="s">
        <v>397</v>
      </c>
      <c r="L36" s="143" t="s">
        <v>398</v>
      </c>
      <c r="M36" s="143" t="s">
        <v>399</v>
      </c>
      <c r="N36" s="109"/>
      <c r="O36" s="109"/>
      <c r="P36" s="109"/>
      <c r="Q36" s="109" t="s">
        <v>100</v>
      </c>
      <c r="R36" s="109"/>
      <c r="S36" s="63"/>
      <c r="T36" s="177" t="s">
        <v>400</v>
      </c>
      <c r="U36" s="164" t="s">
        <v>401</v>
      </c>
      <c r="V36" s="45"/>
      <c r="W36" s="164" t="s">
        <v>402</v>
      </c>
      <c r="X36" s="216" t="s">
        <v>403</v>
      </c>
      <c r="Y36" s="45"/>
      <c r="Z36" s="45"/>
      <c r="AA36" s="45"/>
      <c r="AB36" s="45"/>
      <c r="AC36" s="45"/>
      <c r="AD36" s="164" t="s">
        <v>404</v>
      </c>
      <c r="AE36" s="45"/>
      <c r="AF36" s="164" t="s">
        <v>405</v>
      </c>
      <c r="AG36" s="164" t="s">
        <v>406</v>
      </c>
      <c r="AH36" s="45"/>
      <c r="AI36" s="164"/>
      <c r="AJ36" s="156"/>
    </row>
    <row r="37" spans="1:36" s="65" customFormat="1" ht="195">
      <c r="A37" s="311"/>
      <c r="B37" s="45" t="s">
        <v>407</v>
      </c>
      <c r="C37" s="133" t="s">
        <v>408</v>
      </c>
      <c r="D37" s="133" t="s">
        <v>409</v>
      </c>
      <c r="E37" s="133" t="s">
        <v>394</v>
      </c>
      <c r="F37" s="129">
        <v>45108</v>
      </c>
      <c r="G37" s="129">
        <v>46570</v>
      </c>
      <c r="H37" s="133" t="s">
        <v>410</v>
      </c>
      <c r="I37" s="134">
        <v>10000</v>
      </c>
      <c r="J37" s="143" t="s">
        <v>411</v>
      </c>
      <c r="K37" s="143"/>
      <c r="L37" s="143"/>
      <c r="M37" s="143" t="s">
        <v>412</v>
      </c>
      <c r="N37" s="109"/>
      <c r="O37" s="109"/>
      <c r="P37" s="109"/>
      <c r="Q37" s="109" t="s">
        <v>100</v>
      </c>
      <c r="R37" s="109"/>
      <c r="S37" s="63"/>
      <c r="T37" s="177" t="s">
        <v>413</v>
      </c>
      <c r="U37" s="164" t="s">
        <v>414</v>
      </c>
      <c r="V37" s="45"/>
      <c r="W37" s="164" t="s">
        <v>415</v>
      </c>
      <c r="X37" s="45"/>
      <c r="Y37" s="45"/>
      <c r="Z37" s="45"/>
      <c r="AA37" s="45"/>
      <c r="AB37" s="45"/>
      <c r="AC37" s="45"/>
      <c r="AD37" s="45"/>
      <c r="AE37" s="45"/>
      <c r="AF37" s="164" t="s">
        <v>416</v>
      </c>
      <c r="AG37" s="45"/>
      <c r="AH37" s="45"/>
      <c r="AI37" s="45"/>
      <c r="AJ37" s="156"/>
    </row>
    <row r="38" spans="1:36" s="65" customFormat="1" ht="236.25">
      <c r="A38" s="311"/>
      <c r="B38" s="45" t="s">
        <v>417</v>
      </c>
      <c r="C38" s="133" t="s">
        <v>418</v>
      </c>
      <c r="D38" s="133" t="s">
        <v>419</v>
      </c>
      <c r="E38" s="133"/>
      <c r="F38" s="129">
        <v>44774</v>
      </c>
      <c r="G38" s="129">
        <v>44927</v>
      </c>
      <c r="H38" s="133" t="s">
        <v>420</v>
      </c>
      <c r="I38" s="134">
        <v>0</v>
      </c>
      <c r="J38" s="143" t="s">
        <v>421</v>
      </c>
      <c r="K38" s="143"/>
      <c r="L38" s="143"/>
      <c r="M38" s="143" t="s">
        <v>422</v>
      </c>
      <c r="N38" s="109"/>
      <c r="O38" s="109"/>
      <c r="P38" s="109"/>
      <c r="Q38" s="109"/>
      <c r="R38" s="109" t="s">
        <v>100</v>
      </c>
      <c r="S38" s="63"/>
      <c r="T38" s="164" t="s">
        <v>423</v>
      </c>
      <c r="U38" s="45" t="s">
        <v>424</v>
      </c>
      <c r="V38" s="45"/>
      <c r="W38" s="164" t="s">
        <v>425</v>
      </c>
      <c r="X38" s="177" t="s">
        <v>426</v>
      </c>
      <c r="Y38" s="164"/>
      <c r="Z38" s="164"/>
      <c r="AA38" s="45"/>
      <c r="AB38" s="45"/>
      <c r="AC38" s="165"/>
      <c r="AD38" s="164"/>
      <c r="AE38" s="45"/>
      <c r="AF38" s="45"/>
      <c r="AG38" s="45"/>
      <c r="AH38" s="45"/>
      <c r="AI38" s="164"/>
      <c r="AJ38" s="156"/>
    </row>
    <row r="39" spans="1:36" s="65" customFormat="1" ht="180">
      <c r="A39" s="311"/>
      <c r="B39" s="45" t="s">
        <v>427</v>
      </c>
      <c r="C39" s="143" t="s">
        <v>428</v>
      </c>
      <c r="D39" s="133" t="s">
        <v>394</v>
      </c>
      <c r="E39" s="133"/>
      <c r="F39" s="129">
        <v>44774</v>
      </c>
      <c r="G39" s="129">
        <v>46569</v>
      </c>
      <c r="H39" s="133" t="s">
        <v>429</v>
      </c>
      <c r="I39" s="134">
        <v>220000</v>
      </c>
      <c r="J39" s="143" t="s">
        <v>430</v>
      </c>
      <c r="K39" s="143" t="s">
        <v>431</v>
      </c>
      <c r="L39" s="143" t="s">
        <v>432</v>
      </c>
      <c r="M39" s="143" t="s">
        <v>433</v>
      </c>
      <c r="N39" s="109"/>
      <c r="O39" s="109"/>
      <c r="P39" s="109"/>
      <c r="Q39" s="109" t="s">
        <v>100</v>
      </c>
      <c r="R39" s="109"/>
      <c r="S39" s="63"/>
      <c r="T39" s="177" t="s">
        <v>434</v>
      </c>
      <c r="U39" s="45"/>
      <c r="V39" s="45"/>
      <c r="W39" s="164" t="s">
        <v>435</v>
      </c>
      <c r="X39" s="164" t="s">
        <v>436</v>
      </c>
      <c r="Y39" s="45"/>
      <c r="Z39" s="45"/>
      <c r="AA39" s="45"/>
      <c r="AB39" s="45"/>
      <c r="AC39" s="45"/>
      <c r="AD39" s="45"/>
      <c r="AE39" s="45"/>
      <c r="AF39" s="164" t="s">
        <v>437</v>
      </c>
      <c r="AG39" s="45"/>
      <c r="AH39" s="45"/>
      <c r="AI39" s="45"/>
      <c r="AJ39" s="156"/>
    </row>
    <row r="40" spans="1:36" s="65" customFormat="1" ht="225">
      <c r="A40" s="311"/>
      <c r="B40" s="45" t="s">
        <v>438</v>
      </c>
      <c r="C40" s="144" t="s">
        <v>439</v>
      </c>
      <c r="D40" s="144" t="s">
        <v>393</v>
      </c>
      <c r="E40" s="144" t="s">
        <v>440</v>
      </c>
      <c r="F40" s="129">
        <v>44774</v>
      </c>
      <c r="G40" s="145">
        <v>45505</v>
      </c>
      <c r="H40" s="144" t="s">
        <v>420</v>
      </c>
      <c r="I40" s="146">
        <v>65000</v>
      </c>
      <c r="J40" s="147" t="s">
        <v>441</v>
      </c>
      <c r="K40" s="147"/>
      <c r="L40" s="147" t="s">
        <v>442</v>
      </c>
      <c r="M40" s="147" t="s">
        <v>443</v>
      </c>
      <c r="N40" s="109"/>
      <c r="O40" s="109"/>
      <c r="P40" s="109" t="s">
        <v>100</v>
      </c>
      <c r="Q40" s="109"/>
      <c r="R40" s="109"/>
      <c r="S40" s="63"/>
      <c r="T40" s="45" t="s">
        <v>444</v>
      </c>
      <c r="U40" s="45"/>
      <c r="V40" s="164" t="s">
        <v>445</v>
      </c>
      <c r="W40" s="45"/>
      <c r="X40" s="164" t="s">
        <v>446</v>
      </c>
      <c r="Y40" s="164" t="s">
        <v>447</v>
      </c>
      <c r="Z40" s="164" t="s">
        <v>448</v>
      </c>
      <c r="AA40" s="164" t="s">
        <v>449</v>
      </c>
      <c r="AB40" s="165">
        <v>45200</v>
      </c>
      <c r="AC40" s="165">
        <v>46569</v>
      </c>
      <c r="AD40" s="164" t="s">
        <v>404</v>
      </c>
      <c r="AE40" s="45"/>
      <c r="AF40" s="164" t="s">
        <v>450</v>
      </c>
      <c r="AG40" s="45"/>
      <c r="AH40" s="45"/>
      <c r="AI40" s="164" t="s">
        <v>451</v>
      </c>
      <c r="AJ40" s="156"/>
    </row>
    <row r="41" spans="1:36" s="65" customFormat="1" ht="252">
      <c r="A41" s="311"/>
      <c r="B41" s="45" t="s">
        <v>452</v>
      </c>
      <c r="C41" s="133" t="s">
        <v>453</v>
      </c>
      <c r="D41" s="133" t="s">
        <v>454</v>
      </c>
      <c r="E41" s="133"/>
      <c r="F41" s="129">
        <v>44774</v>
      </c>
      <c r="G41" s="145">
        <v>45139</v>
      </c>
      <c r="H41" s="133" t="s">
        <v>395</v>
      </c>
      <c r="I41" s="148">
        <v>0</v>
      </c>
      <c r="J41" s="143" t="s">
        <v>455</v>
      </c>
      <c r="K41" s="143"/>
      <c r="L41" s="143"/>
      <c r="M41" s="143" t="s">
        <v>456</v>
      </c>
      <c r="N41" s="109"/>
      <c r="O41" s="109" t="s">
        <v>100</v>
      </c>
      <c r="P41" s="109"/>
      <c r="Q41" s="109"/>
      <c r="R41" s="109"/>
      <c r="S41" s="63"/>
      <c r="T41" s="164" t="s">
        <v>457</v>
      </c>
      <c r="U41" s="45"/>
      <c r="V41" s="164" t="s">
        <v>458</v>
      </c>
      <c r="W41" s="164" t="s">
        <v>459</v>
      </c>
      <c r="X41" s="164" t="s">
        <v>460</v>
      </c>
      <c r="Y41" s="45"/>
      <c r="Z41" s="45"/>
      <c r="AA41" s="45"/>
      <c r="AB41" s="165">
        <v>45323</v>
      </c>
      <c r="AC41" s="165">
        <v>45689</v>
      </c>
      <c r="AD41" s="164" t="s">
        <v>437</v>
      </c>
      <c r="AE41" s="45"/>
      <c r="AF41" s="164"/>
      <c r="AG41" s="45"/>
      <c r="AH41" s="45"/>
      <c r="AI41" s="45"/>
      <c r="AJ41" s="156"/>
    </row>
    <row r="42" spans="1:36" s="65" customFormat="1" ht="75">
      <c r="A42" s="311"/>
      <c r="B42" s="45" t="s">
        <v>461</v>
      </c>
      <c r="C42" s="149" t="s">
        <v>462</v>
      </c>
      <c r="D42" s="149" t="s">
        <v>394</v>
      </c>
      <c r="E42" s="149"/>
      <c r="F42" s="129">
        <v>44774</v>
      </c>
      <c r="G42" s="129">
        <v>46569</v>
      </c>
      <c r="H42" s="149" t="s">
        <v>395</v>
      </c>
      <c r="I42" s="150">
        <v>220000</v>
      </c>
      <c r="J42" s="151" t="s">
        <v>463</v>
      </c>
      <c r="K42" s="151"/>
      <c r="L42" s="151"/>
      <c r="M42" s="151" t="s">
        <v>464</v>
      </c>
      <c r="N42" s="109"/>
      <c r="O42" s="109" t="s">
        <v>100</v>
      </c>
      <c r="P42" s="109"/>
      <c r="Q42" s="109"/>
      <c r="R42" s="109"/>
      <c r="S42" s="63"/>
      <c r="T42" s="164" t="s">
        <v>465</v>
      </c>
      <c r="U42" s="45"/>
      <c r="V42" s="164" t="s">
        <v>466</v>
      </c>
      <c r="W42" s="45" t="s">
        <v>177</v>
      </c>
      <c r="X42" s="177" t="s">
        <v>467</v>
      </c>
      <c r="Y42" s="248" t="s">
        <v>468</v>
      </c>
      <c r="Z42" s="164" t="s">
        <v>469</v>
      </c>
      <c r="AA42" s="164" t="s">
        <v>470</v>
      </c>
      <c r="AB42" s="165">
        <v>45474</v>
      </c>
      <c r="AC42" s="165">
        <v>46204</v>
      </c>
      <c r="AD42" s="164" t="s">
        <v>471</v>
      </c>
      <c r="AE42" s="180">
        <v>17000</v>
      </c>
      <c r="AF42" s="164" t="s">
        <v>472</v>
      </c>
      <c r="AG42" s="45"/>
      <c r="AH42" s="45" t="s">
        <v>249</v>
      </c>
      <c r="AI42" s="164" t="s">
        <v>473</v>
      </c>
      <c r="AJ42" s="156"/>
    </row>
    <row r="43" spans="1:36" s="65" customFormat="1" ht="110.25">
      <c r="A43" s="311"/>
      <c r="B43" s="45" t="s">
        <v>474</v>
      </c>
      <c r="C43" s="133" t="s">
        <v>475</v>
      </c>
      <c r="D43" s="133" t="s">
        <v>394</v>
      </c>
      <c r="E43" s="133"/>
      <c r="F43" s="129">
        <v>44774</v>
      </c>
      <c r="G43" s="129">
        <v>46569</v>
      </c>
      <c r="H43" s="133" t="s">
        <v>410</v>
      </c>
      <c r="I43" s="134">
        <v>220000</v>
      </c>
      <c r="J43" s="143" t="s">
        <v>476</v>
      </c>
      <c r="K43" s="143" t="s">
        <v>477</v>
      </c>
      <c r="L43" s="143"/>
      <c r="M43" s="143" t="s">
        <v>478</v>
      </c>
      <c r="N43" s="109"/>
      <c r="O43" s="109"/>
      <c r="P43" s="109"/>
      <c r="Q43" s="109" t="s">
        <v>100</v>
      </c>
      <c r="R43" s="109"/>
      <c r="S43" s="63"/>
      <c r="T43" s="158" t="s">
        <v>479</v>
      </c>
      <c r="U43" s="179" t="s">
        <v>480</v>
      </c>
      <c r="V43" s="45"/>
      <c r="W43" s="45" t="s">
        <v>410</v>
      </c>
      <c r="X43" s="45"/>
      <c r="Y43" s="45"/>
      <c r="Z43" s="45"/>
      <c r="AA43" s="45"/>
      <c r="AB43" s="45"/>
      <c r="AC43" s="45"/>
      <c r="AD43" s="45"/>
      <c r="AE43" s="45"/>
      <c r="AF43" s="45"/>
      <c r="AG43" s="45"/>
      <c r="AH43" s="45"/>
      <c r="AI43" s="45"/>
      <c r="AJ43" s="156"/>
    </row>
    <row r="44" spans="1:36" s="65" customFormat="1" ht="120">
      <c r="A44" s="311"/>
      <c r="B44" s="45" t="s">
        <v>481</v>
      </c>
      <c r="C44" s="217" t="s">
        <v>482</v>
      </c>
      <c r="D44" s="133" t="s">
        <v>394</v>
      </c>
      <c r="E44" s="133"/>
      <c r="F44" s="129">
        <v>44774</v>
      </c>
      <c r="G44" s="129">
        <v>46569</v>
      </c>
      <c r="H44" s="133" t="s">
        <v>258</v>
      </c>
      <c r="I44" s="134">
        <v>500000</v>
      </c>
      <c r="J44" s="143" t="s">
        <v>483</v>
      </c>
      <c r="K44" s="143" t="s">
        <v>484</v>
      </c>
      <c r="L44" s="143"/>
      <c r="M44" s="143" t="s">
        <v>485</v>
      </c>
      <c r="N44" s="109"/>
      <c r="O44" s="109"/>
      <c r="P44" s="109" t="s">
        <v>100</v>
      </c>
      <c r="Q44" s="109"/>
      <c r="R44" s="109"/>
      <c r="S44" s="63"/>
      <c r="T44" s="178" t="s">
        <v>486</v>
      </c>
      <c r="U44" s="178" t="s">
        <v>487</v>
      </c>
      <c r="V44" s="166" t="s">
        <v>488</v>
      </c>
      <c r="W44" s="166" t="s">
        <v>337</v>
      </c>
      <c r="X44" s="166" t="s">
        <v>489</v>
      </c>
      <c r="Y44" s="109"/>
      <c r="Z44" s="109"/>
      <c r="AA44" s="109"/>
      <c r="AB44" s="109"/>
      <c r="AC44" s="109"/>
      <c r="AD44" s="109"/>
      <c r="AE44" s="109"/>
      <c r="AF44" s="109"/>
      <c r="AG44" s="109"/>
      <c r="AH44" s="109"/>
      <c r="AI44" s="109"/>
      <c r="AJ44" s="156"/>
    </row>
    <row r="45" spans="1:36" s="65" customFormat="1" ht="195">
      <c r="A45" s="311"/>
      <c r="B45" s="45" t="s">
        <v>490</v>
      </c>
      <c r="C45" s="143" t="s">
        <v>491</v>
      </c>
      <c r="D45" s="143" t="s">
        <v>492</v>
      </c>
      <c r="E45" s="143"/>
      <c r="F45" s="129">
        <v>44774</v>
      </c>
      <c r="G45" s="152">
        <v>45139</v>
      </c>
      <c r="H45" s="143" t="s">
        <v>395</v>
      </c>
      <c r="I45" s="153">
        <v>0</v>
      </c>
      <c r="J45" s="143" t="s">
        <v>493</v>
      </c>
      <c r="K45" s="143"/>
      <c r="L45" s="143"/>
      <c r="M45" s="143" t="s">
        <v>494</v>
      </c>
      <c r="N45" s="109"/>
      <c r="O45" s="109"/>
      <c r="P45" s="109"/>
      <c r="Q45" s="109" t="s">
        <v>100</v>
      </c>
      <c r="R45" s="109"/>
      <c r="S45" s="63" t="s">
        <v>78</v>
      </c>
      <c r="T45" s="178" t="s">
        <v>495</v>
      </c>
      <c r="U45" s="109"/>
      <c r="V45" s="109"/>
      <c r="W45" s="166" t="s">
        <v>496</v>
      </c>
      <c r="X45" s="166" t="s">
        <v>497</v>
      </c>
      <c r="Y45" s="109"/>
      <c r="Z45" s="109"/>
      <c r="AA45" s="109"/>
      <c r="AB45" s="171"/>
      <c r="AC45" s="171"/>
      <c r="AD45" s="174"/>
      <c r="AE45" s="109"/>
      <c r="AF45" s="166" t="s">
        <v>498</v>
      </c>
      <c r="AG45" s="109"/>
      <c r="AH45" s="109"/>
      <c r="AI45" s="109"/>
      <c r="AJ45" s="156"/>
    </row>
    <row r="46" spans="1:36" s="65" customFormat="1" ht="225">
      <c r="A46" s="311"/>
      <c r="B46" s="45" t="s">
        <v>499</v>
      </c>
      <c r="C46" s="133" t="s">
        <v>500</v>
      </c>
      <c r="D46" s="133" t="s">
        <v>501</v>
      </c>
      <c r="E46" s="128"/>
      <c r="F46" s="129">
        <v>44774</v>
      </c>
      <c r="G46" s="129">
        <v>46569</v>
      </c>
      <c r="H46" s="133" t="s">
        <v>429</v>
      </c>
      <c r="I46" s="134">
        <v>300000</v>
      </c>
      <c r="J46" s="143" t="s">
        <v>502</v>
      </c>
      <c r="K46" s="143" t="s">
        <v>503</v>
      </c>
      <c r="L46" s="143" t="s">
        <v>504</v>
      </c>
      <c r="M46" s="143" t="s">
        <v>505</v>
      </c>
      <c r="N46" s="109"/>
      <c r="O46" s="109"/>
      <c r="P46" s="109"/>
      <c r="Q46" s="109" t="s">
        <v>100</v>
      </c>
      <c r="R46" s="109"/>
      <c r="S46" s="63"/>
      <c r="T46" s="179" t="s">
        <v>506</v>
      </c>
      <c r="U46" s="166" t="s">
        <v>507</v>
      </c>
      <c r="V46" s="109"/>
      <c r="W46" s="166" t="s">
        <v>508</v>
      </c>
      <c r="X46" s="166" t="s">
        <v>509</v>
      </c>
      <c r="Y46" s="109"/>
      <c r="Z46" s="109"/>
      <c r="AA46" s="109"/>
      <c r="AB46" s="109"/>
      <c r="AC46" s="109"/>
      <c r="AD46" s="109"/>
      <c r="AE46" s="109"/>
      <c r="AF46" s="166" t="s">
        <v>510</v>
      </c>
      <c r="AG46" s="109" t="s">
        <v>511</v>
      </c>
      <c r="AH46" s="109"/>
      <c r="AI46" s="109"/>
      <c r="AJ46" s="156"/>
    </row>
    <row r="47" spans="1:36" s="65" customFormat="1" ht="78.75">
      <c r="A47" s="311"/>
      <c r="B47" s="45" t="s">
        <v>512</v>
      </c>
      <c r="C47" s="143" t="s">
        <v>513</v>
      </c>
      <c r="D47" s="143" t="s">
        <v>514</v>
      </c>
      <c r="E47" s="154"/>
      <c r="F47" s="152">
        <v>45292</v>
      </c>
      <c r="G47" s="129">
        <v>46569</v>
      </c>
      <c r="H47" s="143" t="s">
        <v>420</v>
      </c>
      <c r="I47" s="142">
        <v>0</v>
      </c>
      <c r="J47" s="143" t="s">
        <v>515</v>
      </c>
      <c r="K47" s="143"/>
      <c r="L47" s="143"/>
      <c r="M47" s="143"/>
      <c r="N47" s="109"/>
      <c r="O47" s="109"/>
      <c r="P47" s="109"/>
      <c r="Q47" s="109" t="s">
        <v>100</v>
      </c>
      <c r="R47" s="109"/>
      <c r="S47" s="63"/>
      <c r="T47" s="166" t="s">
        <v>516</v>
      </c>
      <c r="U47" s="166" t="s">
        <v>517</v>
      </c>
      <c r="V47" s="166" t="s">
        <v>518</v>
      </c>
      <c r="W47" s="109" t="s">
        <v>177</v>
      </c>
      <c r="X47" s="166" t="s">
        <v>519</v>
      </c>
      <c r="Y47" s="109"/>
      <c r="Z47" s="109"/>
      <c r="AA47" s="109"/>
      <c r="AB47" s="109"/>
      <c r="AC47" s="109"/>
      <c r="AD47" s="166" t="s">
        <v>404</v>
      </c>
      <c r="AE47" s="109"/>
      <c r="AF47" s="166" t="s">
        <v>520</v>
      </c>
      <c r="AG47" s="109"/>
      <c r="AH47" s="109"/>
      <c r="AI47" s="109"/>
      <c r="AJ47" s="156"/>
    </row>
    <row r="48" spans="1:36" s="65" customFormat="1">
      <c r="N48" s="157"/>
      <c r="O48" s="157"/>
      <c r="P48" s="157"/>
      <c r="Q48" s="157"/>
      <c r="R48" s="157"/>
      <c r="S48" s="157"/>
      <c r="AJ48" s="156"/>
    </row>
    <row r="49" spans="1:36" s="65" customFormat="1">
      <c r="N49" s="157"/>
      <c r="O49" s="157"/>
      <c r="P49" s="157"/>
      <c r="Q49" s="157"/>
      <c r="R49" s="157"/>
      <c r="S49" s="157"/>
      <c r="AJ49" s="156"/>
    </row>
    <row r="50" spans="1:36" ht="15.75" thickBot="1">
      <c r="L50" s="73"/>
      <c r="AJ50" s="18"/>
    </row>
    <row r="51" spans="1:36" ht="26.25" customHeight="1" thickBot="1">
      <c r="A51" s="69" t="s">
        <v>521</v>
      </c>
      <c r="B51" s="70"/>
      <c r="C51" s="70"/>
      <c r="D51" s="70"/>
      <c r="E51" s="70"/>
      <c r="F51" s="70"/>
      <c r="G51" s="70"/>
      <c r="H51" s="70"/>
      <c r="I51" s="70"/>
      <c r="J51" s="70"/>
      <c r="K51" s="70"/>
      <c r="L51" s="72"/>
      <c r="M51" s="71"/>
      <c r="AJ51" s="18"/>
    </row>
    <row r="52" spans="1:36" ht="26.25" customHeight="1" thickBot="1">
      <c r="A52" s="47"/>
      <c r="B52" s="48"/>
      <c r="C52" s="48"/>
      <c r="D52" s="49"/>
      <c r="E52" s="49"/>
      <c r="F52" s="49"/>
      <c r="G52" s="49"/>
      <c r="H52" s="49"/>
      <c r="I52" s="49"/>
      <c r="J52" s="49"/>
      <c r="K52" s="49"/>
      <c r="L52" s="49"/>
      <c r="M52" s="49"/>
      <c r="N52" s="49"/>
      <c r="AJ52" s="18"/>
    </row>
    <row r="53" spans="1:36" ht="43.5" customHeight="1" thickBot="1">
      <c r="A53" s="53" t="s">
        <v>522</v>
      </c>
      <c r="B53" s="54"/>
      <c r="C53" s="55">
        <v>2</v>
      </c>
      <c r="AJ53" s="18"/>
    </row>
    <row r="54" spans="1:36">
      <c r="AJ54" s="18"/>
    </row>
    <row r="55" spans="1:36" ht="15.75">
      <c r="A55" s="278" t="s">
        <v>523</v>
      </c>
      <c r="B55" s="280" t="s">
        <v>83</v>
      </c>
      <c r="C55" s="280" t="s">
        <v>1</v>
      </c>
      <c r="D55" s="280" t="s">
        <v>3</v>
      </c>
      <c r="E55" s="281" t="s">
        <v>5</v>
      </c>
      <c r="F55" s="280" t="s">
        <v>7</v>
      </c>
      <c r="G55" s="280"/>
      <c r="H55" s="280" t="s">
        <v>9</v>
      </c>
      <c r="I55" s="280" t="s">
        <v>13</v>
      </c>
      <c r="J55" s="283" t="s">
        <v>11</v>
      </c>
      <c r="K55" s="283" t="s">
        <v>84</v>
      </c>
      <c r="L55" s="283"/>
      <c r="M55" s="283" t="s">
        <v>19</v>
      </c>
      <c r="N55" s="46"/>
      <c r="AJ55" s="18"/>
    </row>
    <row r="56" spans="1:36" ht="15.75">
      <c r="A56" s="279"/>
      <c r="B56" s="280"/>
      <c r="C56" s="280"/>
      <c r="D56" s="280"/>
      <c r="E56" s="281"/>
      <c r="F56" s="50" t="s">
        <v>86</v>
      </c>
      <c r="G56" s="50" t="s">
        <v>87</v>
      </c>
      <c r="H56" s="280"/>
      <c r="I56" s="280"/>
      <c r="J56" s="283"/>
      <c r="K56" s="97" t="s">
        <v>88</v>
      </c>
      <c r="L56" s="97" t="s">
        <v>89</v>
      </c>
      <c r="M56" s="283"/>
      <c r="N56" s="2"/>
      <c r="AJ56" s="18"/>
    </row>
    <row r="57" spans="1:36" ht="195">
      <c r="A57" s="164" t="s">
        <v>190</v>
      </c>
      <c r="B57" s="45" t="s">
        <v>524</v>
      </c>
      <c r="C57" s="164" t="s">
        <v>525</v>
      </c>
      <c r="D57" s="164" t="s">
        <v>526</v>
      </c>
      <c r="E57" s="64"/>
      <c r="F57" s="175">
        <v>45292</v>
      </c>
      <c r="G57" s="175">
        <v>46569</v>
      </c>
      <c r="H57" s="164" t="s">
        <v>527</v>
      </c>
      <c r="I57" s="176" t="s">
        <v>528</v>
      </c>
      <c r="J57" s="166" t="s">
        <v>529</v>
      </c>
      <c r="K57" s="61"/>
      <c r="L57" s="61"/>
      <c r="M57" s="166" t="s">
        <v>530</v>
      </c>
      <c r="N57" s="2"/>
      <c r="AJ57" s="18"/>
    </row>
    <row r="58" spans="1:36">
      <c r="A58" s="45"/>
      <c r="B58" s="45"/>
      <c r="C58" s="64"/>
      <c r="D58" s="64"/>
      <c r="E58" s="64"/>
      <c r="F58" s="64"/>
      <c r="G58" s="64"/>
      <c r="H58" s="64"/>
      <c r="I58" s="64"/>
      <c r="J58" s="64"/>
      <c r="K58" s="64"/>
      <c r="L58" s="64"/>
      <c r="M58" s="64"/>
      <c r="N58" s="2"/>
      <c r="AJ58" s="18"/>
    </row>
    <row r="59" spans="1:36">
      <c r="A59" s="45"/>
      <c r="B59" s="45"/>
      <c r="C59" s="64"/>
      <c r="D59" s="64"/>
      <c r="E59" s="64"/>
      <c r="F59" s="64"/>
      <c r="G59" s="64"/>
      <c r="H59" s="64"/>
      <c r="I59" s="64"/>
      <c r="J59" s="64"/>
      <c r="K59" s="64"/>
      <c r="L59" s="64"/>
      <c r="M59" s="64"/>
      <c r="N59" s="2"/>
      <c r="AJ59" s="18"/>
    </row>
    <row r="60" spans="1:36">
      <c r="A60" s="45"/>
      <c r="B60" s="45"/>
      <c r="C60" s="64"/>
      <c r="D60" s="64"/>
      <c r="E60" s="64"/>
      <c r="F60" s="64"/>
      <c r="G60" s="64"/>
      <c r="H60" s="64"/>
      <c r="I60" s="64"/>
      <c r="J60" s="64"/>
      <c r="K60" s="64"/>
      <c r="L60" s="64"/>
      <c r="M60" s="64"/>
      <c r="N60" s="2"/>
      <c r="AJ60" s="18"/>
    </row>
    <row r="61" spans="1:36">
      <c r="A61" s="45"/>
      <c r="B61" s="45"/>
      <c r="C61" s="64"/>
      <c r="D61" s="64"/>
      <c r="E61" s="64"/>
      <c r="F61" s="64"/>
      <c r="G61" s="64"/>
      <c r="H61" s="64"/>
      <c r="I61" s="64"/>
      <c r="J61" s="64"/>
      <c r="K61" s="64"/>
      <c r="L61" s="64"/>
      <c r="M61" s="64"/>
      <c r="N61" s="2"/>
      <c r="AJ61" s="18"/>
    </row>
    <row r="62" spans="1:36">
      <c r="A62" s="45"/>
      <c r="B62" s="45"/>
      <c r="C62" s="64"/>
      <c r="D62" s="64"/>
      <c r="E62" s="64"/>
      <c r="F62" s="64"/>
      <c r="G62" s="64"/>
      <c r="H62" s="64"/>
      <c r="I62" s="64"/>
      <c r="J62" s="64"/>
      <c r="K62" s="64"/>
      <c r="L62" s="64"/>
      <c r="M62" s="64"/>
      <c r="N62" s="2"/>
      <c r="AJ62" s="18"/>
    </row>
    <row r="63" spans="1:36">
      <c r="A63" s="45"/>
      <c r="B63" s="45"/>
      <c r="C63" s="64"/>
      <c r="D63" s="64"/>
      <c r="E63" s="64"/>
      <c r="F63" s="64"/>
      <c r="G63" s="64"/>
      <c r="H63" s="64"/>
      <c r="I63" s="64"/>
      <c r="J63" s="64"/>
      <c r="K63" s="64"/>
      <c r="L63" s="64"/>
      <c r="M63" s="64"/>
      <c r="N63" s="2"/>
      <c r="AJ63" s="18"/>
    </row>
    <row r="64" spans="1:36">
      <c r="A64" s="45"/>
      <c r="B64" s="45"/>
      <c r="C64" s="64"/>
      <c r="D64" s="64"/>
      <c r="E64" s="64"/>
      <c r="F64" s="64"/>
      <c r="G64" s="64"/>
      <c r="H64" s="64"/>
      <c r="I64" s="64"/>
      <c r="J64" s="64"/>
      <c r="K64" s="64"/>
      <c r="L64" s="64"/>
      <c r="M64" s="64"/>
      <c r="N64" s="2"/>
      <c r="AJ64" s="18"/>
    </row>
    <row r="65" spans="1:36">
      <c r="A65" s="45"/>
      <c r="B65" s="45"/>
      <c r="C65" s="64"/>
      <c r="D65" s="64"/>
      <c r="E65" s="64"/>
      <c r="F65" s="64"/>
      <c r="G65" s="64"/>
      <c r="H65" s="64"/>
      <c r="I65" s="64"/>
      <c r="J65" s="64"/>
      <c r="K65" s="64"/>
      <c r="L65" s="64"/>
      <c r="M65" s="64"/>
      <c r="N65" s="2"/>
      <c r="AJ65" s="18"/>
    </row>
    <row r="66" spans="1:36">
      <c r="AJ66" s="18"/>
    </row>
    <row r="67" spans="1:36" ht="15.75">
      <c r="A67" s="278" t="s">
        <v>523</v>
      </c>
      <c r="B67" s="280" t="s">
        <v>83</v>
      </c>
      <c r="C67" s="280" t="s">
        <v>1</v>
      </c>
      <c r="D67" s="280" t="s">
        <v>3</v>
      </c>
      <c r="E67" s="281" t="s">
        <v>5</v>
      </c>
      <c r="F67" s="280" t="s">
        <v>7</v>
      </c>
      <c r="G67" s="280"/>
      <c r="H67" s="280" t="s">
        <v>9</v>
      </c>
      <c r="I67" s="280" t="s">
        <v>13</v>
      </c>
      <c r="J67" s="280" t="s">
        <v>11</v>
      </c>
      <c r="K67" s="283" t="s">
        <v>84</v>
      </c>
      <c r="L67" s="283"/>
      <c r="M67" s="280" t="s">
        <v>19</v>
      </c>
      <c r="N67" s="46"/>
      <c r="AJ67" s="18"/>
    </row>
    <row r="68" spans="1:36" ht="15" customHeight="1">
      <c r="A68" s="279"/>
      <c r="B68" s="280"/>
      <c r="C68" s="280"/>
      <c r="D68" s="280"/>
      <c r="E68" s="281"/>
      <c r="F68" s="50" t="s">
        <v>86</v>
      </c>
      <c r="G68" s="50" t="s">
        <v>87</v>
      </c>
      <c r="H68" s="280"/>
      <c r="I68" s="280"/>
      <c r="J68" s="280"/>
      <c r="K68" s="97" t="s">
        <v>88</v>
      </c>
      <c r="L68" s="97" t="s">
        <v>89</v>
      </c>
      <c r="M68" s="280"/>
      <c r="N68" s="2"/>
      <c r="AJ68" s="18"/>
    </row>
    <row r="69" spans="1:36" ht="120">
      <c r="A69" s="164" t="s">
        <v>390</v>
      </c>
      <c r="B69" s="45" t="s">
        <v>531</v>
      </c>
      <c r="C69" s="164" t="s">
        <v>532</v>
      </c>
      <c r="D69" s="164" t="s">
        <v>533</v>
      </c>
      <c r="E69" s="64"/>
      <c r="F69" s="165">
        <v>45292</v>
      </c>
      <c r="G69" s="165">
        <v>46569</v>
      </c>
      <c r="H69" s="45" t="s">
        <v>177</v>
      </c>
      <c r="I69" s="64"/>
      <c r="J69" s="245" t="s">
        <v>534</v>
      </c>
      <c r="K69" s="61"/>
      <c r="L69" s="61"/>
      <c r="M69" s="61"/>
      <c r="N69" s="2"/>
      <c r="AJ69" s="18"/>
    </row>
    <row r="70" spans="1:36">
      <c r="A70" s="45"/>
      <c r="B70" s="45"/>
      <c r="C70" s="64"/>
      <c r="D70" s="64"/>
      <c r="E70" s="64"/>
      <c r="F70" s="64"/>
      <c r="G70" s="64"/>
      <c r="H70" s="64"/>
      <c r="I70" s="64"/>
      <c r="J70" s="64"/>
      <c r="K70" s="64"/>
      <c r="L70" s="64"/>
      <c r="M70" s="64"/>
      <c r="N70" s="2"/>
      <c r="AJ70" s="18"/>
    </row>
    <row r="71" spans="1:36">
      <c r="A71" s="45"/>
      <c r="B71" s="45"/>
      <c r="C71" s="64"/>
      <c r="D71" s="64"/>
      <c r="E71" s="64"/>
      <c r="F71" s="64"/>
      <c r="G71" s="64"/>
      <c r="H71" s="64"/>
      <c r="I71" s="64"/>
      <c r="J71" s="64"/>
      <c r="K71" s="64"/>
      <c r="L71" s="64"/>
      <c r="M71" s="64"/>
      <c r="N71" s="2"/>
      <c r="AJ71" s="18"/>
    </row>
    <row r="72" spans="1:36">
      <c r="A72" s="45"/>
      <c r="B72" s="45"/>
      <c r="C72" s="64"/>
      <c r="D72" s="64"/>
      <c r="E72" s="64"/>
      <c r="F72" s="64"/>
      <c r="G72" s="64"/>
      <c r="H72" s="64"/>
      <c r="I72" s="64"/>
      <c r="J72" s="64"/>
      <c r="K72" s="64"/>
      <c r="L72" s="64"/>
      <c r="M72" s="64"/>
      <c r="N72" s="2"/>
      <c r="AJ72" s="18"/>
    </row>
    <row r="73" spans="1:36">
      <c r="A73" s="45"/>
      <c r="B73" s="45"/>
      <c r="C73" s="64"/>
      <c r="D73" s="64"/>
      <c r="E73" s="64"/>
      <c r="F73" s="64"/>
      <c r="G73" s="64"/>
      <c r="H73" s="64"/>
      <c r="I73" s="64"/>
      <c r="J73" s="64"/>
      <c r="K73" s="64"/>
      <c r="L73" s="64"/>
      <c r="M73" s="64"/>
      <c r="N73" s="2"/>
      <c r="AJ73" s="18"/>
    </row>
    <row r="74" spans="1:36">
      <c r="A74" s="45"/>
      <c r="B74" s="45"/>
      <c r="C74" s="64"/>
      <c r="D74" s="64"/>
      <c r="E74" s="64"/>
      <c r="F74" s="64"/>
      <c r="G74" s="64"/>
      <c r="H74" s="64"/>
      <c r="I74" s="64"/>
      <c r="J74" s="64"/>
      <c r="K74" s="64"/>
      <c r="L74" s="64"/>
      <c r="M74" s="64"/>
      <c r="N74" s="2"/>
      <c r="AJ74" s="18"/>
    </row>
    <row r="75" spans="1:36">
      <c r="A75" s="45"/>
      <c r="B75" s="45"/>
      <c r="C75" s="64"/>
      <c r="D75" s="64"/>
      <c r="E75" s="64"/>
      <c r="F75" s="64"/>
      <c r="G75" s="64"/>
      <c r="H75" s="64"/>
      <c r="I75" s="64"/>
      <c r="J75" s="64"/>
      <c r="K75" s="64"/>
      <c r="L75" s="64"/>
      <c r="M75" s="64"/>
      <c r="N75" s="2"/>
      <c r="AJ75" s="18"/>
    </row>
    <row r="76" spans="1:36">
      <c r="A76" s="45"/>
      <c r="B76" s="45"/>
      <c r="C76" s="64"/>
      <c r="D76" s="64"/>
      <c r="E76" s="64"/>
      <c r="F76" s="64"/>
      <c r="G76" s="64"/>
      <c r="H76" s="64"/>
      <c r="I76" s="64"/>
      <c r="J76" s="64"/>
      <c r="K76" s="64"/>
      <c r="L76" s="64"/>
      <c r="M76" s="64"/>
      <c r="N76" s="2"/>
      <c r="AJ76" s="18"/>
    </row>
    <row r="77" spans="1:36">
      <c r="A77" s="45"/>
      <c r="B77" s="45"/>
      <c r="C77" s="64"/>
      <c r="D77" s="64"/>
      <c r="E77" s="64"/>
      <c r="F77" s="64"/>
      <c r="G77" s="64"/>
      <c r="H77" s="64"/>
      <c r="I77" s="64"/>
      <c r="J77" s="64"/>
      <c r="K77" s="64"/>
      <c r="L77" s="64"/>
      <c r="M77" s="64"/>
      <c r="N77" s="2"/>
      <c r="AJ77" s="18"/>
    </row>
    <row r="78" spans="1:36">
      <c r="AJ78" s="18"/>
    </row>
    <row r="79" spans="1:36" ht="15.75">
      <c r="A79" s="278" t="s">
        <v>523</v>
      </c>
      <c r="B79" s="280" t="s">
        <v>83</v>
      </c>
      <c r="C79" s="280" t="s">
        <v>1</v>
      </c>
      <c r="D79" s="280" t="s">
        <v>3</v>
      </c>
      <c r="E79" s="281" t="s">
        <v>5</v>
      </c>
      <c r="F79" s="280" t="s">
        <v>7</v>
      </c>
      <c r="G79" s="280"/>
      <c r="H79" s="280" t="s">
        <v>9</v>
      </c>
      <c r="I79" s="280" t="s">
        <v>13</v>
      </c>
      <c r="J79" s="280" t="s">
        <v>11</v>
      </c>
      <c r="K79" s="283" t="s">
        <v>84</v>
      </c>
      <c r="L79" s="283"/>
      <c r="M79" s="280" t="s">
        <v>19</v>
      </c>
      <c r="N79" s="46"/>
      <c r="AJ79" s="18"/>
    </row>
    <row r="80" spans="1:36" ht="15" customHeight="1">
      <c r="A80" s="279"/>
      <c r="B80" s="280"/>
      <c r="C80" s="280"/>
      <c r="D80" s="280"/>
      <c r="E80" s="281"/>
      <c r="F80" s="50" t="s">
        <v>86</v>
      </c>
      <c r="G80" s="50" t="s">
        <v>87</v>
      </c>
      <c r="H80" s="280"/>
      <c r="I80" s="280"/>
      <c r="J80" s="280"/>
      <c r="K80" s="97" t="s">
        <v>88</v>
      </c>
      <c r="L80" s="97" t="s">
        <v>89</v>
      </c>
      <c r="M80" s="280"/>
      <c r="N80" s="2"/>
      <c r="AJ80" s="18"/>
    </row>
    <row r="81" spans="1:36">
      <c r="A81" s="45"/>
      <c r="B81" s="45"/>
      <c r="C81" s="64" t="s">
        <v>535</v>
      </c>
      <c r="D81" s="64"/>
      <c r="E81" s="64"/>
      <c r="F81" s="64"/>
      <c r="G81" s="64"/>
      <c r="H81" s="64"/>
      <c r="I81" s="64"/>
      <c r="J81" s="61"/>
      <c r="K81" s="61"/>
      <c r="L81" s="61"/>
      <c r="M81" s="61"/>
      <c r="N81" s="2"/>
      <c r="AJ81" s="18"/>
    </row>
    <row r="82" spans="1:36">
      <c r="A82" s="45"/>
      <c r="B82" s="45"/>
      <c r="C82" s="64"/>
      <c r="D82" s="64"/>
      <c r="E82" s="64"/>
      <c r="F82" s="64"/>
      <c r="G82" s="64"/>
      <c r="H82" s="64"/>
      <c r="I82" s="64"/>
      <c r="J82" s="64"/>
      <c r="K82" s="64"/>
      <c r="L82" s="64"/>
      <c r="M82" s="64"/>
      <c r="N82" s="2"/>
      <c r="AJ82" s="18"/>
    </row>
    <row r="83" spans="1:36">
      <c r="A83" s="45"/>
      <c r="B83" s="45"/>
      <c r="C83" s="64"/>
      <c r="D83" s="64"/>
      <c r="E83" s="64"/>
      <c r="F83" s="64"/>
      <c r="G83" s="64"/>
      <c r="H83" s="64"/>
      <c r="I83" s="64"/>
      <c r="J83" s="64"/>
      <c r="K83" s="64"/>
      <c r="L83" s="64"/>
      <c r="M83" s="64"/>
      <c r="N83" s="2"/>
      <c r="AJ83" s="18"/>
    </row>
    <row r="84" spans="1:36">
      <c r="A84" s="45"/>
      <c r="B84" s="45"/>
      <c r="C84" s="64"/>
      <c r="D84" s="64"/>
      <c r="E84" s="64"/>
      <c r="F84" s="64"/>
      <c r="G84" s="64"/>
      <c r="H84" s="64"/>
      <c r="I84" s="64"/>
      <c r="J84" s="64"/>
      <c r="K84" s="64"/>
      <c r="L84" s="64"/>
      <c r="M84" s="64"/>
      <c r="N84" s="2"/>
      <c r="AJ84" s="18"/>
    </row>
    <row r="85" spans="1:36">
      <c r="A85" s="45"/>
      <c r="B85" s="45"/>
      <c r="C85" s="64"/>
      <c r="D85" s="64"/>
      <c r="E85" s="64"/>
      <c r="F85" s="64"/>
      <c r="G85" s="64"/>
      <c r="H85" s="64"/>
      <c r="I85" s="64"/>
      <c r="J85" s="64"/>
      <c r="K85" s="64"/>
      <c r="L85" s="64"/>
      <c r="M85" s="64"/>
      <c r="N85" s="2"/>
      <c r="AJ85" s="18"/>
    </row>
    <row r="86" spans="1:36">
      <c r="A86" s="45"/>
      <c r="B86" s="45"/>
      <c r="C86" s="64"/>
      <c r="D86" s="64"/>
      <c r="E86" s="64"/>
      <c r="F86" s="64"/>
      <c r="G86" s="64"/>
      <c r="H86" s="64"/>
      <c r="I86" s="64"/>
      <c r="J86" s="64"/>
      <c r="K86" s="64"/>
      <c r="L86" s="64"/>
      <c r="M86" s="64"/>
      <c r="N86" s="2"/>
      <c r="AJ86" s="18"/>
    </row>
    <row r="87" spans="1:36">
      <c r="A87" s="45"/>
      <c r="B87" s="45"/>
      <c r="C87" s="64"/>
      <c r="D87" s="64"/>
      <c r="E87" s="64"/>
      <c r="F87" s="64"/>
      <c r="G87" s="64"/>
      <c r="H87" s="64"/>
      <c r="I87" s="64"/>
      <c r="J87" s="64"/>
      <c r="K87" s="64"/>
      <c r="L87" s="64"/>
      <c r="M87" s="64"/>
      <c r="N87" s="2"/>
      <c r="AJ87" s="18"/>
    </row>
    <row r="88" spans="1:36">
      <c r="A88" s="45"/>
      <c r="B88" s="45"/>
      <c r="C88" s="64"/>
      <c r="D88" s="64"/>
      <c r="E88" s="64"/>
      <c r="F88" s="64"/>
      <c r="G88" s="64"/>
      <c r="H88" s="64"/>
      <c r="I88" s="64"/>
      <c r="J88" s="64"/>
      <c r="K88" s="64"/>
      <c r="L88" s="64"/>
      <c r="M88" s="64"/>
      <c r="N88" s="2"/>
      <c r="AJ88" s="18"/>
    </row>
    <row r="89" spans="1:36">
      <c r="A89" s="45"/>
      <c r="B89" s="45"/>
      <c r="C89" s="64"/>
      <c r="D89" s="64"/>
      <c r="E89" s="64"/>
      <c r="F89" s="64"/>
      <c r="G89" s="64"/>
      <c r="H89" s="64"/>
      <c r="I89" s="64"/>
      <c r="J89" s="64"/>
      <c r="K89" s="64"/>
      <c r="L89" s="64"/>
      <c r="M89" s="64"/>
      <c r="N89" s="2"/>
      <c r="AJ89" s="18"/>
    </row>
    <row r="90" spans="1:36">
      <c r="AJ90" s="18"/>
    </row>
    <row r="91" spans="1:36" ht="15.75">
      <c r="A91" s="282" t="s">
        <v>536</v>
      </c>
      <c r="B91" s="280" t="s">
        <v>83</v>
      </c>
      <c r="C91" s="280" t="s">
        <v>1</v>
      </c>
      <c r="D91" s="280" t="s">
        <v>3</v>
      </c>
      <c r="E91" s="281" t="s">
        <v>5</v>
      </c>
      <c r="F91" s="280" t="s">
        <v>7</v>
      </c>
      <c r="G91" s="280"/>
      <c r="H91" s="280" t="s">
        <v>9</v>
      </c>
      <c r="I91" s="280" t="s">
        <v>13</v>
      </c>
      <c r="J91" s="280" t="s">
        <v>11</v>
      </c>
      <c r="K91" s="283" t="s">
        <v>84</v>
      </c>
      <c r="L91" s="283"/>
      <c r="M91" s="280" t="s">
        <v>19</v>
      </c>
      <c r="N91" s="46"/>
      <c r="AJ91" s="18"/>
    </row>
    <row r="92" spans="1:36" ht="15.75">
      <c r="A92" s="282"/>
      <c r="B92" s="280"/>
      <c r="C92" s="280"/>
      <c r="D92" s="280"/>
      <c r="E92" s="281"/>
      <c r="F92" s="50" t="s">
        <v>86</v>
      </c>
      <c r="G92" s="50" t="s">
        <v>87</v>
      </c>
      <c r="H92" s="280"/>
      <c r="I92" s="280"/>
      <c r="J92" s="280"/>
      <c r="K92" s="97" t="s">
        <v>88</v>
      </c>
      <c r="L92" s="97" t="s">
        <v>89</v>
      </c>
      <c r="M92" s="280"/>
      <c r="N92" s="2"/>
      <c r="AJ92" s="18"/>
    </row>
    <row r="93" spans="1:36">
      <c r="A93" s="45"/>
      <c r="B93" s="45"/>
      <c r="C93" s="64"/>
      <c r="D93" s="64"/>
      <c r="E93" s="64"/>
      <c r="F93" s="64"/>
      <c r="G93" s="64"/>
      <c r="H93" s="64"/>
      <c r="I93" s="64"/>
      <c r="J93" s="61"/>
      <c r="K93" s="61"/>
      <c r="L93" s="61"/>
      <c r="M93" s="61"/>
      <c r="N93" s="2"/>
      <c r="AJ93" s="18"/>
    </row>
    <row r="94" spans="1:36">
      <c r="A94" s="45"/>
      <c r="B94" s="45"/>
      <c r="C94" s="64"/>
      <c r="D94" s="64"/>
      <c r="E94" s="64"/>
      <c r="F94" s="64"/>
      <c r="G94" s="64"/>
      <c r="H94" s="64"/>
      <c r="I94" s="64"/>
      <c r="J94" s="64"/>
      <c r="K94" s="64"/>
      <c r="L94" s="64"/>
      <c r="M94" s="64"/>
      <c r="N94" s="2"/>
      <c r="AJ94" s="18"/>
    </row>
    <row r="95" spans="1:36">
      <c r="A95" s="45"/>
      <c r="B95" s="45"/>
      <c r="C95" s="64"/>
      <c r="D95" s="64"/>
      <c r="E95" s="64"/>
      <c r="F95" s="64"/>
      <c r="G95" s="64"/>
      <c r="H95" s="64"/>
      <c r="I95" s="64"/>
      <c r="J95" s="64"/>
      <c r="K95" s="64"/>
      <c r="L95" s="64"/>
      <c r="M95" s="64"/>
      <c r="N95" s="2"/>
      <c r="AJ95" s="18"/>
    </row>
    <row r="96" spans="1:36">
      <c r="A96" s="45"/>
      <c r="B96" s="45"/>
      <c r="C96" s="64"/>
      <c r="D96" s="64"/>
      <c r="E96" s="64"/>
      <c r="F96" s="64"/>
      <c r="G96" s="64"/>
      <c r="H96" s="64"/>
      <c r="I96" s="64"/>
      <c r="J96" s="64"/>
      <c r="K96" s="64"/>
      <c r="L96" s="64"/>
      <c r="M96" s="64"/>
      <c r="N96" s="2"/>
      <c r="AJ96" s="18"/>
    </row>
    <row r="97" spans="1:36">
      <c r="A97" s="45"/>
      <c r="B97" s="45"/>
      <c r="C97" s="64"/>
      <c r="D97" s="64"/>
      <c r="E97" s="64"/>
      <c r="F97" s="64"/>
      <c r="G97" s="64"/>
      <c r="H97" s="64"/>
      <c r="I97" s="64"/>
      <c r="J97" s="64"/>
      <c r="K97" s="64"/>
      <c r="L97" s="64"/>
      <c r="M97" s="64"/>
      <c r="N97" s="2"/>
      <c r="AJ97" s="18"/>
    </row>
    <row r="98" spans="1:36">
      <c r="A98" s="45"/>
      <c r="B98" s="45"/>
      <c r="C98" s="64"/>
      <c r="D98" s="64"/>
      <c r="E98" s="64"/>
      <c r="F98" s="64"/>
      <c r="G98" s="64"/>
      <c r="H98" s="64"/>
      <c r="I98" s="64"/>
      <c r="J98" s="64"/>
      <c r="K98" s="64"/>
      <c r="L98" s="64"/>
      <c r="M98" s="64"/>
      <c r="N98" s="2"/>
      <c r="AJ98" s="18"/>
    </row>
    <row r="99" spans="1:36">
      <c r="A99" s="45"/>
      <c r="B99" s="45"/>
      <c r="C99" s="64"/>
      <c r="D99" s="64"/>
      <c r="E99" s="64"/>
      <c r="F99" s="64"/>
      <c r="G99" s="64"/>
      <c r="H99" s="64"/>
      <c r="I99" s="64"/>
      <c r="J99" s="64"/>
      <c r="K99" s="64"/>
      <c r="L99" s="64"/>
      <c r="M99" s="64"/>
      <c r="N99" s="2"/>
      <c r="AJ99" s="18"/>
    </row>
    <row r="100" spans="1:36">
      <c r="A100" s="45"/>
      <c r="B100" s="45"/>
      <c r="C100" s="64"/>
      <c r="D100" s="64"/>
      <c r="E100" s="64"/>
      <c r="F100" s="64"/>
      <c r="G100" s="64"/>
      <c r="H100" s="64"/>
      <c r="I100" s="64"/>
      <c r="J100" s="64"/>
      <c r="K100" s="64"/>
      <c r="L100" s="64"/>
      <c r="M100" s="64"/>
      <c r="N100" s="2"/>
      <c r="AJ100" s="18"/>
    </row>
    <row r="101" spans="1:36">
      <c r="A101" s="45"/>
      <c r="B101" s="45"/>
      <c r="C101" s="64"/>
      <c r="D101" s="64"/>
      <c r="E101" s="64"/>
      <c r="F101" s="64"/>
      <c r="G101" s="64"/>
      <c r="H101" s="64"/>
      <c r="I101" s="64"/>
      <c r="J101" s="64"/>
      <c r="K101" s="64"/>
      <c r="L101" s="64"/>
      <c r="M101" s="64"/>
      <c r="N101" s="2"/>
      <c r="AJ101" s="18"/>
    </row>
    <row r="102" spans="1:36">
      <c r="A102" s="18"/>
      <c r="B102" s="18"/>
      <c r="C102" s="18"/>
      <c r="D102" s="18"/>
      <c r="E102" s="18"/>
      <c r="F102" s="18"/>
      <c r="G102" s="18"/>
      <c r="H102" s="18"/>
      <c r="I102" s="18"/>
      <c r="J102" s="18"/>
      <c r="K102" s="18"/>
      <c r="L102" s="18"/>
      <c r="M102" s="18"/>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18"/>
    </row>
    <row r="103" spans="1:36">
      <c r="A103" s="18"/>
      <c r="B103" s="18"/>
      <c r="C103" s="18"/>
      <c r="D103" s="18"/>
      <c r="E103" s="18"/>
      <c r="F103" s="18"/>
      <c r="G103" s="18"/>
      <c r="H103" s="18"/>
      <c r="I103" s="18"/>
      <c r="J103" s="18"/>
      <c r="K103" s="18"/>
      <c r="L103" s="18"/>
      <c r="M103" s="18"/>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18"/>
    </row>
  </sheetData>
  <mergeCells count="88">
    <mergeCell ref="K91:L91"/>
    <mergeCell ref="AG9:AG10"/>
    <mergeCell ref="AH9:AH10"/>
    <mergeCell ref="AA9:AA10"/>
    <mergeCell ref="N8:X8"/>
    <mergeCell ref="AB9:AB10"/>
    <mergeCell ref="M91:M92"/>
    <mergeCell ref="X9:X10"/>
    <mergeCell ref="Y9:Y10"/>
    <mergeCell ref="Z9:Z10"/>
    <mergeCell ref="N9:N10"/>
    <mergeCell ref="O9:O10"/>
    <mergeCell ref="P9:P10"/>
    <mergeCell ref="Q9:Q10"/>
    <mergeCell ref="AC9:AC10"/>
    <mergeCell ref="AD9:AD10"/>
    <mergeCell ref="A31:A35"/>
    <mergeCell ref="A36:A47"/>
    <mergeCell ref="AE9:AE10"/>
    <mergeCell ref="R9:R10"/>
    <mergeCell ref="S9:S10"/>
    <mergeCell ref="T9:T10"/>
    <mergeCell ref="U9:U10"/>
    <mergeCell ref="V9:V10"/>
    <mergeCell ref="W9:W10"/>
    <mergeCell ref="B4:G4"/>
    <mergeCell ref="B6:C6"/>
    <mergeCell ref="AF9:AF10"/>
    <mergeCell ref="H55:H56"/>
    <mergeCell ref="A8:M8"/>
    <mergeCell ref="I55:I56"/>
    <mergeCell ref="J55:J56"/>
    <mergeCell ref="M55:M56"/>
    <mergeCell ref="K55:L55"/>
    <mergeCell ref="A55:A56"/>
    <mergeCell ref="E55:E56"/>
    <mergeCell ref="F55:G55"/>
    <mergeCell ref="B9:B10"/>
    <mergeCell ref="K9:L9"/>
    <mergeCell ref="A11:A18"/>
    <mergeCell ref="A19:A30"/>
    <mergeCell ref="B55:B56"/>
    <mergeCell ref="C55:C56"/>
    <mergeCell ref="D55:D56"/>
    <mergeCell ref="A1:AI1"/>
    <mergeCell ref="A2:AI2"/>
    <mergeCell ref="Y8:AI8"/>
    <mergeCell ref="F9:G9"/>
    <mergeCell ref="C9:C10"/>
    <mergeCell ref="A9:A10"/>
    <mergeCell ref="D9:D10"/>
    <mergeCell ref="E9:E10"/>
    <mergeCell ref="H9:H10"/>
    <mergeCell ref="I9:I10"/>
    <mergeCell ref="J9:J10"/>
    <mergeCell ref="M9:M10"/>
    <mergeCell ref="AI9:AI10"/>
    <mergeCell ref="I79:I80"/>
    <mergeCell ref="J79:J80"/>
    <mergeCell ref="M79:M80"/>
    <mergeCell ref="F67:G67"/>
    <mergeCell ref="H67:H68"/>
    <mergeCell ref="I67:I68"/>
    <mergeCell ref="J67:J68"/>
    <mergeCell ref="K67:L67"/>
    <mergeCell ref="K79:L79"/>
    <mergeCell ref="M67:M68"/>
    <mergeCell ref="H79:H80"/>
    <mergeCell ref="I91:I92"/>
    <mergeCell ref="J91:J92"/>
    <mergeCell ref="A91:A92"/>
    <mergeCell ref="B91:B92"/>
    <mergeCell ref="C91:C92"/>
    <mergeCell ref="D91:D92"/>
    <mergeCell ref="E91:E92"/>
    <mergeCell ref="H91:H92"/>
    <mergeCell ref="A67:A68"/>
    <mergeCell ref="B79:B80"/>
    <mergeCell ref="C79:C80"/>
    <mergeCell ref="F91:G91"/>
    <mergeCell ref="B67:B68"/>
    <mergeCell ref="C67:C68"/>
    <mergeCell ref="D67:D68"/>
    <mergeCell ref="D79:D80"/>
    <mergeCell ref="E79:E80"/>
    <mergeCell ref="F79:G79"/>
    <mergeCell ref="E67:E68"/>
    <mergeCell ref="A79:A80"/>
  </mergeCells>
  <conditionalFormatting sqref="N11:N47">
    <cfRule type="cellIs" dxfId="42" priority="316" stopIfTrue="1" operator="equal">
      <formula>"x"</formula>
    </cfRule>
  </conditionalFormatting>
  <conditionalFormatting sqref="O11:O47">
    <cfRule type="cellIs" dxfId="41" priority="315" operator="equal">
      <formula>"x"</formula>
    </cfRule>
  </conditionalFormatting>
  <conditionalFormatting sqref="P11:P47">
    <cfRule type="cellIs" dxfId="40" priority="314" operator="equal">
      <formula>"x"</formula>
    </cfRule>
  </conditionalFormatting>
  <conditionalFormatting sqref="Q11:Q47">
    <cfRule type="cellIs" dxfId="39" priority="313" stopIfTrue="1" operator="equal">
      <formula>"x"</formula>
    </cfRule>
  </conditionalFormatting>
  <conditionalFormatting sqref="R11:R47">
    <cfRule type="cellIs" dxfId="38" priority="312" operator="equal">
      <formula>"x"</formula>
    </cfRule>
  </conditionalFormatting>
  <conditionalFormatting sqref="S11:S47">
    <cfRule type="cellIs" dxfId="37" priority="4" stopIfTrue="1" operator="equal">
      <formula>$AN$7</formula>
    </cfRule>
    <cfRule type="cellIs" dxfId="36" priority="7" stopIfTrue="1" operator="equal">
      <formula>$AN$6</formula>
    </cfRule>
  </conditionalFormatting>
  <conditionalFormatting sqref="AN6:AN7">
    <cfRule type="cellIs" dxfId="35" priority="317" stopIfTrue="1" operator="equal">
      <formula>$AN$6</formula>
    </cfRule>
  </conditionalFormatting>
  <dataValidations count="1">
    <dataValidation type="list" allowBlank="1" showInputMessage="1" showErrorMessage="1" sqref="S11:S47" xr:uid="{00000000-0002-0000-0100-000000000000}">
      <formula1>$AN$6:$AN$7</formula1>
    </dataValidation>
  </dataValidations>
  <hyperlinks>
    <hyperlink ref="U21" r:id="rId1" xr:uid="{7271A20A-C35E-41FC-9527-CC894231DE73}"/>
  </hyperlinks>
  <pageMargins left="0.511811024" right="0.511811024" top="0.78740157499999996" bottom="0.78740157499999996" header="0.31496062000000002" footer="0.31496062000000002"/>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41"/>
  <sheetViews>
    <sheetView showGridLines="0" topLeftCell="E9" zoomScale="80" zoomScaleNormal="80" zoomScalePageLayoutView="70" workbookViewId="0">
      <selection activeCell="D24" sqref="D24:G24"/>
    </sheetView>
  </sheetViews>
  <sheetFormatPr defaultColWidth="8.85546875" defaultRowHeight="15"/>
  <cols>
    <col min="1" max="1" width="2.85546875" customWidth="1"/>
    <col min="2" max="2" width="3.85546875" customWidth="1"/>
    <col min="3" max="3" width="53" bestFit="1" customWidth="1"/>
    <col min="4" max="4" width="12" bestFit="1" customWidth="1"/>
    <col min="5" max="5" width="7.42578125" customWidth="1"/>
    <col min="6" max="6" width="12" bestFit="1" customWidth="1"/>
    <col min="7" max="7" width="8.140625" customWidth="1"/>
    <col min="8" max="8" width="9.140625" customWidth="1"/>
    <col min="24" max="24" width="2.85546875" customWidth="1"/>
    <col min="26" max="26" width="0" hidden="1" customWidth="1"/>
    <col min="27" max="28" width="4.140625" hidden="1" customWidth="1"/>
    <col min="29" max="29" width="4.140625" customWidth="1"/>
  </cols>
  <sheetData>
    <row r="1" spans="1:28">
      <c r="A1" s="11"/>
      <c r="B1" s="339" t="s">
        <v>71</v>
      </c>
      <c r="C1" s="339"/>
      <c r="D1" s="339"/>
      <c r="E1" s="339"/>
      <c r="F1" s="339"/>
      <c r="G1" s="339"/>
      <c r="H1" s="339"/>
      <c r="I1" s="339"/>
      <c r="J1" s="339"/>
      <c r="K1" s="339"/>
      <c r="L1" s="339"/>
      <c r="M1" s="339"/>
      <c r="N1" s="339"/>
      <c r="O1" s="339"/>
      <c r="P1" s="339"/>
      <c r="Q1" s="339"/>
      <c r="R1" s="339"/>
      <c r="S1" s="339"/>
      <c r="T1" s="339"/>
      <c r="U1" s="339"/>
      <c r="V1" s="339"/>
      <c r="W1" s="339"/>
      <c r="X1" s="11"/>
    </row>
    <row r="2" spans="1:28" s="15" customFormat="1" ht="21" customHeight="1">
      <c r="A2" s="16"/>
      <c r="B2" s="339"/>
      <c r="C2" s="339"/>
      <c r="D2" s="339"/>
      <c r="E2" s="339"/>
      <c r="F2" s="339"/>
      <c r="G2" s="339"/>
      <c r="H2" s="339"/>
      <c r="I2" s="339"/>
      <c r="J2" s="339"/>
      <c r="K2" s="339"/>
      <c r="L2" s="339"/>
      <c r="M2" s="339"/>
      <c r="N2" s="339"/>
      <c r="O2" s="339"/>
      <c r="P2" s="339"/>
      <c r="Q2" s="339"/>
      <c r="R2" s="339"/>
      <c r="S2" s="339"/>
      <c r="T2" s="339"/>
      <c r="U2" s="339"/>
      <c r="V2" s="339"/>
      <c r="W2" s="339"/>
      <c r="X2" s="16"/>
    </row>
    <row r="3" spans="1:28" ht="33.75" customHeight="1">
      <c r="A3" s="11"/>
      <c r="B3" s="345" t="str">
        <f>'Monitoria Anual - 1'!A2</f>
        <v>Plano de Ação para a Conservação dos Pequenos Mamíferos de Áreas Abertas - PAN PMAA</v>
      </c>
      <c r="C3" s="345"/>
      <c r="D3" s="345"/>
      <c r="E3" s="345"/>
      <c r="F3" s="345"/>
      <c r="G3" s="345"/>
      <c r="H3" s="345"/>
      <c r="I3" s="345"/>
      <c r="J3" s="345"/>
      <c r="K3" s="345"/>
      <c r="L3" s="345"/>
      <c r="M3" s="345"/>
      <c r="N3" s="345"/>
      <c r="O3" s="345"/>
      <c r="P3" s="345"/>
      <c r="Q3" s="345"/>
      <c r="R3" s="345"/>
      <c r="S3" s="345"/>
      <c r="T3" s="345"/>
      <c r="U3" s="345"/>
      <c r="V3" s="345"/>
      <c r="W3" s="345"/>
      <c r="X3" s="11"/>
    </row>
    <row r="4" spans="1:28">
      <c r="A4" s="11"/>
      <c r="J4" s="12"/>
      <c r="K4" s="12"/>
      <c r="L4" s="12"/>
      <c r="M4" s="12"/>
      <c r="N4" s="12"/>
      <c r="O4" s="12"/>
      <c r="X4" s="11"/>
    </row>
    <row r="5" spans="1:28" s="2" customFormat="1" ht="45" customHeight="1">
      <c r="A5" s="18"/>
      <c r="B5" s="350" t="s">
        <v>537</v>
      </c>
      <c r="C5" s="350"/>
      <c r="D5" s="298" t="str">
        <f>'Monitoria Anual - 1'!B4</f>
        <v>Assegurar a viabilidade populacional por meio da manutenção dos habitats e ampliação do conhecimento biológico das espécies alvo do PAN</v>
      </c>
      <c r="E5" s="298"/>
      <c r="F5" s="298"/>
      <c r="G5" s="298"/>
      <c r="H5" s="298"/>
      <c r="I5" s="298"/>
      <c r="J5" s="298"/>
      <c r="K5" s="298"/>
      <c r="L5" s="298"/>
      <c r="M5" s="351"/>
      <c r="N5" s="13"/>
      <c r="O5" s="13"/>
      <c r="P5" s="13"/>
      <c r="Q5" s="13"/>
      <c r="R5" s="13"/>
      <c r="X5" s="18"/>
    </row>
    <row r="6" spans="1:28">
      <c r="A6" s="11"/>
      <c r="J6" s="12"/>
      <c r="K6" s="12"/>
      <c r="L6" s="12"/>
      <c r="M6" s="12"/>
      <c r="N6" s="12"/>
      <c r="O6" s="12"/>
      <c r="X6" s="11"/>
    </row>
    <row r="7" spans="1:28" ht="26.25" customHeight="1">
      <c r="A7" s="11"/>
      <c r="B7" s="350" t="s">
        <v>75</v>
      </c>
      <c r="C7" s="350"/>
      <c r="D7" s="340" t="str">
        <f>'Monitoria Anual - 1'!B6</f>
        <v>17/10/2023 - 20/10/2023 (virtual)</v>
      </c>
      <c r="E7" s="340"/>
      <c r="F7" s="340"/>
      <c r="G7" s="341"/>
      <c r="H7" s="2"/>
      <c r="I7" s="14"/>
      <c r="J7" s="12"/>
      <c r="K7" s="12"/>
      <c r="L7" s="12"/>
      <c r="M7" s="12"/>
      <c r="N7" s="12"/>
      <c r="O7" s="12"/>
      <c r="X7" s="11"/>
    </row>
    <row r="8" spans="1:28">
      <c r="A8" s="11"/>
      <c r="X8" s="11"/>
    </row>
    <row r="9" spans="1:28" ht="31.5" customHeight="1">
      <c r="A9" s="11"/>
      <c r="B9" s="339" t="s">
        <v>538</v>
      </c>
      <c r="C9" s="339"/>
      <c r="D9" s="339"/>
      <c r="E9" s="339"/>
      <c r="F9" s="339"/>
      <c r="G9" s="339"/>
      <c r="H9" s="339"/>
      <c r="I9" s="339"/>
      <c r="J9" s="339"/>
      <c r="K9" s="339"/>
      <c r="L9" s="339"/>
      <c r="M9" s="339"/>
      <c r="N9" s="339"/>
      <c r="O9" s="339"/>
      <c r="P9" s="339"/>
      <c r="Q9" s="339"/>
      <c r="R9" s="339"/>
      <c r="S9" s="339"/>
      <c r="T9" s="339"/>
      <c r="U9" s="339"/>
      <c r="V9" s="339"/>
      <c r="W9" s="339"/>
      <c r="X9" s="11"/>
    </row>
    <row r="10" spans="1:28">
      <c r="A10" s="11"/>
      <c r="G10" s="10"/>
      <c r="H10" s="10"/>
      <c r="I10" s="10"/>
      <c r="X10" s="11"/>
    </row>
    <row r="11" spans="1:28" ht="15.75">
      <c r="A11" s="11"/>
      <c r="B11" s="340" t="s">
        <v>539</v>
      </c>
      <c r="C11" s="341"/>
      <c r="D11" s="42"/>
      <c r="E11" s="42"/>
      <c r="F11" s="42"/>
      <c r="G11" s="42"/>
      <c r="H11" s="42"/>
      <c r="I11" s="42"/>
      <c r="J11" s="42"/>
      <c r="K11" s="42"/>
      <c r="L11" s="42"/>
      <c r="M11" s="42"/>
      <c r="N11" s="42"/>
      <c r="O11" s="42"/>
      <c r="P11" s="42"/>
      <c r="Q11" s="42"/>
      <c r="R11" s="42"/>
      <c r="S11" s="42"/>
      <c r="T11" s="42"/>
      <c r="U11" s="42"/>
      <c r="V11" s="42"/>
      <c r="W11" s="42"/>
      <c r="X11" s="11"/>
    </row>
    <row r="12" spans="1:28" ht="15.75" thickBot="1">
      <c r="A12" s="11"/>
      <c r="F12" s="346"/>
      <c r="G12" s="346"/>
      <c r="H12" s="110"/>
      <c r="X12" s="11"/>
    </row>
    <row r="13" spans="1:28" ht="33.75" customHeight="1" thickBot="1">
      <c r="A13" s="11"/>
      <c r="C13" s="347" t="s">
        <v>540</v>
      </c>
      <c r="D13" s="348"/>
      <c r="E13" s="348"/>
      <c r="F13" s="348"/>
      <c r="G13" s="349"/>
      <c r="H13" s="3"/>
      <c r="X13" s="11"/>
    </row>
    <row r="14" spans="1:28" s="2" customFormat="1" ht="34.5" customHeight="1" thickBot="1">
      <c r="A14" s="18"/>
      <c r="C14" s="26" t="s">
        <v>541</v>
      </c>
      <c r="D14" s="7" t="s">
        <v>542</v>
      </c>
      <c r="E14" s="8" t="s">
        <v>543</v>
      </c>
      <c r="F14" s="7" t="s">
        <v>544</v>
      </c>
      <c r="G14" s="9" t="s">
        <v>543</v>
      </c>
      <c r="H14" s="6"/>
      <c r="X14" s="18"/>
    </row>
    <row r="15" spans="1:28" ht="15.75">
      <c r="A15" s="11"/>
      <c r="C15" s="79" t="s">
        <v>545</v>
      </c>
      <c r="D15" s="89"/>
      <c r="E15" s="101"/>
      <c r="F15" s="86">
        <f>COUNTA('Monitoria Anual - 1'!S11:S886)</f>
        <v>1</v>
      </c>
      <c r="G15" s="102">
        <f t="shared" ref="G15:G21" si="0">F15/$F$22</f>
        <v>2.6315789473684209E-2</v>
      </c>
      <c r="H15" s="103"/>
      <c r="X15" s="11"/>
    </row>
    <row r="16" spans="1:28" ht="15.75">
      <c r="A16" s="11"/>
      <c r="C16" s="80" t="s">
        <v>546</v>
      </c>
      <c r="D16" s="91">
        <f>COUNTA('Monitoria Anual - 1'!N11:N886)</f>
        <v>2</v>
      </c>
      <c r="E16" s="104">
        <f>D16/$D$22</f>
        <v>5.4054054054054057E-2</v>
      </c>
      <c r="F16" s="87">
        <f>D16-AB16</f>
        <v>2</v>
      </c>
      <c r="G16" s="104">
        <f t="shared" si="0"/>
        <v>5.2631578947368418E-2</v>
      </c>
      <c r="H16" s="103"/>
      <c r="X16" s="11"/>
      <c r="Z16">
        <f>COUNTIFS('Monitoria Anual - 1'!N:N,"x",'Monitoria Anual - 1'!S:S,"Excluída")</f>
        <v>0</v>
      </c>
      <c r="AA16">
        <f>COUNTIFS('Monitoria Anual - 1'!N:N,"x",'Monitoria Anual - 1'!S:S,"Agrupada")</f>
        <v>0</v>
      </c>
      <c r="AB16">
        <f>Z16+AA16</f>
        <v>0</v>
      </c>
    </row>
    <row r="17" spans="1:28" ht="15.75">
      <c r="A17" s="11"/>
      <c r="C17" s="81" t="s">
        <v>547</v>
      </c>
      <c r="D17" s="91">
        <f>COUNTA('Monitoria Anual - 1'!O11:O886)</f>
        <v>9</v>
      </c>
      <c r="E17" s="104">
        <f>D17/$D$22</f>
        <v>0.24324324324324326</v>
      </c>
      <c r="F17" s="87">
        <f>D17-AB17</f>
        <v>9</v>
      </c>
      <c r="G17" s="104">
        <f t="shared" si="0"/>
        <v>0.23684210526315788</v>
      </c>
      <c r="H17" s="103"/>
      <c r="X17" s="11"/>
      <c r="Z17">
        <f t="array" ref="Z17">COUNTIFS('Monitoria Anual - 1'!O:O,"x",'Monitoria Anual - 1'!S:S,"Excluída")</f>
        <v>0</v>
      </c>
      <c r="AA17">
        <f t="array" ref="AA17">COUNTIFS('Monitoria Anual - 1'!O:O,"x",'Monitoria Anual - 1'!S:S,"Agrupada")</f>
        <v>0</v>
      </c>
      <c r="AB17">
        <f>Z17+AA17</f>
        <v>0</v>
      </c>
    </row>
    <row r="18" spans="1:28" ht="15.75">
      <c r="A18" s="11"/>
      <c r="C18" s="82" t="s">
        <v>548</v>
      </c>
      <c r="D18" s="91">
        <f>COUNTA('Monitoria Anual - 1'!P11:P886)</f>
        <v>12</v>
      </c>
      <c r="E18" s="104">
        <f>D18/$D$22</f>
        <v>0.32432432432432434</v>
      </c>
      <c r="F18" s="87">
        <f>D18-AB18</f>
        <v>12</v>
      </c>
      <c r="G18" s="104">
        <f t="shared" si="0"/>
        <v>0.31578947368421051</v>
      </c>
      <c r="H18" s="103"/>
      <c r="X18" s="11"/>
      <c r="Z18">
        <f t="array" ref="Z18">COUNTIFS('Monitoria Anual - 1'!P:P,"x",'Monitoria Anual - 1'!S:S,"Excluída")</f>
        <v>0</v>
      </c>
      <c r="AA18">
        <f t="array" ref="AA18">COUNTIFS('Monitoria Anual - 1'!P:P,"x",'Monitoria Anual - 1'!S:S,"Agrupada")</f>
        <v>0</v>
      </c>
      <c r="AB18">
        <f>Z18+AA18</f>
        <v>0</v>
      </c>
    </row>
    <row r="19" spans="1:28" ht="15.75">
      <c r="A19" s="11"/>
      <c r="C19" s="83" t="s">
        <v>549</v>
      </c>
      <c r="D19" s="91">
        <f>COUNTA('Monitoria Anual - 1'!Q11:Q886)</f>
        <v>13</v>
      </c>
      <c r="E19" s="104">
        <f>D19/$D$22</f>
        <v>0.35135135135135137</v>
      </c>
      <c r="F19" s="87">
        <f t="shared" ref="F19:F20" si="1">D19-AB19</f>
        <v>12</v>
      </c>
      <c r="G19" s="104">
        <f t="shared" si="0"/>
        <v>0.31578947368421051</v>
      </c>
      <c r="H19" s="103"/>
      <c r="X19" s="11"/>
      <c r="Z19">
        <f t="array" ref="Z19">COUNTIFS('Monitoria Anual - 1'!Q:Q,"x",'Monitoria Anual - 1'!S:S,"Excluída")</f>
        <v>1</v>
      </c>
      <c r="AA19">
        <f t="array" ref="AA19">COUNTIFS('Monitoria Anual - 1'!Q:Q,"x",'Monitoria Anual - 1'!S:S,"Agrupada")</f>
        <v>0</v>
      </c>
      <c r="AB19">
        <f>Z19+AA19</f>
        <v>1</v>
      </c>
    </row>
    <row r="20" spans="1:28" ht="15.75">
      <c r="A20" s="11"/>
      <c r="C20" s="84" t="s">
        <v>550</v>
      </c>
      <c r="D20" s="91">
        <f>COUNTA('Monitoria Anual - 1'!R11:R886)</f>
        <v>1</v>
      </c>
      <c r="E20" s="104">
        <f>D20/$D$22</f>
        <v>2.7027027027027029E-2</v>
      </c>
      <c r="F20" s="87">
        <f t="shared" si="1"/>
        <v>1</v>
      </c>
      <c r="G20" s="104">
        <f t="shared" si="0"/>
        <v>2.6315789473684209E-2</v>
      </c>
      <c r="H20" s="103"/>
      <c r="X20" s="11"/>
      <c r="Z20">
        <f t="array" ref="Z20">COUNTIFS('Monitoria Anual - 1'!R:R,"x",'Monitoria Anual - 1'!S:S,"Excluída")</f>
        <v>0</v>
      </c>
      <c r="AA20">
        <f t="array" ref="AA20">COUNTIFS('Monitoria Anual - 1'!R:R,"x",'Monitoria Anual - 1'!S:S,"Agrupada")</f>
        <v>0</v>
      </c>
      <c r="AB20">
        <f>Z20+AA20</f>
        <v>0</v>
      </c>
    </row>
    <row r="21" spans="1:28" ht="16.5" thickBot="1">
      <c r="A21" s="11"/>
      <c r="C21" s="85" t="s">
        <v>551</v>
      </c>
      <c r="D21" s="92"/>
      <c r="E21" s="105"/>
      <c r="F21" s="88">
        <f>'Monitoria Anual - 1'!C53</f>
        <v>2</v>
      </c>
      <c r="G21" s="106">
        <f t="shared" si="0"/>
        <v>5.2631578947368418E-2</v>
      </c>
      <c r="H21" s="103"/>
      <c r="X21" s="11"/>
    </row>
    <row r="22" spans="1:28" ht="16.5" thickBot="1">
      <c r="A22" s="11"/>
      <c r="C22" s="94" t="s">
        <v>552</v>
      </c>
      <c r="D22" s="96">
        <f>SUM(D16:D20)</f>
        <v>37</v>
      </c>
      <c r="E22" s="32">
        <f>SUM(E15:E21)</f>
        <v>1</v>
      </c>
      <c r="F22" s="95">
        <f>SUM(F16:F21)</f>
        <v>38</v>
      </c>
      <c r="G22" s="32">
        <f>SUM(G16:G21)</f>
        <v>1</v>
      </c>
      <c r="H22" s="103"/>
      <c r="X22" s="11"/>
    </row>
    <row r="23" spans="1:28" ht="15.75" thickBot="1">
      <c r="A23" s="11"/>
      <c r="C23" s="75" t="s">
        <v>553</v>
      </c>
      <c r="D23" s="342">
        <f>COUNTIF('Monitoria Anual - 1'!S11:S886,"Agrupada")</f>
        <v>0</v>
      </c>
      <c r="E23" s="343"/>
      <c r="F23" s="343"/>
      <c r="G23" s="344"/>
      <c r="H23" s="5"/>
      <c r="X23" s="11"/>
    </row>
    <row r="24" spans="1:28" ht="15.75" thickBot="1">
      <c r="A24" s="11"/>
      <c r="C24" s="74" t="s">
        <v>554</v>
      </c>
      <c r="D24" s="342">
        <f>COUNTIF('Monitoria Anual - 1'!S11:S48,"Excluída")</f>
        <v>1</v>
      </c>
      <c r="E24" s="343"/>
      <c r="F24" s="343"/>
      <c r="G24" s="344"/>
      <c r="X24" s="11"/>
    </row>
    <row r="25" spans="1:28">
      <c r="A25" s="11"/>
      <c r="X25" s="11"/>
    </row>
    <row r="26" spans="1:28">
      <c r="A26" s="11"/>
      <c r="X26" s="11"/>
    </row>
    <row r="27" spans="1:28" ht="15.75">
      <c r="A27" s="11"/>
      <c r="B27" s="340" t="s">
        <v>555</v>
      </c>
      <c r="C27" s="341"/>
      <c r="D27" s="42"/>
      <c r="E27" s="42"/>
      <c r="F27" s="42"/>
      <c r="G27" s="42"/>
      <c r="X27" s="11"/>
    </row>
    <row r="28" spans="1:28" ht="16.5" thickBot="1">
      <c r="A28" s="11"/>
      <c r="B28" s="42"/>
      <c r="C28" s="17"/>
      <c r="D28" s="17"/>
      <c r="E28" s="17"/>
      <c r="F28" s="17"/>
      <c r="G28" s="17"/>
      <c r="H28" s="42"/>
      <c r="I28" s="42"/>
      <c r="J28" s="42"/>
      <c r="K28" s="42"/>
      <c r="L28" s="42"/>
      <c r="M28" s="42"/>
      <c r="N28" s="42"/>
      <c r="O28" s="42"/>
      <c r="P28" s="42"/>
      <c r="Q28" s="42"/>
      <c r="R28" s="42"/>
      <c r="S28" s="42"/>
      <c r="T28" s="42"/>
      <c r="U28" s="42"/>
      <c r="V28" s="42"/>
      <c r="W28" s="42"/>
      <c r="X28" s="11"/>
    </row>
    <row r="29" spans="1:28" ht="16.5" thickBot="1">
      <c r="A29" s="11"/>
      <c r="B29" s="17"/>
      <c r="C29" s="33" t="s">
        <v>556</v>
      </c>
      <c r="D29" s="68">
        <f>COUNTA('Monitoria Anual - 1'!A11:A47)</f>
        <v>4</v>
      </c>
      <c r="H29" s="17"/>
      <c r="I29" s="17"/>
      <c r="J29" s="17"/>
      <c r="K29" s="17"/>
      <c r="L29" s="17"/>
      <c r="M29" s="17"/>
      <c r="N29" s="17"/>
      <c r="O29" s="17"/>
      <c r="P29" s="17"/>
      <c r="Q29" s="17"/>
      <c r="R29" s="17"/>
      <c r="S29" s="17"/>
      <c r="T29" s="17"/>
      <c r="U29" s="17"/>
      <c r="V29" s="17"/>
      <c r="W29" s="17"/>
      <c r="X29" s="11"/>
    </row>
    <row r="30" spans="1:28" ht="15.75" thickBot="1">
      <c r="A30" s="11"/>
      <c r="X30" s="11"/>
    </row>
    <row r="31" spans="1:28" ht="15.75" thickBot="1">
      <c r="A31" s="11"/>
      <c r="C31" s="78" t="s">
        <v>557</v>
      </c>
      <c r="D31" s="78" t="s">
        <v>558</v>
      </c>
      <c r="E31" s="19"/>
      <c r="F31" s="20"/>
      <c r="G31" s="21"/>
      <c r="H31" s="23"/>
      <c r="I31" s="24"/>
      <c r="J31" s="25"/>
      <c r="W31" s="1"/>
      <c r="X31" s="11"/>
    </row>
    <row r="32" spans="1:28">
      <c r="A32" s="11"/>
      <c r="C32" s="76" t="s">
        <v>559</v>
      </c>
      <c r="D32" s="99">
        <f>SUM(F32:J32)</f>
        <v>8</v>
      </c>
      <c r="E32" s="34">
        <f>COUNTA('Monitoria Anual - 1'!S11:S18)</f>
        <v>0</v>
      </c>
      <c r="F32" s="66">
        <f>COUNTA('Monitoria Anual - 1'!N11:N18)</f>
        <v>2</v>
      </c>
      <c r="G32" s="66">
        <f>COUNTA('Monitoria Anual - 1'!O11:O18)</f>
        <v>1</v>
      </c>
      <c r="H32" s="66">
        <f>COUNTA('Monitoria Anual - 1'!P11:P18)</f>
        <v>3</v>
      </c>
      <c r="I32" s="66">
        <f>COUNTA('Monitoria Anual - 1'!Q11:Q18)</f>
        <v>2</v>
      </c>
      <c r="J32" s="67">
        <f>COUNTA('Monitoria Anual - 1'!R11:R18)</f>
        <v>0</v>
      </c>
      <c r="W32" s="1"/>
      <c r="X32" s="11"/>
    </row>
    <row r="33" spans="1:30">
      <c r="A33" s="11"/>
      <c r="C33" s="77" t="s">
        <v>560</v>
      </c>
      <c r="D33" s="76">
        <f>SUM(F33:J33)</f>
        <v>12</v>
      </c>
      <c r="E33" s="35">
        <f>COUNTA('Monitoria Anual - 1'!S19:S30)</f>
        <v>0</v>
      </c>
      <c r="F33" s="36">
        <f>COUNTA('Monitoria Anual - 1'!N19:N30)</f>
        <v>0</v>
      </c>
      <c r="G33" s="36">
        <f>COUNTA('Monitoria Anual - 1'!O19:O30)</f>
        <v>4</v>
      </c>
      <c r="H33" s="36">
        <f>COUNTA('Monitoria Anual - 1'!P19:P30)</f>
        <v>4</v>
      </c>
      <c r="I33" s="36">
        <f>COUNTA('Monitoria Anual - 1'!Q19:Q30)</f>
        <v>4</v>
      </c>
      <c r="J33" s="37">
        <f>COUNTA('Monitoria Anual - 1'!R19:R30)</f>
        <v>0</v>
      </c>
      <c r="W33" s="1"/>
      <c r="X33" s="11"/>
    </row>
    <row r="34" spans="1:30">
      <c r="A34" s="11"/>
      <c r="C34" s="77" t="s">
        <v>561</v>
      </c>
      <c r="D34" s="76">
        <f t="shared" ref="D34:D35" si="2">SUM(F34:J34)</f>
        <v>5</v>
      </c>
      <c r="E34" s="35">
        <f>COUNTA('Monitoria Anual - 1'!S31:S35)</f>
        <v>0</v>
      </c>
      <c r="F34" s="36">
        <f>COUNTA('Monitoria Anual - 1'!N31:N35)</f>
        <v>0</v>
      </c>
      <c r="G34" s="36">
        <f>COUNTA('Monitoria Anual - 1'!O31:O35)</f>
        <v>2</v>
      </c>
      <c r="H34" s="36">
        <f>COUNTA('Monitoria Anual - 1'!P31:P35)</f>
        <v>3</v>
      </c>
      <c r="I34" s="36">
        <f>COUNTA('Monitoria Anual - 1'!Q31:Q35)</f>
        <v>0</v>
      </c>
      <c r="J34" s="37">
        <f>COUNTA('Monitoria Anual - 1'!R31:R35)</f>
        <v>0</v>
      </c>
      <c r="W34" s="1"/>
      <c r="X34" s="11"/>
    </row>
    <row r="35" spans="1:30">
      <c r="A35" s="11"/>
      <c r="C35" s="77" t="s">
        <v>562</v>
      </c>
      <c r="D35" s="76">
        <f t="shared" si="2"/>
        <v>12</v>
      </c>
      <c r="E35" s="35">
        <f>COUNTA('Monitoria Anual - 1'!S36:S47)</f>
        <v>1</v>
      </c>
      <c r="F35" s="36">
        <f>COUNTA('Monitoria Anual - 1'!N36:N47)</f>
        <v>0</v>
      </c>
      <c r="G35" s="36">
        <f>COUNTA('Monitoria Anual - 1'!O36:O47)</f>
        <v>2</v>
      </c>
      <c r="H35" s="36">
        <f>COUNTA('Monitoria Anual - 1'!P36:P47)</f>
        <v>2</v>
      </c>
      <c r="I35" s="36">
        <f>COUNTA('Monitoria Anual - 1'!Q36:Q47)</f>
        <v>7</v>
      </c>
      <c r="J35" s="37">
        <f>COUNTA('Monitoria Anual - 1'!R36:R47)</f>
        <v>1</v>
      </c>
      <c r="W35" s="1"/>
      <c r="X35" s="11"/>
    </row>
    <row r="36" spans="1:30">
      <c r="A36" s="11"/>
      <c r="X36" s="11"/>
    </row>
    <row r="37" spans="1:30">
      <c r="A37" s="11"/>
      <c r="B37" s="11"/>
      <c r="C37" s="11"/>
      <c r="D37" s="11"/>
      <c r="E37" s="11"/>
      <c r="F37" s="11"/>
      <c r="G37" s="11"/>
      <c r="H37" s="11"/>
      <c r="I37" s="11"/>
      <c r="J37" s="11"/>
      <c r="K37" s="11"/>
      <c r="L37" s="11"/>
      <c r="M37" s="11"/>
      <c r="N37" s="11"/>
      <c r="O37" s="11"/>
      <c r="P37" s="11"/>
      <c r="Q37" s="11"/>
      <c r="R37" s="11"/>
      <c r="S37" s="11"/>
      <c r="T37" s="11"/>
      <c r="U37" s="11"/>
      <c r="V37" s="11"/>
      <c r="W37" s="11"/>
      <c r="X37" s="11"/>
    </row>
    <row r="39" spans="1:30">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row>
    <row r="40" spans="1:30">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row>
    <row r="41" spans="1:30">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row>
  </sheetData>
  <sheetProtection algorithmName="SHA-512" hashValue="0xregcjtvJ9FAKWzQ8tsgGE5sGA3sqnMlSBSpOBgC/pNNEt2t66pngqQwUXM0rwk+IxQ0hrczr5BZe0Oq3Vu7A==" saltValue="nUeBV/CbufZbpb6ba4pNAw==" spinCount="100000" sheet="1" objects="1" scenarios="1"/>
  <protectedRanges>
    <protectedRange password="ECFE" sqref="A36:AD41 A1:AD35" name="Intervalo1"/>
  </protectedRanges>
  <mergeCells count="13">
    <mergeCell ref="B1:W2"/>
    <mergeCell ref="B27:C27"/>
    <mergeCell ref="D23:G23"/>
    <mergeCell ref="D24:G24"/>
    <mergeCell ref="B3:W3"/>
    <mergeCell ref="D7:G7"/>
    <mergeCell ref="B11:C11"/>
    <mergeCell ref="B9:W9"/>
    <mergeCell ref="F12:G12"/>
    <mergeCell ref="C13:G13"/>
    <mergeCell ref="B5:C5"/>
    <mergeCell ref="B7:C7"/>
    <mergeCell ref="D5:M5"/>
  </mergeCells>
  <conditionalFormatting sqref="E32:F32 F32:J35">
    <cfRule type="cellIs" dxfId="34" priority="5" stopIfTrue="1" operator="equal">
      <formula>0</formula>
    </cfRule>
  </conditionalFormatting>
  <pageMargins left="0.25" right="0.25" top="0.75" bottom="0.75" header="0.3" footer="0.3"/>
  <pageSetup paperSize="9" scale="52" fitToHeight="0" orientation="landscape" r:id="rId1"/>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05"/>
  <sheetViews>
    <sheetView showGridLines="0" tabSelected="1" zoomScale="80" zoomScaleNormal="80" workbookViewId="0">
      <selection activeCell="I11" sqref="I11"/>
    </sheetView>
  </sheetViews>
  <sheetFormatPr defaultColWidth="8.85546875" defaultRowHeight="15"/>
  <cols>
    <col min="1" max="1" width="38" style="2" customWidth="1"/>
    <col min="2" max="2" width="7.28515625" style="2" customWidth="1"/>
    <col min="3" max="3" width="57.5703125" style="2" customWidth="1"/>
    <col min="4" max="4" width="30" style="2" customWidth="1"/>
    <col min="5" max="5" width="28.140625" style="2" customWidth="1"/>
    <col min="6" max="7" width="16" style="2" customWidth="1"/>
    <col min="8" max="8" width="25.140625" style="65" customWidth="1"/>
    <col min="9" max="9" width="20" style="2" customWidth="1"/>
    <col min="10" max="10" width="47.85546875" style="2" customWidth="1"/>
    <col min="11" max="12" width="25.140625" style="2" customWidth="1"/>
    <col min="13" max="13" width="34.28515625" style="2" customWidth="1"/>
    <col min="14" max="19" width="26.7109375" style="59" customWidth="1"/>
    <col min="20" max="20" width="83.28515625" style="14" customWidth="1"/>
    <col min="21" max="21" width="54.85546875" style="59" customWidth="1"/>
    <col min="22" max="22" width="40" style="2" customWidth="1"/>
    <col min="23" max="23" width="29.85546875" style="157" bestFit="1" customWidth="1"/>
    <col min="24" max="24" width="26.7109375" style="2" customWidth="1"/>
    <col min="25" max="27" width="28.85546875" style="2" customWidth="1"/>
    <col min="28" max="31" width="18.7109375" style="2" customWidth="1"/>
    <col min="32" max="32" width="29.42578125" style="2" bestFit="1" customWidth="1"/>
    <col min="33" max="33" width="23" style="2" bestFit="1" customWidth="1"/>
    <col min="34" max="34" width="18.7109375" style="2" customWidth="1"/>
    <col min="35" max="35" width="22.7109375" style="2" customWidth="1"/>
    <col min="36" max="36" width="7" style="2" customWidth="1"/>
    <col min="37" max="39" width="8.85546875" style="2"/>
    <col min="40" max="40" width="8.85546875" style="2" hidden="1" customWidth="1"/>
    <col min="41" max="16384" width="8.85546875" style="2"/>
  </cols>
  <sheetData>
    <row r="1" spans="1:40" ht="26.25" customHeight="1">
      <c r="A1" s="284" t="s">
        <v>71</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18"/>
    </row>
    <row r="2" spans="1:40" ht="21" customHeight="1" thickBot="1">
      <c r="A2" s="353" t="s">
        <v>72</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18"/>
    </row>
    <row r="3" spans="1:40" ht="2.25" customHeight="1" thickTop="1">
      <c r="AJ3" s="18"/>
    </row>
    <row r="4" spans="1:40" ht="32.25" customHeight="1">
      <c r="A4" s="52" t="s">
        <v>73</v>
      </c>
      <c r="B4" s="298" t="s">
        <v>74</v>
      </c>
      <c r="C4" s="299"/>
      <c r="D4" s="299"/>
      <c r="E4" s="299"/>
      <c r="F4" s="299"/>
      <c r="G4" s="300"/>
      <c r="H4" s="223"/>
      <c r="I4" s="13"/>
      <c r="J4" s="13"/>
      <c r="K4" s="13"/>
      <c r="L4" s="13"/>
      <c r="M4" s="13"/>
      <c r="N4" s="13"/>
      <c r="O4" s="13"/>
      <c r="P4" s="13"/>
      <c r="Q4" s="13"/>
      <c r="R4" s="13"/>
      <c r="S4" s="2"/>
      <c r="AJ4" s="18"/>
    </row>
    <row r="5" spans="1:40" ht="24.75" hidden="1" customHeight="1">
      <c r="AJ5" s="18"/>
    </row>
    <row r="6" spans="1:40" ht="18.75" customHeight="1">
      <c r="A6" s="52" t="s">
        <v>75</v>
      </c>
      <c r="B6" s="301" t="s">
        <v>564</v>
      </c>
      <c r="C6" s="302"/>
      <c r="M6" s="59"/>
      <c r="AJ6" s="18"/>
      <c r="AN6" s="2" t="s">
        <v>77</v>
      </c>
    </row>
    <row r="7" spans="1:40" ht="15" customHeight="1" thickBot="1">
      <c r="AJ7" s="18"/>
      <c r="AN7" s="60" t="s">
        <v>78</v>
      </c>
    </row>
    <row r="8" spans="1:40" ht="27" customHeight="1" thickBot="1">
      <c r="A8" s="354" t="s">
        <v>79</v>
      </c>
      <c r="B8" s="355"/>
      <c r="C8" s="355"/>
      <c r="D8" s="355"/>
      <c r="E8" s="355"/>
      <c r="F8" s="355"/>
      <c r="G8" s="355"/>
      <c r="H8" s="355"/>
      <c r="I8" s="355"/>
      <c r="J8" s="355"/>
      <c r="K8" s="355"/>
      <c r="L8" s="355"/>
      <c r="M8" s="356"/>
      <c r="N8" s="324" t="s">
        <v>80</v>
      </c>
      <c r="O8" s="325"/>
      <c r="P8" s="325"/>
      <c r="Q8" s="325"/>
      <c r="R8" s="325"/>
      <c r="S8" s="325"/>
      <c r="T8" s="325"/>
      <c r="U8" s="325"/>
      <c r="V8" s="325"/>
      <c r="W8" s="325"/>
      <c r="X8" s="326"/>
      <c r="Y8" s="287" t="s">
        <v>81</v>
      </c>
      <c r="Z8" s="288"/>
      <c r="AA8" s="288"/>
      <c r="AB8" s="288"/>
      <c r="AC8" s="288"/>
      <c r="AD8" s="288"/>
      <c r="AE8" s="288"/>
      <c r="AF8" s="288"/>
      <c r="AG8" s="288"/>
      <c r="AH8" s="288"/>
      <c r="AI8" s="289"/>
      <c r="AJ8" s="18"/>
    </row>
    <row r="9" spans="1:40" ht="64.5" customHeight="1">
      <c r="A9" s="280" t="s">
        <v>82</v>
      </c>
      <c r="B9" s="280" t="s">
        <v>83</v>
      </c>
      <c r="C9" s="280" t="s">
        <v>1</v>
      </c>
      <c r="D9" s="280" t="s">
        <v>3</v>
      </c>
      <c r="E9" s="281" t="s">
        <v>5</v>
      </c>
      <c r="F9" s="280" t="s">
        <v>7</v>
      </c>
      <c r="G9" s="280"/>
      <c r="H9" s="280" t="s">
        <v>9</v>
      </c>
      <c r="I9" s="280" t="s">
        <v>13</v>
      </c>
      <c r="J9" s="280" t="s">
        <v>11</v>
      </c>
      <c r="K9" s="283" t="s">
        <v>84</v>
      </c>
      <c r="L9" s="283"/>
      <c r="M9" s="280" t="s">
        <v>19</v>
      </c>
      <c r="N9" s="331" t="s">
        <v>22</v>
      </c>
      <c r="O9" s="333" t="s">
        <v>24</v>
      </c>
      <c r="P9" s="335" t="s">
        <v>26</v>
      </c>
      <c r="Q9" s="337" t="s">
        <v>28</v>
      </c>
      <c r="R9" s="316" t="s">
        <v>30</v>
      </c>
      <c r="S9" s="318" t="s">
        <v>32</v>
      </c>
      <c r="T9" s="320" t="s">
        <v>38</v>
      </c>
      <c r="U9" s="320" t="s">
        <v>40</v>
      </c>
      <c r="V9" s="320" t="s">
        <v>42</v>
      </c>
      <c r="W9" s="320" t="s">
        <v>44</v>
      </c>
      <c r="X9" s="327" t="s">
        <v>46</v>
      </c>
      <c r="Y9" s="329" t="s">
        <v>49</v>
      </c>
      <c r="Z9" s="314" t="s">
        <v>51</v>
      </c>
      <c r="AA9" s="322" t="s">
        <v>53</v>
      </c>
      <c r="AB9" s="314" t="s">
        <v>55</v>
      </c>
      <c r="AC9" s="314" t="s">
        <v>57</v>
      </c>
      <c r="AD9" s="314" t="s">
        <v>59</v>
      </c>
      <c r="AE9" s="314" t="s">
        <v>61</v>
      </c>
      <c r="AF9" s="303" t="s">
        <v>63</v>
      </c>
      <c r="AG9" s="314" t="s">
        <v>65</v>
      </c>
      <c r="AH9" s="314" t="s">
        <v>67</v>
      </c>
      <c r="AI9" s="296" t="s">
        <v>69</v>
      </c>
      <c r="AJ9" s="18"/>
    </row>
    <row r="10" spans="1:40" ht="19.5" customHeight="1" thickBot="1">
      <c r="A10" s="280"/>
      <c r="B10" s="280"/>
      <c r="C10" s="280"/>
      <c r="D10" s="280"/>
      <c r="E10" s="281"/>
      <c r="F10" s="50" t="s">
        <v>86</v>
      </c>
      <c r="G10" s="50" t="s">
        <v>87</v>
      </c>
      <c r="H10" s="280"/>
      <c r="I10" s="280"/>
      <c r="J10" s="280"/>
      <c r="K10" s="97" t="s">
        <v>88</v>
      </c>
      <c r="L10" s="97" t="s">
        <v>89</v>
      </c>
      <c r="M10" s="280"/>
      <c r="N10" s="332"/>
      <c r="O10" s="334"/>
      <c r="P10" s="336"/>
      <c r="Q10" s="338"/>
      <c r="R10" s="317"/>
      <c r="S10" s="319"/>
      <c r="T10" s="321"/>
      <c r="U10" s="321"/>
      <c r="V10" s="321"/>
      <c r="W10" s="321"/>
      <c r="X10" s="328"/>
      <c r="Y10" s="330"/>
      <c r="Z10" s="315"/>
      <c r="AA10" s="323"/>
      <c r="AB10" s="315"/>
      <c r="AC10" s="315"/>
      <c r="AD10" s="315"/>
      <c r="AE10" s="315"/>
      <c r="AF10" s="304"/>
      <c r="AG10" s="315"/>
      <c r="AH10" s="315"/>
      <c r="AI10" s="297"/>
      <c r="AJ10" s="18"/>
    </row>
    <row r="11" spans="1:40" ht="110.25">
      <c r="A11" s="352" t="s">
        <v>565</v>
      </c>
      <c r="B11" s="45" t="s">
        <v>91</v>
      </c>
      <c r="C11" s="191" t="s">
        <v>566</v>
      </c>
      <c r="D11" s="191" t="s">
        <v>567</v>
      </c>
      <c r="E11" s="191" t="s">
        <v>94</v>
      </c>
      <c r="F11" s="201">
        <v>44774</v>
      </c>
      <c r="G11" s="201">
        <v>45627</v>
      </c>
      <c r="H11" s="191" t="s">
        <v>122</v>
      </c>
      <c r="I11" s="191">
        <v>0</v>
      </c>
      <c r="J11" s="191" t="s">
        <v>568</v>
      </c>
      <c r="K11" s="191" t="s">
        <v>97</v>
      </c>
      <c r="L11" s="191" t="s">
        <v>98</v>
      </c>
      <c r="M11" s="191" t="s">
        <v>99</v>
      </c>
      <c r="N11" s="61"/>
      <c r="O11" s="62" t="s">
        <v>100</v>
      </c>
      <c r="P11" s="61"/>
      <c r="Q11" s="61"/>
      <c r="R11" s="61"/>
      <c r="S11" s="63"/>
      <c r="T11" s="231" t="s">
        <v>569</v>
      </c>
      <c r="U11" s="219"/>
      <c r="V11" s="109" t="s">
        <v>570</v>
      </c>
      <c r="W11" s="166" t="s">
        <v>122</v>
      </c>
      <c r="X11" s="61"/>
      <c r="Y11" s="61"/>
      <c r="Z11" s="61"/>
      <c r="AA11" s="61"/>
      <c r="AB11" s="171">
        <v>45536</v>
      </c>
      <c r="AC11" s="171">
        <v>45839</v>
      </c>
      <c r="AD11" s="61"/>
      <c r="AE11" s="61"/>
      <c r="AF11" s="219" t="s">
        <v>571</v>
      </c>
      <c r="AG11" s="61"/>
      <c r="AH11" s="61"/>
      <c r="AI11" s="61"/>
      <c r="AJ11" s="18"/>
    </row>
    <row r="12" spans="1:40" ht="157.5">
      <c r="A12" s="352"/>
      <c r="B12" s="45" t="s">
        <v>106</v>
      </c>
      <c r="C12" s="191" t="s">
        <v>107</v>
      </c>
      <c r="D12" s="191" t="s">
        <v>572</v>
      </c>
      <c r="E12" s="191" t="s">
        <v>109</v>
      </c>
      <c r="F12" s="201">
        <v>45627</v>
      </c>
      <c r="G12" s="201">
        <v>46569</v>
      </c>
      <c r="H12" s="191" t="s">
        <v>177</v>
      </c>
      <c r="I12" s="202">
        <v>50000</v>
      </c>
      <c r="J12" s="191" t="s">
        <v>573</v>
      </c>
      <c r="K12" s="191" t="s">
        <v>112</v>
      </c>
      <c r="L12" s="191" t="s">
        <v>97</v>
      </c>
      <c r="M12" s="191" t="s">
        <v>574</v>
      </c>
      <c r="N12" s="61" t="s">
        <v>100</v>
      </c>
      <c r="O12" s="61"/>
      <c r="P12" s="61"/>
      <c r="Q12" s="61"/>
      <c r="R12" s="61"/>
      <c r="S12" s="63"/>
      <c r="T12" s="228" t="s">
        <v>575</v>
      </c>
      <c r="U12" s="218"/>
      <c r="V12" s="218" t="s">
        <v>576</v>
      </c>
      <c r="W12" s="191" t="s">
        <v>586</v>
      </c>
      <c r="X12" s="218" t="s">
        <v>577</v>
      </c>
      <c r="Y12" s="64"/>
      <c r="Z12" s="64"/>
      <c r="AA12" s="64"/>
      <c r="AB12" s="165">
        <v>45870</v>
      </c>
      <c r="AC12" s="64"/>
      <c r="AD12" s="64"/>
      <c r="AE12" s="64"/>
      <c r="AF12" s="203" t="s">
        <v>578</v>
      </c>
      <c r="AG12" s="64"/>
      <c r="AH12" s="64"/>
      <c r="AI12" s="64"/>
      <c r="AJ12" s="18"/>
    </row>
    <row r="13" spans="1:40" ht="126">
      <c r="A13" s="352"/>
      <c r="B13" s="45" t="s">
        <v>118</v>
      </c>
      <c r="C13" s="265" t="s">
        <v>579</v>
      </c>
      <c r="D13" s="191" t="s">
        <v>580</v>
      </c>
      <c r="E13" s="191" t="s">
        <v>581</v>
      </c>
      <c r="F13" s="201">
        <v>45139</v>
      </c>
      <c r="G13" s="201">
        <v>46569</v>
      </c>
      <c r="H13" s="191" t="s">
        <v>122</v>
      </c>
      <c r="I13" s="202">
        <v>650000</v>
      </c>
      <c r="J13" s="191" t="s">
        <v>582</v>
      </c>
      <c r="K13" s="191" t="s">
        <v>124</v>
      </c>
      <c r="L13" s="191" t="s">
        <v>97</v>
      </c>
      <c r="M13" s="191" t="s">
        <v>583</v>
      </c>
      <c r="N13" s="61"/>
      <c r="O13" s="61"/>
      <c r="P13" s="61"/>
      <c r="Q13" s="61" t="s">
        <v>100</v>
      </c>
      <c r="R13" s="61"/>
      <c r="S13" s="63"/>
      <c r="T13" s="266" t="s">
        <v>584</v>
      </c>
      <c r="U13" s="218"/>
      <c r="V13" s="244" t="s">
        <v>585</v>
      </c>
      <c r="W13" s="191" t="s">
        <v>586</v>
      </c>
      <c r="X13" s="64"/>
      <c r="Y13" s="64"/>
      <c r="Z13" s="64"/>
      <c r="AA13" s="64"/>
      <c r="AB13" s="64"/>
      <c r="AC13" s="64"/>
      <c r="AD13" s="64"/>
      <c r="AE13" s="64"/>
      <c r="AF13" s="64"/>
      <c r="AG13" s="64"/>
      <c r="AH13" s="64"/>
      <c r="AI13" s="64"/>
      <c r="AJ13" s="18"/>
    </row>
    <row r="14" spans="1:40" ht="110.25">
      <c r="A14" s="352"/>
      <c r="B14" s="45" t="s">
        <v>131</v>
      </c>
      <c r="C14" s="191" t="s">
        <v>132</v>
      </c>
      <c r="D14" s="191" t="s">
        <v>133</v>
      </c>
      <c r="E14" s="191" t="s">
        <v>134</v>
      </c>
      <c r="F14" s="201">
        <v>45505</v>
      </c>
      <c r="G14" s="201">
        <v>46569</v>
      </c>
      <c r="H14" s="191" t="s">
        <v>135</v>
      </c>
      <c r="I14" s="191">
        <v>0</v>
      </c>
      <c r="J14" s="191" t="s">
        <v>587</v>
      </c>
      <c r="K14" s="191" t="s">
        <v>124</v>
      </c>
      <c r="L14" s="191" t="s">
        <v>97</v>
      </c>
      <c r="M14" s="191" t="s">
        <v>137</v>
      </c>
      <c r="N14" s="61"/>
      <c r="O14" s="61"/>
      <c r="P14" s="61" t="s">
        <v>100</v>
      </c>
      <c r="Q14" s="61"/>
      <c r="R14" s="61"/>
      <c r="S14" s="63"/>
      <c r="T14" s="228" t="s">
        <v>588</v>
      </c>
      <c r="U14" s="218" t="s">
        <v>589</v>
      </c>
      <c r="V14" s="218" t="s">
        <v>590</v>
      </c>
      <c r="W14" s="157" t="s">
        <v>586</v>
      </c>
      <c r="X14" s="64"/>
      <c r="Y14" s="64"/>
      <c r="Z14" s="164" t="s">
        <v>591</v>
      </c>
      <c r="AA14" s="64"/>
      <c r="AB14" s="64"/>
      <c r="AC14" s="64"/>
      <c r="AD14" s="64"/>
      <c r="AE14" s="64"/>
      <c r="AF14" s="265" t="s">
        <v>592</v>
      </c>
      <c r="AH14" s="64"/>
      <c r="AI14" s="64"/>
      <c r="AJ14" s="18"/>
    </row>
    <row r="15" spans="1:40" ht="210">
      <c r="A15" s="352"/>
      <c r="B15" s="45" t="s">
        <v>140</v>
      </c>
      <c r="C15" s="191" t="s">
        <v>153</v>
      </c>
      <c r="D15" s="191" t="s">
        <v>593</v>
      </c>
      <c r="E15" s="191" t="s">
        <v>143</v>
      </c>
      <c r="F15" s="201">
        <v>45292</v>
      </c>
      <c r="G15" s="201">
        <v>45627</v>
      </c>
      <c r="H15" s="191" t="s">
        <v>144</v>
      </c>
      <c r="I15" s="202">
        <v>50000</v>
      </c>
      <c r="J15" s="191" t="s">
        <v>594</v>
      </c>
      <c r="K15" s="191" t="s">
        <v>146</v>
      </c>
      <c r="L15" s="191" t="s">
        <v>97</v>
      </c>
      <c r="M15" s="191" t="s">
        <v>147</v>
      </c>
      <c r="N15" s="61"/>
      <c r="O15" s="61"/>
      <c r="P15" s="61"/>
      <c r="Q15" s="61" t="s">
        <v>100</v>
      </c>
      <c r="R15" s="61"/>
      <c r="S15" s="63"/>
      <c r="T15" s="228" t="s">
        <v>595</v>
      </c>
      <c r="U15" s="218" t="s">
        <v>596</v>
      </c>
      <c r="V15" s="218" t="s">
        <v>597</v>
      </c>
      <c r="W15" s="164" t="s">
        <v>298</v>
      </c>
      <c r="X15" s="227" t="s">
        <v>598</v>
      </c>
      <c r="Y15" s="64"/>
      <c r="Z15" s="64"/>
      <c r="AA15" s="64"/>
      <c r="AB15" s="64"/>
      <c r="AC15" s="64"/>
      <c r="AD15" s="64"/>
      <c r="AE15" s="64"/>
      <c r="AF15" s="164" t="s">
        <v>599</v>
      </c>
      <c r="AG15" s="64"/>
      <c r="AH15" s="64"/>
      <c r="AI15" s="64"/>
      <c r="AJ15" s="18"/>
    </row>
    <row r="16" spans="1:40" ht="240">
      <c r="A16" s="352"/>
      <c r="B16" s="45" t="s">
        <v>156</v>
      </c>
      <c r="C16" s="191" t="s">
        <v>157</v>
      </c>
      <c r="D16" s="191" t="s">
        <v>158</v>
      </c>
      <c r="E16" s="191" t="s">
        <v>159</v>
      </c>
      <c r="F16" s="201">
        <v>44774</v>
      </c>
      <c r="G16" s="201">
        <v>46569</v>
      </c>
      <c r="H16" s="191" t="s">
        <v>388</v>
      </c>
      <c r="I16" s="191">
        <v>0</v>
      </c>
      <c r="J16" s="204" t="s">
        <v>600</v>
      </c>
      <c r="K16" s="191" t="s">
        <v>162</v>
      </c>
      <c r="L16" s="191" t="s">
        <v>162</v>
      </c>
      <c r="M16" s="191"/>
      <c r="N16" s="61"/>
      <c r="O16" s="61"/>
      <c r="P16" s="61"/>
      <c r="Q16" s="61" t="s">
        <v>100</v>
      </c>
      <c r="R16" s="61"/>
      <c r="S16" s="63"/>
      <c r="T16" s="12" t="s">
        <v>601</v>
      </c>
      <c r="U16" s="274" t="s">
        <v>602</v>
      </c>
      <c r="V16" s="64"/>
      <c r="W16" s="164" t="s">
        <v>388</v>
      </c>
      <c r="X16" s="242" t="s">
        <v>603</v>
      </c>
      <c r="Y16" s="64"/>
      <c r="Z16" s="218" t="s">
        <v>604</v>
      </c>
      <c r="AA16" s="64"/>
      <c r="AB16" s="64"/>
      <c r="AC16" s="64"/>
      <c r="AD16" s="64"/>
      <c r="AE16" s="64"/>
      <c r="AF16" s="203" t="s">
        <v>578</v>
      </c>
      <c r="AG16" s="64"/>
      <c r="AH16" s="64"/>
      <c r="AI16" s="64"/>
      <c r="AJ16" s="18"/>
    </row>
    <row r="17" spans="1:36" ht="63" customHeight="1">
      <c r="A17" s="352"/>
      <c r="B17" s="45" t="s">
        <v>170</v>
      </c>
      <c r="C17" s="191" t="s">
        <v>171</v>
      </c>
      <c r="D17" s="191" t="s">
        <v>172</v>
      </c>
      <c r="E17" s="191" t="s">
        <v>173</v>
      </c>
      <c r="F17" s="201">
        <v>44774</v>
      </c>
      <c r="G17" s="201">
        <v>45658</v>
      </c>
      <c r="H17" s="191" t="s">
        <v>605</v>
      </c>
      <c r="I17" s="191">
        <v>0</v>
      </c>
      <c r="J17" s="191" t="s">
        <v>177</v>
      </c>
      <c r="K17" s="191" t="s">
        <v>97</v>
      </c>
      <c r="L17" s="191" t="s">
        <v>162</v>
      </c>
      <c r="M17" s="191"/>
      <c r="N17" s="61"/>
      <c r="O17" s="61" t="s">
        <v>100</v>
      </c>
      <c r="P17" s="61"/>
      <c r="Q17" s="61"/>
      <c r="R17" s="61"/>
      <c r="S17" s="63"/>
      <c r="T17" s="228" t="s">
        <v>606</v>
      </c>
      <c r="U17" s="218"/>
      <c r="V17" s="64"/>
      <c r="W17" s="164" t="s">
        <v>388</v>
      </c>
      <c r="X17" s="218" t="s">
        <v>607</v>
      </c>
      <c r="Y17" s="64"/>
      <c r="Z17" s="64"/>
      <c r="AA17" s="64"/>
      <c r="AB17" s="165">
        <v>45658</v>
      </c>
      <c r="AC17" s="165">
        <v>46569</v>
      </c>
      <c r="AD17" s="64"/>
      <c r="AE17" s="64"/>
      <c r="AF17" s="218" t="s">
        <v>608</v>
      </c>
      <c r="AG17" s="64"/>
      <c r="AH17" s="64"/>
      <c r="AI17" s="64"/>
      <c r="AJ17" s="18"/>
    </row>
    <row r="18" spans="1:36" ht="165">
      <c r="A18" s="352"/>
      <c r="B18" s="45" t="s">
        <v>179</v>
      </c>
      <c r="C18" s="191" t="s">
        <v>609</v>
      </c>
      <c r="D18" s="191" t="s">
        <v>181</v>
      </c>
      <c r="E18" s="191"/>
      <c r="F18" s="201">
        <v>44774</v>
      </c>
      <c r="G18" s="201">
        <v>46569</v>
      </c>
      <c r="H18" s="191" t="s">
        <v>122</v>
      </c>
      <c r="I18" s="205">
        <v>200000</v>
      </c>
      <c r="J18" s="191" t="s">
        <v>610</v>
      </c>
      <c r="K18" s="191" t="s">
        <v>183</v>
      </c>
      <c r="L18" s="191"/>
      <c r="M18" s="203" t="s">
        <v>611</v>
      </c>
      <c r="N18" s="61"/>
      <c r="O18" s="61" t="s">
        <v>100</v>
      </c>
      <c r="P18" s="61"/>
      <c r="Q18" s="61"/>
      <c r="R18" s="61"/>
      <c r="S18" s="63"/>
      <c r="T18" s="228" t="s">
        <v>612</v>
      </c>
      <c r="U18" s="218"/>
      <c r="V18" s="218" t="s">
        <v>613</v>
      </c>
      <c r="W18" s="164" t="s">
        <v>122</v>
      </c>
      <c r="X18" s="218" t="s">
        <v>614</v>
      </c>
      <c r="Y18" s="64"/>
      <c r="Z18" s="64"/>
      <c r="AA18" s="64"/>
      <c r="AB18" s="64"/>
      <c r="AC18" s="64"/>
      <c r="AD18" s="64"/>
      <c r="AE18" s="64"/>
      <c r="AF18" s="218" t="s">
        <v>615</v>
      </c>
      <c r="AG18" s="64"/>
      <c r="AH18" s="64"/>
      <c r="AI18" s="64"/>
      <c r="AJ18" s="18"/>
    </row>
    <row r="19" spans="1:36" ht="236.25">
      <c r="A19" s="352" t="s">
        <v>616</v>
      </c>
      <c r="B19" s="45" t="s">
        <v>191</v>
      </c>
      <c r="C19" s="191" t="s">
        <v>192</v>
      </c>
      <c r="D19" s="191" t="s">
        <v>193</v>
      </c>
      <c r="E19" s="191" t="s">
        <v>194</v>
      </c>
      <c r="F19" s="201">
        <v>45139</v>
      </c>
      <c r="G19" s="201">
        <v>46569</v>
      </c>
      <c r="H19" s="191" t="s">
        <v>195</v>
      </c>
      <c r="I19" s="202">
        <v>50000</v>
      </c>
      <c r="J19" s="191" t="s">
        <v>617</v>
      </c>
      <c r="K19" s="191" t="s">
        <v>197</v>
      </c>
      <c r="L19" s="191" t="s">
        <v>198</v>
      </c>
      <c r="M19" s="191" t="s">
        <v>199</v>
      </c>
      <c r="N19" s="61"/>
      <c r="O19" s="61"/>
      <c r="P19" s="61" t="s">
        <v>100</v>
      </c>
      <c r="Q19" s="61"/>
      <c r="R19" s="61"/>
      <c r="S19" s="63"/>
      <c r="T19" s="228" t="s">
        <v>893</v>
      </c>
      <c r="U19" s="218"/>
      <c r="V19" s="218" t="s">
        <v>618</v>
      </c>
      <c r="W19" s="164" t="s">
        <v>619</v>
      </c>
      <c r="X19" s="218" t="s">
        <v>620</v>
      </c>
      <c r="Y19" s="64"/>
      <c r="Z19" s="64"/>
      <c r="AA19" s="64"/>
      <c r="AB19" s="64"/>
      <c r="AC19" s="64"/>
      <c r="AD19" s="64"/>
      <c r="AE19" s="64"/>
      <c r="AF19" s="218" t="s">
        <v>621</v>
      </c>
      <c r="AG19" s="64"/>
      <c r="AH19" s="64"/>
      <c r="AI19" s="64"/>
      <c r="AJ19" s="18"/>
    </row>
    <row r="20" spans="1:36" ht="173.25">
      <c r="A20" s="352"/>
      <c r="B20" s="45" t="s">
        <v>206</v>
      </c>
      <c r="C20" s="191" t="s">
        <v>216</v>
      </c>
      <c r="D20" s="191" t="s">
        <v>208</v>
      </c>
      <c r="E20" s="191" t="s">
        <v>194</v>
      </c>
      <c r="F20" s="201">
        <v>45658</v>
      </c>
      <c r="G20" s="201">
        <v>46569</v>
      </c>
      <c r="H20" s="191" t="s">
        <v>195</v>
      </c>
      <c r="I20" s="202">
        <v>200000</v>
      </c>
      <c r="J20" s="191" t="s">
        <v>622</v>
      </c>
      <c r="K20" s="191" t="s">
        <v>210</v>
      </c>
      <c r="L20" s="191"/>
      <c r="M20" s="203" t="s">
        <v>623</v>
      </c>
      <c r="N20" s="61" t="s">
        <v>100</v>
      </c>
      <c r="O20" s="61"/>
      <c r="P20" s="61"/>
      <c r="Q20" s="61"/>
      <c r="R20" s="61"/>
      <c r="S20" s="63"/>
      <c r="T20" s="229" t="s">
        <v>624</v>
      </c>
      <c r="U20" s="218"/>
      <c r="V20" s="218" t="s">
        <v>625</v>
      </c>
      <c r="W20" s="164" t="s">
        <v>619</v>
      </c>
      <c r="X20" s="218" t="s">
        <v>626</v>
      </c>
      <c r="Y20" s="64"/>
      <c r="Z20" s="64"/>
      <c r="AA20" s="64"/>
      <c r="AB20" s="64"/>
      <c r="AC20" s="64"/>
      <c r="AD20" s="64"/>
      <c r="AE20" s="64"/>
      <c r="AF20" s="203" t="s">
        <v>578</v>
      </c>
      <c r="AG20" s="64"/>
      <c r="AH20" s="64"/>
      <c r="AI20" s="64"/>
      <c r="AJ20" s="18"/>
    </row>
    <row r="21" spans="1:36" ht="85.5" customHeight="1">
      <c r="A21" s="352"/>
      <c r="B21" s="45" t="s">
        <v>218</v>
      </c>
      <c r="C21" s="191" t="s">
        <v>219</v>
      </c>
      <c r="D21" s="191" t="s">
        <v>220</v>
      </c>
      <c r="E21" s="191" t="s">
        <v>221</v>
      </c>
      <c r="F21" s="201">
        <v>44774</v>
      </c>
      <c r="G21" s="201">
        <v>45474</v>
      </c>
      <c r="H21" s="191" t="s">
        <v>627</v>
      </c>
      <c r="I21" s="191">
        <v>0</v>
      </c>
      <c r="J21" s="191" t="s">
        <v>605</v>
      </c>
      <c r="K21" s="191"/>
      <c r="L21" s="191"/>
      <c r="M21" s="191"/>
      <c r="N21" s="61"/>
      <c r="O21" s="61"/>
      <c r="P21" s="61" t="s">
        <v>100</v>
      </c>
      <c r="Q21" s="61"/>
      <c r="R21" s="61"/>
      <c r="S21" s="220"/>
      <c r="T21" s="230" t="s">
        <v>628</v>
      </c>
      <c r="U21" s="236"/>
      <c r="V21" s="219" t="s">
        <v>629</v>
      </c>
      <c r="W21" s="166" t="s">
        <v>630</v>
      </c>
      <c r="X21" s="219" t="s">
        <v>631</v>
      </c>
      <c r="Y21" s="61"/>
      <c r="Z21" s="61"/>
      <c r="AA21" s="61"/>
      <c r="AB21" s="61"/>
      <c r="AC21" s="61"/>
      <c r="AD21" s="61"/>
      <c r="AE21" s="61"/>
      <c r="AF21" s="61"/>
      <c r="AG21" s="61"/>
      <c r="AH21" s="61"/>
      <c r="AI21" s="61"/>
      <c r="AJ21" s="18"/>
    </row>
    <row r="22" spans="1:36" ht="240">
      <c r="A22" s="352"/>
      <c r="B22" s="45" t="s">
        <v>229</v>
      </c>
      <c r="C22" s="191" t="s">
        <v>230</v>
      </c>
      <c r="D22" s="191" t="s">
        <v>231</v>
      </c>
      <c r="E22" s="191" t="s">
        <v>232</v>
      </c>
      <c r="F22" s="201">
        <v>44958</v>
      </c>
      <c r="G22" s="201">
        <v>46569</v>
      </c>
      <c r="H22" s="191" t="s">
        <v>632</v>
      </c>
      <c r="I22" s="202">
        <v>30000</v>
      </c>
      <c r="J22" s="191" t="s">
        <v>633</v>
      </c>
      <c r="K22" s="191" t="s">
        <v>634</v>
      </c>
      <c r="L22" s="191" t="s">
        <v>198</v>
      </c>
      <c r="M22" s="191" t="s">
        <v>635</v>
      </c>
      <c r="N22" s="61"/>
      <c r="O22" s="61"/>
      <c r="P22" s="61" t="s">
        <v>100</v>
      </c>
      <c r="Q22" s="61"/>
      <c r="R22" s="61"/>
      <c r="S22" s="63"/>
      <c r="T22" s="241" t="s">
        <v>899</v>
      </c>
      <c r="U22" s="268" t="s">
        <v>891</v>
      </c>
      <c r="V22" s="268" t="s">
        <v>892</v>
      </c>
      <c r="W22" s="164" t="s">
        <v>636</v>
      </c>
      <c r="X22" s="61"/>
      <c r="Y22" s="61"/>
      <c r="Z22" s="61"/>
      <c r="AA22" s="61"/>
      <c r="AB22" s="61"/>
      <c r="AC22" s="61"/>
      <c r="AD22" s="61"/>
      <c r="AE22" s="61"/>
      <c r="AF22" s="61"/>
      <c r="AG22" s="61"/>
      <c r="AH22" s="61"/>
      <c r="AI22" s="61"/>
      <c r="AJ22" s="18"/>
    </row>
    <row r="23" spans="1:36" ht="173.25">
      <c r="A23" s="352"/>
      <c r="B23" s="45" t="s">
        <v>244</v>
      </c>
      <c r="C23" s="191" t="s">
        <v>245</v>
      </c>
      <c r="D23" s="191" t="s">
        <v>637</v>
      </c>
      <c r="E23" s="191" t="s">
        <v>247</v>
      </c>
      <c r="F23" s="201">
        <v>45689</v>
      </c>
      <c r="G23" s="201">
        <v>46569</v>
      </c>
      <c r="H23" s="191" t="s">
        <v>195</v>
      </c>
      <c r="I23" s="202">
        <v>50000</v>
      </c>
      <c r="J23" s="191" t="s">
        <v>638</v>
      </c>
      <c r="K23" s="191" t="s">
        <v>198</v>
      </c>
      <c r="L23" s="191" t="s">
        <v>249</v>
      </c>
      <c r="M23" s="191"/>
      <c r="N23" s="61" t="s">
        <v>100</v>
      </c>
      <c r="O23" s="61"/>
      <c r="P23" s="61"/>
      <c r="Q23" s="61"/>
      <c r="R23" s="61"/>
      <c r="S23" s="220"/>
      <c r="T23" s="231" t="s">
        <v>894</v>
      </c>
      <c r="U23" s="219"/>
      <c r="V23" s="166"/>
      <c r="W23" s="164" t="s">
        <v>639</v>
      </c>
      <c r="X23" s="219" t="s">
        <v>640</v>
      </c>
      <c r="Y23" s="61"/>
      <c r="Z23" s="61"/>
      <c r="AA23" s="61"/>
      <c r="AB23" s="61"/>
      <c r="AC23" s="61"/>
      <c r="AD23" s="61"/>
      <c r="AE23" s="61"/>
      <c r="AF23" s="203" t="s">
        <v>578</v>
      </c>
      <c r="AG23" s="61"/>
      <c r="AH23" s="61"/>
      <c r="AI23" s="61"/>
      <c r="AJ23" s="18"/>
    </row>
    <row r="24" spans="1:36" ht="60">
      <c r="A24" s="352"/>
      <c r="B24" s="45" t="s">
        <v>254</v>
      </c>
      <c r="C24" s="191" t="s">
        <v>255</v>
      </c>
      <c r="D24" s="191" t="s">
        <v>256</v>
      </c>
      <c r="E24" s="191" t="s">
        <v>257</v>
      </c>
      <c r="F24" s="201">
        <v>45689</v>
      </c>
      <c r="G24" s="201">
        <v>46569</v>
      </c>
      <c r="H24" s="191" t="s">
        <v>195</v>
      </c>
      <c r="I24" s="191">
        <v>0</v>
      </c>
      <c r="J24" s="191" t="s">
        <v>641</v>
      </c>
      <c r="K24" s="191"/>
      <c r="L24" s="191"/>
      <c r="M24" s="191"/>
      <c r="N24" s="61" t="s">
        <v>100</v>
      </c>
      <c r="O24" s="61"/>
      <c r="P24" s="61"/>
      <c r="Q24" s="61"/>
      <c r="R24" s="61"/>
      <c r="S24" s="63"/>
      <c r="T24" s="231" t="s">
        <v>895</v>
      </c>
      <c r="U24" s="219"/>
      <c r="V24" s="219"/>
      <c r="W24" s="164" t="s">
        <v>619</v>
      </c>
      <c r="X24" s="218" t="s">
        <v>642</v>
      </c>
      <c r="Y24" s="61"/>
      <c r="Z24" s="61"/>
      <c r="AA24" s="61"/>
      <c r="AB24" s="171">
        <v>46054</v>
      </c>
      <c r="AC24" s="171">
        <v>46569</v>
      </c>
      <c r="AD24" s="61"/>
      <c r="AE24" s="61"/>
      <c r="AF24" s="61"/>
      <c r="AG24" s="61"/>
      <c r="AH24" s="61"/>
      <c r="AI24" s="61"/>
      <c r="AJ24" s="18"/>
    </row>
    <row r="25" spans="1:36" ht="94.5">
      <c r="A25" s="352"/>
      <c r="B25" s="45" t="s">
        <v>264</v>
      </c>
      <c r="C25" s="203" t="s">
        <v>643</v>
      </c>
      <c r="D25" s="191" t="s">
        <v>266</v>
      </c>
      <c r="E25" s="191" t="s">
        <v>644</v>
      </c>
      <c r="F25" s="201">
        <v>44774</v>
      </c>
      <c r="G25" s="201">
        <v>45658</v>
      </c>
      <c r="H25" s="191" t="s">
        <v>645</v>
      </c>
      <c r="I25" s="202">
        <v>10000</v>
      </c>
      <c r="J25" s="191" t="s">
        <v>646</v>
      </c>
      <c r="K25" s="191" t="s">
        <v>270</v>
      </c>
      <c r="L25" s="191"/>
      <c r="M25" s="191" t="s">
        <v>271</v>
      </c>
      <c r="N25" s="61"/>
      <c r="O25" s="61"/>
      <c r="P25" s="61"/>
      <c r="Q25" s="61" t="s">
        <v>100</v>
      </c>
      <c r="R25" s="61"/>
      <c r="S25" s="63"/>
      <c r="T25" s="231" t="s">
        <v>647</v>
      </c>
      <c r="U25" s="272" t="s">
        <v>648</v>
      </c>
      <c r="V25" s="61"/>
      <c r="W25" s="166" t="s">
        <v>649</v>
      </c>
      <c r="X25" s="61"/>
      <c r="Y25" s="61"/>
      <c r="Z25" s="61"/>
      <c r="AA25" s="61"/>
      <c r="AB25" s="61"/>
      <c r="AC25" s="61"/>
      <c r="AD25" s="61"/>
      <c r="AE25" s="61"/>
      <c r="AF25" s="61"/>
      <c r="AG25" s="61"/>
      <c r="AH25" s="61"/>
      <c r="AI25" s="61"/>
      <c r="AJ25" s="18"/>
    </row>
    <row r="26" spans="1:36" ht="141.75">
      <c r="A26" s="352"/>
      <c r="B26" s="45" t="s">
        <v>279</v>
      </c>
      <c r="C26" s="191" t="s">
        <v>280</v>
      </c>
      <c r="D26" s="191" t="s">
        <v>281</v>
      </c>
      <c r="E26" s="191" t="s">
        <v>282</v>
      </c>
      <c r="F26" s="201">
        <v>45658</v>
      </c>
      <c r="G26" s="201">
        <v>45992</v>
      </c>
      <c r="H26" s="191" t="s">
        <v>122</v>
      </c>
      <c r="I26" s="202">
        <v>20000</v>
      </c>
      <c r="J26" s="191" t="s">
        <v>650</v>
      </c>
      <c r="K26" s="191" t="s">
        <v>284</v>
      </c>
      <c r="L26" s="191" t="s">
        <v>285</v>
      </c>
      <c r="M26" s="191" t="s">
        <v>651</v>
      </c>
      <c r="N26" s="61" t="s">
        <v>100</v>
      </c>
      <c r="O26" s="61"/>
      <c r="P26" s="61"/>
      <c r="Q26" s="61"/>
      <c r="R26" s="61"/>
      <c r="S26" s="63"/>
      <c r="T26" s="231" t="s">
        <v>652</v>
      </c>
      <c r="U26" s="219"/>
      <c r="V26" s="166" t="s">
        <v>653</v>
      </c>
      <c r="W26" s="166" t="s">
        <v>122</v>
      </c>
      <c r="X26" s="219" t="s">
        <v>654</v>
      </c>
      <c r="Y26" s="61"/>
      <c r="Z26" s="61"/>
      <c r="AA26" s="61"/>
      <c r="AB26" s="61"/>
      <c r="AC26" s="61"/>
      <c r="AD26" s="61"/>
      <c r="AE26" s="61"/>
      <c r="AF26" s="61"/>
      <c r="AG26" s="61"/>
      <c r="AH26" s="61"/>
      <c r="AI26" s="61"/>
      <c r="AJ26" s="18"/>
    </row>
    <row r="27" spans="1:36" ht="105">
      <c r="A27" s="352"/>
      <c r="B27" s="45" t="s">
        <v>290</v>
      </c>
      <c r="C27" s="191" t="s">
        <v>300</v>
      </c>
      <c r="D27" s="191" t="s">
        <v>292</v>
      </c>
      <c r="E27" s="191" t="s">
        <v>293</v>
      </c>
      <c r="F27" s="201">
        <v>44774</v>
      </c>
      <c r="G27" s="201">
        <v>46569</v>
      </c>
      <c r="H27" s="191" t="s">
        <v>144</v>
      </c>
      <c r="I27" s="202">
        <v>200000</v>
      </c>
      <c r="J27" s="191" t="s">
        <v>294</v>
      </c>
      <c r="K27" s="191" t="s">
        <v>295</v>
      </c>
      <c r="L27" s="191"/>
      <c r="M27" s="191"/>
      <c r="N27" s="61"/>
      <c r="O27" s="61"/>
      <c r="P27" s="61" t="s">
        <v>100</v>
      </c>
      <c r="Q27" s="61"/>
      <c r="R27" s="61"/>
      <c r="S27" s="63"/>
      <c r="T27" s="232" t="s">
        <v>655</v>
      </c>
      <c r="U27" s="226"/>
      <c r="V27" s="219" t="s">
        <v>656</v>
      </c>
      <c r="W27" s="166" t="s">
        <v>144</v>
      </c>
      <c r="X27" s="61"/>
      <c r="Y27" s="61"/>
      <c r="Z27" s="61"/>
      <c r="AA27" s="61"/>
      <c r="AB27" s="61"/>
      <c r="AC27" s="61"/>
      <c r="AD27" s="61"/>
      <c r="AE27" s="61"/>
      <c r="AF27" s="61"/>
      <c r="AG27" s="61"/>
      <c r="AH27" s="61"/>
      <c r="AI27" s="61"/>
      <c r="AJ27" s="18"/>
    </row>
    <row r="28" spans="1:36" s="261" customFormat="1" ht="240">
      <c r="A28" s="352"/>
      <c r="B28" s="249" t="s">
        <v>301</v>
      </c>
      <c r="C28" s="250" t="s">
        <v>311</v>
      </c>
      <c r="D28" s="250" t="s">
        <v>657</v>
      </c>
      <c r="E28" s="250" t="s">
        <v>282</v>
      </c>
      <c r="F28" s="251">
        <v>45292</v>
      </c>
      <c r="G28" s="251">
        <v>46569</v>
      </c>
      <c r="H28" s="252" t="s">
        <v>658</v>
      </c>
      <c r="I28" s="253">
        <v>10000</v>
      </c>
      <c r="J28" s="250" t="s">
        <v>659</v>
      </c>
      <c r="K28" s="250"/>
      <c r="L28" s="250" t="s">
        <v>306</v>
      </c>
      <c r="M28" s="250"/>
      <c r="N28" s="254"/>
      <c r="O28" s="254"/>
      <c r="P28" s="254" t="s">
        <v>100</v>
      </c>
      <c r="Q28" s="254"/>
      <c r="R28" s="254"/>
      <c r="S28" s="255"/>
      <c r="T28" s="256" t="s">
        <v>896</v>
      </c>
      <c r="U28" s="257"/>
      <c r="V28" s="184" t="s">
        <v>660</v>
      </c>
      <c r="W28" s="184" t="s">
        <v>661</v>
      </c>
      <c r="X28" s="184"/>
      <c r="Y28" s="254"/>
      <c r="Z28" s="254"/>
      <c r="AA28" s="254"/>
      <c r="AB28" s="258">
        <v>45658</v>
      </c>
      <c r="AC28" s="254"/>
      <c r="AD28" s="259" t="s">
        <v>662</v>
      </c>
      <c r="AE28" s="254"/>
      <c r="AF28" s="260"/>
      <c r="AG28" s="254"/>
      <c r="AH28" s="254"/>
      <c r="AI28" s="254"/>
    </row>
    <row r="29" spans="1:36" s="261" customFormat="1" ht="165">
      <c r="A29" s="352"/>
      <c r="B29" s="249" t="s">
        <v>314</v>
      </c>
      <c r="C29" s="250" t="s">
        <v>315</v>
      </c>
      <c r="D29" s="250" t="s">
        <v>303</v>
      </c>
      <c r="E29" s="250" t="s">
        <v>282</v>
      </c>
      <c r="F29" s="251">
        <v>45139</v>
      </c>
      <c r="G29" s="251">
        <v>45505</v>
      </c>
      <c r="H29" s="250" t="s">
        <v>322</v>
      </c>
      <c r="I29" s="253">
        <v>10000</v>
      </c>
      <c r="J29" s="250" t="s">
        <v>317</v>
      </c>
      <c r="K29" s="250" t="s">
        <v>318</v>
      </c>
      <c r="L29" s="250" t="s">
        <v>319</v>
      </c>
      <c r="M29" s="250" t="s">
        <v>320</v>
      </c>
      <c r="N29" s="254"/>
      <c r="O29" s="254"/>
      <c r="P29" s="254" t="s">
        <v>100</v>
      </c>
      <c r="Q29" s="254"/>
      <c r="R29" s="254"/>
      <c r="S29" s="255"/>
      <c r="T29" s="267" t="s">
        <v>663</v>
      </c>
      <c r="U29" s="257"/>
      <c r="V29" s="262" t="s">
        <v>660</v>
      </c>
      <c r="W29" s="184" t="s">
        <v>388</v>
      </c>
      <c r="X29" s="257"/>
      <c r="Y29" s="254"/>
      <c r="Z29" s="254"/>
      <c r="AA29" s="254"/>
      <c r="AB29" s="258">
        <v>45536</v>
      </c>
      <c r="AC29" s="258">
        <v>46569</v>
      </c>
      <c r="AD29" s="263" t="s">
        <v>664</v>
      </c>
      <c r="AE29" s="262"/>
      <c r="AF29" s="264" t="s">
        <v>665</v>
      </c>
      <c r="AG29" s="254"/>
      <c r="AH29" s="254"/>
      <c r="AI29" s="254"/>
    </row>
    <row r="30" spans="1:36" ht="189">
      <c r="A30" s="352"/>
      <c r="B30" s="45" t="s">
        <v>324</v>
      </c>
      <c r="C30" s="191" t="s">
        <v>666</v>
      </c>
      <c r="D30" s="191" t="s">
        <v>303</v>
      </c>
      <c r="E30" s="191" t="s">
        <v>326</v>
      </c>
      <c r="F30" s="201">
        <v>45139</v>
      </c>
      <c r="G30" s="201">
        <v>46569</v>
      </c>
      <c r="H30" s="191" t="s">
        <v>195</v>
      </c>
      <c r="I30" s="202">
        <v>50000</v>
      </c>
      <c r="J30" s="191" t="s">
        <v>667</v>
      </c>
      <c r="K30" s="191" t="s">
        <v>328</v>
      </c>
      <c r="L30" s="191" t="s">
        <v>198</v>
      </c>
      <c r="M30" s="191"/>
      <c r="N30" s="61"/>
      <c r="O30" s="61"/>
      <c r="P30" s="61" t="s">
        <v>100</v>
      </c>
      <c r="Q30" s="61"/>
      <c r="R30" s="61"/>
      <c r="S30" s="63"/>
      <c r="T30" s="232" t="s">
        <v>668</v>
      </c>
      <c r="U30" s="268"/>
      <c r="V30" s="219"/>
      <c r="W30" s="166" t="s">
        <v>619</v>
      </c>
      <c r="X30" s="219"/>
      <c r="Y30" s="61"/>
      <c r="Z30" s="61"/>
      <c r="AA30" s="61"/>
      <c r="AB30" s="61"/>
      <c r="AC30" s="61"/>
      <c r="AD30" s="61"/>
      <c r="AE30" s="61"/>
      <c r="AF30" s="203" t="s">
        <v>578</v>
      </c>
      <c r="AG30" s="61"/>
      <c r="AH30" s="61"/>
      <c r="AI30" s="61"/>
      <c r="AJ30" s="18"/>
    </row>
    <row r="31" spans="1:36" ht="252">
      <c r="A31" s="352"/>
      <c r="B31" s="45" t="s">
        <v>524</v>
      </c>
      <c r="C31" s="203" t="s">
        <v>525</v>
      </c>
      <c r="D31" s="203" t="s">
        <v>526</v>
      </c>
      <c r="E31" s="203"/>
      <c r="F31" s="206">
        <v>45292</v>
      </c>
      <c r="G31" s="206">
        <v>46569</v>
      </c>
      <c r="H31" s="203" t="s">
        <v>527</v>
      </c>
      <c r="I31" s="203">
        <v>0</v>
      </c>
      <c r="J31" s="203" t="s">
        <v>669</v>
      </c>
      <c r="K31" s="203"/>
      <c r="L31" s="203"/>
      <c r="M31" s="203" t="s">
        <v>670</v>
      </c>
      <c r="N31" s="61"/>
      <c r="O31" s="61" t="s">
        <v>100</v>
      </c>
      <c r="P31" s="61"/>
      <c r="Q31" s="61"/>
      <c r="R31" s="61"/>
      <c r="S31" s="63"/>
      <c r="T31" s="233" t="s">
        <v>898</v>
      </c>
      <c r="U31" s="219"/>
      <c r="V31" s="273" t="s">
        <v>900</v>
      </c>
      <c r="W31" s="273" t="s">
        <v>901</v>
      </c>
      <c r="X31" s="219"/>
      <c r="Y31" s="61"/>
      <c r="Z31" s="61"/>
      <c r="AA31" s="61"/>
      <c r="AB31" s="171">
        <v>45658</v>
      </c>
      <c r="AC31" s="61"/>
      <c r="AD31" s="61"/>
      <c r="AE31" s="61"/>
      <c r="AF31" s="203" t="s">
        <v>578</v>
      </c>
      <c r="AG31" s="61"/>
      <c r="AH31" s="61"/>
      <c r="AI31" s="61"/>
      <c r="AJ31" s="18"/>
    </row>
    <row r="32" spans="1:36" ht="270">
      <c r="A32" s="352" t="s">
        <v>671</v>
      </c>
      <c r="B32" s="45" t="s">
        <v>334</v>
      </c>
      <c r="C32" s="208" t="s">
        <v>335</v>
      </c>
      <c r="D32" s="200" t="s">
        <v>336</v>
      </c>
      <c r="E32" s="200"/>
      <c r="F32" s="201">
        <v>44774</v>
      </c>
      <c r="G32" s="206">
        <v>46569</v>
      </c>
      <c r="H32" s="191" t="s">
        <v>337</v>
      </c>
      <c r="I32" s="205">
        <v>300000</v>
      </c>
      <c r="J32" s="208" t="s">
        <v>672</v>
      </c>
      <c r="K32" s="200"/>
      <c r="L32" s="200"/>
      <c r="M32" s="191" t="s">
        <v>673</v>
      </c>
      <c r="N32" s="61"/>
      <c r="O32" s="61"/>
      <c r="P32" s="61"/>
      <c r="Q32" s="61" t="s">
        <v>100</v>
      </c>
      <c r="R32" s="61"/>
      <c r="S32" s="63"/>
      <c r="T32" s="243" t="s">
        <v>674</v>
      </c>
      <c r="U32" s="177" t="s">
        <v>675</v>
      </c>
      <c r="V32" s="64"/>
      <c r="W32" s="164" t="s">
        <v>676</v>
      </c>
      <c r="X32" s="218" t="s">
        <v>677</v>
      </c>
      <c r="Y32" s="64"/>
      <c r="Z32" s="64"/>
      <c r="AA32" s="64"/>
      <c r="AB32" s="64"/>
      <c r="AC32" s="64"/>
      <c r="AD32" s="246"/>
      <c r="AE32" s="64"/>
      <c r="AF32" s="64"/>
      <c r="AG32" s="64"/>
      <c r="AH32" s="64"/>
      <c r="AI32" s="64"/>
      <c r="AJ32" s="18"/>
    </row>
    <row r="33" spans="1:36" ht="157.5">
      <c r="A33" s="352"/>
      <c r="B33" s="45" t="s">
        <v>346</v>
      </c>
      <c r="C33" s="193" t="s">
        <v>678</v>
      </c>
      <c r="D33" s="188" t="s">
        <v>348</v>
      </c>
      <c r="E33" s="188"/>
      <c r="F33" s="189">
        <v>44774</v>
      </c>
      <c r="G33" s="189">
        <v>45505</v>
      </c>
      <c r="H33" s="188" t="s">
        <v>337</v>
      </c>
      <c r="I33" s="192">
        <v>100000</v>
      </c>
      <c r="J33" s="188" t="s">
        <v>679</v>
      </c>
      <c r="K33" s="188"/>
      <c r="L33" s="188"/>
      <c r="M33" s="188" t="s">
        <v>680</v>
      </c>
      <c r="N33" s="61"/>
      <c r="O33" s="61"/>
      <c r="P33" s="61"/>
      <c r="Q33" s="61" t="s">
        <v>100</v>
      </c>
      <c r="R33" s="61"/>
      <c r="S33" s="63"/>
      <c r="T33" s="228" t="s">
        <v>681</v>
      </c>
      <c r="U33" s="218"/>
      <c r="V33" s="64"/>
      <c r="W33" s="164" t="s">
        <v>676</v>
      </c>
      <c r="X33" s="218" t="s">
        <v>682</v>
      </c>
      <c r="Y33" s="64"/>
      <c r="Z33" s="64"/>
      <c r="AA33" s="64"/>
      <c r="AB33" s="64"/>
      <c r="AC33" s="64"/>
      <c r="AD33" s="64"/>
      <c r="AE33" s="64"/>
      <c r="AF33" s="164" t="s">
        <v>683</v>
      </c>
      <c r="AG33" s="64"/>
      <c r="AH33" s="64"/>
      <c r="AI33" s="64"/>
      <c r="AJ33" s="18"/>
    </row>
    <row r="34" spans="1:36" ht="173.25">
      <c r="A34" s="352"/>
      <c r="B34" s="45" t="s">
        <v>356</v>
      </c>
      <c r="C34" s="193" t="s">
        <v>357</v>
      </c>
      <c r="D34" s="190" t="s">
        <v>358</v>
      </c>
      <c r="E34" s="195"/>
      <c r="F34" s="196">
        <v>45292</v>
      </c>
      <c r="G34" s="196">
        <v>46569</v>
      </c>
      <c r="H34" s="193" t="s">
        <v>684</v>
      </c>
      <c r="I34" s="197">
        <v>10000</v>
      </c>
      <c r="J34" s="198" t="s">
        <v>685</v>
      </c>
      <c r="K34" s="193"/>
      <c r="L34" s="193"/>
      <c r="M34" s="193" t="s">
        <v>361</v>
      </c>
      <c r="N34" s="61"/>
      <c r="O34" s="61" t="s">
        <v>100</v>
      </c>
      <c r="P34" s="61"/>
      <c r="Q34" s="61"/>
      <c r="R34" s="61"/>
      <c r="S34" s="63"/>
      <c r="T34" s="228" t="s">
        <v>686</v>
      </c>
      <c r="U34" s="218"/>
      <c r="V34" s="218" t="s">
        <v>687</v>
      </c>
      <c r="W34" s="164" t="s">
        <v>688</v>
      </c>
      <c r="X34" s="64"/>
      <c r="Y34" s="64"/>
      <c r="Z34" s="64"/>
      <c r="AA34" s="64"/>
      <c r="AB34" s="165">
        <v>45658</v>
      </c>
      <c r="AC34" s="64"/>
      <c r="AD34" s="64"/>
      <c r="AE34" s="64"/>
      <c r="AF34" s="203" t="s">
        <v>578</v>
      </c>
      <c r="AG34" s="64"/>
      <c r="AH34" s="64"/>
      <c r="AI34" s="64"/>
      <c r="AJ34" s="18"/>
    </row>
    <row r="35" spans="1:36" ht="409.5">
      <c r="A35" s="352"/>
      <c r="B35" s="45" t="s">
        <v>368</v>
      </c>
      <c r="C35" s="208" t="s">
        <v>369</v>
      </c>
      <c r="D35" s="208" t="s">
        <v>370</v>
      </c>
      <c r="E35" s="208"/>
      <c r="F35" s="201">
        <v>44774</v>
      </c>
      <c r="G35" s="206">
        <v>46569</v>
      </c>
      <c r="H35" s="203" t="s">
        <v>388</v>
      </c>
      <c r="I35" s="207">
        <v>50000</v>
      </c>
      <c r="J35" s="208" t="s">
        <v>689</v>
      </c>
      <c r="K35" s="208"/>
      <c r="L35" s="208" t="s">
        <v>372</v>
      </c>
      <c r="M35" s="203" t="s">
        <v>690</v>
      </c>
      <c r="N35" s="61"/>
      <c r="O35" s="61"/>
      <c r="P35" s="61"/>
      <c r="Q35" s="61" t="s">
        <v>100</v>
      </c>
      <c r="R35" s="61"/>
      <c r="S35" s="63"/>
      <c r="T35" s="241" t="s">
        <v>691</v>
      </c>
      <c r="U35" s="219" t="s">
        <v>692</v>
      </c>
      <c r="V35" s="219" t="s">
        <v>693</v>
      </c>
      <c r="W35" s="166" t="s">
        <v>388</v>
      </c>
      <c r="X35" s="219" t="s">
        <v>694</v>
      </c>
      <c r="Y35" s="61"/>
      <c r="Z35" s="61"/>
      <c r="AA35" s="61"/>
      <c r="AB35" s="61"/>
      <c r="AC35" s="61"/>
      <c r="AD35" s="61"/>
      <c r="AE35" s="61"/>
      <c r="AF35" s="203" t="s">
        <v>695</v>
      </c>
      <c r="AG35" s="61"/>
      <c r="AH35" s="61"/>
      <c r="AI35" s="61"/>
      <c r="AJ35" s="18"/>
    </row>
    <row r="36" spans="1:36" ht="190.5" customHeight="1">
      <c r="A36" s="352"/>
      <c r="B36" s="45" t="s">
        <v>381</v>
      </c>
      <c r="C36" s="199" t="s">
        <v>382</v>
      </c>
      <c r="D36" s="199" t="s">
        <v>383</v>
      </c>
      <c r="E36" s="199"/>
      <c r="F36" s="237">
        <v>45292</v>
      </c>
      <c r="G36" s="238">
        <v>46569</v>
      </c>
      <c r="H36" s="222" t="s">
        <v>696</v>
      </c>
      <c r="I36" s="239">
        <v>50000</v>
      </c>
      <c r="J36" s="199" t="s">
        <v>697</v>
      </c>
      <c r="K36" s="199"/>
      <c r="L36" s="199"/>
      <c r="M36" s="194" t="s">
        <v>698</v>
      </c>
      <c r="N36" s="61"/>
      <c r="O36" s="61"/>
      <c r="P36" s="61" t="s">
        <v>100</v>
      </c>
      <c r="Q36" s="61"/>
      <c r="R36" s="61"/>
      <c r="S36" s="63"/>
      <c r="T36" s="231" t="s">
        <v>699</v>
      </c>
      <c r="U36" s="219"/>
      <c r="V36" s="219" t="s">
        <v>700</v>
      </c>
      <c r="W36" s="222" t="s">
        <v>696</v>
      </c>
      <c r="X36" s="219" t="s">
        <v>701</v>
      </c>
      <c r="Y36" s="61"/>
      <c r="Z36" s="61"/>
      <c r="AA36" s="61"/>
      <c r="AB36" s="61"/>
      <c r="AC36" s="61"/>
      <c r="AD36" s="61"/>
      <c r="AE36" s="61"/>
      <c r="AF36" s="61"/>
      <c r="AG36" s="61"/>
      <c r="AH36" s="61"/>
      <c r="AI36" s="61"/>
      <c r="AJ36" s="18"/>
    </row>
    <row r="37" spans="1:36" ht="390">
      <c r="A37" s="352" t="s">
        <v>702</v>
      </c>
      <c r="B37" s="45" t="s">
        <v>391</v>
      </c>
      <c r="C37" s="191" t="s">
        <v>392</v>
      </c>
      <c r="D37" s="191" t="s">
        <v>393</v>
      </c>
      <c r="E37" s="191" t="s">
        <v>394</v>
      </c>
      <c r="F37" s="201">
        <v>44774</v>
      </c>
      <c r="G37" s="201">
        <v>46569</v>
      </c>
      <c r="H37" s="191" t="s">
        <v>177</v>
      </c>
      <c r="I37" s="205">
        <v>100000</v>
      </c>
      <c r="J37" s="203" t="s">
        <v>703</v>
      </c>
      <c r="K37" s="203" t="s">
        <v>704</v>
      </c>
      <c r="L37" s="203" t="s">
        <v>398</v>
      </c>
      <c r="M37" s="203" t="s">
        <v>399</v>
      </c>
      <c r="N37" s="61"/>
      <c r="O37" s="61"/>
      <c r="P37" s="61"/>
      <c r="Q37" s="61" t="s">
        <v>100</v>
      </c>
      <c r="R37" s="61"/>
      <c r="S37" s="63"/>
      <c r="T37" s="228" t="s">
        <v>705</v>
      </c>
      <c r="U37" s="242" t="s">
        <v>903</v>
      </c>
      <c r="V37" s="218" t="s">
        <v>706</v>
      </c>
      <c r="W37" s="227" t="s">
        <v>707</v>
      </c>
      <c r="X37" s="64"/>
      <c r="Y37" s="64"/>
      <c r="Z37" s="64"/>
      <c r="AA37" s="64"/>
      <c r="AB37" s="64"/>
      <c r="AC37" s="64"/>
      <c r="AD37" s="64"/>
      <c r="AE37" s="64"/>
      <c r="AF37" s="219" t="s">
        <v>615</v>
      </c>
      <c r="AG37" s="64"/>
      <c r="AH37" s="64"/>
      <c r="AI37" s="64"/>
      <c r="AJ37" s="18"/>
    </row>
    <row r="38" spans="1:36" ht="180">
      <c r="A38" s="352"/>
      <c r="B38" s="45" t="s">
        <v>407</v>
      </c>
      <c r="C38" s="191" t="s">
        <v>408</v>
      </c>
      <c r="D38" s="191" t="s">
        <v>409</v>
      </c>
      <c r="E38" s="191" t="s">
        <v>394</v>
      </c>
      <c r="F38" s="201">
        <v>45108</v>
      </c>
      <c r="G38" s="201">
        <v>46569</v>
      </c>
      <c r="H38" s="191" t="s">
        <v>410</v>
      </c>
      <c r="I38" s="205">
        <v>10000</v>
      </c>
      <c r="J38" s="203" t="s">
        <v>708</v>
      </c>
      <c r="K38" s="203"/>
      <c r="L38" s="203"/>
      <c r="M38" s="203" t="s">
        <v>412</v>
      </c>
      <c r="N38" s="61"/>
      <c r="O38" s="61"/>
      <c r="P38" s="61"/>
      <c r="Q38" s="61" t="s">
        <v>100</v>
      </c>
      <c r="R38" s="61"/>
      <c r="S38" s="63"/>
      <c r="T38" s="228" t="s">
        <v>709</v>
      </c>
      <c r="U38" s="218"/>
      <c r="V38" s="64"/>
      <c r="W38" s="164" t="s">
        <v>710</v>
      </c>
      <c r="X38" s="64"/>
      <c r="Y38" s="64"/>
      <c r="Z38" s="64"/>
      <c r="AA38" s="64"/>
      <c r="AB38" s="64"/>
      <c r="AC38" s="64"/>
      <c r="AD38" s="64"/>
      <c r="AE38" s="64"/>
      <c r="AF38" s="64"/>
      <c r="AG38" s="64"/>
      <c r="AH38" s="64"/>
      <c r="AI38" s="64"/>
      <c r="AJ38" s="18"/>
    </row>
    <row r="39" spans="1:36" ht="189">
      <c r="A39" s="352"/>
      <c r="B39" s="45" t="s">
        <v>417</v>
      </c>
      <c r="C39" s="191" t="s">
        <v>418</v>
      </c>
      <c r="D39" s="191" t="s">
        <v>419</v>
      </c>
      <c r="E39" s="191"/>
      <c r="F39" s="201">
        <v>44774</v>
      </c>
      <c r="G39" s="201">
        <v>44927</v>
      </c>
      <c r="H39" s="191" t="s">
        <v>420</v>
      </c>
      <c r="I39" s="205">
        <v>0</v>
      </c>
      <c r="J39" s="203" t="s">
        <v>711</v>
      </c>
      <c r="K39" s="203"/>
      <c r="L39" s="203"/>
      <c r="M39" s="203" t="s">
        <v>422</v>
      </c>
      <c r="N39" s="61"/>
      <c r="O39" s="61"/>
      <c r="P39" s="61"/>
      <c r="Q39" s="61"/>
      <c r="R39" s="61" t="s">
        <v>100</v>
      </c>
      <c r="S39" s="63"/>
      <c r="T39" s="45" t="s">
        <v>712</v>
      </c>
      <c r="U39" s="218"/>
      <c r="V39" s="64"/>
      <c r="W39" s="164"/>
      <c r="X39" s="64"/>
      <c r="Y39" s="64"/>
      <c r="Z39" s="64"/>
      <c r="AA39" s="64"/>
      <c r="AB39" s="64"/>
      <c r="AC39" s="64"/>
      <c r="AD39" s="64"/>
      <c r="AE39" s="64"/>
      <c r="AF39" s="64"/>
      <c r="AG39" s="64"/>
      <c r="AH39" s="64"/>
      <c r="AI39" s="64"/>
      <c r="AJ39" s="18"/>
    </row>
    <row r="40" spans="1:36" ht="195">
      <c r="A40" s="352"/>
      <c r="B40" s="45" t="s">
        <v>427</v>
      </c>
      <c r="C40" s="203" t="s">
        <v>428</v>
      </c>
      <c r="D40" s="191" t="s">
        <v>394</v>
      </c>
      <c r="E40" s="191"/>
      <c r="F40" s="201">
        <v>44774</v>
      </c>
      <c r="G40" s="201">
        <v>46569</v>
      </c>
      <c r="H40" s="191" t="s">
        <v>429</v>
      </c>
      <c r="I40" s="205">
        <v>220000</v>
      </c>
      <c r="J40" s="203" t="s">
        <v>713</v>
      </c>
      <c r="K40" s="203" t="s">
        <v>431</v>
      </c>
      <c r="L40" s="203" t="s">
        <v>432</v>
      </c>
      <c r="M40" s="203" t="s">
        <v>433</v>
      </c>
      <c r="N40" s="61"/>
      <c r="O40" s="61"/>
      <c r="P40" s="61"/>
      <c r="Q40" s="61" t="s">
        <v>100</v>
      </c>
      <c r="R40" s="61"/>
      <c r="S40" s="63"/>
      <c r="T40" s="269" t="s">
        <v>714</v>
      </c>
      <c r="U40" s="227" t="s">
        <v>715</v>
      </c>
      <c r="V40" s="218" t="s">
        <v>716</v>
      </c>
      <c r="W40" s="227" t="s">
        <v>717</v>
      </c>
      <c r="X40" s="64"/>
      <c r="Y40" s="64"/>
      <c r="Z40" s="64"/>
      <c r="AA40" s="64"/>
      <c r="AB40" s="64"/>
      <c r="AC40" s="64"/>
      <c r="AD40" s="64"/>
      <c r="AE40" s="64"/>
      <c r="AF40" s="64"/>
      <c r="AG40" s="64"/>
      <c r="AH40" s="64"/>
      <c r="AI40" s="64"/>
      <c r="AJ40" s="18"/>
    </row>
    <row r="41" spans="1:36" ht="220.5">
      <c r="A41" s="352"/>
      <c r="B41" s="45" t="s">
        <v>438</v>
      </c>
      <c r="C41" s="200" t="s">
        <v>447</v>
      </c>
      <c r="D41" s="200" t="s">
        <v>448</v>
      </c>
      <c r="E41" s="200" t="s">
        <v>449</v>
      </c>
      <c r="F41" s="201">
        <v>45200</v>
      </c>
      <c r="G41" s="201">
        <v>46569</v>
      </c>
      <c r="H41" s="191" t="s">
        <v>177</v>
      </c>
      <c r="I41" s="205">
        <v>65000</v>
      </c>
      <c r="J41" s="208" t="s">
        <v>718</v>
      </c>
      <c r="K41" s="208"/>
      <c r="L41" s="208" t="s">
        <v>442</v>
      </c>
      <c r="M41" s="203" t="s">
        <v>719</v>
      </c>
      <c r="N41" s="61"/>
      <c r="O41" s="61"/>
      <c r="P41" s="61"/>
      <c r="Q41" s="61" t="s">
        <v>100</v>
      </c>
      <c r="R41" s="61"/>
      <c r="S41" s="63"/>
      <c r="T41" s="234" t="s">
        <v>720</v>
      </c>
      <c r="U41" s="218"/>
      <c r="V41" s="218" t="s">
        <v>721</v>
      </c>
      <c r="W41" s="227" t="s">
        <v>177</v>
      </c>
      <c r="X41" s="64"/>
      <c r="Y41" s="64"/>
      <c r="Z41" s="64"/>
      <c r="AA41" s="64"/>
      <c r="AB41" s="64"/>
      <c r="AC41" s="64"/>
      <c r="AD41" s="64"/>
      <c r="AE41" s="64"/>
      <c r="AF41" s="218" t="s">
        <v>722</v>
      </c>
      <c r="AG41" s="64"/>
      <c r="AH41" s="64"/>
      <c r="AI41" s="64"/>
      <c r="AJ41" s="18"/>
    </row>
    <row r="42" spans="1:36" ht="157.5">
      <c r="A42" s="352"/>
      <c r="B42" s="45" t="s">
        <v>452</v>
      </c>
      <c r="C42" s="200" t="s">
        <v>453</v>
      </c>
      <c r="D42" s="191" t="s">
        <v>454</v>
      </c>
      <c r="E42" s="191"/>
      <c r="F42" s="201">
        <v>45323</v>
      </c>
      <c r="G42" s="201">
        <v>45689</v>
      </c>
      <c r="H42" s="191" t="s">
        <v>723</v>
      </c>
      <c r="I42" s="205">
        <v>0</v>
      </c>
      <c r="J42" s="203" t="s">
        <v>724</v>
      </c>
      <c r="K42" s="203"/>
      <c r="L42" s="203"/>
      <c r="M42" s="203" t="s">
        <v>725</v>
      </c>
      <c r="N42" s="61"/>
      <c r="O42" s="61"/>
      <c r="P42" s="61"/>
      <c r="Q42" s="61" t="s">
        <v>726</v>
      </c>
      <c r="R42" s="61"/>
      <c r="S42" s="63"/>
      <c r="T42" s="228" t="s">
        <v>897</v>
      </c>
      <c r="U42" s="164"/>
      <c r="V42" s="218" t="s">
        <v>727</v>
      </c>
      <c r="W42" s="227" t="s">
        <v>717</v>
      </c>
      <c r="X42" s="59" t="s">
        <v>728</v>
      </c>
      <c r="Y42" s="64"/>
      <c r="Z42" s="64"/>
      <c r="AA42" s="64"/>
      <c r="AB42" s="64"/>
      <c r="AC42" s="64"/>
      <c r="AD42" s="64"/>
      <c r="AE42" s="64"/>
      <c r="AF42" s="164" t="s">
        <v>729</v>
      </c>
      <c r="AG42" s="64"/>
      <c r="AH42" s="64"/>
      <c r="AI42" s="64"/>
      <c r="AJ42" s="18"/>
    </row>
    <row r="43" spans="1:36" ht="78.75">
      <c r="A43" s="352"/>
      <c r="B43" s="45" t="s">
        <v>461</v>
      </c>
      <c r="C43" s="191" t="s">
        <v>468</v>
      </c>
      <c r="D43" s="191" t="s">
        <v>469</v>
      </c>
      <c r="E43" s="191" t="s">
        <v>730</v>
      </c>
      <c r="F43" s="201">
        <v>45474</v>
      </c>
      <c r="G43" s="201">
        <v>46204</v>
      </c>
      <c r="H43" s="191" t="s">
        <v>731</v>
      </c>
      <c r="I43" s="205">
        <v>17000</v>
      </c>
      <c r="J43" s="203" t="s">
        <v>732</v>
      </c>
      <c r="K43" s="203"/>
      <c r="L43" s="203" t="s">
        <v>249</v>
      </c>
      <c r="M43" s="203" t="s">
        <v>473</v>
      </c>
      <c r="N43" s="61"/>
      <c r="O43" s="61"/>
      <c r="P43" s="61"/>
      <c r="Q43" s="61" t="s">
        <v>100</v>
      </c>
      <c r="R43" s="61"/>
      <c r="S43" s="63"/>
      <c r="T43" s="228" t="s">
        <v>733</v>
      </c>
      <c r="U43" s="227" t="s">
        <v>734</v>
      </c>
      <c r="V43" s="64"/>
      <c r="W43" s="164" t="s">
        <v>388</v>
      </c>
      <c r="X43" s="64"/>
      <c r="Y43" s="64"/>
      <c r="Z43" s="64"/>
      <c r="AA43" s="64"/>
      <c r="AB43" s="64"/>
      <c r="AC43" s="64"/>
      <c r="AD43" s="64"/>
      <c r="AE43" s="64"/>
      <c r="AF43" s="64"/>
      <c r="AG43" s="64"/>
      <c r="AH43" s="64"/>
      <c r="AI43" s="64"/>
      <c r="AJ43" s="18"/>
    </row>
    <row r="44" spans="1:36" ht="110.25">
      <c r="A44" s="352"/>
      <c r="B44" s="45" t="s">
        <v>474</v>
      </c>
      <c r="C44" s="191" t="s">
        <v>735</v>
      </c>
      <c r="D44" s="191" t="s">
        <v>394</v>
      </c>
      <c r="E44" s="191"/>
      <c r="F44" s="201">
        <v>44774</v>
      </c>
      <c r="G44" s="201">
        <v>46569</v>
      </c>
      <c r="H44" s="191" t="s">
        <v>410</v>
      </c>
      <c r="I44" s="205">
        <v>220000</v>
      </c>
      <c r="J44" s="203" t="s">
        <v>476</v>
      </c>
      <c r="K44" s="203" t="s">
        <v>477</v>
      </c>
      <c r="L44" s="203"/>
      <c r="M44" s="203" t="s">
        <v>736</v>
      </c>
      <c r="N44" s="61"/>
      <c r="O44" s="61"/>
      <c r="P44" s="61"/>
      <c r="Q44" s="61" t="s">
        <v>100</v>
      </c>
      <c r="R44" s="61"/>
      <c r="S44" s="63"/>
      <c r="T44" s="269" t="s">
        <v>737</v>
      </c>
      <c r="U44" s="227" t="s">
        <v>734</v>
      </c>
      <c r="V44" s="64"/>
      <c r="W44" s="164" t="s">
        <v>388</v>
      </c>
      <c r="X44" s="64"/>
      <c r="Y44" s="64"/>
      <c r="Z44" s="64"/>
      <c r="AA44" s="64"/>
      <c r="AB44" s="64"/>
      <c r="AC44" s="64"/>
      <c r="AD44" s="64"/>
      <c r="AE44" s="64"/>
      <c r="AF44" s="64"/>
      <c r="AG44" s="64"/>
      <c r="AH44" s="64"/>
      <c r="AI44" s="64"/>
      <c r="AJ44" s="18"/>
    </row>
    <row r="45" spans="1:36" ht="94.5">
      <c r="A45" s="352"/>
      <c r="B45" s="45" t="s">
        <v>481</v>
      </c>
      <c r="C45" s="265" t="s">
        <v>738</v>
      </c>
      <c r="D45" s="191" t="s">
        <v>394</v>
      </c>
      <c r="E45" s="191"/>
      <c r="F45" s="201">
        <v>44774</v>
      </c>
      <c r="G45" s="201">
        <v>46569</v>
      </c>
      <c r="H45" s="191" t="s">
        <v>258</v>
      </c>
      <c r="I45" s="205">
        <v>500000</v>
      </c>
      <c r="J45" s="203" t="s">
        <v>739</v>
      </c>
      <c r="K45" s="203" t="s">
        <v>484</v>
      </c>
      <c r="L45" s="203"/>
      <c r="M45" s="203" t="s">
        <v>485</v>
      </c>
      <c r="N45" s="61"/>
      <c r="O45" s="61"/>
      <c r="P45" s="61" t="s">
        <v>100</v>
      </c>
      <c r="Q45" s="61"/>
      <c r="R45" s="61"/>
      <c r="S45" s="63"/>
      <c r="T45" s="231" t="s">
        <v>740</v>
      </c>
      <c r="U45" s="219" t="s">
        <v>741</v>
      </c>
      <c r="V45" s="61"/>
      <c r="W45" s="166" t="s">
        <v>742</v>
      </c>
      <c r="X45" s="61"/>
      <c r="Y45" s="61"/>
      <c r="Z45" s="61"/>
      <c r="AA45" s="61"/>
      <c r="AB45" s="61"/>
      <c r="AC45" s="61"/>
      <c r="AD45" s="166" t="s">
        <v>742</v>
      </c>
      <c r="AE45" s="61"/>
      <c r="AF45" s="61"/>
      <c r="AG45" s="61"/>
      <c r="AH45" s="61"/>
      <c r="AI45" s="61"/>
      <c r="AJ45" s="18"/>
    </row>
    <row r="46" spans="1:36" ht="15.75">
      <c r="A46" s="352"/>
      <c r="B46" s="45" t="s">
        <v>490</v>
      </c>
      <c r="C46" s="203" t="s">
        <v>743</v>
      </c>
      <c r="D46" s="203"/>
      <c r="E46" s="203"/>
      <c r="F46" s="201"/>
      <c r="G46" s="206"/>
      <c r="H46" s="203"/>
      <c r="I46" s="203"/>
      <c r="J46" s="203"/>
      <c r="K46" s="203"/>
      <c r="L46" s="203"/>
      <c r="M46" s="203"/>
      <c r="N46" s="61"/>
      <c r="O46" s="61"/>
      <c r="P46" s="61"/>
      <c r="Q46" s="61"/>
      <c r="R46" s="61"/>
      <c r="S46" s="63" t="s">
        <v>78</v>
      </c>
      <c r="T46" s="164" t="s">
        <v>744</v>
      </c>
      <c r="U46" s="219"/>
      <c r="V46" s="61"/>
      <c r="W46" s="155"/>
      <c r="X46" s="61"/>
      <c r="Y46" s="61"/>
      <c r="Z46" s="61"/>
      <c r="AA46" s="61"/>
      <c r="AB46" s="61"/>
      <c r="AC46" s="61"/>
      <c r="AD46" s="61"/>
      <c r="AE46" s="61"/>
      <c r="AF46" s="203"/>
      <c r="AG46" s="61"/>
      <c r="AH46" s="61"/>
      <c r="AI46" s="61"/>
      <c r="AJ46" s="18"/>
    </row>
    <row r="47" spans="1:36" ht="220.5">
      <c r="A47" s="352"/>
      <c r="B47" s="45" t="s">
        <v>499</v>
      </c>
      <c r="C47" s="191" t="s">
        <v>500</v>
      </c>
      <c r="D47" s="191" t="s">
        <v>501</v>
      </c>
      <c r="E47" s="191"/>
      <c r="F47" s="201">
        <v>44774</v>
      </c>
      <c r="G47" s="201">
        <v>46569</v>
      </c>
      <c r="H47" s="191" t="s">
        <v>429</v>
      </c>
      <c r="I47" s="205">
        <v>300000</v>
      </c>
      <c r="J47" s="203" t="s">
        <v>745</v>
      </c>
      <c r="K47" s="203" t="s">
        <v>746</v>
      </c>
      <c r="L47" s="203" t="s">
        <v>504</v>
      </c>
      <c r="M47" s="203" t="s">
        <v>505</v>
      </c>
      <c r="N47" s="61"/>
      <c r="O47" s="61"/>
      <c r="P47" s="61"/>
      <c r="Q47" s="61" t="s">
        <v>100</v>
      </c>
      <c r="R47" s="61"/>
      <c r="S47" s="63"/>
      <c r="T47" s="231" t="s">
        <v>904</v>
      </c>
      <c r="U47" s="268" t="s">
        <v>902</v>
      </c>
      <c r="V47" s="61"/>
      <c r="W47" s="227" t="s">
        <v>429</v>
      </c>
      <c r="X47" s="219" t="s">
        <v>747</v>
      </c>
      <c r="Y47" s="61"/>
      <c r="Z47" s="61"/>
      <c r="AA47" s="61"/>
      <c r="AB47" s="61"/>
      <c r="AC47" s="61"/>
      <c r="AD47" s="61"/>
      <c r="AE47" s="61"/>
      <c r="AF47" s="271"/>
      <c r="AG47" s="61"/>
      <c r="AH47" s="61"/>
      <c r="AI47" s="61"/>
      <c r="AJ47" s="18"/>
    </row>
    <row r="48" spans="1:36" ht="75">
      <c r="A48" s="352"/>
      <c r="B48" s="45" t="s">
        <v>512</v>
      </c>
      <c r="C48" s="203" t="s">
        <v>513</v>
      </c>
      <c r="D48" s="203" t="s">
        <v>514</v>
      </c>
      <c r="E48" s="203"/>
      <c r="F48" s="206">
        <v>45292</v>
      </c>
      <c r="G48" s="201">
        <v>46569</v>
      </c>
      <c r="H48" s="203" t="s">
        <v>177</v>
      </c>
      <c r="I48" s="207">
        <v>0</v>
      </c>
      <c r="J48" s="203" t="s">
        <v>748</v>
      </c>
      <c r="K48" s="203"/>
      <c r="L48" s="203"/>
      <c r="M48" s="203"/>
      <c r="N48" s="61"/>
      <c r="O48" s="61"/>
      <c r="P48" s="61"/>
      <c r="Q48" s="61" t="s">
        <v>100</v>
      </c>
      <c r="R48" s="61"/>
      <c r="S48" s="63"/>
      <c r="T48" s="240" t="s">
        <v>749</v>
      </c>
      <c r="U48" s="219"/>
      <c r="V48" s="61"/>
      <c r="W48" s="166" t="s">
        <v>177</v>
      </c>
      <c r="X48" s="219" t="s">
        <v>750</v>
      </c>
      <c r="Y48" s="61"/>
      <c r="Z48" s="61"/>
      <c r="AA48" s="61"/>
      <c r="AB48" s="61"/>
      <c r="AC48" s="61"/>
      <c r="AD48" s="61"/>
      <c r="AE48" s="61"/>
      <c r="AF48" s="270" t="s">
        <v>751</v>
      </c>
      <c r="AG48" s="61"/>
      <c r="AH48" s="61"/>
      <c r="AI48" s="61"/>
      <c r="AJ48" s="18"/>
    </row>
    <row r="49" spans="1:36" ht="236.25">
      <c r="A49" s="352"/>
      <c r="B49" s="45" t="s">
        <v>531</v>
      </c>
      <c r="C49" s="203" t="s">
        <v>532</v>
      </c>
      <c r="D49" s="203" t="s">
        <v>533</v>
      </c>
      <c r="E49" s="209"/>
      <c r="F49" s="210">
        <v>45292</v>
      </c>
      <c r="G49" s="210">
        <v>46569</v>
      </c>
      <c r="H49" s="203" t="s">
        <v>177</v>
      </c>
      <c r="I49" s="209"/>
      <c r="J49" s="203" t="s">
        <v>534</v>
      </c>
      <c r="K49" s="209"/>
      <c r="L49" s="209"/>
      <c r="M49" s="209"/>
      <c r="N49" s="61"/>
      <c r="O49" s="61" t="s">
        <v>100</v>
      </c>
      <c r="P49" s="61"/>
      <c r="Q49" s="61"/>
      <c r="R49" s="61"/>
      <c r="S49" s="63"/>
      <c r="T49" s="240" t="s">
        <v>752</v>
      </c>
      <c r="U49" s="219"/>
      <c r="V49" s="166" t="s">
        <v>753</v>
      </c>
      <c r="W49" s="166" t="s">
        <v>177</v>
      </c>
      <c r="X49" s="61"/>
      <c r="Y49" s="61"/>
      <c r="Z49" s="61"/>
      <c r="AA49" s="61"/>
      <c r="AB49" s="171">
        <v>45536</v>
      </c>
      <c r="AC49" s="61"/>
      <c r="AD49" s="61"/>
      <c r="AE49" s="61"/>
      <c r="AF49" s="61"/>
      <c r="AG49" s="61"/>
      <c r="AH49" s="61"/>
      <c r="AI49" s="61"/>
      <c r="AJ49" s="18"/>
    </row>
    <row r="50" spans="1:36">
      <c r="AJ50" s="18"/>
    </row>
    <row r="51" spans="1:36">
      <c r="B51" s="65"/>
      <c r="AJ51" s="18"/>
    </row>
    <row r="52" spans="1:36">
      <c r="L52" s="73"/>
      <c r="AJ52" s="18"/>
    </row>
    <row r="53" spans="1:36" ht="26.25" customHeight="1">
      <c r="A53" s="69" t="s">
        <v>521</v>
      </c>
      <c r="B53" s="70"/>
      <c r="C53" s="70"/>
      <c r="D53" s="70"/>
      <c r="E53" s="70"/>
      <c r="F53" s="70"/>
      <c r="G53" s="70"/>
      <c r="H53" s="224"/>
      <c r="I53" s="70"/>
      <c r="J53" s="70"/>
      <c r="K53" s="70"/>
      <c r="L53" s="72"/>
      <c r="M53" s="71"/>
      <c r="AJ53" s="18"/>
    </row>
    <row r="54" spans="1:36" ht="26.25" customHeight="1">
      <c r="A54" s="47"/>
      <c r="B54" s="48"/>
      <c r="C54" s="48"/>
      <c r="D54" s="49"/>
      <c r="E54" s="49"/>
      <c r="F54" s="49"/>
      <c r="G54" s="49"/>
      <c r="H54" s="225"/>
      <c r="I54" s="49"/>
      <c r="J54" s="49"/>
      <c r="K54" s="49"/>
      <c r="L54" s="49"/>
      <c r="M54" s="49"/>
      <c r="N54" s="49"/>
      <c r="AJ54" s="18"/>
    </row>
    <row r="55" spans="1:36" ht="43.5" customHeight="1" thickBot="1">
      <c r="A55" s="53" t="s">
        <v>522</v>
      </c>
      <c r="B55" s="54"/>
      <c r="C55" s="55">
        <v>0</v>
      </c>
      <c r="AJ55" s="18"/>
    </row>
    <row r="56" spans="1:36">
      <c r="AJ56" s="18"/>
    </row>
    <row r="57" spans="1:36" ht="15.75">
      <c r="A57" s="278" t="s">
        <v>523</v>
      </c>
      <c r="B57" s="280" t="s">
        <v>83</v>
      </c>
      <c r="C57" s="280" t="s">
        <v>1</v>
      </c>
      <c r="D57" s="280" t="s">
        <v>3</v>
      </c>
      <c r="E57" s="281" t="s">
        <v>5</v>
      </c>
      <c r="F57" s="280" t="s">
        <v>7</v>
      </c>
      <c r="G57" s="280"/>
      <c r="H57" s="280" t="s">
        <v>9</v>
      </c>
      <c r="I57" s="280" t="s">
        <v>13</v>
      </c>
      <c r="J57" s="283" t="s">
        <v>11</v>
      </c>
      <c r="K57" s="283" t="s">
        <v>84</v>
      </c>
      <c r="L57" s="283"/>
      <c r="M57" s="283" t="s">
        <v>19</v>
      </c>
      <c r="N57" s="46"/>
      <c r="AJ57" s="18"/>
    </row>
    <row r="58" spans="1:36" ht="15.75">
      <c r="A58" s="279"/>
      <c r="B58" s="280"/>
      <c r="C58" s="280"/>
      <c r="D58" s="280"/>
      <c r="E58" s="281"/>
      <c r="F58" s="50" t="s">
        <v>86</v>
      </c>
      <c r="G58" s="50" t="s">
        <v>87</v>
      </c>
      <c r="H58" s="280"/>
      <c r="I58" s="280"/>
      <c r="J58" s="283"/>
      <c r="K58" s="97" t="s">
        <v>88</v>
      </c>
      <c r="L58" s="97" t="s">
        <v>89</v>
      </c>
      <c r="M58" s="283"/>
      <c r="N58" s="2"/>
      <c r="AJ58" s="18"/>
    </row>
    <row r="59" spans="1:36">
      <c r="A59" s="45" t="s">
        <v>754</v>
      </c>
      <c r="B59" s="45"/>
      <c r="C59" s="64"/>
      <c r="D59" s="64"/>
      <c r="E59" s="64"/>
      <c r="F59" s="64"/>
      <c r="G59" s="64"/>
      <c r="H59" s="45"/>
      <c r="I59" s="64"/>
      <c r="J59" s="61"/>
      <c r="K59" s="61"/>
      <c r="L59" s="61"/>
      <c r="M59" s="61"/>
      <c r="N59" s="2"/>
      <c r="AJ59" s="18"/>
    </row>
    <row r="60" spans="1:36">
      <c r="A60" s="45"/>
      <c r="B60" s="45"/>
      <c r="C60" s="64"/>
      <c r="D60" s="64"/>
      <c r="E60" s="64"/>
      <c r="F60" s="64"/>
      <c r="G60" s="64"/>
      <c r="H60" s="45"/>
      <c r="I60" s="64"/>
      <c r="J60" s="64"/>
      <c r="K60" s="64"/>
      <c r="L60" s="64"/>
      <c r="M60" s="64"/>
      <c r="N60" s="2"/>
      <c r="AJ60" s="18"/>
    </row>
    <row r="61" spans="1:36">
      <c r="A61" s="45"/>
      <c r="B61" s="45"/>
      <c r="C61" s="64"/>
      <c r="D61" s="64"/>
      <c r="E61" s="64"/>
      <c r="F61" s="64"/>
      <c r="G61" s="64"/>
      <c r="H61" s="45"/>
      <c r="I61" s="64"/>
      <c r="J61" s="64"/>
      <c r="K61" s="64"/>
      <c r="L61" s="64"/>
      <c r="M61" s="64"/>
      <c r="N61" s="2"/>
      <c r="AJ61" s="18"/>
    </row>
    <row r="62" spans="1:36">
      <c r="A62" s="45"/>
      <c r="B62" s="45"/>
      <c r="C62" s="64"/>
      <c r="D62" s="64"/>
      <c r="E62" s="64"/>
      <c r="F62" s="64"/>
      <c r="G62" s="64"/>
      <c r="H62" s="45"/>
      <c r="I62" s="64"/>
      <c r="J62" s="64"/>
      <c r="K62" s="64"/>
      <c r="L62" s="64"/>
      <c r="M62" s="64"/>
      <c r="N62" s="2"/>
      <c r="AJ62" s="18"/>
    </row>
    <row r="63" spans="1:36">
      <c r="A63" s="45"/>
      <c r="B63" s="45"/>
      <c r="C63" s="64"/>
      <c r="D63" s="64"/>
      <c r="E63" s="64"/>
      <c r="F63" s="64"/>
      <c r="G63" s="64"/>
      <c r="H63" s="45"/>
      <c r="I63" s="64"/>
      <c r="J63" s="64"/>
      <c r="K63" s="64"/>
      <c r="L63" s="64"/>
      <c r="M63" s="64"/>
      <c r="N63" s="2"/>
      <c r="AJ63" s="18"/>
    </row>
    <row r="64" spans="1:36">
      <c r="A64" s="45"/>
      <c r="B64" s="45"/>
      <c r="C64" s="64"/>
      <c r="D64" s="64"/>
      <c r="E64" s="64"/>
      <c r="F64" s="64"/>
      <c r="G64" s="64"/>
      <c r="H64" s="45"/>
      <c r="I64" s="64"/>
      <c r="J64" s="64"/>
      <c r="K64" s="64"/>
      <c r="L64" s="64"/>
      <c r="M64" s="64"/>
      <c r="N64" s="2"/>
      <c r="AJ64" s="18"/>
    </row>
    <row r="65" spans="1:36">
      <c r="A65" s="45"/>
      <c r="B65" s="45"/>
      <c r="C65" s="64"/>
      <c r="D65" s="64"/>
      <c r="E65" s="64"/>
      <c r="F65" s="64"/>
      <c r="G65" s="64"/>
      <c r="H65" s="45"/>
      <c r="I65" s="64"/>
      <c r="J65" s="64"/>
      <c r="K65" s="64"/>
      <c r="L65" s="64"/>
      <c r="M65" s="64"/>
      <c r="N65" s="2"/>
      <c r="AJ65" s="18"/>
    </row>
    <row r="66" spans="1:36">
      <c r="A66" s="45"/>
      <c r="B66" s="45"/>
      <c r="C66" s="64"/>
      <c r="D66" s="64"/>
      <c r="E66" s="64"/>
      <c r="F66" s="64"/>
      <c r="G66" s="64"/>
      <c r="H66" s="45"/>
      <c r="I66" s="64"/>
      <c r="J66" s="64"/>
      <c r="K66" s="64"/>
      <c r="L66" s="64"/>
      <c r="M66" s="64"/>
      <c r="N66" s="2"/>
      <c r="AJ66" s="18"/>
    </row>
    <row r="67" spans="1:36">
      <c r="A67" s="45"/>
      <c r="B67" s="45"/>
      <c r="C67" s="64"/>
      <c r="D67" s="64"/>
      <c r="E67" s="64"/>
      <c r="F67" s="64"/>
      <c r="G67" s="64"/>
      <c r="H67" s="45"/>
      <c r="I67" s="64"/>
      <c r="J67" s="64"/>
      <c r="K67" s="64"/>
      <c r="L67" s="64"/>
      <c r="M67" s="64"/>
      <c r="N67" s="2"/>
      <c r="AJ67" s="18"/>
    </row>
    <row r="68" spans="1:36">
      <c r="AJ68" s="18"/>
    </row>
    <row r="69" spans="1:36" ht="15.75">
      <c r="A69" s="278" t="s">
        <v>523</v>
      </c>
      <c r="B69" s="280" t="s">
        <v>83</v>
      </c>
      <c r="C69" s="280" t="s">
        <v>1</v>
      </c>
      <c r="D69" s="280" t="s">
        <v>3</v>
      </c>
      <c r="E69" s="281" t="s">
        <v>5</v>
      </c>
      <c r="F69" s="280" t="s">
        <v>7</v>
      </c>
      <c r="G69" s="280"/>
      <c r="H69" s="280" t="s">
        <v>9</v>
      </c>
      <c r="I69" s="280" t="s">
        <v>13</v>
      </c>
      <c r="J69" s="280" t="s">
        <v>11</v>
      </c>
      <c r="K69" s="283" t="s">
        <v>84</v>
      </c>
      <c r="L69" s="283"/>
      <c r="M69" s="280" t="s">
        <v>19</v>
      </c>
      <c r="N69" s="46"/>
      <c r="AJ69" s="18"/>
    </row>
    <row r="70" spans="1:36" ht="15" customHeight="1">
      <c r="A70" s="279"/>
      <c r="B70" s="280"/>
      <c r="C70" s="280"/>
      <c r="D70" s="280"/>
      <c r="E70" s="281"/>
      <c r="F70" s="50" t="s">
        <v>86</v>
      </c>
      <c r="G70" s="50" t="s">
        <v>87</v>
      </c>
      <c r="H70" s="280"/>
      <c r="I70" s="280"/>
      <c r="J70" s="280"/>
      <c r="K70" s="97" t="s">
        <v>88</v>
      </c>
      <c r="L70" s="97" t="s">
        <v>89</v>
      </c>
      <c r="M70" s="280"/>
      <c r="N70" s="2"/>
      <c r="AJ70" s="18"/>
    </row>
    <row r="71" spans="1:36">
      <c r="A71" s="45" t="s">
        <v>754</v>
      </c>
      <c r="B71" s="45"/>
      <c r="C71" s="64"/>
      <c r="D71" s="64"/>
      <c r="E71" s="64"/>
      <c r="F71" s="64"/>
      <c r="G71" s="64"/>
      <c r="H71" s="45"/>
      <c r="I71" s="64"/>
      <c r="J71" s="61"/>
      <c r="K71" s="61"/>
      <c r="L71" s="61"/>
      <c r="M71" s="61"/>
      <c r="N71" s="2"/>
      <c r="AJ71" s="18"/>
    </row>
    <row r="72" spans="1:36">
      <c r="A72" s="45"/>
      <c r="B72" s="45"/>
      <c r="C72" s="64"/>
      <c r="D72" s="64"/>
      <c r="E72" s="64"/>
      <c r="F72" s="64"/>
      <c r="G72" s="64"/>
      <c r="H72" s="45"/>
      <c r="I72" s="64"/>
      <c r="J72" s="64"/>
      <c r="K72" s="64"/>
      <c r="L72" s="64"/>
      <c r="M72" s="64"/>
      <c r="N72" s="2"/>
      <c r="AJ72" s="18"/>
    </row>
    <row r="73" spans="1:36">
      <c r="A73" s="45"/>
      <c r="B73" s="45"/>
      <c r="C73" s="64"/>
      <c r="D73" s="64"/>
      <c r="E73" s="64"/>
      <c r="F73" s="64"/>
      <c r="G73" s="64"/>
      <c r="H73" s="45"/>
      <c r="I73" s="64"/>
      <c r="J73" s="64"/>
      <c r="K73" s="64"/>
      <c r="L73" s="64"/>
      <c r="M73" s="64"/>
      <c r="N73" s="2"/>
      <c r="AJ73" s="18"/>
    </row>
    <row r="74" spans="1:36">
      <c r="A74" s="45"/>
      <c r="B74" s="45"/>
      <c r="C74" s="64"/>
      <c r="D74" s="64"/>
      <c r="E74" s="64"/>
      <c r="F74" s="64"/>
      <c r="G74" s="64"/>
      <c r="H74" s="45"/>
      <c r="I74" s="64"/>
      <c r="J74" s="64"/>
      <c r="K74" s="64"/>
      <c r="L74" s="64"/>
      <c r="M74" s="64"/>
      <c r="N74" s="2"/>
      <c r="AJ74" s="18"/>
    </row>
    <row r="75" spans="1:36">
      <c r="A75" s="45"/>
      <c r="B75" s="45"/>
      <c r="C75" s="64"/>
      <c r="D75" s="64"/>
      <c r="E75" s="64"/>
      <c r="F75" s="64"/>
      <c r="G75" s="64"/>
      <c r="H75" s="45"/>
      <c r="I75" s="64"/>
      <c r="J75" s="64"/>
      <c r="K75" s="64"/>
      <c r="L75" s="64"/>
      <c r="M75" s="64"/>
      <c r="N75" s="2"/>
      <c r="AJ75" s="18"/>
    </row>
    <row r="76" spans="1:36">
      <c r="A76" s="45"/>
      <c r="B76" s="45"/>
      <c r="C76" s="64"/>
      <c r="D76" s="64"/>
      <c r="E76" s="64"/>
      <c r="F76" s="64"/>
      <c r="G76" s="64"/>
      <c r="H76" s="45"/>
      <c r="I76" s="64"/>
      <c r="J76" s="64"/>
      <c r="K76" s="64"/>
      <c r="L76" s="64"/>
      <c r="M76" s="64"/>
      <c r="N76" s="2"/>
      <c r="AJ76" s="18"/>
    </row>
    <row r="77" spans="1:36">
      <c r="A77" s="45"/>
      <c r="B77" s="45"/>
      <c r="C77" s="64"/>
      <c r="D77" s="64"/>
      <c r="E77" s="64"/>
      <c r="F77" s="64"/>
      <c r="G77" s="64"/>
      <c r="H77" s="45"/>
      <c r="I77" s="64"/>
      <c r="J77" s="64"/>
      <c r="K77" s="64"/>
      <c r="L77" s="64"/>
      <c r="M77" s="64"/>
      <c r="N77" s="2"/>
      <c r="AJ77" s="18"/>
    </row>
    <row r="78" spans="1:36">
      <c r="A78" s="45"/>
      <c r="B78" s="45"/>
      <c r="C78" s="64"/>
      <c r="D78" s="64"/>
      <c r="E78" s="64"/>
      <c r="F78" s="64"/>
      <c r="G78" s="64"/>
      <c r="H78" s="45"/>
      <c r="I78" s="64"/>
      <c r="J78" s="64"/>
      <c r="K78" s="64"/>
      <c r="L78" s="64"/>
      <c r="M78" s="64"/>
      <c r="N78" s="2"/>
      <c r="AJ78" s="18"/>
    </row>
    <row r="79" spans="1:36">
      <c r="A79" s="45"/>
      <c r="B79" s="45"/>
      <c r="C79" s="64"/>
      <c r="D79" s="64"/>
      <c r="E79" s="64"/>
      <c r="F79" s="64"/>
      <c r="G79" s="64"/>
      <c r="H79" s="45"/>
      <c r="I79" s="64"/>
      <c r="J79" s="64"/>
      <c r="K79" s="64"/>
      <c r="L79" s="64"/>
      <c r="M79" s="64"/>
      <c r="N79" s="2"/>
      <c r="AJ79" s="18"/>
    </row>
    <row r="80" spans="1:36">
      <c r="AJ80" s="18"/>
    </row>
    <row r="81" spans="1:36" ht="15.75">
      <c r="A81" s="278" t="s">
        <v>523</v>
      </c>
      <c r="B81" s="280" t="s">
        <v>83</v>
      </c>
      <c r="C81" s="280" t="s">
        <v>1</v>
      </c>
      <c r="D81" s="280" t="s">
        <v>3</v>
      </c>
      <c r="E81" s="281" t="s">
        <v>5</v>
      </c>
      <c r="F81" s="280" t="s">
        <v>7</v>
      </c>
      <c r="G81" s="280"/>
      <c r="H81" s="280" t="s">
        <v>9</v>
      </c>
      <c r="I81" s="280" t="s">
        <v>13</v>
      </c>
      <c r="J81" s="280" t="s">
        <v>11</v>
      </c>
      <c r="K81" s="283" t="s">
        <v>84</v>
      </c>
      <c r="L81" s="283"/>
      <c r="M81" s="280" t="s">
        <v>19</v>
      </c>
      <c r="N81" s="46"/>
      <c r="AJ81" s="18"/>
    </row>
    <row r="82" spans="1:36" ht="15" customHeight="1">
      <c r="A82" s="279"/>
      <c r="B82" s="280"/>
      <c r="C82" s="280"/>
      <c r="D82" s="280"/>
      <c r="E82" s="281"/>
      <c r="F82" s="50" t="s">
        <v>86</v>
      </c>
      <c r="G82" s="50" t="s">
        <v>87</v>
      </c>
      <c r="H82" s="280"/>
      <c r="I82" s="280"/>
      <c r="J82" s="280"/>
      <c r="K82" s="97" t="s">
        <v>88</v>
      </c>
      <c r="L82" s="97" t="s">
        <v>89</v>
      </c>
      <c r="M82" s="280"/>
      <c r="N82" s="2"/>
      <c r="AJ82" s="18"/>
    </row>
    <row r="83" spans="1:36">
      <c r="A83" s="45"/>
      <c r="B83" s="45"/>
      <c r="C83" s="64"/>
      <c r="D83" s="64"/>
      <c r="E83" s="64"/>
      <c r="F83" s="64"/>
      <c r="G83" s="64"/>
      <c r="H83" s="45"/>
      <c r="I83" s="64"/>
      <c r="J83" s="61"/>
      <c r="K83" s="61"/>
      <c r="L83" s="61"/>
      <c r="M83" s="61"/>
      <c r="N83" s="2"/>
      <c r="AJ83" s="18"/>
    </row>
    <row r="84" spans="1:36">
      <c r="A84" s="45"/>
      <c r="B84" s="45"/>
      <c r="C84" s="64"/>
      <c r="D84" s="64"/>
      <c r="E84" s="64"/>
      <c r="F84" s="64"/>
      <c r="G84" s="64"/>
      <c r="H84" s="45"/>
      <c r="I84" s="64"/>
      <c r="J84" s="64"/>
      <c r="K84" s="64"/>
      <c r="L84" s="64"/>
      <c r="M84" s="64"/>
      <c r="N84" s="2"/>
      <c r="AJ84" s="18"/>
    </row>
    <row r="85" spans="1:36">
      <c r="A85" s="45"/>
      <c r="B85" s="45"/>
      <c r="C85" s="64"/>
      <c r="D85" s="64"/>
      <c r="E85" s="64"/>
      <c r="F85" s="64"/>
      <c r="G85" s="64"/>
      <c r="H85" s="45"/>
      <c r="I85" s="64"/>
      <c r="J85" s="64"/>
      <c r="K85" s="64"/>
      <c r="L85" s="64"/>
      <c r="M85" s="64"/>
      <c r="N85" s="2"/>
      <c r="AJ85" s="18"/>
    </row>
    <row r="86" spans="1:36">
      <c r="A86" s="45"/>
      <c r="B86" s="45"/>
      <c r="C86" s="64"/>
      <c r="D86" s="64"/>
      <c r="E86" s="64"/>
      <c r="F86" s="64"/>
      <c r="G86" s="64"/>
      <c r="H86" s="45"/>
      <c r="I86" s="64"/>
      <c r="J86" s="64"/>
      <c r="K86" s="64"/>
      <c r="L86" s="64"/>
      <c r="M86" s="64"/>
      <c r="N86" s="2"/>
      <c r="AJ86" s="18"/>
    </row>
    <row r="87" spans="1:36">
      <c r="A87" s="45"/>
      <c r="B87" s="45"/>
      <c r="C87" s="64"/>
      <c r="D87" s="64"/>
      <c r="E87" s="64"/>
      <c r="F87" s="64"/>
      <c r="G87" s="64"/>
      <c r="H87" s="45"/>
      <c r="I87" s="64"/>
      <c r="J87" s="64"/>
      <c r="K87" s="64"/>
      <c r="L87" s="64"/>
      <c r="M87" s="64"/>
      <c r="N87" s="2"/>
      <c r="AJ87" s="18"/>
    </row>
    <row r="88" spans="1:36">
      <c r="A88" s="45"/>
      <c r="B88" s="45"/>
      <c r="C88" s="64"/>
      <c r="D88" s="64"/>
      <c r="E88" s="64"/>
      <c r="F88" s="64"/>
      <c r="G88" s="64"/>
      <c r="H88" s="45"/>
      <c r="I88" s="64"/>
      <c r="J88" s="64"/>
      <c r="K88" s="64"/>
      <c r="L88" s="64"/>
      <c r="M88" s="64"/>
      <c r="N88" s="2"/>
      <c r="AJ88" s="18"/>
    </row>
    <row r="89" spans="1:36">
      <c r="A89" s="45"/>
      <c r="B89" s="45"/>
      <c r="C89" s="64"/>
      <c r="D89" s="64"/>
      <c r="E89" s="64"/>
      <c r="F89" s="64"/>
      <c r="G89" s="64"/>
      <c r="H89" s="45"/>
      <c r="I89" s="64"/>
      <c r="J89" s="64"/>
      <c r="K89" s="64"/>
      <c r="L89" s="64"/>
      <c r="M89" s="64"/>
      <c r="N89" s="2"/>
      <c r="AJ89" s="18"/>
    </row>
    <row r="90" spans="1:36">
      <c r="A90" s="45"/>
      <c r="B90" s="45"/>
      <c r="C90" s="64"/>
      <c r="D90" s="64"/>
      <c r="E90" s="64"/>
      <c r="F90" s="64"/>
      <c r="G90" s="64"/>
      <c r="H90" s="45"/>
      <c r="I90" s="64"/>
      <c r="J90" s="64"/>
      <c r="K90" s="64"/>
      <c r="L90" s="64"/>
      <c r="M90" s="64"/>
      <c r="N90" s="2"/>
      <c r="AJ90" s="18"/>
    </row>
    <row r="91" spans="1:36">
      <c r="A91" s="45"/>
      <c r="B91" s="45"/>
      <c r="C91" s="64"/>
      <c r="D91" s="64"/>
      <c r="E91" s="64"/>
      <c r="F91" s="64"/>
      <c r="G91" s="64"/>
      <c r="H91" s="45"/>
      <c r="I91" s="64"/>
      <c r="J91" s="64"/>
      <c r="K91" s="64"/>
      <c r="L91" s="64"/>
      <c r="M91" s="64"/>
      <c r="N91" s="2"/>
      <c r="AJ91" s="18"/>
    </row>
    <row r="92" spans="1:36">
      <c r="AJ92" s="18"/>
    </row>
    <row r="93" spans="1:36" ht="15.75">
      <c r="A93" s="282" t="s">
        <v>536</v>
      </c>
      <c r="B93" s="280" t="s">
        <v>83</v>
      </c>
      <c r="C93" s="280" t="s">
        <v>1</v>
      </c>
      <c r="D93" s="280" t="s">
        <v>3</v>
      </c>
      <c r="E93" s="281" t="s">
        <v>5</v>
      </c>
      <c r="F93" s="280" t="s">
        <v>7</v>
      </c>
      <c r="G93" s="280"/>
      <c r="H93" s="280" t="s">
        <v>9</v>
      </c>
      <c r="I93" s="280" t="s">
        <v>13</v>
      </c>
      <c r="J93" s="280" t="s">
        <v>11</v>
      </c>
      <c r="K93" s="283" t="s">
        <v>84</v>
      </c>
      <c r="L93" s="283"/>
      <c r="M93" s="280" t="s">
        <v>19</v>
      </c>
      <c r="N93" s="46"/>
      <c r="AJ93" s="18"/>
    </row>
    <row r="94" spans="1:36" ht="15.75">
      <c r="A94" s="282"/>
      <c r="B94" s="280"/>
      <c r="C94" s="280"/>
      <c r="D94" s="280"/>
      <c r="E94" s="281"/>
      <c r="F94" s="50" t="s">
        <v>86</v>
      </c>
      <c r="G94" s="50" t="s">
        <v>87</v>
      </c>
      <c r="H94" s="280"/>
      <c r="I94" s="280"/>
      <c r="J94" s="280"/>
      <c r="K94" s="97" t="s">
        <v>88</v>
      </c>
      <c r="L94" s="97" t="s">
        <v>89</v>
      </c>
      <c r="M94" s="280"/>
      <c r="N94" s="2"/>
      <c r="AJ94" s="18"/>
    </row>
    <row r="95" spans="1:36">
      <c r="A95" s="45"/>
      <c r="B95" s="45"/>
      <c r="C95" s="64"/>
      <c r="D95" s="64"/>
      <c r="E95" s="64"/>
      <c r="F95" s="64"/>
      <c r="G95" s="64"/>
      <c r="H95" s="45"/>
      <c r="I95" s="64"/>
      <c r="J95" s="61"/>
      <c r="K95" s="61"/>
      <c r="L95" s="61"/>
      <c r="M95" s="61"/>
      <c r="N95" s="2"/>
      <c r="AJ95" s="18"/>
    </row>
    <row r="96" spans="1:36">
      <c r="A96" s="45"/>
      <c r="B96" s="45"/>
      <c r="C96" s="64"/>
      <c r="D96" s="64"/>
      <c r="E96" s="64"/>
      <c r="F96" s="64"/>
      <c r="G96" s="64"/>
      <c r="H96" s="45"/>
      <c r="I96" s="64"/>
      <c r="J96" s="64"/>
      <c r="K96" s="64"/>
      <c r="L96" s="64"/>
      <c r="M96" s="64"/>
      <c r="N96" s="2"/>
      <c r="AJ96" s="18"/>
    </row>
    <row r="97" spans="1:36">
      <c r="A97" s="45"/>
      <c r="B97" s="45"/>
      <c r="C97" s="64"/>
      <c r="D97" s="64"/>
      <c r="E97" s="64"/>
      <c r="F97" s="64"/>
      <c r="G97" s="64"/>
      <c r="H97" s="45"/>
      <c r="I97" s="64"/>
      <c r="J97" s="64"/>
      <c r="K97" s="64"/>
      <c r="L97" s="64"/>
      <c r="M97" s="64"/>
      <c r="N97" s="2"/>
      <c r="AJ97" s="18"/>
    </row>
    <row r="98" spans="1:36">
      <c r="A98" s="45"/>
      <c r="B98" s="45"/>
      <c r="C98" s="64"/>
      <c r="D98" s="64"/>
      <c r="E98" s="64"/>
      <c r="F98" s="64"/>
      <c r="G98" s="64"/>
      <c r="H98" s="45"/>
      <c r="I98" s="64"/>
      <c r="J98" s="64"/>
      <c r="K98" s="64"/>
      <c r="L98" s="64"/>
      <c r="M98" s="64"/>
      <c r="N98" s="2"/>
      <c r="AJ98" s="18"/>
    </row>
    <row r="99" spans="1:36">
      <c r="A99" s="45"/>
      <c r="B99" s="45"/>
      <c r="C99" s="64"/>
      <c r="D99" s="64"/>
      <c r="E99" s="64"/>
      <c r="F99" s="64"/>
      <c r="G99" s="64"/>
      <c r="H99" s="45"/>
      <c r="I99" s="64"/>
      <c r="J99" s="64"/>
      <c r="K99" s="64"/>
      <c r="L99" s="64"/>
      <c r="M99" s="64"/>
      <c r="N99" s="2"/>
      <c r="AJ99" s="18"/>
    </row>
    <row r="100" spans="1:36">
      <c r="A100" s="45"/>
      <c r="B100" s="45"/>
      <c r="C100" s="64"/>
      <c r="D100" s="64"/>
      <c r="E100" s="64"/>
      <c r="F100" s="64"/>
      <c r="G100" s="64"/>
      <c r="H100" s="45"/>
      <c r="I100" s="64"/>
      <c r="J100" s="64"/>
      <c r="K100" s="64"/>
      <c r="L100" s="64"/>
      <c r="M100" s="64"/>
      <c r="N100" s="2"/>
      <c r="AJ100" s="18"/>
    </row>
    <row r="101" spans="1:36">
      <c r="A101" s="45"/>
      <c r="B101" s="45"/>
      <c r="C101" s="64"/>
      <c r="D101" s="64"/>
      <c r="E101" s="64"/>
      <c r="F101" s="64"/>
      <c r="G101" s="64"/>
      <c r="H101" s="45"/>
      <c r="I101" s="64"/>
      <c r="J101" s="64"/>
      <c r="K101" s="64"/>
      <c r="L101" s="64"/>
      <c r="M101" s="64"/>
      <c r="N101" s="2"/>
      <c r="AJ101" s="18"/>
    </row>
    <row r="102" spans="1:36">
      <c r="A102" s="45"/>
      <c r="B102" s="45"/>
      <c r="C102" s="64"/>
      <c r="D102" s="64"/>
      <c r="E102" s="64"/>
      <c r="F102" s="64"/>
      <c r="G102" s="64"/>
      <c r="H102" s="45"/>
      <c r="I102" s="64"/>
      <c r="J102" s="64"/>
      <c r="K102" s="64"/>
      <c r="L102" s="64"/>
      <c r="M102" s="64"/>
      <c r="N102" s="2"/>
      <c r="AJ102" s="18"/>
    </row>
    <row r="103" spans="1:36">
      <c r="A103" s="45"/>
      <c r="B103" s="45"/>
      <c r="C103" s="64"/>
      <c r="D103" s="64"/>
      <c r="E103" s="64"/>
      <c r="F103" s="64"/>
      <c r="G103" s="64"/>
      <c r="H103" s="45"/>
      <c r="I103" s="64"/>
      <c r="J103" s="64"/>
      <c r="K103" s="64"/>
      <c r="L103" s="64"/>
      <c r="M103" s="64"/>
      <c r="N103" s="2"/>
      <c r="AJ103" s="18"/>
    </row>
    <row r="104" spans="1:36">
      <c r="A104" s="18"/>
      <c r="B104" s="18"/>
      <c r="C104" s="18"/>
      <c r="D104" s="18"/>
      <c r="E104" s="18"/>
      <c r="F104" s="18"/>
      <c r="G104" s="18"/>
      <c r="H104" s="156"/>
      <c r="I104" s="18"/>
      <c r="J104" s="18"/>
      <c r="K104" s="18"/>
      <c r="L104" s="18"/>
      <c r="M104" s="18"/>
      <c r="N104" s="56"/>
      <c r="O104" s="56"/>
      <c r="P104" s="56"/>
      <c r="Q104" s="56"/>
      <c r="R104" s="56"/>
      <c r="S104" s="56"/>
      <c r="T104" s="235"/>
      <c r="U104" s="56"/>
      <c r="V104" s="56"/>
      <c r="W104" s="221"/>
      <c r="X104" s="56"/>
      <c r="Y104" s="56"/>
      <c r="Z104" s="56"/>
      <c r="AA104" s="56"/>
      <c r="AB104" s="56"/>
      <c r="AC104" s="56"/>
      <c r="AD104" s="56"/>
      <c r="AE104" s="56"/>
      <c r="AF104" s="56"/>
      <c r="AG104" s="56"/>
      <c r="AH104" s="56"/>
      <c r="AI104" s="56"/>
      <c r="AJ104" s="18"/>
    </row>
    <row r="105" spans="1:36">
      <c r="A105" s="18"/>
      <c r="B105" s="18"/>
      <c r="C105" s="18"/>
      <c r="D105" s="18"/>
      <c r="E105" s="18"/>
      <c r="F105" s="18"/>
      <c r="G105" s="18"/>
      <c r="H105" s="156"/>
      <c r="I105" s="18"/>
      <c r="J105" s="18"/>
      <c r="K105" s="18"/>
      <c r="L105" s="18"/>
      <c r="M105" s="18"/>
      <c r="N105" s="56"/>
      <c r="O105" s="56"/>
      <c r="P105" s="56"/>
      <c r="Q105" s="56"/>
      <c r="R105" s="56"/>
      <c r="S105" s="56"/>
      <c r="T105" s="235"/>
      <c r="U105" s="56"/>
      <c r="V105" s="56"/>
      <c r="W105" s="221"/>
      <c r="X105" s="56"/>
      <c r="Y105" s="56"/>
      <c r="Z105" s="56"/>
      <c r="AA105" s="56"/>
      <c r="AB105" s="56"/>
      <c r="AC105" s="56"/>
      <c r="AD105" s="56"/>
      <c r="AE105" s="56"/>
      <c r="AF105" s="56"/>
      <c r="AG105" s="56"/>
      <c r="AH105" s="56"/>
      <c r="AI105" s="56"/>
      <c r="AJ105" s="18"/>
    </row>
  </sheetData>
  <mergeCells count="88">
    <mergeCell ref="M9:M10"/>
    <mergeCell ref="A1:AI1"/>
    <mergeCell ref="A2:AI2"/>
    <mergeCell ref="B4:G4"/>
    <mergeCell ref="B6:C6"/>
    <mergeCell ref="A8:M8"/>
    <mergeCell ref="N8:X8"/>
    <mergeCell ref="Y8:AI8"/>
    <mergeCell ref="AG9:AG10"/>
    <mergeCell ref="AH9:AH10"/>
    <mergeCell ref="AI9:AI10"/>
    <mergeCell ref="A11:A18"/>
    <mergeCell ref="A19:A31"/>
    <mergeCell ref="AE9:AE10"/>
    <mergeCell ref="AF9:AF10"/>
    <mergeCell ref="X9:X10"/>
    <mergeCell ref="Y9:Y10"/>
    <mergeCell ref="Z9:Z10"/>
    <mergeCell ref="O9:O10"/>
    <mergeCell ref="P9:P10"/>
    <mergeCell ref="Q9:Q10"/>
    <mergeCell ref="R9:R10"/>
    <mergeCell ref="S9:S10"/>
    <mergeCell ref="T9:T10"/>
    <mergeCell ref="I9:I10"/>
    <mergeCell ref="J9:J10"/>
    <mergeCell ref="K9:L9"/>
    <mergeCell ref="A32:A36"/>
    <mergeCell ref="AA9:AA10"/>
    <mergeCell ref="AB9:AB10"/>
    <mergeCell ref="AC9:AC10"/>
    <mergeCell ref="AD9:AD10"/>
    <mergeCell ref="U9:U10"/>
    <mergeCell ref="V9:V10"/>
    <mergeCell ref="W9:W10"/>
    <mergeCell ref="N9:N10"/>
    <mergeCell ref="A9:A10"/>
    <mergeCell ref="B9:B10"/>
    <mergeCell ref="C9:C10"/>
    <mergeCell ref="D9:D10"/>
    <mergeCell ref="E9:E10"/>
    <mergeCell ref="F9:G9"/>
    <mergeCell ref="H9:H10"/>
    <mergeCell ref="A37:A49"/>
    <mergeCell ref="K57:L57"/>
    <mergeCell ref="M57:M58"/>
    <mergeCell ref="A57:A58"/>
    <mergeCell ref="B57:B58"/>
    <mergeCell ref="C57:C58"/>
    <mergeCell ref="D57:D58"/>
    <mergeCell ref="E57:E58"/>
    <mergeCell ref="F69:G69"/>
    <mergeCell ref="F57:G57"/>
    <mergeCell ref="H57:H58"/>
    <mergeCell ref="I57:I58"/>
    <mergeCell ref="J57:J58"/>
    <mergeCell ref="A69:A70"/>
    <mergeCell ref="B69:B70"/>
    <mergeCell ref="C69:C70"/>
    <mergeCell ref="D69:D70"/>
    <mergeCell ref="E69:E70"/>
    <mergeCell ref="A81:A82"/>
    <mergeCell ref="B81:B82"/>
    <mergeCell ref="C81:C82"/>
    <mergeCell ref="D81:D82"/>
    <mergeCell ref="E81:E82"/>
    <mergeCell ref="K81:L81"/>
    <mergeCell ref="M81:M82"/>
    <mergeCell ref="H69:H70"/>
    <mergeCell ref="I69:I70"/>
    <mergeCell ref="J69:J70"/>
    <mergeCell ref="K69:L69"/>
    <mergeCell ref="M69:M70"/>
    <mergeCell ref="F81:G81"/>
    <mergeCell ref="H81:H82"/>
    <mergeCell ref="I81:I82"/>
    <mergeCell ref="J81:J82"/>
    <mergeCell ref="H93:H94"/>
    <mergeCell ref="I93:I94"/>
    <mergeCell ref="J93:J94"/>
    <mergeCell ref="K93:L93"/>
    <mergeCell ref="M93:M94"/>
    <mergeCell ref="A93:A94"/>
    <mergeCell ref="B93:B94"/>
    <mergeCell ref="C93:C94"/>
    <mergeCell ref="D93:D94"/>
    <mergeCell ref="E93:E94"/>
    <mergeCell ref="F93:G93"/>
  </mergeCells>
  <conditionalFormatting sqref="N11:N49">
    <cfRule type="cellIs" dxfId="33" priority="8" stopIfTrue="1" operator="equal">
      <formula>"x"</formula>
    </cfRule>
  </conditionalFormatting>
  <conditionalFormatting sqref="O11:O49">
    <cfRule type="cellIs" dxfId="32" priority="7" operator="equal">
      <formula>"x"</formula>
    </cfRule>
  </conditionalFormatting>
  <conditionalFormatting sqref="P11:P49">
    <cfRule type="cellIs" dxfId="31" priority="6" operator="equal">
      <formula>"x"</formula>
    </cfRule>
  </conditionalFormatting>
  <conditionalFormatting sqref="Q11:Q49">
    <cfRule type="cellIs" dxfId="30" priority="5" stopIfTrue="1" operator="equal">
      <formula>"x"</formula>
    </cfRule>
  </conditionalFormatting>
  <conditionalFormatting sqref="R11:R49">
    <cfRule type="cellIs" dxfId="29" priority="4" operator="equal">
      <formula>"x"</formula>
    </cfRule>
  </conditionalFormatting>
  <conditionalFormatting sqref="S11:S49">
    <cfRule type="cellIs" dxfId="28" priority="1" stopIfTrue="1" operator="equal">
      <formula>$AN$7</formula>
    </cfRule>
    <cfRule type="cellIs" dxfId="27" priority="2" stopIfTrue="1" operator="equal">
      <formula>$AN$6</formula>
    </cfRule>
  </conditionalFormatting>
  <conditionalFormatting sqref="AN6:AN7">
    <cfRule type="cellIs" dxfId="26" priority="9" stopIfTrue="1" operator="equal">
      <formula>$AN$6</formula>
    </cfRule>
  </conditionalFormatting>
  <dataValidations count="1">
    <dataValidation type="list" allowBlank="1" showInputMessage="1" showErrorMessage="1" sqref="S11:S49" xr:uid="{00000000-0002-0000-0300-000000000000}">
      <formula1>$AN$6:$AN$7</formula1>
    </dataValidation>
  </dataValidations>
  <hyperlinks>
    <hyperlink ref="U16" r:id="rId1" xr:uid="{41E9708C-BF9B-478E-8DC5-946A846A1FE2}"/>
  </hyperlinks>
  <pageMargins left="0.511811024" right="0.511811024" top="0.78740157499999996" bottom="0.78740157499999996" header="0.31496062000000002" footer="0.31496062000000002"/>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37"/>
  <sheetViews>
    <sheetView showGridLines="0" zoomScale="80" zoomScaleNormal="80" zoomScalePageLayoutView="70" workbookViewId="0">
      <selection activeCell="AD32" sqref="AD32"/>
    </sheetView>
  </sheetViews>
  <sheetFormatPr defaultColWidth="8.85546875" defaultRowHeight="15"/>
  <cols>
    <col min="1" max="1" width="2.85546875" customWidth="1"/>
    <col min="2" max="2" width="3.85546875" customWidth="1"/>
    <col min="3" max="3" width="53" bestFit="1" customWidth="1"/>
    <col min="4" max="4" width="12" bestFit="1" customWidth="1"/>
    <col min="5" max="5" width="7.42578125" customWidth="1"/>
    <col min="6" max="6" width="12" bestFit="1" customWidth="1"/>
    <col min="7" max="7" width="8.140625" customWidth="1"/>
    <col min="8" max="8" width="9.140625" customWidth="1"/>
    <col min="24" max="24" width="2.85546875" customWidth="1"/>
    <col min="26" max="26" width="0" hidden="1" customWidth="1"/>
    <col min="27" max="28" width="4.140625" hidden="1" customWidth="1"/>
    <col min="29" max="29" width="4.140625" customWidth="1"/>
  </cols>
  <sheetData>
    <row r="1" spans="1:28">
      <c r="A1" s="11"/>
      <c r="B1" s="339" t="s">
        <v>71</v>
      </c>
      <c r="C1" s="339"/>
      <c r="D1" s="339"/>
      <c r="E1" s="339"/>
      <c r="F1" s="339"/>
      <c r="G1" s="339"/>
      <c r="H1" s="339"/>
      <c r="I1" s="339"/>
      <c r="J1" s="339"/>
      <c r="K1" s="339"/>
      <c r="L1" s="339"/>
      <c r="M1" s="339"/>
      <c r="N1" s="339"/>
      <c r="O1" s="339"/>
      <c r="P1" s="339"/>
      <c r="Q1" s="339"/>
      <c r="R1" s="339"/>
      <c r="S1" s="339"/>
      <c r="T1" s="339"/>
      <c r="U1" s="339"/>
      <c r="V1" s="339"/>
      <c r="W1" s="339"/>
      <c r="X1" s="11"/>
    </row>
    <row r="2" spans="1:28" s="15" customFormat="1" ht="21" customHeight="1">
      <c r="A2" s="16"/>
      <c r="B2" s="339"/>
      <c r="C2" s="339"/>
      <c r="D2" s="339"/>
      <c r="E2" s="339"/>
      <c r="F2" s="339"/>
      <c r="G2" s="339"/>
      <c r="H2" s="339"/>
      <c r="I2" s="339"/>
      <c r="J2" s="339"/>
      <c r="K2" s="339"/>
      <c r="L2" s="339"/>
      <c r="M2" s="339"/>
      <c r="N2" s="339"/>
      <c r="O2" s="339"/>
      <c r="P2" s="339"/>
      <c r="Q2" s="339"/>
      <c r="R2" s="339"/>
      <c r="S2" s="339"/>
      <c r="T2" s="339"/>
      <c r="U2" s="339"/>
      <c r="V2" s="339"/>
      <c r="W2" s="339"/>
      <c r="X2" s="16"/>
    </row>
    <row r="3" spans="1:28" ht="33.75" customHeight="1">
      <c r="A3" s="11"/>
      <c r="B3" s="345" t="str">
        <f>'Monitoria Anual - 2'!A2</f>
        <v>Plano de Ação para a Conservação dos Pequenos Mamíferos de Áreas Abertas - PAN PMAA</v>
      </c>
      <c r="C3" s="345"/>
      <c r="D3" s="345"/>
      <c r="E3" s="345"/>
      <c r="F3" s="345"/>
      <c r="G3" s="345"/>
      <c r="H3" s="345"/>
      <c r="I3" s="345"/>
      <c r="J3" s="345"/>
      <c r="K3" s="345"/>
      <c r="L3" s="345"/>
      <c r="M3" s="345"/>
      <c r="N3" s="345"/>
      <c r="O3" s="345"/>
      <c r="P3" s="345"/>
      <c r="Q3" s="345"/>
      <c r="R3" s="345"/>
      <c r="S3" s="345"/>
      <c r="T3" s="345"/>
      <c r="U3" s="345"/>
      <c r="V3" s="345"/>
      <c r="W3" s="345"/>
      <c r="X3" s="11"/>
    </row>
    <row r="4" spans="1:28">
      <c r="A4" s="11"/>
      <c r="J4" s="12"/>
      <c r="K4" s="12"/>
      <c r="L4" s="12"/>
      <c r="M4" s="12"/>
      <c r="N4" s="12"/>
      <c r="O4" s="12"/>
      <c r="X4" s="11"/>
    </row>
    <row r="5" spans="1:28" s="2" customFormat="1" ht="45" customHeight="1">
      <c r="A5" s="18"/>
      <c r="B5" s="350" t="s">
        <v>537</v>
      </c>
      <c r="C5" s="350"/>
      <c r="D5" s="298" t="str">
        <f>'Monitoria Anual - 2'!B4</f>
        <v>Assegurar a viabilidade populacional por meio da manutenção dos habitats e ampliação do conhecimento biológico das espécies alvo do PAN</v>
      </c>
      <c r="E5" s="298"/>
      <c r="F5" s="298"/>
      <c r="G5" s="298"/>
      <c r="H5" s="298"/>
      <c r="I5" s="298"/>
      <c r="J5" s="298"/>
      <c r="K5" s="298"/>
      <c r="L5" s="298"/>
      <c r="M5" s="351"/>
      <c r="N5" s="13"/>
      <c r="O5" s="13"/>
      <c r="P5" s="13"/>
      <c r="Q5" s="13"/>
      <c r="R5" s="13"/>
      <c r="X5" s="18"/>
    </row>
    <row r="6" spans="1:28">
      <c r="A6" s="11"/>
      <c r="J6" s="12"/>
      <c r="K6" s="12"/>
      <c r="L6" s="12"/>
      <c r="M6" s="12"/>
      <c r="N6" s="12"/>
      <c r="O6" s="12"/>
      <c r="X6" s="11"/>
    </row>
    <row r="7" spans="1:28" ht="26.25" customHeight="1">
      <c r="A7" s="11"/>
      <c r="B7" s="350" t="s">
        <v>75</v>
      </c>
      <c r="C7" s="350"/>
      <c r="D7" s="340" t="str">
        <f>'Monitoria Anual - 2'!B6</f>
        <v>06/08/2024 - 08/08/2024 (virtual)</v>
      </c>
      <c r="E7" s="340"/>
      <c r="F7" s="340"/>
      <c r="G7" s="341"/>
      <c r="H7" s="2"/>
      <c r="I7" s="14"/>
      <c r="J7" s="12"/>
      <c r="K7" s="12"/>
      <c r="L7" s="12"/>
      <c r="M7" s="12"/>
      <c r="N7" s="12"/>
      <c r="O7" s="12"/>
      <c r="X7" s="11"/>
    </row>
    <row r="8" spans="1:28">
      <c r="A8" s="11"/>
      <c r="X8" s="11"/>
    </row>
    <row r="9" spans="1:28" ht="31.5" customHeight="1">
      <c r="A9" s="11"/>
      <c r="B9" s="339" t="s">
        <v>538</v>
      </c>
      <c r="C9" s="339"/>
      <c r="D9" s="339"/>
      <c r="E9" s="339"/>
      <c r="F9" s="339"/>
      <c r="G9" s="339"/>
      <c r="H9" s="339"/>
      <c r="I9" s="339"/>
      <c r="J9" s="339"/>
      <c r="K9" s="339"/>
      <c r="L9" s="339"/>
      <c r="M9" s="339"/>
      <c r="N9" s="339"/>
      <c r="O9" s="339"/>
      <c r="P9" s="339"/>
      <c r="Q9" s="339"/>
      <c r="R9" s="339"/>
      <c r="S9" s="339"/>
      <c r="T9" s="339"/>
      <c r="U9" s="339"/>
      <c r="V9" s="339"/>
      <c r="W9" s="339"/>
      <c r="X9" s="11"/>
    </row>
    <row r="10" spans="1:28">
      <c r="A10" s="11"/>
      <c r="G10" s="10"/>
      <c r="H10" s="10"/>
      <c r="I10" s="10"/>
      <c r="X10" s="11"/>
    </row>
    <row r="11" spans="1:28" ht="15.75">
      <c r="A11" s="11"/>
      <c r="B11" s="340" t="s">
        <v>539</v>
      </c>
      <c r="C11" s="341"/>
      <c r="D11" s="42"/>
      <c r="E11" s="42"/>
      <c r="F11" s="42"/>
      <c r="G11" s="42"/>
      <c r="H11" s="42"/>
      <c r="I11" s="42"/>
      <c r="J11" s="42"/>
      <c r="K11" s="42"/>
      <c r="L11" s="42"/>
      <c r="M11" s="42"/>
      <c r="N11" s="42"/>
      <c r="O11" s="42"/>
      <c r="P11" s="42"/>
      <c r="Q11" s="42"/>
      <c r="R11" s="42"/>
      <c r="S11" s="42"/>
      <c r="T11" s="42"/>
      <c r="U11" s="42"/>
      <c r="V11" s="42"/>
      <c r="W11" s="42"/>
      <c r="X11" s="11"/>
    </row>
    <row r="12" spans="1:28" ht="15.75" thickBot="1">
      <c r="A12" s="11"/>
      <c r="F12" s="346"/>
      <c r="G12" s="346"/>
      <c r="H12" s="110"/>
      <c r="X12" s="11"/>
    </row>
    <row r="13" spans="1:28" ht="33.75" customHeight="1" thickBot="1">
      <c r="A13" s="11"/>
      <c r="C13" s="347" t="s">
        <v>905</v>
      </c>
      <c r="D13" s="348"/>
      <c r="E13" s="348"/>
      <c r="F13" s="348"/>
      <c r="G13" s="349"/>
      <c r="H13" s="3"/>
      <c r="X13" s="11"/>
    </row>
    <row r="14" spans="1:28" s="2" customFormat="1" ht="34.5" customHeight="1" thickBot="1">
      <c r="A14" s="18"/>
      <c r="C14" s="26" t="s">
        <v>541</v>
      </c>
      <c r="D14" s="7" t="s">
        <v>542</v>
      </c>
      <c r="E14" s="8" t="s">
        <v>543</v>
      </c>
      <c r="F14" s="7" t="s">
        <v>544</v>
      </c>
      <c r="G14" s="9" t="s">
        <v>543</v>
      </c>
      <c r="H14" s="6"/>
      <c r="X14" s="18"/>
    </row>
    <row r="15" spans="1:28" ht="15.75">
      <c r="A15" s="11"/>
      <c r="C15" s="79" t="s">
        <v>545</v>
      </c>
      <c r="D15" s="89"/>
      <c r="E15" s="90"/>
      <c r="F15" s="86">
        <f>COUNTA('Monitoria Anual - 2'!S11:S888)</f>
        <v>1</v>
      </c>
      <c r="G15" s="27">
        <f t="shared" ref="G15:G21" si="0">F15/$F$22</f>
        <v>2.6315789473684209E-2</v>
      </c>
      <c r="H15" s="4"/>
      <c r="X15" s="11"/>
    </row>
    <row r="16" spans="1:28" ht="15.75">
      <c r="A16" s="11"/>
      <c r="C16" s="80" t="s">
        <v>546</v>
      </c>
      <c r="D16" s="91">
        <f>COUNTA('Monitoria Anual - 2'!N11:N888)</f>
        <v>5</v>
      </c>
      <c r="E16" s="29">
        <f>D16/$D$22</f>
        <v>0.13157894736842105</v>
      </c>
      <c r="F16" s="87">
        <f>D16-AB16</f>
        <v>5</v>
      </c>
      <c r="G16" s="29">
        <f t="shared" si="0"/>
        <v>0.13157894736842105</v>
      </c>
      <c r="H16" s="4"/>
      <c r="X16" s="11"/>
      <c r="Z16">
        <f>COUNTIFS('Monitoria Anual - 2'!N:N,"x",'Monitoria Anual - 2'!S:S,"Excluída")</f>
        <v>0</v>
      </c>
      <c r="AA16">
        <f>COUNTIFS('Monitoria Anual - 2'!N:N,"x",'Monitoria Anual - 2'!S:S,"Agrupada")</f>
        <v>0</v>
      </c>
      <c r="AB16">
        <f>Z16+AA16</f>
        <v>0</v>
      </c>
    </row>
    <row r="17" spans="1:28" ht="15.75">
      <c r="A17" s="11"/>
      <c r="C17" s="81" t="s">
        <v>547</v>
      </c>
      <c r="D17" s="91">
        <f>COUNTA('Monitoria Anual - 2'!O11:O888)</f>
        <v>6</v>
      </c>
      <c r="E17" s="29">
        <f>D17/$D$22</f>
        <v>0.15789473684210525</v>
      </c>
      <c r="F17" s="87">
        <f>D17-AB17</f>
        <v>6</v>
      </c>
      <c r="G17" s="29">
        <f t="shared" si="0"/>
        <v>0.15789473684210525</v>
      </c>
      <c r="H17" s="4"/>
      <c r="X17" s="11"/>
      <c r="Z17">
        <f t="array" ref="Z17">COUNTIFS('Monitoria Anual - 2'!O:O,"x",'Monitoria Anual - 2'!S:S,"Excluída")</f>
        <v>0</v>
      </c>
      <c r="AA17">
        <f t="array" ref="AA17">COUNTIFS('Monitoria Anual - 2'!O:O,"x",'Monitoria Anual - 2'!S:S,"Agrupada")</f>
        <v>0</v>
      </c>
      <c r="AB17">
        <f>Z17+AA17</f>
        <v>0</v>
      </c>
    </row>
    <row r="18" spans="1:28" ht="15.75">
      <c r="A18" s="11"/>
      <c r="C18" s="82" t="s">
        <v>548</v>
      </c>
      <c r="D18" s="91">
        <f>COUNTA('Monitoria Anual - 2'!P11:P888)</f>
        <v>10</v>
      </c>
      <c r="E18" s="29">
        <f>D18/$D$22</f>
        <v>0.26315789473684209</v>
      </c>
      <c r="F18" s="87">
        <f>D18-AB18</f>
        <v>10</v>
      </c>
      <c r="G18" s="29">
        <f t="shared" si="0"/>
        <v>0.26315789473684209</v>
      </c>
      <c r="H18" s="4"/>
      <c r="X18" s="11"/>
      <c r="Z18">
        <f t="array" ref="Z18">COUNTIFS('Monitoria Anual - 2'!P:P,"x",'Monitoria Anual - 2'!S:S,"Excluída")</f>
        <v>0</v>
      </c>
      <c r="AA18">
        <f t="array" ref="AA18">COUNTIFS('Monitoria Anual - 2'!P:P,"x",'Monitoria Anual - 2'!S:S,"Agrupada")</f>
        <v>0</v>
      </c>
      <c r="AB18">
        <f>Z18+AA18</f>
        <v>0</v>
      </c>
    </row>
    <row r="19" spans="1:28" ht="15.75">
      <c r="A19" s="11"/>
      <c r="C19" s="83" t="s">
        <v>549</v>
      </c>
      <c r="D19" s="91">
        <f>COUNTA('Monitoria Anual - 2'!Q11:Q888)</f>
        <v>16</v>
      </c>
      <c r="E19" s="29">
        <f>D19/$D$22</f>
        <v>0.42105263157894735</v>
      </c>
      <c r="F19" s="87">
        <f t="shared" ref="F19:F20" si="1">D19-AB19</f>
        <v>16</v>
      </c>
      <c r="G19" s="29">
        <f t="shared" si="0"/>
        <v>0.42105263157894735</v>
      </c>
      <c r="H19" s="4"/>
      <c r="X19" s="11"/>
      <c r="Z19">
        <f t="array" ref="Z19">COUNTIFS('Monitoria Anual - 2'!Q:Q,"x",'Monitoria Anual - 2'!S:S,"Excluída")</f>
        <v>0</v>
      </c>
      <c r="AA19">
        <f t="array" ref="AA19">COUNTIFS('Monitoria Anual - 2'!Q:Q,"x",'Monitoria Anual - 2'!S:S,"Agrupada")</f>
        <v>0</v>
      </c>
      <c r="AB19">
        <f>Z19+AA19</f>
        <v>0</v>
      </c>
    </row>
    <row r="20" spans="1:28" ht="15.75">
      <c r="A20" s="11"/>
      <c r="C20" s="84" t="s">
        <v>550</v>
      </c>
      <c r="D20" s="91">
        <f>COUNTA('Monitoria Anual - 2'!R11:R888)</f>
        <v>1</v>
      </c>
      <c r="E20" s="29">
        <f>D20/$D$22</f>
        <v>2.6315789473684209E-2</v>
      </c>
      <c r="F20" s="87">
        <f t="shared" si="1"/>
        <v>1</v>
      </c>
      <c r="G20" s="29">
        <f t="shared" si="0"/>
        <v>2.6315789473684209E-2</v>
      </c>
      <c r="H20" s="4"/>
      <c r="X20" s="11"/>
      <c r="Z20">
        <f t="array" ref="Z20">COUNTIFS('Monitoria Anual - 2'!R:R,"x",'Monitoria Anual - 2'!S:S,"Excluída")</f>
        <v>0</v>
      </c>
      <c r="AA20">
        <f t="array" ref="AA20">COUNTIFS('Monitoria Anual - 2'!R:R,"x",'Monitoria Anual - 2'!S:S,"Agrupada")</f>
        <v>0</v>
      </c>
      <c r="AB20">
        <f>Z20+AA20</f>
        <v>0</v>
      </c>
    </row>
    <row r="21" spans="1:28" ht="16.5" thickBot="1">
      <c r="A21" s="11"/>
      <c r="C21" s="85" t="s">
        <v>551</v>
      </c>
      <c r="D21" s="92"/>
      <c r="E21" s="93"/>
      <c r="F21" s="88">
        <f>'Monitoria Anual - 2'!C55</f>
        <v>0</v>
      </c>
      <c r="G21" s="30">
        <f t="shared" si="0"/>
        <v>0</v>
      </c>
      <c r="H21" s="4"/>
      <c r="X21" s="11"/>
    </row>
    <row r="22" spans="1:28" ht="16.5" thickBot="1">
      <c r="A22" s="11"/>
      <c r="C22" s="94" t="s">
        <v>552</v>
      </c>
      <c r="D22" s="96">
        <f>SUM(D16:D20)</f>
        <v>38</v>
      </c>
      <c r="E22" s="32">
        <f>SUM(E15:E21)</f>
        <v>0.99999999999999989</v>
      </c>
      <c r="F22" s="95">
        <f>SUM(F16:F21)</f>
        <v>38</v>
      </c>
      <c r="G22" s="32">
        <f>SUM(G16:G21)</f>
        <v>0.99999999999999989</v>
      </c>
      <c r="H22" s="4"/>
      <c r="X22" s="11"/>
    </row>
    <row r="23" spans="1:28" ht="15.75" thickBot="1">
      <c r="A23" s="11"/>
      <c r="C23" s="75" t="s">
        <v>553</v>
      </c>
      <c r="D23" s="342">
        <f>COUNTIF('Monitoria Anual - 2'!S11:S888,"Agrupada")</f>
        <v>0</v>
      </c>
      <c r="E23" s="343"/>
      <c r="F23" s="343"/>
      <c r="G23" s="344"/>
      <c r="H23" s="5"/>
      <c r="X23" s="11"/>
    </row>
    <row r="24" spans="1:28" ht="15.75" thickBot="1">
      <c r="A24" s="11"/>
      <c r="C24" s="74" t="s">
        <v>554</v>
      </c>
      <c r="D24" s="342">
        <f>COUNTIF('Monitoria Anual - 2'!S11:S50,"Excluída")</f>
        <v>1</v>
      </c>
      <c r="E24" s="343"/>
      <c r="F24" s="343"/>
      <c r="G24" s="344"/>
      <c r="X24" s="11"/>
    </row>
    <row r="25" spans="1:28">
      <c r="A25" s="11"/>
      <c r="X25" s="11"/>
    </row>
    <row r="26" spans="1:28">
      <c r="A26" s="11"/>
      <c r="X26" s="11"/>
    </row>
    <row r="27" spans="1:28" ht="15.75">
      <c r="A27" s="11"/>
      <c r="B27" s="340" t="s">
        <v>555</v>
      </c>
      <c r="C27" s="341"/>
      <c r="D27" s="42"/>
      <c r="E27" s="42"/>
      <c r="F27" s="42"/>
      <c r="G27" s="42"/>
      <c r="X27" s="11"/>
    </row>
    <row r="28" spans="1:28" ht="16.5" thickBot="1">
      <c r="A28" s="11"/>
      <c r="B28" s="42"/>
      <c r="C28" s="17"/>
      <c r="D28" s="17"/>
      <c r="E28" s="17"/>
      <c r="F28" s="17"/>
      <c r="G28" s="17"/>
      <c r="H28" s="42"/>
      <c r="I28" s="42"/>
      <c r="J28" s="42"/>
      <c r="K28" s="42"/>
      <c r="L28" s="42"/>
      <c r="M28" s="42"/>
      <c r="N28" s="42"/>
      <c r="O28" s="42"/>
      <c r="P28" s="42"/>
      <c r="Q28" s="42"/>
      <c r="R28" s="42"/>
      <c r="S28" s="42"/>
      <c r="T28" s="42"/>
      <c r="U28" s="42"/>
      <c r="V28" s="42"/>
      <c r="W28" s="42"/>
      <c r="X28" s="11"/>
    </row>
    <row r="29" spans="1:28" ht="16.5" thickBot="1">
      <c r="A29" s="11"/>
      <c r="B29" s="17"/>
      <c r="C29" s="33" t="s">
        <v>556</v>
      </c>
      <c r="D29" s="68">
        <f>COUNTA('Monitoria Anual - 2'!A11:A49)</f>
        <v>4</v>
      </c>
      <c r="H29" s="17"/>
      <c r="I29" s="17"/>
      <c r="J29" s="17"/>
      <c r="K29" s="17"/>
      <c r="L29" s="17"/>
      <c r="M29" s="17"/>
      <c r="N29" s="17"/>
      <c r="O29" s="17"/>
      <c r="P29" s="17"/>
      <c r="Q29" s="17"/>
      <c r="R29" s="17"/>
      <c r="S29" s="17"/>
      <c r="T29" s="17"/>
      <c r="U29" s="17"/>
      <c r="V29" s="17"/>
      <c r="W29" s="17"/>
      <c r="X29" s="11"/>
    </row>
    <row r="30" spans="1:28" ht="15.75" thickBot="1">
      <c r="A30" s="11"/>
      <c r="X30" s="11"/>
    </row>
    <row r="31" spans="1:28" ht="15.75" thickBot="1">
      <c r="A31" s="11"/>
      <c r="C31" s="78" t="s">
        <v>557</v>
      </c>
      <c r="D31" s="78" t="s">
        <v>558</v>
      </c>
      <c r="E31" s="19"/>
      <c r="F31" s="20"/>
      <c r="G31" s="21"/>
      <c r="H31" s="23"/>
      <c r="I31" s="24"/>
      <c r="J31" s="25"/>
      <c r="W31" s="1"/>
      <c r="X31" s="11"/>
    </row>
    <row r="32" spans="1:28">
      <c r="A32" s="11"/>
      <c r="C32" s="76" t="s">
        <v>559</v>
      </c>
      <c r="D32" s="99">
        <f>SUM(F32:J32)</f>
        <v>8</v>
      </c>
      <c r="E32" s="34">
        <f>COUNTA('Monitoria Anual - 2'!S11:S18)</f>
        <v>0</v>
      </c>
      <c r="F32" s="66">
        <f>COUNTA('Monitoria Anual - 2'!N11:N18)</f>
        <v>1</v>
      </c>
      <c r="G32" s="66">
        <f>COUNTA('Monitoria Anual - 2'!O11:O18)</f>
        <v>3</v>
      </c>
      <c r="H32" s="66">
        <f>COUNTA('Monitoria Anual - 2'!P11:P18)</f>
        <v>1</v>
      </c>
      <c r="I32" s="66">
        <f>COUNTA('Monitoria Anual - 2'!Q11:Q18)</f>
        <v>3</v>
      </c>
      <c r="J32" s="67">
        <f>COUNTA('Monitoria Anual - 2'!R11:R18)</f>
        <v>0</v>
      </c>
      <c r="W32" s="1"/>
      <c r="X32" s="11"/>
    </row>
    <row r="33" spans="1:24">
      <c r="A33" s="11"/>
      <c r="C33" s="77" t="s">
        <v>560</v>
      </c>
      <c r="D33" s="76">
        <f>SUM(F33:J33)</f>
        <v>13</v>
      </c>
      <c r="E33" s="35">
        <f>COUNTA('Monitoria Anual - 2'!S19:S31)</f>
        <v>0</v>
      </c>
      <c r="F33" s="36">
        <f>COUNTA('Monitoria Anual - 2'!N19:N31)</f>
        <v>4</v>
      </c>
      <c r="G33" s="36">
        <f>COUNTA('Monitoria Anual - 2'!O19:O31)</f>
        <v>1</v>
      </c>
      <c r="H33" s="36">
        <f>COUNTA('Monitoria Anual - 2'!P19:P31)</f>
        <v>7</v>
      </c>
      <c r="I33" s="36">
        <f>COUNTA('Monitoria Anual - 2'!Q19:Q31)</f>
        <v>1</v>
      </c>
      <c r="J33" s="37">
        <f>COUNTA('Monitoria Anual - 2'!R19:R31)</f>
        <v>0</v>
      </c>
      <c r="W33" s="1"/>
      <c r="X33" s="11"/>
    </row>
    <row r="34" spans="1:24">
      <c r="A34" s="11"/>
      <c r="C34" s="77" t="s">
        <v>561</v>
      </c>
      <c r="D34" s="76">
        <f t="shared" ref="D34:D35" si="2">SUM(F34:J34)</f>
        <v>5</v>
      </c>
      <c r="E34" s="35">
        <f>COUNTA('Monitoria Anual - 2'!S32:S36)</f>
        <v>0</v>
      </c>
      <c r="F34" s="36">
        <f>COUNTA('Monitoria Anual - 2'!N32:N36)</f>
        <v>0</v>
      </c>
      <c r="G34" s="36">
        <f>COUNTA('Monitoria Anual - 2'!O32:O36)</f>
        <v>1</v>
      </c>
      <c r="H34" s="36">
        <f>COUNTA('Monitoria Anual - 2'!P32:P36)</f>
        <v>1</v>
      </c>
      <c r="I34" s="36">
        <f>COUNTA('Monitoria Anual - 2'!Q32:Q36)</f>
        <v>3</v>
      </c>
      <c r="J34" s="37">
        <f>COUNTA('Monitoria Anual - 2'!R32:R36)</f>
        <v>0</v>
      </c>
      <c r="W34" s="1"/>
      <c r="X34" s="11"/>
    </row>
    <row r="35" spans="1:24">
      <c r="A35" s="11"/>
      <c r="C35" s="77" t="s">
        <v>562</v>
      </c>
      <c r="D35" s="76">
        <f t="shared" si="2"/>
        <v>12</v>
      </c>
      <c r="E35" s="35">
        <f>COUNTA('Monitoria Anual - 2'!S37:S49)</f>
        <v>1</v>
      </c>
      <c r="F35" s="36">
        <f>COUNTA('Monitoria Anual - 2'!N37:N49)</f>
        <v>0</v>
      </c>
      <c r="G35" s="36">
        <f>COUNTA('Monitoria Anual - 2'!O37:O49)</f>
        <v>1</v>
      </c>
      <c r="H35" s="36">
        <f>COUNTA('Monitoria Anual - 2'!P37:P49)</f>
        <v>1</v>
      </c>
      <c r="I35" s="36">
        <f>COUNTA('Monitoria Anual - 2'!Q37:Q49)</f>
        <v>9</v>
      </c>
      <c r="J35" s="37">
        <f>COUNTA('Monitoria Anual - 2'!R37:R49)</f>
        <v>1</v>
      </c>
      <c r="W35" s="1"/>
      <c r="X35" s="11"/>
    </row>
    <row r="36" spans="1:24">
      <c r="A36" s="11"/>
      <c r="X36" s="11"/>
    </row>
    <row r="37" spans="1:24">
      <c r="A37" s="11"/>
      <c r="B37" s="11"/>
      <c r="C37" s="11"/>
      <c r="D37" s="11"/>
      <c r="E37" s="11"/>
      <c r="F37" s="11"/>
      <c r="G37" s="11"/>
      <c r="H37" s="11"/>
      <c r="I37" s="11"/>
      <c r="J37" s="11"/>
      <c r="K37" s="11"/>
      <c r="L37" s="11"/>
      <c r="M37" s="11"/>
      <c r="N37" s="11"/>
      <c r="O37" s="11"/>
      <c r="P37" s="11"/>
      <c r="Q37" s="11"/>
      <c r="R37" s="11"/>
      <c r="S37" s="11"/>
      <c r="T37" s="11"/>
      <c r="U37" s="11"/>
      <c r="V37" s="11"/>
      <c r="W37" s="11"/>
      <c r="X37" s="11"/>
    </row>
  </sheetData>
  <sheetProtection algorithmName="SHA-512" hashValue="0kS/rlyD27O5NOQ4rShEe+4KRef4aJQBSYA7pEJeZyNz3xLMpvDK7h9dHzQp1OPA+XZHlpC7Eq9tQ9QVlhl/PA==" saltValue="yOGStiVWbBikpWthc/Z1GA==" spinCount="100000" sheet="1" objects="1" scenarios="1" formatCells="0" formatColumns="0" formatRows="0"/>
  <mergeCells count="13">
    <mergeCell ref="B1:W2"/>
    <mergeCell ref="B3:W3"/>
    <mergeCell ref="B5:C5"/>
    <mergeCell ref="D5:M5"/>
    <mergeCell ref="B7:C7"/>
    <mergeCell ref="D7:G7"/>
    <mergeCell ref="B27:C27"/>
    <mergeCell ref="B9:W9"/>
    <mergeCell ref="B11:C11"/>
    <mergeCell ref="F12:G12"/>
    <mergeCell ref="C13:G13"/>
    <mergeCell ref="D23:G23"/>
    <mergeCell ref="D24:G24"/>
  </mergeCells>
  <conditionalFormatting sqref="E32:F32 G32:J35 F33:F35">
    <cfRule type="cellIs" dxfId="25" priority="1" stopIfTrue="1" operator="equal">
      <formula>0</formula>
    </cfRule>
  </conditionalFormatting>
  <pageMargins left="0.25" right="0.25" top="0.75" bottom="0.75" header="0.3" footer="0.3"/>
  <pageSetup paperSize="9" scale="52" fitToHeight="0"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216"/>
  <sheetViews>
    <sheetView showGridLines="0" topLeftCell="A152" zoomScale="60" zoomScaleNormal="60" workbookViewId="0">
      <selection activeCell="C166" sqref="C166"/>
    </sheetView>
  </sheetViews>
  <sheetFormatPr defaultColWidth="8.85546875" defaultRowHeight="15"/>
  <cols>
    <col min="1" max="1" width="72.42578125" style="2" customWidth="1"/>
    <col min="2" max="2" width="7.28515625" style="2" customWidth="1"/>
    <col min="3" max="3" width="73.42578125" style="2" customWidth="1"/>
    <col min="4" max="4" width="18.7109375" style="2" customWidth="1"/>
    <col min="5" max="5" width="19.42578125" style="2" customWidth="1"/>
    <col min="6" max="6" width="25.7109375" style="2" customWidth="1"/>
    <col min="7" max="7" width="27.42578125" style="2" customWidth="1"/>
    <col min="8" max="12" width="25.140625" style="2" customWidth="1"/>
    <col min="13" max="13" width="27.7109375" style="2" bestFit="1" customWidth="1"/>
    <col min="14" max="19" width="26.7109375" style="59" customWidth="1"/>
    <col min="20" max="20" width="37.85546875" style="2" customWidth="1"/>
    <col min="21" max="21" width="28.7109375" style="2" customWidth="1"/>
    <col min="22" max="22" width="40" style="2" customWidth="1"/>
    <col min="23" max="24" width="26.7109375" style="2" customWidth="1"/>
    <col min="25" max="27" width="28.85546875" style="2" customWidth="1"/>
    <col min="28" max="32" width="18.7109375" style="2" customWidth="1"/>
    <col min="33" max="33" width="23" style="2" bestFit="1" customWidth="1"/>
    <col min="34" max="34" width="18.7109375" style="2" customWidth="1"/>
    <col min="35" max="35" width="22.7109375" style="2" customWidth="1"/>
    <col min="36" max="36" width="7" style="2" customWidth="1"/>
    <col min="37" max="39" width="8.85546875" style="2"/>
    <col min="40" max="40" width="8.85546875" style="2" hidden="1" customWidth="1"/>
    <col min="41" max="16384" width="8.85546875" style="2"/>
  </cols>
  <sheetData>
    <row r="1" spans="1:40" ht="33.75" customHeight="1">
      <c r="A1" s="284" t="s">
        <v>71</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18"/>
    </row>
    <row r="2" spans="1:40" ht="33.75" customHeight="1" thickBot="1">
      <c r="A2" s="285" t="s">
        <v>72</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18"/>
    </row>
    <row r="3" spans="1:40" ht="15.75" thickTop="1">
      <c r="AJ3" s="18"/>
    </row>
    <row r="4" spans="1:40" ht="45" customHeight="1">
      <c r="A4" s="52" t="s">
        <v>73</v>
      </c>
      <c r="B4" s="298" t="s">
        <v>563</v>
      </c>
      <c r="C4" s="299"/>
      <c r="D4" s="299"/>
      <c r="E4" s="299"/>
      <c r="F4" s="299"/>
      <c r="G4" s="300"/>
      <c r="H4" s="13"/>
      <c r="I4" s="13"/>
      <c r="J4" s="13"/>
      <c r="K4" s="13"/>
      <c r="L4" s="13"/>
      <c r="M4" s="13"/>
      <c r="N4" s="13"/>
      <c r="O4" s="13"/>
      <c r="P4" s="13"/>
      <c r="Q4" s="13"/>
      <c r="R4" s="13"/>
      <c r="S4" s="2"/>
      <c r="AJ4" s="18"/>
    </row>
    <row r="5" spans="1:40">
      <c r="AJ5" s="18"/>
    </row>
    <row r="6" spans="1:40" ht="27" customHeight="1">
      <c r="A6" s="52" t="s">
        <v>75</v>
      </c>
      <c r="B6" s="301" t="s">
        <v>756</v>
      </c>
      <c r="C6" s="302"/>
      <c r="M6" s="59"/>
      <c r="AJ6" s="18"/>
      <c r="AN6" s="2" t="s">
        <v>77</v>
      </c>
    </row>
    <row r="7" spans="1:40" ht="15.75" thickBot="1">
      <c r="AJ7" s="18"/>
      <c r="AN7" s="60" t="s">
        <v>78</v>
      </c>
    </row>
    <row r="8" spans="1:40" ht="27" customHeight="1" thickBot="1">
      <c r="A8" s="305" t="s">
        <v>79</v>
      </c>
      <c r="B8" s="306"/>
      <c r="C8" s="306"/>
      <c r="D8" s="306"/>
      <c r="E8" s="306"/>
      <c r="F8" s="306"/>
      <c r="G8" s="306"/>
      <c r="H8" s="306"/>
      <c r="I8" s="306"/>
      <c r="J8" s="306"/>
      <c r="K8" s="306"/>
      <c r="L8" s="306"/>
      <c r="M8" s="307"/>
      <c r="N8" s="324" t="s">
        <v>80</v>
      </c>
      <c r="O8" s="325"/>
      <c r="P8" s="325"/>
      <c r="Q8" s="325"/>
      <c r="R8" s="325"/>
      <c r="S8" s="325"/>
      <c r="T8" s="325"/>
      <c r="U8" s="325"/>
      <c r="V8" s="325"/>
      <c r="W8" s="325"/>
      <c r="X8" s="326"/>
      <c r="Y8" s="287" t="s">
        <v>81</v>
      </c>
      <c r="Z8" s="288"/>
      <c r="AA8" s="288"/>
      <c r="AB8" s="288"/>
      <c r="AC8" s="288"/>
      <c r="AD8" s="288"/>
      <c r="AE8" s="288"/>
      <c r="AF8" s="288"/>
      <c r="AG8" s="288"/>
      <c r="AH8" s="288"/>
      <c r="AI8" s="289"/>
      <c r="AJ8" s="18"/>
    </row>
    <row r="9" spans="1:40" ht="64.5" customHeight="1">
      <c r="A9" s="292" t="s">
        <v>82</v>
      </c>
      <c r="B9" s="290" t="s">
        <v>83</v>
      </c>
      <c r="C9" s="290" t="s">
        <v>1</v>
      </c>
      <c r="D9" s="290" t="s">
        <v>3</v>
      </c>
      <c r="E9" s="294" t="s">
        <v>5</v>
      </c>
      <c r="F9" s="290" t="s">
        <v>7</v>
      </c>
      <c r="G9" s="290"/>
      <c r="H9" s="290" t="s">
        <v>9</v>
      </c>
      <c r="I9" s="290" t="s">
        <v>13</v>
      </c>
      <c r="J9" s="290" t="s">
        <v>11</v>
      </c>
      <c r="K9" s="308" t="s">
        <v>84</v>
      </c>
      <c r="L9" s="309"/>
      <c r="M9" s="290" t="s">
        <v>19</v>
      </c>
      <c r="N9" s="331" t="s">
        <v>22</v>
      </c>
      <c r="O9" s="333" t="s">
        <v>24</v>
      </c>
      <c r="P9" s="335" t="s">
        <v>26</v>
      </c>
      <c r="Q9" s="337" t="s">
        <v>28</v>
      </c>
      <c r="R9" s="316" t="s">
        <v>30</v>
      </c>
      <c r="S9" s="318" t="s">
        <v>32</v>
      </c>
      <c r="T9" s="320" t="s">
        <v>38</v>
      </c>
      <c r="U9" s="320" t="s">
        <v>40</v>
      </c>
      <c r="V9" s="320" t="s">
        <v>42</v>
      </c>
      <c r="W9" s="320" t="s">
        <v>44</v>
      </c>
      <c r="X9" s="327" t="s">
        <v>46</v>
      </c>
      <c r="Y9" s="329" t="s">
        <v>49</v>
      </c>
      <c r="Z9" s="314" t="s">
        <v>51</v>
      </c>
      <c r="AA9" s="322" t="s">
        <v>53</v>
      </c>
      <c r="AB9" s="314" t="s">
        <v>55</v>
      </c>
      <c r="AC9" s="314" t="s">
        <v>57</v>
      </c>
      <c r="AD9" s="314" t="s">
        <v>59</v>
      </c>
      <c r="AE9" s="314" t="s">
        <v>61</v>
      </c>
      <c r="AF9" s="303" t="s">
        <v>63</v>
      </c>
      <c r="AG9" s="314" t="s">
        <v>65</v>
      </c>
      <c r="AH9" s="314" t="s">
        <v>67</v>
      </c>
      <c r="AI9" s="296" t="s">
        <v>69</v>
      </c>
      <c r="AJ9" s="18"/>
    </row>
    <row r="10" spans="1:40" ht="45.75" customHeight="1" thickBot="1">
      <c r="A10" s="293"/>
      <c r="B10" s="291"/>
      <c r="C10" s="291"/>
      <c r="D10" s="291"/>
      <c r="E10" s="295"/>
      <c r="F10" s="51" t="s">
        <v>86</v>
      </c>
      <c r="G10" s="51" t="s">
        <v>87</v>
      </c>
      <c r="H10" s="291"/>
      <c r="I10" s="291"/>
      <c r="J10" s="291"/>
      <c r="K10" s="98" t="s">
        <v>88</v>
      </c>
      <c r="L10" s="98" t="s">
        <v>89</v>
      </c>
      <c r="M10" s="291"/>
      <c r="N10" s="332"/>
      <c r="O10" s="334"/>
      <c r="P10" s="336"/>
      <c r="Q10" s="338"/>
      <c r="R10" s="317"/>
      <c r="S10" s="319"/>
      <c r="T10" s="321"/>
      <c r="U10" s="321"/>
      <c r="V10" s="321"/>
      <c r="W10" s="321"/>
      <c r="X10" s="328"/>
      <c r="Y10" s="330"/>
      <c r="Z10" s="315"/>
      <c r="AA10" s="323"/>
      <c r="AB10" s="315"/>
      <c r="AC10" s="315"/>
      <c r="AD10" s="315"/>
      <c r="AE10" s="315"/>
      <c r="AF10" s="304"/>
      <c r="AG10" s="315"/>
      <c r="AH10" s="315"/>
      <c r="AI10" s="297"/>
      <c r="AJ10" s="18"/>
    </row>
    <row r="11" spans="1:40" ht="30" customHeight="1">
      <c r="A11" s="360" t="s">
        <v>757</v>
      </c>
      <c r="B11" s="109" t="s">
        <v>91</v>
      </c>
      <c r="C11" s="61"/>
      <c r="D11" s="61"/>
      <c r="E11" s="61"/>
      <c r="F11" s="61"/>
      <c r="G11" s="61"/>
      <c r="H11" s="61"/>
      <c r="I11" s="61"/>
      <c r="J11" s="61"/>
      <c r="K11" s="61"/>
      <c r="L11" s="61"/>
      <c r="M11" s="61"/>
      <c r="N11" s="61"/>
      <c r="O11" s="62"/>
      <c r="P11" s="61"/>
      <c r="Q11" s="61"/>
      <c r="R11" s="61"/>
      <c r="S11" s="63"/>
      <c r="T11" s="61"/>
      <c r="U11" s="61"/>
      <c r="V11" s="61"/>
      <c r="W11" s="61"/>
      <c r="X11" s="61"/>
      <c r="Y11" s="61"/>
      <c r="Z11" s="61"/>
      <c r="AA11" s="61"/>
      <c r="AB11" s="61"/>
      <c r="AC11" s="61"/>
      <c r="AD11" s="61"/>
      <c r="AE11" s="61"/>
      <c r="AF11" s="61"/>
      <c r="AG11" s="61"/>
      <c r="AH11" s="61"/>
      <c r="AI11" s="61"/>
      <c r="AJ11" s="18"/>
    </row>
    <row r="12" spans="1:40" ht="30" customHeight="1">
      <c r="A12" s="358"/>
      <c r="B12" s="45" t="s">
        <v>106</v>
      </c>
      <c r="C12" s="64"/>
      <c r="D12" s="64"/>
      <c r="E12" s="64"/>
      <c r="F12" s="64"/>
      <c r="G12" s="64"/>
      <c r="H12" s="64"/>
      <c r="I12" s="64"/>
      <c r="J12" s="64"/>
      <c r="K12" s="64"/>
      <c r="L12" s="64"/>
      <c r="M12" s="64"/>
      <c r="N12" s="61"/>
      <c r="O12" s="61"/>
      <c r="P12" s="61"/>
      <c r="Q12" s="61"/>
      <c r="R12" s="61"/>
      <c r="S12" s="63"/>
      <c r="T12" s="64"/>
      <c r="U12" s="64"/>
      <c r="V12" s="64"/>
      <c r="W12" s="64"/>
      <c r="X12" s="64"/>
      <c r="Y12" s="64"/>
      <c r="Z12" s="64"/>
      <c r="AA12" s="64"/>
      <c r="AB12" s="64"/>
      <c r="AC12" s="64"/>
      <c r="AD12" s="64"/>
      <c r="AE12" s="64"/>
      <c r="AF12" s="64"/>
      <c r="AG12" s="64"/>
      <c r="AH12" s="64"/>
      <c r="AI12" s="64"/>
      <c r="AJ12" s="18"/>
    </row>
    <row r="13" spans="1:40" ht="30" customHeight="1">
      <c r="A13" s="358"/>
      <c r="B13" s="45" t="s">
        <v>118</v>
      </c>
      <c r="C13" s="64"/>
      <c r="D13" s="64"/>
      <c r="E13" s="64"/>
      <c r="F13" s="64"/>
      <c r="G13" s="64"/>
      <c r="H13" s="64"/>
      <c r="I13" s="64"/>
      <c r="J13" s="64"/>
      <c r="K13" s="64"/>
      <c r="L13" s="64"/>
      <c r="M13" s="64"/>
      <c r="N13" s="61"/>
      <c r="O13" s="61"/>
      <c r="P13" s="61"/>
      <c r="Q13" s="61"/>
      <c r="R13" s="61"/>
      <c r="S13" s="63"/>
      <c r="T13" s="64"/>
      <c r="U13" s="64"/>
      <c r="V13" s="64"/>
      <c r="W13" s="64"/>
      <c r="X13" s="64"/>
      <c r="Y13" s="64"/>
      <c r="Z13" s="64"/>
      <c r="AA13" s="64"/>
      <c r="AB13" s="64"/>
      <c r="AC13" s="64"/>
      <c r="AD13" s="64"/>
      <c r="AE13" s="64"/>
      <c r="AF13" s="64"/>
      <c r="AG13" s="64"/>
      <c r="AH13" s="64"/>
      <c r="AI13" s="64"/>
      <c r="AJ13" s="18"/>
    </row>
    <row r="14" spans="1:40" ht="30" customHeight="1">
      <c r="A14" s="358"/>
      <c r="B14" s="45" t="s">
        <v>131</v>
      </c>
      <c r="C14" s="64"/>
      <c r="D14" s="64"/>
      <c r="E14" s="64"/>
      <c r="F14" s="64"/>
      <c r="G14" s="64"/>
      <c r="H14" s="64"/>
      <c r="I14" s="64"/>
      <c r="J14" s="64"/>
      <c r="K14" s="64"/>
      <c r="L14" s="64"/>
      <c r="M14" s="64"/>
      <c r="N14" s="61"/>
      <c r="O14" s="61"/>
      <c r="P14" s="61"/>
      <c r="Q14" s="61"/>
      <c r="R14" s="61"/>
      <c r="S14" s="63"/>
      <c r="T14" s="64"/>
      <c r="U14" s="64"/>
      <c r="V14" s="64"/>
      <c r="W14" s="64"/>
      <c r="X14" s="64"/>
      <c r="Y14" s="64"/>
      <c r="Z14" s="64"/>
      <c r="AA14" s="64"/>
      <c r="AB14" s="64"/>
      <c r="AC14" s="64"/>
      <c r="AD14" s="64"/>
      <c r="AE14" s="64"/>
      <c r="AF14" s="64"/>
      <c r="AG14" s="64"/>
      <c r="AH14" s="64"/>
      <c r="AI14" s="64"/>
      <c r="AJ14" s="18"/>
    </row>
    <row r="15" spans="1:40" ht="30" customHeight="1">
      <c r="A15" s="358"/>
      <c r="B15" s="45" t="s">
        <v>140</v>
      </c>
      <c r="C15" s="64"/>
      <c r="D15" s="64"/>
      <c r="E15" s="64"/>
      <c r="F15" s="64"/>
      <c r="G15" s="64"/>
      <c r="H15" s="64"/>
      <c r="I15" s="64"/>
      <c r="J15" s="64"/>
      <c r="K15" s="64"/>
      <c r="L15" s="64"/>
      <c r="M15" s="64"/>
      <c r="N15" s="61"/>
      <c r="O15" s="61"/>
      <c r="P15" s="61"/>
      <c r="Q15" s="61"/>
      <c r="R15" s="61"/>
      <c r="S15" s="63"/>
      <c r="T15" s="64"/>
      <c r="U15" s="64"/>
      <c r="V15" s="64"/>
      <c r="W15" s="64"/>
      <c r="X15" s="64"/>
      <c r="Y15" s="64"/>
      <c r="Z15" s="64"/>
      <c r="AA15" s="64"/>
      <c r="AB15" s="64"/>
      <c r="AC15" s="64"/>
      <c r="AD15" s="64"/>
      <c r="AE15" s="64"/>
      <c r="AF15" s="64"/>
      <c r="AG15" s="64"/>
      <c r="AH15" s="64"/>
      <c r="AI15" s="64"/>
      <c r="AJ15" s="18"/>
    </row>
    <row r="16" spans="1:40" ht="30" customHeight="1">
      <c r="A16" s="358"/>
      <c r="B16" s="45" t="s">
        <v>156</v>
      </c>
      <c r="C16" s="64"/>
      <c r="D16" s="64"/>
      <c r="E16" s="64"/>
      <c r="F16" s="64"/>
      <c r="G16" s="64"/>
      <c r="H16" s="64"/>
      <c r="I16" s="64"/>
      <c r="J16" s="64"/>
      <c r="K16" s="64"/>
      <c r="L16" s="64"/>
      <c r="M16" s="64"/>
      <c r="N16" s="61"/>
      <c r="O16" s="61"/>
      <c r="P16" s="61"/>
      <c r="Q16" s="61"/>
      <c r="R16" s="61"/>
      <c r="S16" s="63"/>
      <c r="T16" s="64"/>
      <c r="U16" s="64"/>
      <c r="V16" s="64"/>
      <c r="W16" s="64"/>
      <c r="X16" s="64"/>
      <c r="Y16" s="64"/>
      <c r="Z16" s="64"/>
      <c r="AA16" s="64"/>
      <c r="AB16" s="64"/>
      <c r="AC16" s="64"/>
      <c r="AD16" s="64"/>
      <c r="AE16" s="64"/>
      <c r="AF16" s="64"/>
      <c r="AG16" s="64"/>
      <c r="AH16" s="64"/>
      <c r="AI16" s="64"/>
      <c r="AJ16" s="18"/>
    </row>
    <row r="17" spans="1:36" ht="30" customHeight="1">
      <c r="A17" s="358"/>
      <c r="B17" s="45" t="s">
        <v>170</v>
      </c>
      <c r="C17" s="64"/>
      <c r="D17" s="64"/>
      <c r="E17" s="64"/>
      <c r="F17" s="64"/>
      <c r="G17" s="64"/>
      <c r="H17" s="64"/>
      <c r="I17" s="64"/>
      <c r="J17" s="64"/>
      <c r="K17" s="64"/>
      <c r="L17" s="64"/>
      <c r="M17" s="64"/>
      <c r="N17" s="61"/>
      <c r="O17" s="61"/>
      <c r="P17" s="61"/>
      <c r="Q17" s="61"/>
      <c r="R17" s="61"/>
      <c r="S17" s="63"/>
      <c r="T17" s="64"/>
      <c r="U17" s="64"/>
      <c r="V17" s="64"/>
      <c r="W17" s="64"/>
      <c r="X17" s="64"/>
      <c r="Y17" s="64"/>
      <c r="Z17" s="64"/>
      <c r="AA17" s="64"/>
      <c r="AB17" s="64"/>
      <c r="AC17" s="64"/>
      <c r="AD17" s="64"/>
      <c r="AE17" s="64"/>
      <c r="AF17" s="64"/>
      <c r="AG17" s="64"/>
      <c r="AH17" s="64"/>
      <c r="AI17" s="64"/>
      <c r="AJ17" s="18"/>
    </row>
    <row r="18" spans="1:36" ht="30" customHeight="1">
      <c r="A18" s="358"/>
      <c r="B18" s="45" t="s">
        <v>179</v>
      </c>
      <c r="C18" s="64"/>
      <c r="D18" s="64"/>
      <c r="E18" s="64"/>
      <c r="F18" s="64"/>
      <c r="G18" s="64"/>
      <c r="H18" s="64"/>
      <c r="I18" s="64"/>
      <c r="J18" s="64"/>
      <c r="K18" s="64"/>
      <c r="L18" s="64"/>
      <c r="M18" s="64"/>
      <c r="N18" s="61"/>
      <c r="O18" s="61"/>
      <c r="P18" s="61"/>
      <c r="Q18" s="61"/>
      <c r="R18" s="61"/>
      <c r="S18" s="63"/>
      <c r="T18" s="64"/>
      <c r="U18" s="64"/>
      <c r="V18" s="64"/>
      <c r="W18" s="64"/>
      <c r="X18" s="64"/>
      <c r="Y18" s="64"/>
      <c r="Z18" s="64"/>
      <c r="AA18" s="64"/>
      <c r="AB18" s="64"/>
      <c r="AC18" s="64"/>
      <c r="AD18" s="64"/>
      <c r="AE18" s="64"/>
      <c r="AF18" s="64"/>
      <c r="AG18" s="64"/>
      <c r="AH18" s="64"/>
      <c r="AI18" s="64"/>
      <c r="AJ18" s="18"/>
    </row>
    <row r="19" spans="1:36" ht="30" customHeight="1">
      <c r="A19" s="358"/>
      <c r="B19" s="45" t="s">
        <v>758</v>
      </c>
      <c r="C19" s="64"/>
      <c r="D19" s="64"/>
      <c r="E19" s="64"/>
      <c r="F19" s="64"/>
      <c r="G19" s="64"/>
      <c r="H19" s="64"/>
      <c r="I19" s="64"/>
      <c r="J19" s="64"/>
      <c r="K19" s="64"/>
      <c r="L19" s="64"/>
      <c r="M19" s="64"/>
      <c r="N19" s="61"/>
      <c r="O19" s="61"/>
      <c r="P19" s="61"/>
      <c r="Q19" s="61"/>
      <c r="R19" s="61"/>
      <c r="S19" s="63"/>
      <c r="T19" s="64"/>
      <c r="U19" s="64"/>
      <c r="V19" s="64"/>
      <c r="W19" s="64"/>
      <c r="X19" s="64"/>
      <c r="Y19" s="64"/>
      <c r="Z19" s="64"/>
      <c r="AA19" s="64"/>
      <c r="AB19" s="64"/>
      <c r="AC19" s="64"/>
      <c r="AD19" s="64"/>
      <c r="AE19" s="64"/>
      <c r="AF19" s="64"/>
      <c r="AG19" s="64"/>
      <c r="AH19" s="64"/>
      <c r="AI19" s="64"/>
      <c r="AJ19" s="18"/>
    </row>
    <row r="20" spans="1:36" ht="30" customHeight="1">
      <c r="A20" s="358"/>
      <c r="B20" s="45" t="s">
        <v>759</v>
      </c>
      <c r="C20" s="64"/>
      <c r="D20" s="64"/>
      <c r="E20" s="64"/>
      <c r="F20" s="64"/>
      <c r="G20" s="64"/>
      <c r="H20" s="64"/>
      <c r="I20" s="64"/>
      <c r="J20" s="64"/>
      <c r="K20" s="64"/>
      <c r="L20" s="64"/>
      <c r="M20" s="64"/>
      <c r="N20" s="61"/>
      <c r="O20" s="61"/>
      <c r="P20" s="61"/>
      <c r="Q20" s="61"/>
      <c r="R20" s="61"/>
      <c r="S20" s="63"/>
      <c r="T20" s="64"/>
      <c r="U20" s="64"/>
      <c r="V20" s="64"/>
      <c r="W20" s="64"/>
      <c r="X20" s="64"/>
      <c r="Y20" s="64"/>
      <c r="Z20" s="64"/>
      <c r="AA20" s="64"/>
      <c r="AB20" s="64"/>
      <c r="AC20" s="64"/>
      <c r="AD20" s="64"/>
      <c r="AE20" s="64"/>
      <c r="AF20" s="64"/>
      <c r="AG20" s="64"/>
      <c r="AH20" s="64"/>
      <c r="AI20" s="64"/>
      <c r="AJ20" s="18"/>
    </row>
    <row r="21" spans="1:36" ht="30" customHeight="1">
      <c r="A21" s="358"/>
      <c r="B21" s="45" t="s">
        <v>760</v>
      </c>
      <c r="C21" s="64"/>
      <c r="D21" s="64"/>
      <c r="E21" s="64"/>
      <c r="F21" s="64"/>
      <c r="G21" s="64"/>
      <c r="H21" s="64"/>
      <c r="I21" s="64"/>
      <c r="J21" s="64"/>
      <c r="K21" s="64"/>
      <c r="L21" s="64"/>
      <c r="M21" s="64"/>
      <c r="N21" s="61"/>
      <c r="O21" s="61"/>
      <c r="P21" s="61"/>
      <c r="Q21" s="61"/>
      <c r="R21" s="61"/>
      <c r="S21" s="63"/>
      <c r="T21" s="64"/>
      <c r="U21" s="64"/>
      <c r="V21" s="64"/>
      <c r="W21" s="64"/>
      <c r="X21" s="64"/>
      <c r="Y21" s="64"/>
      <c r="Z21" s="64"/>
      <c r="AA21" s="64"/>
      <c r="AB21" s="64"/>
      <c r="AC21" s="64"/>
      <c r="AD21" s="64"/>
      <c r="AE21" s="64"/>
      <c r="AF21" s="64"/>
      <c r="AG21" s="64"/>
      <c r="AH21" s="64"/>
      <c r="AI21" s="64"/>
      <c r="AJ21" s="18"/>
    </row>
    <row r="22" spans="1:36" ht="30" customHeight="1">
      <c r="A22" s="358"/>
      <c r="B22" s="45" t="s">
        <v>761</v>
      </c>
      <c r="C22" s="64"/>
      <c r="D22" s="64"/>
      <c r="E22" s="64"/>
      <c r="F22" s="64"/>
      <c r="G22" s="64"/>
      <c r="H22" s="64"/>
      <c r="I22" s="64"/>
      <c r="J22" s="64"/>
      <c r="K22" s="64"/>
      <c r="L22" s="64"/>
      <c r="M22" s="64"/>
      <c r="N22" s="61"/>
      <c r="O22" s="61"/>
      <c r="P22" s="61"/>
      <c r="Q22" s="61"/>
      <c r="R22" s="61"/>
      <c r="S22" s="63"/>
      <c r="T22" s="64"/>
      <c r="U22" s="64"/>
      <c r="V22" s="64"/>
      <c r="W22" s="64"/>
      <c r="X22" s="64"/>
      <c r="Y22" s="64"/>
      <c r="Z22" s="64"/>
      <c r="AA22" s="64"/>
      <c r="AB22" s="64"/>
      <c r="AC22" s="64"/>
      <c r="AD22" s="64"/>
      <c r="AE22" s="64"/>
      <c r="AF22" s="64"/>
      <c r="AG22" s="64"/>
      <c r="AH22" s="64"/>
      <c r="AI22" s="64"/>
      <c r="AJ22" s="18"/>
    </row>
    <row r="23" spans="1:36" ht="30" customHeight="1">
      <c r="A23" s="358"/>
      <c r="B23" s="45" t="s">
        <v>762</v>
      </c>
      <c r="C23" s="64"/>
      <c r="D23" s="64"/>
      <c r="E23" s="64"/>
      <c r="F23" s="64"/>
      <c r="G23" s="64"/>
      <c r="H23" s="64"/>
      <c r="I23" s="64"/>
      <c r="J23" s="64"/>
      <c r="K23" s="64"/>
      <c r="L23" s="64"/>
      <c r="M23" s="64"/>
      <c r="N23" s="61"/>
      <c r="O23" s="61"/>
      <c r="P23" s="61"/>
      <c r="Q23" s="61"/>
      <c r="R23" s="61"/>
      <c r="S23" s="63"/>
      <c r="T23" s="64"/>
      <c r="U23" s="64"/>
      <c r="V23" s="64"/>
      <c r="W23" s="64"/>
      <c r="X23" s="64"/>
      <c r="Y23" s="64"/>
      <c r="Z23" s="64"/>
      <c r="AA23" s="64"/>
      <c r="AB23" s="64"/>
      <c r="AC23" s="64"/>
      <c r="AD23" s="64"/>
      <c r="AE23" s="64"/>
      <c r="AF23" s="64"/>
      <c r="AG23" s="64"/>
      <c r="AH23" s="64"/>
      <c r="AI23" s="64"/>
      <c r="AJ23" s="18"/>
    </row>
    <row r="24" spans="1:36" ht="30" customHeight="1">
      <c r="A24" s="358"/>
      <c r="B24" s="45" t="s">
        <v>763</v>
      </c>
      <c r="C24" s="64"/>
      <c r="D24" s="64"/>
      <c r="E24" s="64"/>
      <c r="F24" s="64"/>
      <c r="G24" s="64"/>
      <c r="H24" s="64"/>
      <c r="I24" s="64"/>
      <c r="J24" s="64"/>
      <c r="K24" s="64"/>
      <c r="L24" s="64"/>
      <c r="M24" s="64"/>
      <c r="N24" s="61"/>
      <c r="O24" s="61"/>
      <c r="P24" s="61"/>
      <c r="Q24" s="61"/>
      <c r="R24" s="61"/>
      <c r="S24" s="63"/>
      <c r="T24" s="64"/>
      <c r="U24" s="64"/>
      <c r="V24" s="64"/>
      <c r="W24" s="64"/>
      <c r="X24" s="64"/>
      <c r="Y24" s="64"/>
      <c r="Z24" s="64"/>
      <c r="AA24" s="64"/>
      <c r="AB24" s="64"/>
      <c r="AC24" s="64"/>
      <c r="AD24" s="64"/>
      <c r="AE24" s="64"/>
      <c r="AF24" s="64"/>
      <c r="AG24" s="64"/>
      <c r="AH24" s="64"/>
      <c r="AI24" s="64"/>
      <c r="AJ24" s="18"/>
    </row>
    <row r="25" spans="1:36" ht="30" customHeight="1">
      <c r="A25" s="359"/>
      <c r="B25" s="45" t="s">
        <v>764</v>
      </c>
      <c r="C25" s="64"/>
      <c r="D25" s="64"/>
      <c r="E25" s="64"/>
      <c r="F25" s="64"/>
      <c r="G25" s="64"/>
      <c r="H25" s="64"/>
      <c r="I25" s="64"/>
      <c r="J25" s="64"/>
      <c r="K25" s="64"/>
      <c r="L25" s="64"/>
      <c r="M25" s="64"/>
      <c r="N25" s="61"/>
      <c r="O25" s="61"/>
      <c r="P25" s="61"/>
      <c r="Q25" s="61"/>
      <c r="R25" s="61"/>
      <c r="S25" s="63"/>
      <c r="T25" s="64"/>
      <c r="U25" s="64"/>
      <c r="V25" s="64"/>
      <c r="W25" s="64"/>
      <c r="X25" s="64"/>
      <c r="Y25" s="64"/>
      <c r="Z25" s="64"/>
      <c r="AA25" s="64"/>
      <c r="AB25" s="64"/>
      <c r="AC25" s="64"/>
      <c r="AD25" s="64"/>
      <c r="AE25" s="64"/>
      <c r="AF25" s="64"/>
      <c r="AG25" s="64"/>
      <c r="AH25" s="64"/>
      <c r="AI25" s="64"/>
      <c r="AJ25" s="18"/>
    </row>
    <row r="26" spans="1:36" ht="30" customHeight="1">
      <c r="A26" s="357" t="s">
        <v>765</v>
      </c>
      <c r="B26" s="45" t="s">
        <v>191</v>
      </c>
      <c r="C26" s="64"/>
      <c r="D26" s="64"/>
      <c r="E26" s="64"/>
      <c r="F26" s="64"/>
      <c r="G26" s="64"/>
      <c r="H26" s="64"/>
      <c r="I26" s="64"/>
      <c r="J26" s="64"/>
      <c r="K26" s="64"/>
      <c r="L26" s="64"/>
      <c r="M26" s="64"/>
      <c r="N26" s="61"/>
      <c r="O26" s="61"/>
      <c r="P26" s="61"/>
      <c r="Q26" s="61"/>
      <c r="R26" s="61"/>
      <c r="S26" s="63"/>
      <c r="T26" s="64"/>
      <c r="U26" s="64"/>
      <c r="V26" s="64"/>
      <c r="W26" s="64"/>
      <c r="X26" s="64"/>
      <c r="Y26" s="64"/>
      <c r="Z26" s="64"/>
      <c r="AA26" s="64"/>
      <c r="AB26" s="64"/>
      <c r="AC26" s="64"/>
      <c r="AD26" s="64"/>
      <c r="AE26" s="64"/>
      <c r="AF26" s="64"/>
      <c r="AG26" s="64"/>
      <c r="AH26" s="64"/>
      <c r="AI26" s="64"/>
      <c r="AJ26" s="18"/>
    </row>
    <row r="27" spans="1:36" ht="30" customHeight="1">
      <c r="A27" s="358"/>
      <c r="B27" s="45" t="s">
        <v>206</v>
      </c>
      <c r="C27" s="64"/>
      <c r="D27" s="64"/>
      <c r="E27" s="64"/>
      <c r="F27" s="64"/>
      <c r="G27" s="64"/>
      <c r="H27" s="64"/>
      <c r="I27" s="64"/>
      <c r="J27" s="64"/>
      <c r="K27" s="64"/>
      <c r="L27" s="64"/>
      <c r="M27" s="64"/>
      <c r="N27" s="61"/>
      <c r="O27" s="61"/>
      <c r="P27" s="61"/>
      <c r="Q27" s="61"/>
      <c r="R27" s="61"/>
      <c r="S27" s="63"/>
      <c r="T27" s="64"/>
      <c r="U27" s="64"/>
      <c r="V27" s="64"/>
      <c r="W27" s="64"/>
      <c r="X27" s="64"/>
      <c r="Y27" s="64"/>
      <c r="Z27" s="64"/>
      <c r="AA27" s="64"/>
      <c r="AB27" s="64"/>
      <c r="AC27" s="64"/>
      <c r="AD27" s="64"/>
      <c r="AE27" s="64"/>
      <c r="AF27" s="64"/>
      <c r="AG27" s="64"/>
      <c r="AH27" s="64"/>
      <c r="AI27" s="64"/>
      <c r="AJ27" s="18"/>
    </row>
    <row r="28" spans="1:36" ht="30" customHeight="1">
      <c r="A28" s="358"/>
      <c r="B28" s="45" t="s">
        <v>218</v>
      </c>
      <c r="C28" s="61"/>
      <c r="D28" s="61"/>
      <c r="E28" s="61"/>
      <c r="F28" s="61"/>
      <c r="G28" s="61"/>
      <c r="H28" s="61"/>
      <c r="I28" s="61"/>
      <c r="J28" s="61"/>
      <c r="K28" s="61"/>
      <c r="L28" s="61"/>
      <c r="M28" s="61"/>
      <c r="N28" s="61"/>
      <c r="O28" s="61"/>
      <c r="P28" s="61"/>
      <c r="Q28" s="61"/>
      <c r="R28" s="61"/>
      <c r="S28" s="63"/>
      <c r="T28" s="61"/>
      <c r="U28" s="61"/>
      <c r="V28" s="61"/>
      <c r="W28" s="61"/>
      <c r="X28" s="61"/>
      <c r="Y28" s="61"/>
      <c r="Z28" s="61"/>
      <c r="AA28" s="61"/>
      <c r="AB28" s="61"/>
      <c r="AC28" s="61"/>
      <c r="AD28" s="61"/>
      <c r="AE28" s="61"/>
      <c r="AF28" s="61"/>
      <c r="AG28" s="61"/>
      <c r="AH28" s="61"/>
      <c r="AI28" s="61"/>
      <c r="AJ28" s="18"/>
    </row>
    <row r="29" spans="1:36" ht="30" customHeight="1">
      <c r="A29" s="358"/>
      <c r="B29" s="45" t="s">
        <v>229</v>
      </c>
      <c r="C29" s="61"/>
      <c r="D29" s="61"/>
      <c r="E29" s="61"/>
      <c r="F29" s="61"/>
      <c r="G29" s="61"/>
      <c r="H29" s="61"/>
      <c r="I29" s="61"/>
      <c r="J29" s="61"/>
      <c r="K29" s="61"/>
      <c r="L29" s="61"/>
      <c r="M29" s="61"/>
      <c r="N29" s="61"/>
      <c r="O29" s="61"/>
      <c r="P29" s="61"/>
      <c r="Q29" s="61"/>
      <c r="R29" s="61"/>
      <c r="S29" s="63"/>
      <c r="T29" s="61"/>
      <c r="U29" s="61"/>
      <c r="V29" s="61"/>
      <c r="W29" s="61"/>
      <c r="X29" s="61"/>
      <c r="Y29" s="61"/>
      <c r="Z29" s="61"/>
      <c r="AA29" s="61"/>
      <c r="AB29" s="61"/>
      <c r="AC29" s="61"/>
      <c r="AD29" s="61"/>
      <c r="AE29" s="61"/>
      <c r="AF29" s="61"/>
      <c r="AG29" s="61"/>
      <c r="AH29" s="61"/>
      <c r="AI29" s="61"/>
      <c r="AJ29" s="18"/>
    </row>
    <row r="30" spans="1:36" ht="30" customHeight="1">
      <c r="A30" s="358"/>
      <c r="B30" s="45" t="s">
        <v>244</v>
      </c>
      <c r="C30" s="61"/>
      <c r="D30" s="61"/>
      <c r="E30" s="61"/>
      <c r="F30" s="61"/>
      <c r="G30" s="61"/>
      <c r="H30" s="61"/>
      <c r="I30" s="61"/>
      <c r="J30" s="61"/>
      <c r="K30" s="61"/>
      <c r="L30" s="61"/>
      <c r="M30" s="61"/>
      <c r="N30" s="61"/>
      <c r="O30" s="61"/>
      <c r="P30" s="61"/>
      <c r="Q30" s="61"/>
      <c r="R30" s="61"/>
      <c r="S30" s="63"/>
      <c r="T30" s="61"/>
      <c r="U30" s="61"/>
      <c r="V30" s="61"/>
      <c r="W30" s="61"/>
      <c r="X30" s="61"/>
      <c r="Y30" s="61"/>
      <c r="Z30" s="61"/>
      <c r="AA30" s="61"/>
      <c r="AB30" s="61"/>
      <c r="AC30" s="61"/>
      <c r="AD30" s="61"/>
      <c r="AE30" s="61"/>
      <c r="AF30" s="61"/>
      <c r="AG30" s="61"/>
      <c r="AH30" s="61"/>
      <c r="AI30" s="61"/>
      <c r="AJ30" s="18"/>
    </row>
    <row r="31" spans="1:36" ht="30" customHeight="1">
      <c r="A31" s="358"/>
      <c r="B31" s="45" t="s">
        <v>254</v>
      </c>
      <c r="C31" s="61"/>
      <c r="D31" s="61"/>
      <c r="E31" s="61"/>
      <c r="F31" s="61"/>
      <c r="G31" s="61"/>
      <c r="H31" s="61"/>
      <c r="I31" s="61"/>
      <c r="J31" s="61"/>
      <c r="K31" s="61"/>
      <c r="L31" s="61"/>
      <c r="M31" s="61"/>
      <c r="N31" s="61"/>
      <c r="O31" s="61"/>
      <c r="P31" s="61"/>
      <c r="Q31" s="61"/>
      <c r="R31" s="61"/>
      <c r="S31" s="63"/>
      <c r="T31" s="61"/>
      <c r="U31" s="61"/>
      <c r="V31" s="61"/>
      <c r="W31" s="61"/>
      <c r="X31" s="61"/>
      <c r="Y31" s="61"/>
      <c r="Z31" s="61"/>
      <c r="AA31" s="61"/>
      <c r="AB31" s="61"/>
      <c r="AC31" s="61"/>
      <c r="AD31" s="61"/>
      <c r="AE31" s="61"/>
      <c r="AF31" s="61"/>
      <c r="AG31" s="61"/>
      <c r="AH31" s="61"/>
      <c r="AI31" s="61"/>
      <c r="AJ31" s="18"/>
    </row>
    <row r="32" spans="1:36" ht="30" customHeight="1">
      <c r="A32" s="358"/>
      <c r="B32" s="45" t="s">
        <v>264</v>
      </c>
      <c r="C32" s="61"/>
      <c r="D32" s="61"/>
      <c r="E32" s="61"/>
      <c r="F32" s="61"/>
      <c r="G32" s="61"/>
      <c r="H32" s="61"/>
      <c r="I32" s="61"/>
      <c r="J32" s="61"/>
      <c r="K32" s="61"/>
      <c r="L32" s="61"/>
      <c r="M32" s="61"/>
      <c r="N32" s="61"/>
      <c r="O32" s="61"/>
      <c r="P32" s="61"/>
      <c r="Q32" s="61"/>
      <c r="R32" s="61"/>
      <c r="S32" s="63"/>
      <c r="T32" s="61"/>
      <c r="U32" s="61"/>
      <c r="V32" s="61"/>
      <c r="W32" s="61"/>
      <c r="X32" s="61"/>
      <c r="Y32" s="61"/>
      <c r="Z32" s="61"/>
      <c r="AA32" s="61"/>
      <c r="AB32" s="61"/>
      <c r="AC32" s="61"/>
      <c r="AD32" s="61"/>
      <c r="AE32" s="61"/>
      <c r="AF32" s="61"/>
      <c r="AG32" s="61"/>
      <c r="AH32" s="61"/>
      <c r="AI32" s="61"/>
      <c r="AJ32" s="18"/>
    </row>
    <row r="33" spans="1:36" ht="30" customHeight="1">
      <c r="A33" s="358"/>
      <c r="B33" s="45" t="s">
        <v>279</v>
      </c>
      <c r="C33" s="61"/>
      <c r="D33" s="61"/>
      <c r="E33" s="61"/>
      <c r="F33" s="61"/>
      <c r="G33" s="61"/>
      <c r="H33" s="61"/>
      <c r="I33" s="61"/>
      <c r="J33" s="61"/>
      <c r="K33" s="61"/>
      <c r="L33" s="61"/>
      <c r="M33" s="61"/>
      <c r="N33" s="61"/>
      <c r="O33" s="61"/>
      <c r="P33" s="61"/>
      <c r="Q33" s="61"/>
      <c r="R33" s="61"/>
      <c r="S33" s="63"/>
      <c r="T33" s="61"/>
      <c r="U33" s="61"/>
      <c r="V33" s="61"/>
      <c r="W33" s="61"/>
      <c r="X33" s="61"/>
      <c r="Y33" s="61"/>
      <c r="Z33" s="61"/>
      <c r="AA33" s="61"/>
      <c r="AB33" s="61"/>
      <c r="AC33" s="61"/>
      <c r="AD33" s="61"/>
      <c r="AE33" s="61"/>
      <c r="AF33" s="61"/>
      <c r="AG33" s="61"/>
      <c r="AH33" s="61"/>
      <c r="AI33" s="61"/>
      <c r="AJ33" s="18"/>
    </row>
    <row r="34" spans="1:36" ht="30" customHeight="1">
      <c r="A34" s="358"/>
      <c r="B34" s="45" t="s">
        <v>290</v>
      </c>
      <c r="C34" s="61"/>
      <c r="D34" s="61"/>
      <c r="E34" s="61"/>
      <c r="F34" s="61"/>
      <c r="G34" s="61"/>
      <c r="H34" s="61"/>
      <c r="I34" s="61"/>
      <c r="J34" s="61"/>
      <c r="K34" s="61"/>
      <c r="L34" s="61"/>
      <c r="M34" s="61"/>
      <c r="N34" s="61"/>
      <c r="O34" s="61"/>
      <c r="P34" s="61"/>
      <c r="Q34" s="61"/>
      <c r="R34" s="61"/>
      <c r="S34" s="63"/>
      <c r="T34" s="61"/>
      <c r="U34" s="61"/>
      <c r="V34" s="61"/>
      <c r="W34" s="61"/>
      <c r="X34" s="61"/>
      <c r="Y34" s="61"/>
      <c r="Z34" s="61"/>
      <c r="AA34" s="61"/>
      <c r="AB34" s="61"/>
      <c r="AC34" s="61"/>
      <c r="AD34" s="61"/>
      <c r="AE34" s="61"/>
      <c r="AF34" s="61"/>
      <c r="AG34" s="61"/>
      <c r="AH34" s="61"/>
      <c r="AI34" s="61"/>
      <c r="AJ34" s="18"/>
    </row>
    <row r="35" spans="1:36" ht="30" customHeight="1">
      <c r="A35" s="358"/>
      <c r="B35" s="45" t="s">
        <v>301</v>
      </c>
      <c r="C35" s="61"/>
      <c r="D35" s="61"/>
      <c r="E35" s="61"/>
      <c r="F35" s="61"/>
      <c r="G35" s="61"/>
      <c r="H35" s="61"/>
      <c r="I35" s="61"/>
      <c r="J35" s="61"/>
      <c r="K35" s="61"/>
      <c r="L35" s="61"/>
      <c r="M35" s="61"/>
      <c r="N35" s="61"/>
      <c r="O35" s="61"/>
      <c r="P35" s="61"/>
      <c r="Q35" s="61"/>
      <c r="R35" s="61"/>
      <c r="S35" s="63"/>
      <c r="T35" s="61"/>
      <c r="U35" s="61"/>
      <c r="V35" s="61"/>
      <c r="W35" s="61"/>
      <c r="X35" s="61"/>
      <c r="Y35" s="61"/>
      <c r="Z35" s="61"/>
      <c r="AA35" s="61"/>
      <c r="AB35" s="61"/>
      <c r="AC35" s="61"/>
      <c r="AD35" s="61"/>
      <c r="AE35" s="61"/>
      <c r="AF35" s="61"/>
      <c r="AG35" s="61"/>
      <c r="AH35" s="61"/>
      <c r="AI35" s="61"/>
      <c r="AJ35" s="18"/>
    </row>
    <row r="36" spans="1:36" ht="30" customHeight="1">
      <c r="A36" s="358"/>
      <c r="B36" s="45" t="s">
        <v>314</v>
      </c>
      <c r="C36" s="61"/>
      <c r="D36" s="61"/>
      <c r="E36" s="61"/>
      <c r="F36" s="61"/>
      <c r="G36" s="61"/>
      <c r="H36" s="61"/>
      <c r="I36" s="61"/>
      <c r="J36" s="61"/>
      <c r="K36" s="61"/>
      <c r="L36" s="61"/>
      <c r="M36" s="61"/>
      <c r="N36" s="61"/>
      <c r="O36" s="61"/>
      <c r="P36" s="61"/>
      <c r="Q36" s="61"/>
      <c r="R36" s="61"/>
      <c r="S36" s="63"/>
      <c r="T36" s="61"/>
      <c r="U36" s="61"/>
      <c r="V36" s="61"/>
      <c r="W36" s="61"/>
      <c r="X36" s="61"/>
      <c r="Y36" s="61"/>
      <c r="Z36" s="61"/>
      <c r="AA36" s="61"/>
      <c r="AB36" s="61"/>
      <c r="AC36" s="61"/>
      <c r="AD36" s="61"/>
      <c r="AE36" s="61"/>
      <c r="AF36" s="61"/>
      <c r="AG36" s="61"/>
      <c r="AH36" s="61"/>
      <c r="AI36" s="61"/>
      <c r="AJ36" s="18"/>
    </row>
    <row r="37" spans="1:36" ht="30" customHeight="1">
      <c r="A37" s="358"/>
      <c r="B37" s="45" t="s">
        <v>324</v>
      </c>
      <c r="C37" s="61"/>
      <c r="D37" s="61"/>
      <c r="E37" s="61"/>
      <c r="F37" s="61"/>
      <c r="G37" s="61"/>
      <c r="H37" s="61"/>
      <c r="I37" s="61"/>
      <c r="J37" s="61"/>
      <c r="K37" s="61"/>
      <c r="L37" s="61"/>
      <c r="M37" s="61"/>
      <c r="N37" s="61"/>
      <c r="O37" s="61"/>
      <c r="P37" s="61"/>
      <c r="Q37" s="61"/>
      <c r="R37" s="61"/>
      <c r="S37" s="63"/>
      <c r="T37" s="61"/>
      <c r="U37" s="61"/>
      <c r="V37" s="61"/>
      <c r="W37" s="61"/>
      <c r="X37" s="61"/>
      <c r="Y37" s="61"/>
      <c r="Z37" s="61"/>
      <c r="AA37" s="61"/>
      <c r="AB37" s="61"/>
      <c r="AC37" s="61"/>
      <c r="AD37" s="61"/>
      <c r="AE37" s="61"/>
      <c r="AF37" s="61"/>
      <c r="AG37" s="61"/>
      <c r="AH37" s="61"/>
      <c r="AI37" s="61"/>
      <c r="AJ37" s="18"/>
    </row>
    <row r="38" spans="1:36" ht="30" customHeight="1">
      <c r="A38" s="358"/>
      <c r="B38" s="45" t="s">
        <v>524</v>
      </c>
      <c r="C38" s="61"/>
      <c r="D38" s="61"/>
      <c r="E38" s="61"/>
      <c r="F38" s="61"/>
      <c r="G38" s="61"/>
      <c r="H38" s="61"/>
      <c r="I38" s="61"/>
      <c r="J38" s="61"/>
      <c r="K38" s="61"/>
      <c r="L38" s="61"/>
      <c r="M38" s="61"/>
      <c r="N38" s="61"/>
      <c r="O38" s="61"/>
      <c r="P38" s="61"/>
      <c r="Q38" s="61"/>
      <c r="R38" s="61"/>
      <c r="S38" s="63"/>
      <c r="T38" s="61"/>
      <c r="U38" s="61"/>
      <c r="V38" s="61"/>
      <c r="W38" s="61"/>
      <c r="X38" s="61"/>
      <c r="Y38" s="61"/>
      <c r="Z38" s="61"/>
      <c r="AA38" s="61"/>
      <c r="AB38" s="61"/>
      <c r="AC38" s="61"/>
      <c r="AD38" s="61"/>
      <c r="AE38" s="61"/>
      <c r="AF38" s="61"/>
      <c r="AG38" s="61"/>
      <c r="AH38" s="61"/>
      <c r="AI38" s="61"/>
      <c r="AJ38" s="18"/>
    </row>
    <row r="39" spans="1:36" ht="30" customHeight="1">
      <c r="A39" s="358"/>
      <c r="B39" s="45" t="s">
        <v>766</v>
      </c>
      <c r="C39" s="61"/>
      <c r="D39" s="61"/>
      <c r="E39" s="61"/>
      <c r="F39" s="61"/>
      <c r="G39" s="61"/>
      <c r="H39" s="61"/>
      <c r="I39" s="61"/>
      <c r="J39" s="61"/>
      <c r="K39" s="61"/>
      <c r="L39" s="61"/>
      <c r="M39" s="61"/>
      <c r="N39" s="61"/>
      <c r="O39" s="61"/>
      <c r="P39" s="61"/>
      <c r="Q39" s="61"/>
      <c r="R39" s="61"/>
      <c r="S39" s="63"/>
      <c r="T39" s="61"/>
      <c r="U39" s="61"/>
      <c r="V39" s="61"/>
      <c r="W39" s="61"/>
      <c r="X39" s="61"/>
      <c r="Y39" s="61"/>
      <c r="Z39" s="61"/>
      <c r="AA39" s="61"/>
      <c r="AB39" s="61"/>
      <c r="AC39" s="61"/>
      <c r="AD39" s="61"/>
      <c r="AE39" s="61"/>
      <c r="AF39" s="61"/>
      <c r="AG39" s="61"/>
      <c r="AH39" s="61"/>
      <c r="AI39" s="61"/>
      <c r="AJ39" s="18"/>
    </row>
    <row r="40" spans="1:36" ht="30" customHeight="1">
      <c r="A40" s="359"/>
      <c r="B40" s="45" t="s">
        <v>767</v>
      </c>
      <c r="C40" s="61"/>
      <c r="D40" s="61"/>
      <c r="E40" s="61"/>
      <c r="F40" s="61"/>
      <c r="G40" s="61"/>
      <c r="H40" s="61"/>
      <c r="I40" s="61"/>
      <c r="J40" s="61"/>
      <c r="K40" s="61"/>
      <c r="L40" s="61"/>
      <c r="M40" s="61"/>
      <c r="N40" s="61"/>
      <c r="O40" s="61"/>
      <c r="P40" s="61"/>
      <c r="Q40" s="61"/>
      <c r="R40" s="61"/>
      <c r="S40" s="63"/>
      <c r="T40" s="61"/>
      <c r="U40" s="61"/>
      <c r="V40" s="61"/>
      <c r="W40" s="61"/>
      <c r="X40" s="61"/>
      <c r="Y40" s="61"/>
      <c r="Z40" s="61"/>
      <c r="AA40" s="61"/>
      <c r="AB40" s="61"/>
      <c r="AC40" s="61"/>
      <c r="AD40" s="61"/>
      <c r="AE40" s="61"/>
      <c r="AF40" s="61"/>
      <c r="AG40" s="61"/>
      <c r="AH40" s="61"/>
      <c r="AI40" s="61"/>
      <c r="AJ40" s="18"/>
    </row>
    <row r="41" spans="1:36" ht="30" customHeight="1">
      <c r="A41" s="357" t="s">
        <v>768</v>
      </c>
      <c r="B41" s="45" t="s">
        <v>334</v>
      </c>
      <c r="C41" s="64" t="s">
        <v>769</v>
      </c>
      <c r="D41" s="64"/>
      <c r="E41" s="64"/>
      <c r="F41" s="64"/>
      <c r="G41" s="64"/>
      <c r="H41" s="64"/>
      <c r="I41" s="64"/>
      <c r="J41" s="64"/>
      <c r="K41" s="64"/>
      <c r="L41" s="64"/>
      <c r="M41" s="64"/>
      <c r="N41" s="61"/>
      <c r="O41" s="61"/>
      <c r="P41" s="61"/>
      <c r="Q41" s="61"/>
      <c r="R41" s="61"/>
      <c r="S41" s="63"/>
      <c r="T41" s="64"/>
      <c r="U41" s="64"/>
      <c r="V41" s="64"/>
      <c r="W41" s="64"/>
      <c r="X41" s="64"/>
      <c r="Y41" s="64"/>
      <c r="Z41" s="64"/>
      <c r="AA41" s="64"/>
      <c r="AB41" s="64"/>
      <c r="AC41" s="64"/>
      <c r="AD41" s="64"/>
      <c r="AE41" s="64"/>
      <c r="AF41" s="64"/>
      <c r="AG41" s="64"/>
      <c r="AH41" s="64"/>
      <c r="AI41" s="64"/>
      <c r="AJ41" s="18"/>
    </row>
    <row r="42" spans="1:36" ht="30" customHeight="1">
      <c r="A42" s="358"/>
      <c r="B42" s="45" t="s">
        <v>346</v>
      </c>
      <c r="C42" s="64" t="s">
        <v>769</v>
      </c>
      <c r="D42" s="64"/>
      <c r="E42" s="64"/>
      <c r="F42" s="64"/>
      <c r="G42" s="64"/>
      <c r="H42" s="64"/>
      <c r="I42" s="64"/>
      <c r="J42" s="64"/>
      <c r="K42" s="64"/>
      <c r="L42" s="64"/>
      <c r="M42" s="64"/>
      <c r="N42" s="61"/>
      <c r="O42" s="61"/>
      <c r="P42" s="61"/>
      <c r="Q42" s="61"/>
      <c r="R42" s="61"/>
      <c r="S42" s="63"/>
      <c r="T42" s="64"/>
      <c r="U42" s="64"/>
      <c r="V42" s="64"/>
      <c r="W42" s="64"/>
      <c r="X42" s="64"/>
      <c r="Y42" s="64"/>
      <c r="Z42" s="64"/>
      <c r="AA42" s="64"/>
      <c r="AB42" s="64"/>
      <c r="AC42" s="64"/>
      <c r="AD42" s="64"/>
      <c r="AE42" s="64"/>
      <c r="AF42" s="64"/>
      <c r="AG42" s="64"/>
      <c r="AH42" s="64"/>
      <c r="AI42" s="64"/>
      <c r="AJ42" s="18"/>
    </row>
    <row r="43" spans="1:36" ht="30" customHeight="1">
      <c r="A43" s="358"/>
      <c r="B43" s="45" t="s">
        <v>356</v>
      </c>
      <c r="C43" s="64" t="s">
        <v>769</v>
      </c>
      <c r="D43" s="64"/>
      <c r="E43" s="64"/>
      <c r="F43" s="64"/>
      <c r="G43" s="64"/>
      <c r="H43" s="64"/>
      <c r="I43" s="64"/>
      <c r="J43" s="64"/>
      <c r="K43" s="64"/>
      <c r="L43" s="64"/>
      <c r="M43" s="64"/>
      <c r="N43" s="61"/>
      <c r="O43" s="61"/>
      <c r="P43" s="61"/>
      <c r="Q43" s="61"/>
      <c r="R43" s="61"/>
      <c r="S43" s="63"/>
      <c r="T43" s="64"/>
      <c r="U43" s="64"/>
      <c r="V43" s="64"/>
      <c r="W43" s="64"/>
      <c r="X43" s="64"/>
      <c r="Y43" s="64"/>
      <c r="Z43" s="64"/>
      <c r="AA43" s="64"/>
      <c r="AB43" s="64"/>
      <c r="AC43" s="64"/>
      <c r="AD43" s="64"/>
      <c r="AE43" s="64"/>
      <c r="AF43" s="64"/>
      <c r="AG43" s="64"/>
      <c r="AH43" s="64"/>
      <c r="AI43" s="64"/>
      <c r="AJ43" s="18"/>
    </row>
    <row r="44" spans="1:36" ht="30" customHeight="1">
      <c r="A44" s="358"/>
      <c r="B44" s="45" t="s">
        <v>368</v>
      </c>
      <c r="C44" s="64"/>
      <c r="D44" s="61"/>
      <c r="E44" s="61"/>
      <c r="F44" s="61"/>
      <c r="G44" s="61"/>
      <c r="H44" s="61"/>
      <c r="I44" s="61"/>
      <c r="J44" s="61"/>
      <c r="K44" s="61"/>
      <c r="L44" s="61"/>
      <c r="M44" s="61"/>
      <c r="N44" s="61"/>
      <c r="O44" s="61"/>
      <c r="P44" s="61"/>
      <c r="Q44" s="61"/>
      <c r="R44" s="61"/>
      <c r="S44" s="63"/>
      <c r="T44" s="61"/>
      <c r="U44" s="61"/>
      <c r="V44" s="61"/>
      <c r="W44" s="61"/>
      <c r="X44" s="61"/>
      <c r="Y44" s="61"/>
      <c r="Z44" s="61"/>
      <c r="AA44" s="61"/>
      <c r="AB44" s="61"/>
      <c r="AC44" s="61"/>
      <c r="AD44" s="61"/>
      <c r="AE44" s="61"/>
      <c r="AF44" s="61"/>
      <c r="AG44" s="61"/>
      <c r="AH44" s="61"/>
      <c r="AI44" s="61"/>
      <c r="AJ44" s="18"/>
    </row>
    <row r="45" spans="1:36" ht="30" customHeight="1">
      <c r="A45" s="358"/>
      <c r="B45" s="45" t="s">
        <v>381</v>
      </c>
      <c r="C45" s="64"/>
      <c r="D45" s="61"/>
      <c r="E45" s="61"/>
      <c r="F45" s="61"/>
      <c r="G45" s="61"/>
      <c r="H45" s="61"/>
      <c r="I45" s="61"/>
      <c r="J45" s="61"/>
      <c r="K45" s="61"/>
      <c r="L45" s="61"/>
      <c r="M45" s="61"/>
      <c r="N45" s="61"/>
      <c r="O45" s="61"/>
      <c r="P45" s="61"/>
      <c r="Q45" s="61"/>
      <c r="R45" s="61"/>
      <c r="S45" s="63"/>
      <c r="T45" s="61"/>
      <c r="U45" s="61"/>
      <c r="V45" s="61"/>
      <c r="W45" s="61"/>
      <c r="X45" s="61"/>
      <c r="Y45" s="61"/>
      <c r="Z45" s="61"/>
      <c r="AA45" s="61"/>
      <c r="AB45" s="61"/>
      <c r="AC45" s="61"/>
      <c r="AD45" s="61"/>
      <c r="AE45" s="61"/>
      <c r="AF45" s="61"/>
      <c r="AG45" s="61"/>
      <c r="AH45" s="61"/>
      <c r="AI45" s="61"/>
      <c r="AJ45" s="18"/>
    </row>
    <row r="46" spans="1:36" ht="30" customHeight="1">
      <c r="A46" s="358"/>
      <c r="B46" s="45" t="s">
        <v>770</v>
      </c>
      <c r="C46" s="64"/>
      <c r="D46" s="61"/>
      <c r="E46" s="61"/>
      <c r="F46" s="61"/>
      <c r="G46" s="61"/>
      <c r="H46" s="61"/>
      <c r="I46" s="61"/>
      <c r="J46" s="61"/>
      <c r="K46" s="61"/>
      <c r="L46" s="61"/>
      <c r="M46" s="61"/>
      <c r="N46" s="61"/>
      <c r="O46" s="61"/>
      <c r="P46" s="61"/>
      <c r="Q46" s="61"/>
      <c r="R46" s="61"/>
      <c r="S46" s="63"/>
      <c r="T46" s="61"/>
      <c r="U46" s="61"/>
      <c r="V46" s="61"/>
      <c r="W46" s="61"/>
      <c r="X46" s="61"/>
      <c r="Y46" s="61"/>
      <c r="Z46" s="61"/>
      <c r="AA46" s="61"/>
      <c r="AB46" s="61"/>
      <c r="AC46" s="61"/>
      <c r="AD46" s="61"/>
      <c r="AE46" s="61"/>
      <c r="AF46" s="61"/>
      <c r="AG46" s="61"/>
      <c r="AH46" s="61"/>
      <c r="AI46" s="61"/>
      <c r="AJ46" s="18"/>
    </row>
    <row r="47" spans="1:36" ht="30" customHeight="1">
      <c r="A47" s="358"/>
      <c r="B47" s="45" t="s">
        <v>771</v>
      </c>
      <c r="C47" s="64"/>
      <c r="D47" s="61"/>
      <c r="E47" s="61"/>
      <c r="F47" s="61"/>
      <c r="G47" s="61"/>
      <c r="H47" s="61"/>
      <c r="I47" s="61"/>
      <c r="J47" s="61"/>
      <c r="K47" s="61"/>
      <c r="L47" s="61"/>
      <c r="M47" s="61"/>
      <c r="N47" s="61"/>
      <c r="O47" s="61"/>
      <c r="P47" s="61"/>
      <c r="Q47" s="61"/>
      <c r="R47" s="61"/>
      <c r="S47" s="63"/>
      <c r="T47" s="61"/>
      <c r="U47" s="61"/>
      <c r="V47" s="61"/>
      <c r="W47" s="61"/>
      <c r="X47" s="61"/>
      <c r="Y47" s="61"/>
      <c r="Z47" s="61"/>
      <c r="AA47" s="61"/>
      <c r="AB47" s="61"/>
      <c r="AC47" s="61"/>
      <c r="AD47" s="61"/>
      <c r="AE47" s="61"/>
      <c r="AF47" s="61"/>
      <c r="AG47" s="61"/>
      <c r="AH47" s="61"/>
      <c r="AI47" s="61"/>
      <c r="AJ47" s="18"/>
    </row>
    <row r="48" spans="1:36" ht="30" customHeight="1">
      <c r="A48" s="358"/>
      <c r="B48" s="45" t="s">
        <v>772</v>
      </c>
      <c r="C48" s="64"/>
      <c r="D48" s="61"/>
      <c r="E48" s="61"/>
      <c r="F48" s="61"/>
      <c r="G48" s="61"/>
      <c r="H48" s="61"/>
      <c r="I48" s="61"/>
      <c r="J48" s="61"/>
      <c r="K48" s="61"/>
      <c r="L48" s="61"/>
      <c r="M48" s="61"/>
      <c r="N48" s="61"/>
      <c r="O48" s="61"/>
      <c r="P48" s="61"/>
      <c r="Q48" s="61"/>
      <c r="R48" s="61"/>
      <c r="S48" s="63"/>
      <c r="T48" s="61"/>
      <c r="U48" s="61"/>
      <c r="V48" s="61"/>
      <c r="W48" s="61"/>
      <c r="X48" s="61"/>
      <c r="Y48" s="61"/>
      <c r="Z48" s="61"/>
      <c r="AA48" s="61"/>
      <c r="AB48" s="61"/>
      <c r="AC48" s="61"/>
      <c r="AD48" s="61"/>
      <c r="AE48" s="61"/>
      <c r="AF48" s="61"/>
      <c r="AG48" s="61"/>
      <c r="AH48" s="61"/>
      <c r="AI48" s="61"/>
      <c r="AJ48" s="18"/>
    </row>
    <row r="49" spans="1:36" ht="30" customHeight="1">
      <c r="A49" s="358"/>
      <c r="B49" s="45" t="s">
        <v>773</v>
      </c>
      <c r="C49" s="64" t="s">
        <v>769</v>
      </c>
      <c r="D49" s="61"/>
      <c r="E49" s="61"/>
      <c r="F49" s="61"/>
      <c r="G49" s="61"/>
      <c r="H49" s="61"/>
      <c r="I49" s="61"/>
      <c r="J49" s="61"/>
      <c r="K49" s="61"/>
      <c r="L49" s="61"/>
      <c r="M49" s="61"/>
      <c r="N49" s="61"/>
      <c r="O49" s="61"/>
      <c r="P49" s="61"/>
      <c r="Q49" s="61"/>
      <c r="R49" s="61"/>
      <c r="S49" s="63"/>
      <c r="T49" s="61"/>
      <c r="U49" s="61"/>
      <c r="V49" s="61"/>
      <c r="W49" s="61"/>
      <c r="X49" s="61"/>
      <c r="Y49" s="61"/>
      <c r="Z49" s="61"/>
      <c r="AA49" s="61"/>
      <c r="AB49" s="61"/>
      <c r="AC49" s="61"/>
      <c r="AD49" s="61"/>
      <c r="AE49" s="61"/>
      <c r="AF49" s="61"/>
      <c r="AG49" s="61"/>
      <c r="AH49" s="61"/>
      <c r="AI49" s="61"/>
      <c r="AJ49" s="18"/>
    </row>
    <row r="50" spans="1:36" ht="30" customHeight="1">
      <c r="A50" s="358"/>
      <c r="B50" s="45" t="s">
        <v>774</v>
      </c>
      <c r="C50" s="64"/>
      <c r="D50" s="61"/>
      <c r="E50" s="61"/>
      <c r="F50" s="61"/>
      <c r="G50" s="61"/>
      <c r="H50" s="61"/>
      <c r="I50" s="61"/>
      <c r="J50" s="61"/>
      <c r="K50" s="61"/>
      <c r="L50" s="61"/>
      <c r="M50" s="61"/>
      <c r="N50" s="61"/>
      <c r="O50" s="61"/>
      <c r="P50" s="61"/>
      <c r="Q50" s="61"/>
      <c r="R50" s="61"/>
      <c r="S50" s="63"/>
      <c r="T50" s="61"/>
      <c r="U50" s="61"/>
      <c r="V50" s="61"/>
      <c r="W50" s="61"/>
      <c r="X50" s="61"/>
      <c r="Y50" s="61"/>
      <c r="Z50" s="61"/>
      <c r="AA50" s="61"/>
      <c r="AB50" s="61"/>
      <c r="AC50" s="61"/>
      <c r="AD50" s="61"/>
      <c r="AE50" s="61"/>
      <c r="AF50" s="61"/>
      <c r="AG50" s="61"/>
      <c r="AH50" s="61"/>
      <c r="AI50" s="61"/>
      <c r="AJ50" s="18"/>
    </row>
    <row r="51" spans="1:36" ht="30" customHeight="1">
      <c r="A51" s="358"/>
      <c r="B51" s="45" t="s">
        <v>775</v>
      </c>
      <c r="C51" s="64"/>
      <c r="D51" s="61"/>
      <c r="E51" s="61"/>
      <c r="F51" s="61"/>
      <c r="G51" s="61"/>
      <c r="H51" s="61"/>
      <c r="I51" s="61"/>
      <c r="J51" s="61"/>
      <c r="K51" s="61"/>
      <c r="L51" s="61"/>
      <c r="M51" s="61"/>
      <c r="N51" s="61"/>
      <c r="O51" s="61"/>
      <c r="P51" s="61"/>
      <c r="Q51" s="61"/>
      <c r="R51" s="61"/>
      <c r="S51" s="63"/>
      <c r="T51" s="61"/>
      <c r="U51" s="61"/>
      <c r="V51" s="61"/>
      <c r="W51" s="61"/>
      <c r="X51" s="61"/>
      <c r="Y51" s="61"/>
      <c r="Z51" s="61"/>
      <c r="AA51" s="61"/>
      <c r="AB51" s="61"/>
      <c r="AC51" s="61"/>
      <c r="AD51" s="61"/>
      <c r="AE51" s="61"/>
      <c r="AF51" s="61"/>
      <c r="AG51" s="61"/>
      <c r="AH51" s="61"/>
      <c r="AI51" s="61"/>
      <c r="AJ51" s="18"/>
    </row>
    <row r="52" spans="1:36" ht="30" customHeight="1">
      <c r="A52" s="358"/>
      <c r="B52" s="45" t="s">
        <v>776</v>
      </c>
      <c r="C52" s="64"/>
      <c r="D52" s="61"/>
      <c r="E52" s="61"/>
      <c r="F52" s="61"/>
      <c r="G52" s="61"/>
      <c r="H52" s="61"/>
      <c r="I52" s="61"/>
      <c r="J52" s="61"/>
      <c r="K52" s="61"/>
      <c r="L52" s="61"/>
      <c r="M52" s="61"/>
      <c r="N52" s="61"/>
      <c r="O52" s="61"/>
      <c r="P52" s="61"/>
      <c r="Q52" s="61"/>
      <c r="R52" s="61"/>
      <c r="S52" s="63"/>
      <c r="T52" s="61"/>
      <c r="U52" s="61"/>
      <c r="V52" s="61"/>
      <c r="W52" s="61"/>
      <c r="X52" s="61"/>
      <c r="Y52" s="61"/>
      <c r="Z52" s="61"/>
      <c r="AA52" s="61"/>
      <c r="AB52" s="61"/>
      <c r="AC52" s="61"/>
      <c r="AD52" s="61"/>
      <c r="AE52" s="61"/>
      <c r="AF52" s="61"/>
      <c r="AG52" s="61"/>
      <c r="AH52" s="61"/>
      <c r="AI52" s="61"/>
      <c r="AJ52" s="18"/>
    </row>
    <row r="53" spans="1:36" ht="30" customHeight="1">
      <c r="A53" s="358"/>
      <c r="B53" s="45" t="s">
        <v>777</v>
      </c>
      <c r="C53" s="64"/>
      <c r="D53" s="61"/>
      <c r="E53" s="61"/>
      <c r="F53" s="61"/>
      <c r="G53" s="61"/>
      <c r="H53" s="61"/>
      <c r="I53" s="61"/>
      <c r="J53" s="61"/>
      <c r="K53" s="61"/>
      <c r="L53" s="61"/>
      <c r="M53" s="61"/>
      <c r="N53" s="61"/>
      <c r="O53" s="61"/>
      <c r="P53" s="61"/>
      <c r="Q53" s="61"/>
      <c r="R53" s="61"/>
      <c r="S53" s="63"/>
      <c r="T53" s="61"/>
      <c r="U53" s="61"/>
      <c r="V53" s="61"/>
      <c r="W53" s="61"/>
      <c r="X53" s="61"/>
      <c r="Y53" s="61"/>
      <c r="Z53" s="61"/>
      <c r="AA53" s="61"/>
      <c r="AB53" s="61"/>
      <c r="AC53" s="61"/>
      <c r="AD53" s="61"/>
      <c r="AE53" s="61"/>
      <c r="AF53" s="61"/>
      <c r="AG53" s="61"/>
      <c r="AH53" s="61"/>
      <c r="AI53" s="61"/>
      <c r="AJ53" s="18"/>
    </row>
    <row r="54" spans="1:36" ht="30" customHeight="1">
      <c r="A54" s="358"/>
      <c r="B54" s="45" t="s">
        <v>778</v>
      </c>
      <c r="C54" s="64"/>
      <c r="D54" s="61"/>
      <c r="E54" s="61"/>
      <c r="F54" s="61"/>
      <c r="G54" s="61"/>
      <c r="H54" s="61"/>
      <c r="I54" s="61"/>
      <c r="J54" s="61"/>
      <c r="K54" s="61"/>
      <c r="L54" s="61"/>
      <c r="M54" s="61"/>
      <c r="N54" s="61"/>
      <c r="O54" s="61"/>
      <c r="P54" s="61"/>
      <c r="Q54" s="61"/>
      <c r="R54" s="61"/>
      <c r="S54" s="63"/>
      <c r="T54" s="61"/>
      <c r="U54" s="61"/>
      <c r="V54" s="61"/>
      <c r="W54" s="61"/>
      <c r="X54" s="61"/>
      <c r="Y54" s="61"/>
      <c r="Z54" s="61"/>
      <c r="AA54" s="61"/>
      <c r="AB54" s="61"/>
      <c r="AC54" s="61"/>
      <c r="AD54" s="61"/>
      <c r="AE54" s="61"/>
      <c r="AF54" s="61"/>
      <c r="AG54" s="61"/>
      <c r="AH54" s="61"/>
      <c r="AI54" s="61"/>
      <c r="AJ54" s="18"/>
    </row>
    <row r="55" spans="1:36" ht="30" customHeight="1">
      <c r="A55" s="359"/>
      <c r="B55" s="45" t="s">
        <v>779</v>
      </c>
      <c r="C55" s="64"/>
      <c r="D55" s="61"/>
      <c r="E55" s="61"/>
      <c r="F55" s="61"/>
      <c r="G55" s="61"/>
      <c r="H55" s="61"/>
      <c r="I55" s="61"/>
      <c r="J55" s="61"/>
      <c r="K55" s="61"/>
      <c r="L55" s="61"/>
      <c r="M55" s="61"/>
      <c r="N55" s="61"/>
      <c r="O55" s="61"/>
      <c r="P55" s="61"/>
      <c r="Q55" s="61"/>
      <c r="R55" s="61"/>
      <c r="S55" s="63"/>
      <c r="T55" s="61"/>
      <c r="U55" s="61"/>
      <c r="V55" s="61"/>
      <c r="W55" s="61"/>
      <c r="X55" s="61"/>
      <c r="Y55" s="61"/>
      <c r="Z55" s="61"/>
      <c r="AA55" s="61"/>
      <c r="AB55" s="61"/>
      <c r="AC55" s="61"/>
      <c r="AD55" s="61"/>
      <c r="AE55" s="61"/>
      <c r="AF55" s="61"/>
      <c r="AG55" s="61"/>
      <c r="AH55" s="61"/>
      <c r="AI55" s="61"/>
      <c r="AJ55" s="18"/>
    </row>
    <row r="56" spans="1:36" ht="30" customHeight="1">
      <c r="A56" s="357" t="s">
        <v>780</v>
      </c>
      <c r="B56" s="45" t="s">
        <v>391</v>
      </c>
      <c r="C56" s="64" t="s">
        <v>781</v>
      </c>
      <c r="D56" s="64"/>
      <c r="E56" s="64"/>
      <c r="F56" s="64"/>
      <c r="G56" s="64"/>
      <c r="H56" s="64"/>
      <c r="I56" s="64"/>
      <c r="J56" s="64"/>
      <c r="K56" s="64"/>
      <c r="L56" s="64"/>
      <c r="M56" s="64"/>
      <c r="N56" s="61"/>
      <c r="O56" s="61"/>
      <c r="P56" s="61"/>
      <c r="Q56" s="61"/>
      <c r="R56" s="61"/>
      <c r="S56" s="63"/>
      <c r="T56" s="64"/>
      <c r="U56" s="64"/>
      <c r="V56" s="64"/>
      <c r="W56" s="64"/>
      <c r="X56" s="64"/>
      <c r="Y56" s="64"/>
      <c r="Z56" s="64"/>
      <c r="AA56" s="64"/>
      <c r="AB56" s="64"/>
      <c r="AC56" s="64"/>
      <c r="AD56" s="64"/>
      <c r="AE56" s="64"/>
      <c r="AF56" s="64"/>
      <c r="AG56" s="64"/>
      <c r="AH56" s="64"/>
      <c r="AI56" s="64"/>
      <c r="AJ56" s="18"/>
    </row>
    <row r="57" spans="1:36" ht="30" customHeight="1">
      <c r="A57" s="358"/>
      <c r="B57" s="45" t="s">
        <v>407</v>
      </c>
      <c r="C57" s="64" t="s">
        <v>781</v>
      </c>
      <c r="D57" s="64"/>
      <c r="E57" s="64"/>
      <c r="F57" s="64"/>
      <c r="G57" s="64"/>
      <c r="H57" s="64"/>
      <c r="I57" s="64"/>
      <c r="J57" s="64"/>
      <c r="K57" s="64"/>
      <c r="L57" s="64"/>
      <c r="M57" s="64"/>
      <c r="N57" s="61"/>
      <c r="O57" s="61"/>
      <c r="P57" s="61"/>
      <c r="Q57" s="61"/>
      <c r="R57" s="61"/>
      <c r="S57" s="63"/>
      <c r="T57" s="64"/>
      <c r="U57" s="64"/>
      <c r="V57" s="64"/>
      <c r="W57" s="64"/>
      <c r="X57" s="64"/>
      <c r="Y57" s="64"/>
      <c r="Z57" s="64"/>
      <c r="AA57" s="64"/>
      <c r="AB57" s="64"/>
      <c r="AC57" s="64"/>
      <c r="AD57" s="64"/>
      <c r="AE57" s="64"/>
      <c r="AF57" s="64"/>
      <c r="AG57" s="64"/>
      <c r="AH57" s="64"/>
      <c r="AI57" s="64"/>
      <c r="AJ57" s="18"/>
    </row>
    <row r="58" spans="1:36" ht="30" customHeight="1">
      <c r="A58" s="358"/>
      <c r="B58" s="45" t="s">
        <v>417</v>
      </c>
      <c r="C58" s="64"/>
      <c r="D58" s="64"/>
      <c r="E58" s="64"/>
      <c r="F58" s="64"/>
      <c r="G58" s="64"/>
      <c r="H58" s="64"/>
      <c r="I58" s="64"/>
      <c r="J58" s="64"/>
      <c r="K58" s="64"/>
      <c r="L58" s="64"/>
      <c r="M58" s="64"/>
      <c r="N58" s="61"/>
      <c r="O58" s="61"/>
      <c r="P58" s="61"/>
      <c r="Q58" s="61"/>
      <c r="R58" s="61"/>
      <c r="S58" s="63"/>
      <c r="T58" s="64"/>
      <c r="U58" s="64"/>
      <c r="V58" s="64"/>
      <c r="W58" s="64"/>
      <c r="X58" s="64"/>
      <c r="Y58" s="64"/>
      <c r="Z58" s="64"/>
      <c r="AA58" s="64"/>
      <c r="AB58" s="64"/>
      <c r="AC58" s="64"/>
      <c r="AD58" s="64"/>
      <c r="AE58" s="64"/>
      <c r="AF58" s="64"/>
      <c r="AG58" s="64"/>
      <c r="AH58" s="64"/>
      <c r="AI58" s="64"/>
      <c r="AJ58" s="18"/>
    </row>
    <row r="59" spans="1:36" ht="30" customHeight="1">
      <c r="A59" s="358"/>
      <c r="B59" s="45" t="s">
        <v>427</v>
      </c>
      <c r="C59" s="64"/>
      <c r="D59" s="64"/>
      <c r="E59" s="64"/>
      <c r="F59" s="64"/>
      <c r="G59" s="64"/>
      <c r="H59" s="64"/>
      <c r="I59" s="64"/>
      <c r="J59" s="64"/>
      <c r="K59" s="64"/>
      <c r="L59" s="64"/>
      <c r="M59" s="64"/>
      <c r="N59" s="61"/>
      <c r="O59" s="61"/>
      <c r="P59" s="61"/>
      <c r="Q59" s="61"/>
      <c r="R59" s="61"/>
      <c r="S59" s="63"/>
      <c r="T59" s="64"/>
      <c r="U59" s="64"/>
      <c r="V59" s="64"/>
      <c r="W59" s="64"/>
      <c r="X59" s="64"/>
      <c r="Y59" s="64"/>
      <c r="Z59" s="64"/>
      <c r="AA59" s="64"/>
      <c r="AB59" s="64"/>
      <c r="AC59" s="64"/>
      <c r="AD59" s="64"/>
      <c r="AE59" s="64"/>
      <c r="AF59" s="64"/>
      <c r="AG59" s="64"/>
      <c r="AH59" s="64"/>
      <c r="AI59" s="64"/>
      <c r="AJ59" s="18"/>
    </row>
    <row r="60" spans="1:36" ht="30" customHeight="1">
      <c r="A60" s="358"/>
      <c r="B60" s="45" t="s">
        <v>438</v>
      </c>
      <c r="C60" s="64"/>
      <c r="D60" s="64"/>
      <c r="E60" s="64"/>
      <c r="F60" s="64"/>
      <c r="G60" s="64"/>
      <c r="H60" s="64"/>
      <c r="I60" s="64"/>
      <c r="J60" s="64"/>
      <c r="K60" s="64"/>
      <c r="L60" s="64"/>
      <c r="M60" s="64"/>
      <c r="N60" s="61"/>
      <c r="O60" s="61"/>
      <c r="P60" s="61"/>
      <c r="Q60" s="61"/>
      <c r="R60" s="61"/>
      <c r="S60" s="63"/>
      <c r="T60" s="64"/>
      <c r="U60" s="64"/>
      <c r="V60" s="64"/>
      <c r="W60" s="64"/>
      <c r="X60" s="64"/>
      <c r="Y60" s="64"/>
      <c r="Z60" s="64"/>
      <c r="AA60" s="64"/>
      <c r="AB60" s="64"/>
      <c r="AC60" s="64"/>
      <c r="AD60" s="64"/>
      <c r="AE60" s="64"/>
      <c r="AF60" s="64"/>
      <c r="AG60" s="64"/>
      <c r="AH60" s="64"/>
      <c r="AI60" s="64"/>
      <c r="AJ60" s="18"/>
    </row>
    <row r="61" spans="1:36" ht="30" customHeight="1">
      <c r="A61" s="358"/>
      <c r="B61" s="45" t="s">
        <v>452</v>
      </c>
      <c r="C61" s="64"/>
      <c r="D61" s="64"/>
      <c r="E61" s="64"/>
      <c r="F61" s="64"/>
      <c r="G61" s="64"/>
      <c r="H61" s="64"/>
      <c r="I61" s="64"/>
      <c r="J61" s="64"/>
      <c r="K61" s="64"/>
      <c r="L61" s="64"/>
      <c r="M61" s="64"/>
      <c r="N61" s="61"/>
      <c r="O61" s="61"/>
      <c r="P61" s="61"/>
      <c r="Q61" s="61"/>
      <c r="R61" s="61"/>
      <c r="S61" s="63"/>
      <c r="T61" s="64"/>
      <c r="U61" s="64"/>
      <c r="V61" s="64"/>
      <c r="W61" s="64"/>
      <c r="X61" s="64"/>
      <c r="Y61" s="64"/>
      <c r="Z61" s="64"/>
      <c r="AA61" s="64"/>
      <c r="AB61" s="64"/>
      <c r="AC61" s="64"/>
      <c r="AD61" s="64"/>
      <c r="AE61" s="64"/>
      <c r="AF61" s="64"/>
      <c r="AG61" s="64"/>
      <c r="AH61" s="64"/>
      <c r="AI61" s="64"/>
      <c r="AJ61" s="18"/>
    </row>
    <row r="62" spans="1:36" ht="30" customHeight="1">
      <c r="A62" s="358"/>
      <c r="B62" s="45" t="s">
        <v>461</v>
      </c>
      <c r="C62" s="64"/>
      <c r="D62" s="64"/>
      <c r="E62" s="64"/>
      <c r="F62" s="64"/>
      <c r="G62" s="64"/>
      <c r="H62" s="64"/>
      <c r="I62" s="64"/>
      <c r="J62" s="64"/>
      <c r="K62" s="64"/>
      <c r="L62" s="64"/>
      <c r="M62" s="64"/>
      <c r="N62" s="61"/>
      <c r="O62" s="61"/>
      <c r="P62" s="61"/>
      <c r="Q62" s="61"/>
      <c r="R62" s="61"/>
      <c r="S62" s="63"/>
      <c r="T62" s="64"/>
      <c r="U62" s="64"/>
      <c r="V62" s="64"/>
      <c r="W62" s="64"/>
      <c r="X62" s="64"/>
      <c r="Y62" s="64"/>
      <c r="Z62" s="64"/>
      <c r="AA62" s="64"/>
      <c r="AB62" s="64"/>
      <c r="AC62" s="64"/>
      <c r="AD62" s="64"/>
      <c r="AE62" s="64"/>
      <c r="AF62" s="64"/>
      <c r="AG62" s="64"/>
      <c r="AH62" s="64"/>
      <c r="AI62" s="64"/>
      <c r="AJ62" s="18"/>
    </row>
    <row r="63" spans="1:36" ht="30" customHeight="1">
      <c r="A63" s="358"/>
      <c r="B63" s="45" t="s">
        <v>474</v>
      </c>
      <c r="C63" s="64" t="s">
        <v>781</v>
      </c>
      <c r="D63" s="64"/>
      <c r="E63" s="64"/>
      <c r="F63" s="64"/>
      <c r="G63" s="64"/>
      <c r="H63" s="64"/>
      <c r="I63" s="64"/>
      <c r="J63" s="64"/>
      <c r="K63" s="64"/>
      <c r="L63" s="64"/>
      <c r="M63" s="64"/>
      <c r="N63" s="61"/>
      <c r="O63" s="61"/>
      <c r="P63" s="61"/>
      <c r="Q63" s="61"/>
      <c r="R63" s="61"/>
      <c r="S63" s="63"/>
      <c r="T63" s="64"/>
      <c r="U63" s="64"/>
      <c r="V63" s="64"/>
      <c r="W63" s="64"/>
      <c r="X63" s="64"/>
      <c r="Y63" s="64"/>
      <c r="Z63" s="64"/>
      <c r="AA63" s="64"/>
      <c r="AB63" s="64"/>
      <c r="AC63" s="64"/>
      <c r="AD63" s="64"/>
      <c r="AE63" s="64"/>
      <c r="AF63" s="64"/>
      <c r="AG63" s="64"/>
      <c r="AH63" s="64"/>
      <c r="AI63" s="64"/>
      <c r="AJ63" s="18"/>
    </row>
    <row r="64" spans="1:36" ht="30" customHeight="1">
      <c r="A64" s="358"/>
      <c r="B64" s="45" t="s">
        <v>481</v>
      </c>
      <c r="C64" s="61" t="s">
        <v>781</v>
      </c>
      <c r="D64" s="61"/>
      <c r="E64" s="61"/>
      <c r="F64" s="61"/>
      <c r="G64" s="61"/>
      <c r="H64" s="61"/>
      <c r="I64" s="61"/>
      <c r="J64" s="61"/>
      <c r="K64" s="61"/>
      <c r="L64" s="61"/>
      <c r="M64" s="61"/>
      <c r="N64" s="61"/>
      <c r="O64" s="61"/>
      <c r="P64" s="61"/>
      <c r="Q64" s="61"/>
      <c r="R64" s="61"/>
      <c r="S64" s="63"/>
      <c r="T64" s="61"/>
      <c r="U64" s="61"/>
      <c r="V64" s="61"/>
      <c r="W64" s="61"/>
      <c r="X64" s="61"/>
      <c r="Y64" s="61"/>
      <c r="Z64" s="61"/>
      <c r="AA64" s="61"/>
      <c r="AB64" s="61"/>
      <c r="AC64" s="61"/>
      <c r="AD64" s="61"/>
      <c r="AE64" s="61"/>
      <c r="AF64" s="61"/>
      <c r="AG64" s="61"/>
      <c r="AH64" s="61"/>
      <c r="AI64" s="61"/>
      <c r="AJ64" s="18"/>
    </row>
    <row r="65" spans="1:36" ht="30" customHeight="1">
      <c r="A65" s="358"/>
      <c r="B65" s="45" t="s">
        <v>490</v>
      </c>
      <c r="C65" s="61"/>
      <c r="D65" s="61"/>
      <c r="E65" s="61"/>
      <c r="F65" s="61"/>
      <c r="G65" s="61"/>
      <c r="H65" s="61"/>
      <c r="I65" s="61"/>
      <c r="J65" s="61"/>
      <c r="K65" s="61"/>
      <c r="L65" s="61"/>
      <c r="M65" s="61"/>
      <c r="N65" s="61"/>
      <c r="O65" s="61"/>
      <c r="P65" s="61"/>
      <c r="Q65" s="61"/>
      <c r="R65" s="61"/>
      <c r="S65" s="63"/>
      <c r="T65" s="61"/>
      <c r="U65" s="61"/>
      <c r="V65" s="61"/>
      <c r="W65" s="61"/>
      <c r="X65" s="61"/>
      <c r="Y65" s="61"/>
      <c r="Z65" s="61"/>
      <c r="AA65" s="61"/>
      <c r="AB65" s="61"/>
      <c r="AC65" s="61"/>
      <c r="AD65" s="61"/>
      <c r="AE65" s="61"/>
      <c r="AF65" s="61"/>
      <c r="AG65" s="61"/>
      <c r="AH65" s="61"/>
      <c r="AI65" s="61"/>
      <c r="AJ65" s="18"/>
    </row>
    <row r="66" spans="1:36" ht="30" customHeight="1">
      <c r="A66" s="358"/>
      <c r="B66" s="45" t="s">
        <v>499</v>
      </c>
      <c r="C66" s="61"/>
      <c r="D66" s="61"/>
      <c r="E66" s="61"/>
      <c r="F66" s="61"/>
      <c r="G66" s="61"/>
      <c r="H66" s="61"/>
      <c r="I66" s="61"/>
      <c r="J66" s="61"/>
      <c r="K66" s="61"/>
      <c r="L66" s="61"/>
      <c r="M66" s="61"/>
      <c r="N66" s="61"/>
      <c r="O66" s="61"/>
      <c r="P66" s="61"/>
      <c r="Q66" s="61"/>
      <c r="R66" s="61"/>
      <c r="S66" s="63"/>
      <c r="T66" s="61"/>
      <c r="U66" s="61"/>
      <c r="V66" s="61"/>
      <c r="W66" s="61"/>
      <c r="X66" s="61"/>
      <c r="Y66" s="61"/>
      <c r="Z66" s="61"/>
      <c r="AA66" s="61"/>
      <c r="AB66" s="61"/>
      <c r="AC66" s="61"/>
      <c r="AD66" s="61"/>
      <c r="AE66" s="61"/>
      <c r="AF66" s="61"/>
      <c r="AG66" s="61"/>
      <c r="AH66" s="61"/>
      <c r="AI66" s="61"/>
      <c r="AJ66" s="18"/>
    </row>
    <row r="67" spans="1:36" ht="30" customHeight="1">
      <c r="A67" s="358"/>
      <c r="B67" s="45" t="s">
        <v>512</v>
      </c>
      <c r="C67" s="61"/>
      <c r="D67" s="61"/>
      <c r="E67" s="61"/>
      <c r="F67" s="61"/>
      <c r="G67" s="61"/>
      <c r="H67" s="61"/>
      <c r="I67" s="61"/>
      <c r="J67" s="61"/>
      <c r="K67" s="61"/>
      <c r="L67" s="61"/>
      <c r="M67" s="61"/>
      <c r="N67" s="61"/>
      <c r="O67" s="61"/>
      <c r="P67" s="61"/>
      <c r="Q67" s="61"/>
      <c r="R67" s="61"/>
      <c r="S67" s="63"/>
      <c r="T67" s="61"/>
      <c r="U67" s="61"/>
      <c r="V67" s="61"/>
      <c r="W67" s="61"/>
      <c r="X67" s="61"/>
      <c r="Y67" s="61"/>
      <c r="Z67" s="61"/>
      <c r="AA67" s="61"/>
      <c r="AB67" s="61"/>
      <c r="AC67" s="61"/>
      <c r="AD67" s="61"/>
      <c r="AE67" s="61"/>
      <c r="AF67" s="61"/>
      <c r="AG67" s="61"/>
      <c r="AH67" s="61"/>
      <c r="AI67" s="61"/>
      <c r="AJ67" s="18"/>
    </row>
    <row r="68" spans="1:36" ht="30" customHeight="1">
      <c r="A68" s="358"/>
      <c r="B68" s="45" t="s">
        <v>531</v>
      </c>
      <c r="C68" s="61"/>
      <c r="D68" s="61"/>
      <c r="E68" s="61"/>
      <c r="F68" s="61"/>
      <c r="G68" s="61"/>
      <c r="H68" s="61"/>
      <c r="I68" s="61"/>
      <c r="J68" s="61"/>
      <c r="K68" s="61"/>
      <c r="L68" s="61"/>
      <c r="M68" s="61"/>
      <c r="N68" s="61"/>
      <c r="O68" s="61"/>
      <c r="P68" s="61"/>
      <c r="Q68" s="61"/>
      <c r="R68" s="61"/>
      <c r="S68" s="63"/>
      <c r="T68" s="61"/>
      <c r="U68" s="61"/>
      <c r="V68" s="61"/>
      <c r="W68" s="61"/>
      <c r="X68" s="61"/>
      <c r="Y68" s="61"/>
      <c r="Z68" s="61"/>
      <c r="AA68" s="61"/>
      <c r="AB68" s="61"/>
      <c r="AC68" s="61"/>
      <c r="AD68" s="61"/>
      <c r="AE68" s="61"/>
      <c r="AF68" s="61"/>
      <c r="AG68" s="61"/>
      <c r="AH68" s="61"/>
      <c r="AI68" s="61"/>
      <c r="AJ68" s="18"/>
    </row>
    <row r="69" spans="1:36" ht="30" customHeight="1">
      <c r="A69" s="358"/>
      <c r="B69" s="45" t="s">
        <v>782</v>
      </c>
      <c r="C69" s="61"/>
      <c r="D69" s="61"/>
      <c r="E69" s="61"/>
      <c r="F69" s="61"/>
      <c r="G69" s="61"/>
      <c r="H69" s="61"/>
      <c r="I69" s="61"/>
      <c r="J69" s="61"/>
      <c r="K69" s="61"/>
      <c r="L69" s="61"/>
      <c r="M69" s="61"/>
      <c r="N69" s="61"/>
      <c r="O69" s="61"/>
      <c r="P69" s="61"/>
      <c r="Q69" s="61"/>
      <c r="R69" s="61"/>
      <c r="S69" s="63"/>
      <c r="T69" s="61"/>
      <c r="U69" s="61"/>
      <c r="V69" s="61"/>
      <c r="W69" s="61"/>
      <c r="X69" s="61"/>
      <c r="Y69" s="61"/>
      <c r="Z69" s="61"/>
      <c r="AA69" s="61"/>
      <c r="AB69" s="61"/>
      <c r="AC69" s="61"/>
      <c r="AD69" s="61"/>
      <c r="AE69" s="61"/>
      <c r="AF69" s="61"/>
      <c r="AG69" s="61"/>
      <c r="AH69" s="61"/>
      <c r="AI69" s="61"/>
      <c r="AJ69" s="18"/>
    </row>
    <row r="70" spans="1:36" ht="30" customHeight="1">
      <c r="A70" s="359"/>
      <c r="B70" s="45" t="s">
        <v>783</v>
      </c>
      <c r="C70" s="61"/>
      <c r="D70" s="61"/>
      <c r="E70" s="61"/>
      <c r="F70" s="61"/>
      <c r="G70" s="61"/>
      <c r="H70" s="61"/>
      <c r="I70" s="61"/>
      <c r="J70" s="61"/>
      <c r="K70" s="61"/>
      <c r="L70" s="61"/>
      <c r="M70" s="61"/>
      <c r="N70" s="61"/>
      <c r="O70" s="61"/>
      <c r="P70" s="61"/>
      <c r="Q70" s="61"/>
      <c r="R70" s="61"/>
      <c r="S70" s="63"/>
      <c r="T70" s="61"/>
      <c r="U70" s="61"/>
      <c r="V70" s="61"/>
      <c r="W70" s="61"/>
      <c r="X70" s="61"/>
      <c r="Y70" s="61"/>
      <c r="Z70" s="61"/>
      <c r="AA70" s="61"/>
      <c r="AB70" s="61"/>
      <c r="AC70" s="61"/>
      <c r="AD70" s="61"/>
      <c r="AE70" s="61"/>
      <c r="AF70" s="61"/>
      <c r="AG70" s="61"/>
      <c r="AH70" s="61"/>
      <c r="AI70" s="61"/>
      <c r="AJ70" s="18"/>
    </row>
    <row r="71" spans="1:36" ht="30" customHeight="1">
      <c r="A71" s="357" t="s">
        <v>784</v>
      </c>
      <c r="B71" s="45" t="s">
        <v>785</v>
      </c>
      <c r="C71" s="64" t="s">
        <v>786</v>
      </c>
      <c r="D71" s="64"/>
      <c r="E71" s="64"/>
      <c r="F71" s="64"/>
      <c r="G71" s="64"/>
      <c r="H71" s="64"/>
      <c r="I71" s="64"/>
      <c r="J71" s="64"/>
      <c r="K71" s="64"/>
      <c r="L71" s="64"/>
      <c r="M71" s="64"/>
      <c r="N71" s="61"/>
      <c r="O71" s="61"/>
      <c r="P71" s="61"/>
      <c r="Q71" s="61"/>
      <c r="R71" s="61"/>
      <c r="S71" s="63"/>
      <c r="T71" s="64"/>
      <c r="U71" s="64"/>
      <c r="V71" s="64"/>
      <c r="W71" s="64"/>
      <c r="X71" s="64"/>
      <c r="Y71" s="64"/>
      <c r="Z71" s="64"/>
      <c r="AA71" s="64"/>
      <c r="AB71" s="64"/>
      <c r="AC71" s="64"/>
      <c r="AD71" s="64"/>
      <c r="AE71" s="64"/>
      <c r="AF71" s="64"/>
      <c r="AG71" s="64"/>
      <c r="AH71" s="64"/>
      <c r="AI71" s="64"/>
      <c r="AJ71" s="18"/>
    </row>
    <row r="72" spans="1:36" ht="30" customHeight="1">
      <c r="A72" s="358"/>
      <c r="B72" s="45" t="s">
        <v>787</v>
      </c>
      <c r="C72" s="64" t="s">
        <v>786</v>
      </c>
      <c r="D72" s="64"/>
      <c r="E72" s="64"/>
      <c r="F72" s="64"/>
      <c r="G72" s="64"/>
      <c r="H72" s="64"/>
      <c r="I72" s="64"/>
      <c r="J72" s="64"/>
      <c r="K72" s="64"/>
      <c r="L72" s="64"/>
      <c r="M72" s="64"/>
      <c r="N72" s="61"/>
      <c r="O72" s="61"/>
      <c r="P72" s="61"/>
      <c r="Q72" s="61"/>
      <c r="R72" s="61"/>
      <c r="S72" s="63"/>
      <c r="T72" s="64"/>
      <c r="U72" s="64"/>
      <c r="V72" s="64"/>
      <c r="W72" s="64"/>
      <c r="X72" s="64"/>
      <c r="Y72" s="64"/>
      <c r="Z72" s="64"/>
      <c r="AA72" s="64"/>
      <c r="AB72" s="64"/>
      <c r="AC72" s="64"/>
      <c r="AD72" s="64"/>
      <c r="AE72" s="64"/>
      <c r="AF72" s="64"/>
      <c r="AG72" s="64"/>
      <c r="AH72" s="64"/>
      <c r="AI72" s="64"/>
      <c r="AJ72" s="18"/>
    </row>
    <row r="73" spans="1:36" ht="30" customHeight="1">
      <c r="A73" s="358"/>
      <c r="B73" s="45" t="s">
        <v>788</v>
      </c>
      <c r="C73" s="64" t="s">
        <v>786</v>
      </c>
      <c r="D73" s="64"/>
      <c r="E73" s="64"/>
      <c r="F73" s="64"/>
      <c r="G73" s="64"/>
      <c r="H73" s="64"/>
      <c r="I73" s="64"/>
      <c r="J73" s="64"/>
      <c r="K73" s="64"/>
      <c r="L73" s="64"/>
      <c r="M73" s="64"/>
      <c r="N73" s="61"/>
      <c r="O73" s="61"/>
      <c r="P73" s="61"/>
      <c r="Q73" s="61"/>
      <c r="R73" s="61"/>
      <c r="S73" s="63"/>
      <c r="T73" s="64"/>
      <c r="U73" s="64"/>
      <c r="V73" s="64"/>
      <c r="W73" s="64"/>
      <c r="X73" s="64"/>
      <c r="Y73" s="64"/>
      <c r="Z73" s="64"/>
      <c r="AA73" s="64"/>
      <c r="AB73" s="64"/>
      <c r="AC73" s="64"/>
      <c r="AD73" s="64"/>
      <c r="AE73" s="64"/>
      <c r="AF73" s="64"/>
      <c r="AG73" s="64"/>
      <c r="AH73" s="64"/>
      <c r="AI73" s="64"/>
      <c r="AJ73" s="18"/>
    </row>
    <row r="74" spans="1:36" ht="30" customHeight="1">
      <c r="A74" s="358"/>
      <c r="B74" s="45" t="s">
        <v>789</v>
      </c>
      <c r="C74" s="64"/>
      <c r="D74" s="64"/>
      <c r="E74" s="64"/>
      <c r="F74" s="64"/>
      <c r="G74" s="64"/>
      <c r="H74" s="64"/>
      <c r="I74" s="64"/>
      <c r="J74" s="64"/>
      <c r="K74" s="64"/>
      <c r="L74" s="64"/>
      <c r="M74" s="64"/>
      <c r="N74" s="61"/>
      <c r="O74" s="61"/>
      <c r="P74" s="61"/>
      <c r="Q74" s="61"/>
      <c r="R74" s="61"/>
      <c r="S74" s="63"/>
      <c r="T74" s="64"/>
      <c r="U74" s="64"/>
      <c r="V74" s="64"/>
      <c r="W74" s="64"/>
      <c r="X74" s="64"/>
      <c r="Y74" s="64"/>
      <c r="Z74" s="64"/>
      <c r="AA74" s="64"/>
      <c r="AB74" s="64"/>
      <c r="AC74" s="64"/>
      <c r="AD74" s="64"/>
      <c r="AE74" s="64"/>
      <c r="AF74" s="64"/>
      <c r="AG74" s="64"/>
      <c r="AH74" s="64"/>
      <c r="AI74" s="64"/>
      <c r="AJ74" s="18"/>
    </row>
    <row r="75" spans="1:36" ht="30" customHeight="1">
      <c r="A75" s="358"/>
      <c r="B75" s="45" t="s">
        <v>790</v>
      </c>
      <c r="C75" s="64"/>
      <c r="D75" s="64"/>
      <c r="E75" s="64"/>
      <c r="F75" s="64"/>
      <c r="G75" s="64"/>
      <c r="H75" s="64"/>
      <c r="I75" s="64"/>
      <c r="J75" s="64"/>
      <c r="K75" s="64"/>
      <c r="L75" s="64"/>
      <c r="M75" s="64"/>
      <c r="N75" s="61"/>
      <c r="O75" s="61"/>
      <c r="P75" s="61"/>
      <c r="Q75" s="61"/>
      <c r="R75" s="61"/>
      <c r="S75" s="63"/>
      <c r="T75" s="64"/>
      <c r="U75" s="64"/>
      <c r="V75" s="64"/>
      <c r="W75" s="64"/>
      <c r="X75" s="64"/>
      <c r="Y75" s="64"/>
      <c r="Z75" s="64"/>
      <c r="AA75" s="64"/>
      <c r="AB75" s="64"/>
      <c r="AC75" s="64"/>
      <c r="AD75" s="64"/>
      <c r="AE75" s="64"/>
      <c r="AF75" s="64"/>
      <c r="AG75" s="64"/>
      <c r="AH75" s="64"/>
      <c r="AI75" s="64"/>
      <c r="AJ75" s="18"/>
    </row>
    <row r="76" spans="1:36" ht="30" customHeight="1">
      <c r="A76" s="358"/>
      <c r="B76" s="45" t="s">
        <v>791</v>
      </c>
      <c r="C76" s="64"/>
      <c r="D76" s="64"/>
      <c r="E76" s="64"/>
      <c r="F76" s="64"/>
      <c r="G76" s="64"/>
      <c r="H76" s="64"/>
      <c r="I76" s="64"/>
      <c r="J76" s="64"/>
      <c r="K76" s="64"/>
      <c r="L76" s="64"/>
      <c r="M76" s="64"/>
      <c r="N76" s="61"/>
      <c r="O76" s="61"/>
      <c r="P76" s="61"/>
      <c r="Q76" s="61"/>
      <c r="R76" s="61"/>
      <c r="S76" s="63"/>
      <c r="T76" s="64"/>
      <c r="U76" s="64"/>
      <c r="V76" s="64"/>
      <c r="W76" s="64"/>
      <c r="X76" s="64"/>
      <c r="Y76" s="64"/>
      <c r="Z76" s="64"/>
      <c r="AA76" s="64"/>
      <c r="AB76" s="64"/>
      <c r="AC76" s="64"/>
      <c r="AD76" s="64"/>
      <c r="AE76" s="64"/>
      <c r="AF76" s="64"/>
      <c r="AG76" s="64"/>
      <c r="AH76" s="64"/>
      <c r="AI76" s="64"/>
      <c r="AJ76" s="18"/>
    </row>
    <row r="77" spans="1:36" ht="30" customHeight="1">
      <c r="A77" s="358"/>
      <c r="B77" s="45" t="s">
        <v>792</v>
      </c>
      <c r="C77" s="64"/>
      <c r="D77" s="64"/>
      <c r="E77" s="64"/>
      <c r="F77" s="64"/>
      <c r="G77" s="64"/>
      <c r="H77" s="64"/>
      <c r="I77" s="64"/>
      <c r="J77" s="64"/>
      <c r="K77" s="64"/>
      <c r="L77" s="64"/>
      <c r="M77" s="64"/>
      <c r="N77" s="61"/>
      <c r="O77" s="61"/>
      <c r="P77" s="61"/>
      <c r="Q77" s="61"/>
      <c r="R77" s="61"/>
      <c r="S77" s="63"/>
      <c r="T77" s="64"/>
      <c r="U77" s="64"/>
      <c r="V77" s="64"/>
      <c r="W77" s="64"/>
      <c r="X77" s="64"/>
      <c r="Y77" s="64"/>
      <c r="Z77" s="64"/>
      <c r="AA77" s="64"/>
      <c r="AB77" s="64"/>
      <c r="AC77" s="64"/>
      <c r="AD77" s="64"/>
      <c r="AE77" s="64"/>
      <c r="AF77" s="64"/>
      <c r="AG77" s="64"/>
      <c r="AH77" s="64"/>
      <c r="AI77" s="64"/>
      <c r="AJ77" s="18"/>
    </row>
    <row r="78" spans="1:36" ht="30" customHeight="1">
      <c r="A78" s="358"/>
      <c r="B78" s="45" t="s">
        <v>793</v>
      </c>
      <c r="C78" s="64"/>
      <c r="D78" s="64"/>
      <c r="E78" s="64"/>
      <c r="F78" s="64"/>
      <c r="G78" s="64"/>
      <c r="H78" s="64"/>
      <c r="I78" s="64"/>
      <c r="J78" s="64"/>
      <c r="K78" s="64"/>
      <c r="L78" s="64"/>
      <c r="M78" s="64"/>
      <c r="N78" s="61"/>
      <c r="O78" s="61"/>
      <c r="P78" s="61"/>
      <c r="Q78" s="61"/>
      <c r="R78" s="61"/>
      <c r="S78" s="63"/>
      <c r="T78" s="64"/>
      <c r="U78" s="64"/>
      <c r="V78" s="64"/>
      <c r="W78" s="64"/>
      <c r="X78" s="64"/>
      <c r="Y78" s="64"/>
      <c r="Z78" s="64"/>
      <c r="AA78" s="64"/>
      <c r="AB78" s="64"/>
      <c r="AC78" s="64"/>
      <c r="AD78" s="64"/>
      <c r="AE78" s="64"/>
      <c r="AF78" s="64"/>
      <c r="AG78" s="64"/>
      <c r="AH78" s="64"/>
      <c r="AI78" s="64"/>
      <c r="AJ78" s="18"/>
    </row>
    <row r="79" spans="1:36" ht="30" customHeight="1">
      <c r="A79" s="358"/>
      <c r="B79" s="45" t="s">
        <v>794</v>
      </c>
      <c r="C79" s="64"/>
      <c r="D79" s="64"/>
      <c r="E79" s="64"/>
      <c r="F79" s="64"/>
      <c r="G79" s="64"/>
      <c r="H79" s="64"/>
      <c r="I79" s="64"/>
      <c r="J79" s="64"/>
      <c r="K79" s="64"/>
      <c r="L79" s="64"/>
      <c r="M79" s="64"/>
      <c r="N79" s="61"/>
      <c r="O79" s="61"/>
      <c r="P79" s="61"/>
      <c r="Q79" s="61"/>
      <c r="R79" s="61"/>
      <c r="S79" s="63"/>
      <c r="T79" s="64"/>
      <c r="U79" s="64"/>
      <c r="V79" s="64"/>
      <c r="W79" s="64"/>
      <c r="X79" s="64"/>
      <c r="Y79" s="64"/>
      <c r="Z79" s="64"/>
      <c r="AA79" s="64"/>
      <c r="AB79" s="64"/>
      <c r="AC79" s="64"/>
      <c r="AD79" s="64"/>
      <c r="AE79" s="64"/>
      <c r="AF79" s="64"/>
      <c r="AG79" s="64"/>
      <c r="AH79" s="64"/>
      <c r="AI79" s="64"/>
      <c r="AJ79" s="18"/>
    </row>
    <row r="80" spans="1:36" ht="30" customHeight="1">
      <c r="A80" s="358"/>
      <c r="B80" s="45" t="s">
        <v>795</v>
      </c>
      <c r="C80" s="64"/>
      <c r="D80" s="64"/>
      <c r="E80" s="64"/>
      <c r="F80" s="64"/>
      <c r="G80" s="64"/>
      <c r="H80" s="64"/>
      <c r="I80" s="64"/>
      <c r="J80" s="64"/>
      <c r="K80" s="64"/>
      <c r="L80" s="64"/>
      <c r="M80" s="64"/>
      <c r="N80" s="61"/>
      <c r="O80" s="61"/>
      <c r="P80" s="61"/>
      <c r="Q80" s="61"/>
      <c r="R80" s="61"/>
      <c r="S80" s="63"/>
      <c r="T80" s="64"/>
      <c r="U80" s="64"/>
      <c r="V80" s="64"/>
      <c r="W80" s="64"/>
      <c r="X80" s="64"/>
      <c r="Y80" s="64"/>
      <c r="Z80" s="64"/>
      <c r="AA80" s="64"/>
      <c r="AB80" s="64"/>
      <c r="AC80" s="64"/>
      <c r="AD80" s="64"/>
      <c r="AE80" s="64"/>
      <c r="AF80" s="64"/>
      <c r="AG80" s="64"/>
      <c r="AH80" s="64"/>
      <c r="AI80" s="64"/>
      <c r="AJ80" s="18"/>
    </row>
    <row r="81" spans="1:36" ht="30" customHeight="1">
      <c r="A81" s="358"/>
      <c r="B81" s="45" t="s">
        <v>796</v>
      </c>
      <c r="C81" s="64"/>
      <c r="D81" s="64"/>
      <c r="E81" s="64"/>
      <c r="F81" s="64"/>
      <c r="G81" s="64"/>
      <c r="H81" s="64"/>
      <c r="I81" s="64"/>
      <c r="J81" s="64"/>
      <c r="K81" s="64"/>
      <c r="L81" s="64"/>
      <c r="M81" s="64"/>
      <c r="N81" s="61"/>
      <c r="O81" s="61"/>
      <c r="P81" s="61"/>
      <c r="Q81" s="61"/>
      <c r="R81" s="61"/>
      <c r="S81" s="63"/>
      <c r="T81" s="64"/>
      <c r="U81" s="64"/>
      <c r="V81" s="64"/>
      <c r="W81" s="64"/>
      <c r="X81" s="64"/>
      <c r="Y81" s="64"/>
      <c r="Z81" s="64"/>
      <c r="AA81" s="64"/>
      <c r="AB81" s="64"/>
      <c r="AC81" s="64"/>
      <c r="AD81" s="64"/>
      <c r="AE81" s="64"/>
      <c r="AF81" s="64"/>
      <c r="AG81" s="64"/>
      <c r="AH81" s="64"/>
      <c r="AI81" s="64"/>
      <c r="AJ81" s="18"/>
    </row>
    <row r="82" spans="1:36" ht="30" customHeight="1">
      <c r="A82" s="358"/>
      <c r="B82" s="45" t="s">
        <v>797</v>
      </c>
      <c r="C82" s="64"/>
      <c r="D82" s="64"/>
      <c r="E82" s="64"/>
      <c r="F82" s="64"/>
      <c r="G82" s="64"/>
      <c r="H82" s="64"/>
      <c r="I82" s="64"/>
      <c r="J82" s="64"/>
      <c r="K82" s="64"/>
      <c r="L82" s="64"/>
      <c r="M82" s="64"/>
      <c r="N82" s="61"/>
      <c r="O82" s="61"/>
      <c r="P82" s="61"/>
      <c r="Q82" s="61"/>
      <c r="R82" s="61"/>
      <c r="S82" s="63"/>
      <c r="T82" s="64"/>
      <c r="U82" s="64"/>
      <c r="V82" s="64"/>
      <c r="W82" s="64"/>
      <c r="X82" s="64"/>
      <c r="Y82" s="64"/>
      <c r="Z82" s="64"/>
      <c r="AA82" s="64"/>
      <c r="AB82" s="64"/>
      <c r="AC82" s="64"/>
      <c r="AD82" s="64"/>
      <c r="AE82" s="64"/>
      <c r="AF82" s="64"/>
      <c r="AG82" s="64"/>
      <c r="AH82" s="64"/>
      <c r="AI82" s="64"/>
      <c r="AJ82" s="18"/>
    </row>
    <row r="83" spans="1:36" ht="30" customHeight="1">
      <c r="A83" s="358"/>
      <c r="B83" s="45" t="s">
        <v>798</v>
      </c>
      <c r="C83" s="64"/>
      <c r="D83" s="64"/>
      <c r="E83" s="64"/>
      <c r="F83" s="64"/>
      <c r="G83" s="64"/>
      <c r="H83" s="64"/>
      <c r="I83" s="64"/>
      <c r="J83" s="64"/>
      <c r="K83" s="64"/>
      <c r="L83" s="64"/>
      <c r="M83" s="64"/>
      <c r="N83" s="61"/>
      <c r="O83" s="61"/>
      <c r="P83" s="61"/>
      <c r="Q83" s="61"/>
      <c r="R83" s="61"/>
      <c r="S83" s="63"/>
      <c r="T83" s="64"/>
      <c r="U83" s="64"/>
      <c r="V83" s="64"/>
      <c r="W83" s="64"/>
      <c r="X83" s="64"/>
      <c r="Y83" s="64"/>
      <c r="Z83" s="64"/>
      <c r="AA83" s="64"/>
      <c r="AB83" s="64"/>
      <c r="AC83" s="64"/>
      <c r="AD83" s="64"/>
      <c r="AE83" s="64"/>
      <c r="AF83" s="64"/>
      <c r="AG83" s="64"/>
      <c r="AH83" s="64"/>
      <c r="AI83" s="64"/>
      <c r="AJ83" s="18"/>
    </row>
    <row r="84" spans="1:36" ht="30" customHeight="1">
      <c r="A84" s="358"/>
      <c r="B84" s="45" t="s">
        <v>799</v>
      </c>
      <c r="C84" s="64"/>
      <c r="D84" s="64"/>
      <c r="E84" s="64"/>
      <c r="F84" s="64"/>
      <c r="G84" s="64"/>
      <c r="H84" s="64"/>
      <c r="I84" s="64"/>
      <c r="J84" s="64"/>
      <c r="K84" s="64"/>
      <c r="L84" s="64"/>
      <c r="M84" s="64"/>
      <c r="N84" s="61"/>
      <c r="O84" s="61"/>
      <c r="P84" s="61"/>
      <c r="Q84" s="61"/>
      <c r="R84" s="61"/>
      <c r="S84" s="63"/>
      <c r="T84" s="64"/>
      <c r="U84" s="64"/>
      <c r="V84" s="64"/>
      <c r="W84" s="64"/>
      <c r="X84" s="64"/>
      <c r="Y84" s="64"/>
      <c r="Z84" s="64"/>
      <c r="AA84" s="64"/>
      <c r="AB84" s="64"/>
      <c r="AC84" s="64"/>
      <c r="AD84" s="64"/>
      <c r="AE84" s="64"/>
      <c r="AF84" s="64"/>
      <c r="AG84" s="64"/>
      <c r="AH84" s="64"/>
      <c r="AI84" s="64"/>
      <c r="AJ84" s="18"/>
    </row>
    <row r="85" spans="1:36" ht="30" customHeight="1">
      <c r="A85" s="359"/>
      <c r="B85" s="45" t="s">
        <v>800</v>
      </c>
      <c r="C85" s="64"/>
      <c r="D85" s="64"/>
      <c r="E85" s="64"/>
      <c r="F85" s="64"/>
      <c r="G85" s="64"/>
      <c r="H85" s="64"/>
      <c r="I85" s="64"/>
      <c r="J85" s="64"/>
      <c r="K85" s="64"/>
      <c r="L85" s="64"/>
      <c r="M85" s="64"/>
      <c r="N85" s="61"/>
      <c r="O85" s="61"/>
      <c r="P85" s="61"/>
      <c r="Q85" s="61"/>
      <c r="R85" s="61"/>
      <c r="S85" s="63"/>
      <c r="T85" s="64"/>
      <c r="U85" s="64"/>
      <c r="V85" s="64"/>
      <c r="W85" s="64"/>
      <c r="X85" s="64"/>
      <c r="Y85" s="64"/>
      <c r="Z85" s="64"/>
      <c r="AA85" s="64"/>
      <c r="AB85" s="64"/>
      <c r="AC85" s="64"/>
      <c r="AD85" s="64"/>
      <c r="AE85" s="64"/>
      <c r="AF85" s="64"/>
      <c r="AG85" s="64"/>
      <c r="AH85" s="64"/>
      <c r="AI85" s="64"/>
      <c r="AJ85" s="18"/>
    </row>
    <row r="86" spans="1:36" ht="30" customHeight="1">
      <c r="A86" s="357" t="s">
        <v>801</v>
      </c>
      <c r="B86" s="45" t="s">
        <v>802</v>
      </c>
      <c r="C86" s="64" t="s">
        <v>803</v>
      </c>
      <c r="D86" s="64"/>
      <c r="E86" s="64"/>
      <c r="F86" s="64"/>
      <c r="G86" s="64"/>
      <c r="H86" s="64"/>
      <c r="I86" s="64"/>
      <c r="J86" s="64"/>
      <c r="K86" s="64"/>
      <c r="L86" s="64"/>
      <c r="M86" s="64"/>
      <c r="N86" s="61"/>
      <c r="O86" s="61"/>
      <c r="P86" s="61"/>
      <c r="Q86" s="61"/>
      <c r="R86" s="61"/>
      <c r="S86" s="63"/>
      <c r="T86" s="64"/>
      <c r="U86" s="64"/>
      <c r="V86" s="64"/>
      <c r="W86" s="64"/>
      <c r="X86" s="64"/>
      <c r="Y86" s="64"/>
      <c r="Z86" s="64"/>
      <c r="AA86" s="64"/>
      <c r="AB86" s="64"/>
      <c r="AC86" s="64"/>
      <c r="AD86" s="64"/>
      <c r="AE86" s="64"/>
      <c r="AF86" s="64"/>
      <c r="AG86" s="64"/>
      <c r="AH86" s="64"/>
      <c r="AI86" s="64"/>
      <c r="AJ86" s="18"/>
    </row>
    <row r="87" spans="1:36" ht="30" customHeight="1">
      <c r="A87" s="358"/>
      <c r="B87" s="45" t="s">
        <v>804</v>
      </c>
      <c r="C87" s="64" t="s">
        <v>803</v>
      </c>
      <c r="D87" s="64"/>
      <c r="E87" s="64"/>
      <c r="F87" s="64"/>
      <c r="G87" s="64"/>
      <c r="H87" s="64"/>
      <c r="I87" s="64"/>
      <c r="J87" s="64"/>
      <c r="K87" s="64"/>
      <c r="L87" s="64"/>
      <c r="M87" s="64"/>
      <c r="N87" s="61"/>
      <c r="O87" s="61"/>
      <c r="P87" s="61"/>
      <c r="Q87" s="61"/>
      <c r="R87" s="61"/>
      <c r="S87" s="63"/>
      <c r="T87" s="64"/>
      <c r="U87" s="64"/>
      <c r="V87" s="64"/>
      <c r="W87" s="64"/>
      <c r="X87" s="64"/>
      <c r="Y87" s="64"/>
      <c r="Z87" s="64"/>
      <c r="AA87" s="64"/>
      <c r="AB87" s="64"/>
      <c r="AC87" s="64"/>
      <c r="AD87" s="64"/>
      <c r="AE87" s="64"/>
      <c r="AF87" s="64"/>
      <c r="AG87" s="64"/>
      <c r="AH87" s="64"/>
      <c r="AI87" s="64"/>
      <c r="AJ87" s="18"/>
    </row>
    <row r="88" spans="1:36" ht="30" customHeight="1">
      <c r="A88" s="358"/>
      <c r="B88" s="45" t="s">
        <v>805</v>
      </c>
      <c r="C88" s="64" t="s">
        <v>803</v>
      </c>
      <c r="D88" s="64"/>
      <c r="E88" s="64"/>
      <c r="F88" s="64"/>
      <c r="G88" s="64"/>
      <c r="H88" s="64"/>
      <c r="I88" s="64"/>
      <c r="J88" s="64"/>
      <c r="K88" s="64"/>
      <c r="L88" s="64"/>
      <c r="M88" s="64"/>
      <c r="N88" s="61"/>
      <c r="O88" s="61"/>
      <c r="P88" s="61"/>
      <c r="Q88" s="61"/>
      <c r="R88" s="61"/>
      <c r="S88" s="63"/>
      <c r="T88" s="64"/>
      <c r="U88" s="64"/>
      <c r="V88" s="64"/>
      <c r="W88" s="64"/>
      <c r="X88" s="64"/>
      <c r="Y88" s="64"/>
      <c r="Z88" s="64"/>
      <c r="AA88" s="64"/>
      <c r="AB88" s="64"/>
      <c r="AC88" s="64"/>
      <c r="AD88" s="64"/>
      <c r="AE88" s="64"/>
      <c r="AF88" s="64"/>
      <c r="AG88" s="64"/>
      <c r="AH88" s="64"/>
      <c r="AI88" s="64"/>
      <c r="AJ88" s="18"/>
    </row>
    <row r="89" spans="1:36" ht="30" customHeight="1">
      <c r="A89" s="358"/>
      <c r="B89" s="45" t="s">
        <v>806</v>
      </c>
      <c r="C89" s="64"/>
      <c r="D89" s="64"/>
      <c r="E89" s="64"/>
      <c r="F89" s="64"/>
      <c r="G89" s="64"/>
      <c r="H89" s="64"/>
      <c r="I89" s="64"/>
      <c r="J89" s="64"/>
      <c r="K89" s="64"/>
      <c r="L89" s="64"/>
      <c r="M89" s="64"/>
      <c r="N89" s="61"/>
      <c r="O89" s="61"/>
      <c r="P89" s="61"/>
      <c r="Q89" s="61"/>
      <c r="R89" s="61"/>
      <c r="S89" s="63"/>
      <c r="T89" s="64"/>
      <c r="U89" s="64"/>
      <c r="V89" s="64"/>
      <c r="W89" s="64"/>
      <c r="X89" s="64"/>
      <c r="Y89" s="64"/>
      <c r="Z89" s="64"/>
      <c r="AA89" s="64"/>
      <c r="AB89" s="64"/>
      <c r="AC89" s="64"/>
      <c r="AD89" s="64"/>
      <c r="AE89" s="64"/>
      <c r="AF89" s="64"/>
      <c r="AG89" s="64"/>
      <c r="AH89" s="64"/>
      <c r="AI89" s="64"/>
      <c r="AJ89" s="18"/>
    </row>
    <row r="90" spans="1:36" ht="30" customHeight="1">
      <c r="A90" s="358"/>
      <c r="B90" s="45" t="s">
        <v>807</v>
      </c>
      <c r="C90" s="64"/>
      <c r="D90" s="64"/>
      <c r="E90" s="64"/>
      <c r="F90" s="64"/>
      <c r="G90" s="64"/>
      <c r="H90" s="64"/>
      <c r="I90" s="64"/>
      <c r="J90" s="64"/>
      <c r="K90" s="64"/>
      <c r="L90" s="64"/>
      <c r="M90" s="64"/>
      <c r="N90" s="61"/>
      <c r="O90" s="61"/>
      <c r="P90" s="61"/>
      <c r="Q90" s="61"/>
      <c r="R90" s="61"/>
      <c r="S90" s="63"/>
      <c r="T90" s="64"/>
      <c r="U90" s="64"/>
      <c r="V90" s="64"/>
      <c r="W90" s="64"/>
      <c r="X90" s="64"/>
      <c r="Y90" s="64"/>
      <c r="Z90" s="64"/>
      <c r="AA90" s="64"/>
      <c r="AB90" s="64"/>
      <c r="AC90" s="64"/>
      <c r="AD90" s="64"/>
      <c r="AE90" s="64"/>
      <c r="AF90" s="64"/>
      <c r="AG90" s="64"/>
      <c r="AH90" s="64"/>
      <c r="AI90" s="64"/>
      <c r="AJ90" s="18"/>
    </row>
    <row r="91" spans="1:36" ht="30" customHeight="1">
      <c r="A91" s="358"/>
      <c r="B91" s="45" t="s">
        <v>808</v>
      </c>
      <c r="C91" s="64"/>
      <c r="D91" s="64"/>
      <c r="E91" s="64"/>
      <c r="F91" s="64"/>
      <c r="G91" s="64"/>
      <c r="H91" s="64"/>
      <c r="I91" s="64"/>
      <c r="J91" s="64"/>
      <c r="K91" s="64"/>
      <c r="L91" s="64"/>
      <c r="M91" s="64"/>
      <c r="N91" s="61"/>
      <c r="O91" s="61"/>
      <c r="P91" s="61"/>
      <c r="Q91" s="61"/>
      <c r="R91" s="61"/>
      <c r="S91" s="63"/>
      <c r="T91" s="64"/>
      <c r="U91" s="64"/>
      <c r="V91" s="64"/>
      <c r="W91" s="64"/>
      <c r="X91" s="64"/>
      <c r="Y91" s="64"/>
      <c r="Z91" s="64"/>
      <c r="AA91" s="64"/>
      <c r="AB91" s="64"/>
      <c r="AC91" s="64"/>
      <c r="AD91" s="64"/>
      <c r="AE91" s="64"/>
      <c r="AF91" s="64"/>
      <c r="AG91" s="64"/>
      <c r="AH91" s="64"/>
      <c r="AI91" s="64"/>
      <c r="AJ91" s="18"/>
    </row>
    <row r="92" spans="1:36" ht="30" customHeight="1">
      <c r="A92" s="358"/>
      <c r="B92" s="45" t="s">
        <v>809</v>
      </c>
      <c r="C92" s="64"/>
      <c r="D92" s="64"/>
      <c r="E92" s="64"/>
      <c r="F92" s="64"/>
      <c r="G92" s="64"/>
      <c r="H92" s="64"/>
      <c r="I92" s="64"/>
      <c r="J92" s="64"/>
      <c r="K92" s="64"/>
      <c r="L92" s="64"/>
      <c r="M92" s="64"/>
      <c r="N92" s="61"/>
      <c r="O92" s="61"/>
      <c r="P92" s="61"/>
      <c r="Q92" s="61"/>
      <c r="R92" s="61"/>
      <c r="S92" s="63"/>
      <c r="T92" s="64"/>
      <c r="U92" s="64"/>
      <c r="V92" s="64"/>
      <c r="W92" s="64"/>
      <c r="X92" s="64"/>
      <c r="Y92" s="64"/>
      <c r="Z92" s="64"/>
      <c r="AA92" s="64"/>
      <c r="AB92" s="64"/>
      <c r="AC92" s="64"/>
      <c r="AD92" s="64"/>
      <c r="AE92" s="64"/>
      <c r="AF92" s="64"/>
      <c r="AG92" s="64"/>
      <c r="AH92" s="64"/>
      <c r="AI92" s="64"/>
      <c r="AJ92" s="18"/>
    </row>
    <row r="93" spans="1:36" ht="30" customHeight="1">
      <c r="A93" s="358"/>
      <c r="B93" s="45" t="s">
        <v>810</v>
      </c>
      <c r="C93" s="64"/>
      <c r="D93" s="64"/>
      <c r="E93" s="64"/>
      <c r="F93" s="64"/>
      <c r="G93" s="64"/>
      <c r="H93" s="64"/>
      <c r="I93" s="64"/>
      <c r="J93" s="64"/>
      <c r="K93" s="64"/>
      <c r="L93" s="64"/>
      <c r="M93" s="64"/>
      <c r="N93" s="61"/>
      <c r="O93" s="61"/>
      <c r="P93" s="61"/>
      <c r="Q93" s="61"/>
      <c r="R93" s="61"/>
      <c r="S93" s="63"/>
      <c r="T93" s="64"/>
      <c r="U93" s="64"/>
      <c r="V93" s="64"/>
      <c r="W93" s="64"/>
      <c r="X93" s="64"/>
      <c r="Y93" s="64"/>
      <c r="Z93" s="64"/>
      <c r="AA93" s="64"/>
      <c r="AB93" s="64"/>
      <c r="AC93" s="64"/>
      <c r="AD93" s="64"/>
      <c r="AE93" s="64"/>
      <c r="AF93" s="64"/>
      <c r="AG93" s="64"/>
      <c r="AH93" s="64"/>
      <c r="AI93" s="64"/>
      <c r="AJ93" s="18"/>
    </row>
    <row r="94" spans="1:36" ht="30" customHeight="1">
      <c r="A94" s="358"/>
      <c r="B94" s="45" t="s">
        <v>811</v>
      </c>
      <c r="C94" s="64"/>
      <c r="D94" s="64"/>
      <c r="E94" s="64"/>
      <c r="F94" s="64"/>
      <c r="G94" s="64"/>
      <c r="H94" s="64"/>
      <c r="I94" s="64"/>
      <c r="J94" s="64"/>
      <c r="K94" s="64"/>
      <c r="L94" s="64"/>
      <c r="M94" s="64"/>
      <c r="N94" s="61"/>
      <c r="O94" s="61"/>
      <c r="P94" s="61"/>
      <c r="Q94" s="61"/>
      <c r="R94" s="61"/>
      <c r="S94" s="63"/>
      <c r="T94" s="64"/>
      <c r="U94" s="64"/>
      <c r="V94" s="64"/>
      <c r="W94" s="64"/>
      <c r="X94" s="64"/>
      <c r="Y94" s="64"/>
      <c r="Z94" s="64"/>
      <c r="AA94" s="64"/>
      <c r="AB94" s="64"/>
      <c r="AC94" s="64"/>
      <c r="AD94" s="64"/>
      <c r="AE94" s="64"/>
      <c r="AF94" s="64"/>
      <c r="AG94" s="64"/>
      <c r="AH94" s="64"/>
      <c r="AI94" s="64"/>
      <c r="AJ94" s="18"/>
    </row>
    <row r="95" spans="1:36" ht="30" customHeight="1">
      <c r="A95" s="358"/>
      <c r="B95" s="45" t="s">
        <v>812</v>
      </c>
      <c r="C95" s="64"/>
      <c r="D95" s="64"/>
      <c r="E95" s="64"/>
      <c r="F95" s="64"/>
      <c r="G95" s="64"/>
      <c r="H95" s="64"/>
      <c r="I95" s="64"/>
      <c r="J95" s="64"/>
      <c r="K95" s="64"/>
      <c r="L95" s="64"/>
      <c r="M95" s="64"/>
      <c r="N95" s="61"/>
      <c r="O95" s="61"/>
      <c r="P95" s="61"/>
      <c r="Q95" s="61"/>
      <c r="R95" s="61"/>
      <c r="S95" s="63"/>
      <c r="T95" s="64"/>
      <c r="U95" s="64"/>
      <c r="V95" s="64"/>
      <c r="W95" s="64"/>
      <c r="X95" s="64"/>
      <c r="Y95" s="64"/>
      <c r="Z95" s="64"/>
      <c r="AA95" s="64"/>
      <c r="AB95" s="64"/>
      <c r="AC95" s="64"/>
      <c r="AD95" s="64"/>
      <c r="AE95" s="64"/>
      <c r="AF95" s="64"/>
      <c r="AG95" s="64"/>
      <c r="AH95" s="64"/>
      <c r="AI95" s="64"/>
      <c r="AJ95" s="18"/>
    </row>
    <row r="96" spans="1:36" ht="30" customHeight="1">
      <c r="A96" s="358"/>
      <c r="B96" s="45" t="s">
        <v>813</v>
      </c>
      <c r="C96" s="64"/>
      <c r="D96" s="64"/>
      <c r="E96" s="64"/>
      <c r="F96" s="64"/>
      <c r="G96" s="64"/>
      <c r="H96" s="64"/>
      <c r="I96" s="64"/>
      <c r="J96" s="64"/>
      <c r="K96" s="64"/>
      <c r="L96" s="64"/>
      <c r="M96" s="64"/>
      <c r="N96" s="61"/>
      <c r="O96" s="61"/>
      <c r="P96" s="61"/>
      <c r="Q96" s="61"/>
      <c r="R96" s="61"/>
      <c r="S96" s="63"/>
      <c r="T96" s="64"/>
      <c r="U96" s="64"/>
      <c r="V96" s="64"/>
      <c r="W96" s="64"/>
      <c r="X96" s="64"/>
      <c r="Y96" s="64"/>
      <c r="Z96" s="64"/>
      <c r="AA96" s="64"/>
      <c r="AB96" s="64"/>
      <c r="AC96" s="64"/>
      <c r="AD96" s="64"/>
      <c r="AE96" s="64"/>
      <c r="AF96" s="64"/>
      <c r="AG96" s="64"/>
      <c r="AH96" s="64"/>
      <c r="AI96" s="64"/>
      <c r="AJ96" s="18"/>
    </row>
    <row r="97" spans="1:36" ht="30" customHeight="1">
      <c r="A97" s="358"/>
      <c r="B97" s="45" t="s">
        <v>814</v>
      </c>
      <c r="C97" s="64"/>
      <c r="D97" s="64"/>
      <c r="E97" s="64"/>
      <c r="F97" s="64"/>
      <c r="G97" s="64"/>
      <c r="H97" s="64"/>
      <c r="I97" s="64"/>
      <c r="J97" s="64"/>
      <c r="K97" s="64"/>
      <c r="L97" s="64"/>
      <c r="M97" s="64"/>
      <c r="N97" s="61"/>
      <c r="O97" s="61"/>
      <c r="P97" s="61"/>
      <c r="Q97" s="61"/>
      <c r="R97" s="61"/>
      <c r="S97" s="63"/>
      <c r="T97" s="64"/>
      <c r="U97" s="64"/>
      <c r="V97" s="64"/>
      <c r="W97" s="64"/>
      <c r="X97" s="64"/>
      <c r="Y97" s="64"/>
      <c r="Z97" s="64"/>
      <c r="AA97" s="64"/>
      <c r="AB97" s="64"/>
      <c r="AC97" s="64"/>
      <c r="AD97" s="64"/>
      <c r="AE97" s="64"/>
      <c r="AF97" s="64"/>
      <c r="AG97" s="64"/>
      <c r="AH97" s="64"/>
      <c r="AI97" s="64"/>
      <c r="AJ97" s="18"/>
    </row>
    <row r="98" spans="1:36" ht="30" customHeight="1">
      <c r="A98" s="358"/>
      <c r="B98" s="45" t="s">
        <v>815</v>
      </c>
      <c r="C98" s="64"/>
      <c r="D98" s="64"/>
      <c r="E98" s="64"/>
      <c r="F98" s="64"/>
      <c r="G98" s="64"/>
      <c r="H98" s="64"/>
      <c r="I98" s="64"/>
      <c r="J98" s="64"/>
      <c r="K98" s="64"/>
      <c r="L98" s="64"/>
      <c r="M98" s="64"/>
      <c r="N98" s="61"/>
      <c r="O98" s="61"/>
      <c r="P98" s="61"/>
      <c r="Q98" s="61"/>
      <c r="R98" s="61"/>
      <c r="S98" s="63"/>
      <c r="T98" s="64"/>
      <c r="U98" s="64"/>
      <c r="V98" s="64"/>
      <c r="W98" s="64"/>
      <c r="X98" s="64"/>
      <c r="Y98" s="64"/>
      <c r="Z98" s="64"/>
      <c r="AA98" s="64"/>
      <c r="AB98" s="64"/>
      <c r="AC98" s="64"/>
      <c r="AD98" s="64"/>
      <c r="AE98" s="64"/>
      <c r="AF98" s="64"/>
      <c r="AG98" s="64"/>
      <c r="AH98" s="64"/>
      <c r="AI98" s="64"/>
      <c r="AJ98" s="18"/>
    </row>
    <row r="99" spans="1:36" ht="30" customHeight="1">
      <c r="A99" s="358"/>
      <c r="B99" s="45" t="s">
        <v>816</v>
      </c>
      <c r="C99" s="64"/>
      <c r="D99" s="64"/>
      <c r="E99" s="64"/>
      <c r="F99" s="64"/>
      <c r="G99" s="64"/>
      <c r="H99" s="64"/>
      <c r="I99" s="64"/>
      <c r="J99" s="64"/>
      <c r="K99" s="64"/>
      <c r="L99" s="64"/>
      <c r="M99" s="64"/>
      <c r="N99" s="61"/>
      <c r="O99" s="61"/>
      <c r="P99" s="61"/>
      <c r="Q99" s="61"/>
      <c r="R99" s="61"/>
      <c r="S99" s="63"/>
      <c r="T99" s="64"/>
      <c r="U99" s="64"/>
      <c r="V99" s="64"/>
      <c r="W99" s="64"/>
      <c r="X99" s="64"/>
      <c r="Y99" s="64"/>
      <c r="Z99" s="64"/>
      <c r="AA99" s="64"/>
      <c r="AB99" s="64"/>
      <c r="AC99" s="64"/>
      <c r="AD99" s="64"/>
      <c r="AE99" s="64"/>
      <c r="AF99" s="64"/>
      <c r="AG99" s="64"/>
      <c r="AH99" s="64"/>
      <c r="AI99" s="64"/>
      <c r="AJ99" s="18"/>
    </row>
    <row r="100" spans="1:36" ht="30" customHeight="1">
      <c r="A100" s="359"/>
      <c r="B100" s="45" t="s">
        <v>817</v>
      </c>
      <c r="C100" s="64"/>
      <c r="D100" s="64"/>
      <c r="E100" s="64"/>
      <c r="F100" s="64"/>
      <c r="G100" s="64"/>
      <c r="H100" s="64"/>
      <c r="I100" s="64"/>
      <c r="J100" s="64"/>
      <c r="K100" s="64"/>
      <c r="L100" s="64"/>
      <c r="M100" s="64"/>
      <c r="N100" s="61"/>
      <c r="O100" s="61"/>
      <c r="P100" s="61"/>
      <c r="Q100" s="61"/>
      <c r="R100" s="61"/>
      <c r="S100" s="63"/>
      <c r="T100" s="64"/>
      <c r="U100" s="64"/>
      <c r="V100" s="64"/>
      <c r="W100" s="64"/>
      <c r="X100" s="64"/>
      <c r="Y100" s="64"/>
      <c r="Z100" s="64"/>
      <c r="AA100" s="64"/>
      <c r="AB100" s="64"/>
      <c r="AC100" s="64"/>
      <c r="AD100" s="64"/>
      <c r="AE100" s="64"/>
      <c r="AF100" s="64"/>
      <c r="AG100" s="64"/>
      <c r="AH100" s="64"/>
      <c r="AI100" s="64"/>
      <c r="AJ100" s="18"/>
    </row>
    <row r="101" spans="1:36" ht="30" customHeight="1">
      <c r="A101" s="357" t="s">
        <v>818</v>
      </c>
      <c r="B101" s="45" t="s">
        <v>819</v>
      </c>
      <c r="C101" s="64" t="s">
        <v>820</v>
      </c>
      <c r="D101" s="64"/>
      <c r="E101" s="64"/>
      <c r="F101" s="64"/>
      <c r="G101" s="64"/>
      <c r="H101" s="64"/>
      <c r="I101" s="64"/>
      <c r="J101" s="64"/>
      <c r="K101" s="64"/>
      <c r="L101" s="64"/>
      <c r="M101" s="64"/>
      <c r="N101" s="61"/>
      <c r="O101" s="61"/>
      <c r="P101" s="61"/>
      <c r="Q101" s="61"/>
      <c r="R101" s="61"/>
      <c r="S101" s="63"/>
      <c r="T101" s="64"/>
      <c r="U101" s="64"/>
      <c r="V101" s="64"/>
      <c r="W101" s="64"/>
      <c r="X101" s="64"/>
      <c r="Y101" s="64"/>
      <c r="Z101" s="64"/>
      <c r="AA101" s="64"/>
      <c r="AB101" s="64"/>
      <c r="AC101" s="64"/>
      <c r="AD101" s="64"/>
      <c r="AE101" s="64"/>
      <c r="AF101" s="64"/>
      <c r="AG101" s="64"/>
      <c r="AH101" s="64"/>
      <c r="AI101" s="64"/>
      <c r="AJ101" s="18"/>
    </row>
    <row r="102" spans="1:36" ht="30" customHeight="1">
      <c r="A102" s="358"/>
      <c r="B102" s="45" t="s">
        <v>821</v>
      </c>
      <c r="C102" s="64" t="s">
        <v>820</v>
      </c>
      <c r="D102" s="64"/>
      <c r="E102" s="64"/>
      <c r="F102" s="64"/>
      <c r="G102" s="64"/>
      <c r="H102" s="64"/>
      <c r="I102" s="64"/>
      <c r="J102" s="64"/>
      <c r="K102" s="64"/>
      <c r="L102" s="64"/>
      <c r="M102" s="64"/>
      <c r="N102" s="61"/>
      <c r="O102" s="61"/>
      <c r="P102" s="61"/>
      <c r="Q102" s="61"/>
      <c r="R102" s="61"/>
      <c r="S102" s="63"/>
      <c r="T102" s="64"/>
      <c r="U102" s="64"/>
      <c r="V102" s="64"/>
      <c r="W102" s="64"/>
      <c r="X102" s="64"/>
      <c r="Y102" s="64"/>
      <c r="Z102" s="64"/>
      <c r="AA102" s="64"/>
      <c r="AB102" s="64"/>
      <c r="AC102" s="64"/>
      <c r="AD102" s="64"/>
      <c r="AE102" s="64"/>
      <c r="AF102" s="64"/>
      <c r="AG102" s="64"/>
      <c r="AH102" s="64"/>
      <c r="AI102" s="64"/>
      <c r="AJ102" s="18"/>
    </row>
    <row r="103" spans="1:36" ht="30" customHeight="1">
      <c r="A103" s="358"/>
      <c r="B103" s="45" t="s">
        <v>822</v>
      </c>
      <c r="C103" s="64" t="s">
        <v>820</v>
      </c>
      <c r="D103" s="64"/>
      <c r="E103" s="64"/>
      <c r="F103" s="64"/>
      <c r="G103" s="64"/>
      <c r="H103" s="64"/>
      <c r="I103" s="64"/>
      <c r="J103" s="64"/>
      <c r="K103" s="64"/>
      <c r="L103" s="64"/>
      <c r="M103" s="64"/>
      <c r="N103" s="61"/>
      <c r="O103" s="61"/>
      <c r="P103" s="61"/>
      <c r="Q103" s="61"/>
      <c r="R103" s="61"/>
      <c r="S103" s="63"/>
      <c r="T103" s="64"/>
      <c r="U103" s="64"/>
      <c r="V103" s="64"/>
      <c r="W103" s="64"/>
      <c r="X103" s="64"/>
      <c r="Y103" s="64"/>
      <c r="Z103" s="64"/>
      <c r="AA103" s="64"/>
      <c r="AB103" s="64"/>
      <c r="AC103" s="64"/>
      <c r="AD103" s="64"/>
      <c r="AE103" s="64"/>
      <c r="AF103" s="64"/>
      <c r="AG103" s="64"/>
      <c r="AH103" s="64"/>
      <c r="AI103" s="64"/>
      <c r="AJ103" s="18"/>
    </row>
    <row r="104" spans="1:36" ht="30" customHeight="1">
      <c r="A104" s="358"/>
      <c r="B104" s="45" t="s">
        <v>823</v>
      </c>
      <c r="C104" s="64"/>
      <c r="D104" s="64"/>
      <c r="E104" s="64"/>
      <c r="F104" s="64"/>
      <c r="G104" s="64"/>
      <c r="H104" s="64"/>
      <c r="I104" s="64"/>
      <c r="J104" s="64"/>
      <c r="K104" s="64"/>
      <c r="L104" s="64"/>
      <c r="M104" s="64"/>
      <c r="N104" s="61"/>
      <c r="O104" s="61"/>
      <c r="P104" s="61"/>
      <c r="Q104" s="61"/>
      <c r="R104" s="61"/>
      <c r="S104" s="63"/>
      <c r="T104" s="64"/>
      <c r="U104" s="64"/>
      <c r="V104" s="64"/>
      <c r="W104" s="64"/>
      <c r="X104" s="64"/>
      <c r="Y104" s="64"/>
      <c r="Z104" s="64"/>
      <c r="AA104" s="64"/>
      <c r="AB104" s="64"/>
      <c r="AC104" s="64"/>
      <c r="AD104" s="64"/>
      <c r="AE104" s="64"/>
      <c r="AF104" s="64"/>
      <c r="AG104" s="64"/>
      <c r="AH104" s="64"/>
      <c r="AI104" s="64"/>
      <c r="AJ104" s="18"/>
    </row>
    <row r="105" spans="1:36" ht="30" customHeight="1">
      <c r="A105" s="358"/>
      <c r="B105" s="45" t="s">
        <v>824</v>
      </c>
      <c r="C105" s="64"/>
      <c r="D105" s="64"/>
      <c r="E105" s="64"/>
      <c r="F105" s="64"/>
      <c r="G105" s="64"/>
      <c r="H105" s="64"/>
      <c r="I105" s="64"/>
      <c r="J105" s="64"/>
      <c r="K105" s="64"/>
      <c r="L105" s="64"/>
      <c r="M105" s="64"/>
      <c r="N105" s="61"/>
      <c r="O105" s="61"/>
      <c r="P105" s="61"/>
      <c r="Q105" s="61"/>
      <c r="R105" s="61"/>
      <c r="S105" s="63"/>
      <c r="T105" s="64"/>
      <c r="U105" s="64"/>
      <c r="V105" s="64"/>
      <c r="W105" s="64"/>
      <c r="X105" s="64"/>
      <c r="Y105" s="64"/>
      <c r="Z105" s="64"/>
      <c r="AA105" s="64"/>
      <c r="AB105" s="64"/>
      <c r="AC105" s="64"/>
      <c r="AD105" s="64"/>
      <c r="AE105" s="64"/>
      <c r="AF105" s="64"/>
      <c r="AG105" s="64"/>
      <c r="AH105" s="64"/>
      <c r="AI105" s="64"/>
      <c r="AJ105" s="18"/>
    </row>
    <row r="106" spans="1:36" ht="30" customHeight="1">
      <c r="A106" s="358"/>
      <c r="B106" s="45" t="s">
        <v>825</v>
      </c>
      <c r="C106" s="64"/>
      <c r="D106" s="64"/>
      <c r="E106" s="64"/>
      <c r="F106" s="64"/>
      <c r="G106" s="64"/>
      <c r="H106" s="64"/>
      <c r="I106" s="64"/>
      <c r="J106" s="64"/>
      <c r="K106" s="64"/>
      <c r="L106" s="64"/>
      <c r="M106" s="64"/>
      <c r="N106" s="61"/>
      <c r="O106" s="61"/>
      <c r="P106" s="61"/>
      <c r="Q106" s="61"/>
      <c r="R106" s="61"/>
      <c r="S106" s="63"/>
      <c r="T106" s="64"/>
      <c r="U106" s="64"/>
      <c r="V106" s="64"/>
      <c r="W106" s="64"/>
      <c r="X106" s="64"/>
      <c r="Y106" s="64"/>
      <c r="Z106" s="64"/>
      <c r="AA106" s="64"/>
      <c r="AB106" s="64"/>
      <c r="AC106" s="64"/>
      <c r="AD106" s="64"/>
      <c r="AE106" s="64"/>
      <c r="AF106" s="64"/>
      <c r="AG106" s="64"/>
      <c r="AH106" s="64"/>
      <c r="AI106" s="64"/>
      <c r="AJ106" s="18"/>
    </row>
    <row r="107" spans="1:36" ht="30" customHeight="1">
      <c r="A107" s="358"/>
      <c r="B107" s="45" t="s">
        <v>826</v>
      </c>
      <c r="C107" s="64"/>
      <c r="D107" s="64"/>
      <c r="E107" s="64"/>
      <c r="F107" s="64"/>
      <c r="G107" s="64"/>
      <c r="H107" s="64"/>
      <c r="I107" s="64"/>
      <c r="J107" s="64"/>
      <c r="K107" s="64"/>
      <c r="L107" s="64"/>
      <c r="M107" s="64"/>
      <c r="N107" s="61"/>
      <c r="O107" s="61"/>
      <c r="P107" s="61"/>
      <c r="Q107" s="61"/>
      <c r="R107" s="61"/>
      <c r="S107" s="63"/>
      <c r="T107" s="64"/>
      <c r="U107" s="64"/>
      <c r="V107" s="64"/>
      <c r="W107" s="64"/>
      <c r="X107" s="64"/>
      <c r="Y107" s="64"/>
      <c r="Z107" s="64"/>
      <c r="AA107" s="64"/>
      <c r="AB107" s="64"/>
      <c r="AC107" s="64"/>
      <c r="AD107" s="64"/>
      <c r="AE107" s="64"/>
      <c r="AF107" s="64"/>
      <c r="AG107" s="64"/>
      <c r="AH107" s="64"/>
      <c r="AI107" s="64"/>
      <c r="AJ107" s="18"/>
    </row>
    <row r="108" spans="1:36" ht="30" customHeight="1">
      <c r="A108" s="358"/>
      <c r="B108" s="45" t="s">
        <v>827</v>
      </c>
      <c r="C108" s="64"/>
      <c r="D108" s="64"/>
      <c r="E108" s="64"/>
      <c r="F108" s="64"/>
      <c r="G108" s="64"/>
      <c r="H108" s="64"/>
      <c r="I108" s="64"/>
      <c r="J108" s="64"/>
      <c r="K108" s="64"/>
      <c r="L108" s="64"/>
      <c r="M108" s="64"/>
      <c r="N108" s="61"/>
      <c r="O108" s="61"/>
      <c r="P108" s="61"/>
      <c r="Q108" s="61"/>
      <c r="R108" s="61"/>
      <c r="S108" s="63"/>
      <c r="T108" s="64"/>
      <c r="U108" s="64"/>
      <c r="V108" s="64"/>
      <c r="W108" s="64"/>
      <c r="X108" s="64"/>
      <c r="Y108" s="64"/>
      <c r="Z108" s="64"/>
      <c r="AA108" s="64"/>
      <c r="AB108" s="64"/>
      <c r="AC108" s="64"/>
      <c r="AD108" s="64"/>
      <c r="AE108" s="64"/>
      <c r="AF108" s="64"/>
      <c r="AG108" s="64"/>
      <c r="AH108" s="64"/>
      <c r="AI108" s="64"/>
      <c r="AJ108" s="18"/>
    </row>
    <row r="109" spans="1:36" ht="30" customHeight="1">
      <c r="A109" s="358"/>
      <c r="B109" s="45" t="s">
        <v>828</v>
      </c>
      <c r="C109" s="64"/>
      <c r="D109" s="64"/>
      <c r="E109" s="64"/>
      <c r="F109" s="64"/>
      <c r="G109" s="64"/>
      <c r="H109" s="64"/>
      <c r="I109" s="64"/>
      <c r="J109" s="64"/>
      <c r="K109" s="64"/>
      <c r="L109" s="64"/>
      <c r="M109" s="64"/>
      <c r="N109" s="61"/>
      <c r="O109" s="61"/>
      <c r="P109" s="61"/>
      <c r="Q109" s="61"/>
      <c r="R109" s="61"/>
      <c r="S109" s="63"/>
      <c r="T109" s="64"/>
      <c r="U109" s="64"/>
      <c r="V109" s="64"/>
      <c r="W109" s="64"/>
      <c r="X109" s="64"/>
      <c r="Y109" s="64"/>
      <c r="Z109" s="64"/>
      <c r="AA109" s="64"/>
      <c r="AB109" s="64"/>
      <c r="AC109" s="64"/>
      <c r="AD109" s="64"/>
      <c r="AE109" s="64"/>
      <c r="AF109" s="64"/>
      <c r="AG109" s="64"/>
      <c r="AH109" s="64"/>
      <c r="AI109" s="64"/>
      <c r="AJ109" s="18"/>
    </row>
    <row r="110" spans="1:36" ht="30" customHeight="1">
      <c r="A110" s="358"/>
      <c r="B110" s="45" t="s">
        <v>829</v>
      </c>
      <c r="C110" s="64"/>
      <c r="D110" s="64"/>
      <c r="E110" s="64"/>
      <c r="F110" s="64"/>
      <c r="G110" s="64"/>
      <c r="H110" s="64"/>
      <c r="I110" s="64"/>
      <c r="J110" s="64"/>
      <c r="K110" s="64"/>
      <c r="L110" s="64"/>
      <c r="M110" s="64"/>
      <c r="N110" s="61"/>
      <c r="O110" s="61"/>
      <c r="P110" s="61"/>
      <c r="Q110" s="61"/>
      <c r="R110" s="61"/>
      <c r="S110" s="63"/>
      <c r="T110" s="64"/>
      <c r="U110" s="64"/>
      <c r="V110" s="64"/>
      <c r="W110" s="64"/>
      <c r="X110" s="64"/>
      <c r="Y110" s="64"/>
      <c r="Z110" s="64"/>
      <c r="AA110" s="64"/>
      <c r="AB110" s="64"/>
      <c r="AC110" s="64"/>
      <c r="AD110" s="64"/>
      <c r="AE110" s="64"/>
      <c r="AF110" s="64"/>
      <c r="AG110" s="64"/>
      <c r="AH110" s="64"/>
      <c r="AI110" s="64"/>
      <c r="AJ110" s="18"/>
    </row>
    <row r="111" spans="1:36" ht="30" customHeight="1">
      <c r="A111" s="358"/>
      <c r="B111" s="45" t="s">
        <v>830</v>
      </c>
      <c r="C111" s="64"/>
      <c r="D111" s="64"/>
      <c r="E111" s="64"/>
      <c r="F111" s="64"/>
      <c r="G111" s="64"/>
      <c r="H111" s="64"/>
      <c r="I111" s="64"/>
      <c r="J111" s="64"/>
      <c r="K111" s="64"/>
      <c r="L111" s="64"/>
      <c r="M111" s="64"/>
      <c r="N111" s="61"/>
      <c r="O111" s="61"/>
      <c r="P111" s="61"/>
      <c r="Q111" s="61"/>
      <c r="R111" s="61"/>
      <c r="S111" s="63"/>
      <c r="T111" s="64"/>
      <c r="U111" s="64"/>
      <c r="V111" s="64"/>
      <c r="W111" s="64"/>
      <c r="X111" s="64"/>
      <c r="Y111" s="64"/>
      <c r="Z111" s="64"/>
      <c r="AA111" s="64"/>
      <c r="AB111" s="64"/>
      <c r="AC111" s="64"/>
      <c r="AD111" s="64"/>
      <c r="AE111" s="64"/>
      <c r="AF111" s="64"/>
      <c r="AG111" s="64"/>
      <c r="AH111" s="64"/>
      <c r="AI111" s="64"/>
      <c r="AJ111" s="18"/>
    </row>
    <row r="112" spans="1:36" ht="30" customHeight="1">
      <c r="A112" s="358"/>
      <c r="B112" s="45" t="s">
        <v>831</v>
      </c>
      <c r="C112" s="64"/>
      <c r="D112" s="64"/>
      <c r="E112" s="64"/>
      <c r="F112" s="64"/>
      <c r="G112" s="64"/>
      <c r="H112" s="64"/>
      <c r="I112" s="64"/>
      <c r="J112" s="64"/>
      <c r="K112" s="64"/>
      <c r="L112" s="64"/>
      <c r="M112" s="64"/>
      <c r="N112" s="61"/>
      <c r="O112" s="61"/>
      <c r="P112" s="61"/>
      <c r="Q112" s="61"/>
      <c r="R112" s="61"/>
      <c r="S112" s="63"/>
      <c r="T112" s="64"/>
      <c r="U112" s="64"/>
      <c r="V112" s="64"/>
      <c r="W112" s="64"/>
      <c r="X112" s="64"/>
      <c r="Y112" s="64"/>
      <c r="Z112" s="64"/>
      <c r="AA112" s="64"/>
      <c r="AB112" s="64"/>
      <c r="AC112" s="64"/>
      <c r="AD112" s="64"/>
      <c r="AE112" s="64"/>
      <c r="AF112" s="64"/>
      <c r="AG112" s="64"/>
      <c r="AH112" s="64"/>
      <c r="AI112" s="64"/>
      <c r="AJ112" s="18"/>
    </row>
    <row r="113" spans="1:36" ht="30" customHeight="1">
      <c r="A113" s="358"/>
      <c r="B113" s="45" t="s">
        <v>832</v>
      </c>
      <c r="C113" s="64"/>
      <c r="D113" s="64"/>
      <c r="E113" s="64"/>
      <c r="F113" s="64"/>
      <c r="G113" s="64"/>
      <c r="H113" s="64"/>
      <c r="I113" s="64"/>
      <c r="J113" s="64"/>
      <c r="K113" s="64"/>
      <c r="L113" s="64"/>
      <c r="M113" s="64"/>
      <c r="N113" s="61"/>
      <c r="O113" s="61"/>
      <c r="P113" s="61"/>
      <c r="Q113" s="61"/>
      <c r="R113" s="61"/>
      <c r="S113" s="63"/>
      <c r="T113" s="64"/>
      <c r="U113" s="64"/>
      <c r="V113" s="64"/>
      <c r="W113" s="64"/>
      <c r="X113" s="64"/>
      <c r="Y113" s="64"/>
      <c r="Z113" s="64"/>
      <c r="AA113" s="64"/>
      <c r="AB113" s="64"/>
      <c r="AC113" s="64"/>
      <c r="AD113" s="64"/>
      <c r="AE113" s="64"/>
      <c r="AF113" s="64"/>
      <c r="AG113" s="64"/>
      <c r="AH113" s="64"/>
      <c r="AI113" s="64"/>
      <c r="AJ113" s="18"/>
    </row>
    <row r="114" spans="1:36" ht="30" customHeight="1">
      <c r="A114" s="358"/>
      <c r="B114" s="45" t="s">
        <v>833</v>
      </c>
      <c r="C114" s="64"/>
      <c r="D114" s="64"/>
      <c r="E114" s="64"/>
      <c r="F114" s="64"/>
      <c r="G114" s="64"/>
      <c r="H114" s="64"/>
      <c r="I114" s="64"/>
      <c r="J114" s="64"/>
      <c r="K114" s="64"/>
      <c r="L114" s="64"/>
      <c r="M114" s="64"/>
      <c r="N114" s="61"/>
      <c r="O114" s="61"/>
      <c r="P114" s="61"/>
      <c r="Q114" s="61"/>
      <c r="R114" s="61"/>
      <c r="S114" s="63"/>
      <c r="T114" s="64"/>
      <c r="U114" s="64"/>
      <c r="V114" s="64"/>
      <c r="W114" s="64"/>
      <c r="X114" s="64"/>
      <c r="Y114" s="64"/>
      <c r="Z114" s="64"/>
      <c r="AA114" s="64"/>
      <c r="AB114" s="64"/>
      <c r="AC114" s="64"/>
      <c r="AD114" s="64"/>
      <c r="AE114" s="64"/>
      <c r="AF114" s="64"/>
      <c r="AG114" s="64"/>
      <c r="AH114" s="64"/>
      <c r="AI114" s="64"/>
      <c r="AJ114" s="18"/>
    </row>
    <row r="115" spans="1:36" ht="30" customHeight="1">
      <c r="A115" s="359"/>
      <c r="B115" s="45" t="s">
        <v>834</v>
      </c>
      <c r="C115" s="64"/>
      <c r="D115" s="64"/>
      <c r="E115" s="64"/>
      <c r="F115" s="64"/>
      <c r="G115" s="64"/>
      <c r="H115" s="64"/>
      <c r="I115" s="64"/>
      <c r="J115" s="64"/>
      <c r="K115" s="64"/>
      <c r="L115" s="64"/>
      <c r="M115" s="64"/>
      <c r="N115" s="61"/>
      <c r="O115" s="61"/>
      <c r="P115" s="61"/>
      <c r="Q115" s="61"/>
      <c r="R115" s="61"/>
      <c r="S115" s="63"/>
      <c r="T115" s="64"/>
      <c r="U115" s="64"/>
      <c r="V115" s="64"/>
      <c r="W115" s="64"/>
      <c r="X115" s="64"/>
      <c r="Y115" s="64"/>
      <c r="Z115" s="64"/>
      <c r="AA115" s="64"/>
      <c r="AB115" s="64"/>
      <c r="AC115" s="64"/>
      <c r="AD115" s="64"/>
      <c r="AE115" s="64"/>
      <c r="AF115" s="64"/>
      <c r="AG115" s="64"/>
      <c r="AH115" s="64"/>
      <c r="AI115" s="64"/>
      <c r="AJ115" s="18"/>
    </row>
    <row r="116" spans="1:36" ht="30" customHeight="1">
      <c r="A116" s="357" t="s">
        <v>835</v>
      </c>
      <c r="B116" s="45" t="s">
        <v>836</v>
      </c>
      <c r="C116" s="64" t="s">
        <v>837</v>
      </c>
      <c r="D116" s="64"/>
      <c r="E116" s="64"/>
      <c r="F116" s="64"/>
      <c r="G116" s="64"/>
      <c r="H116" s="64"/>
      <c r="I116" s="64"/>
      <c r="J116" s="64"/>
      <c r="K116" s="64"/>
      <c r="L116" s="64"/>
      <c r="M116" s="64"/>
      <c r="N116" s="61"/>
      <c r="O116" s="61"/>
      <c r="P116" s="61"/>
      <c r="Q116" s="61"/>
      <c r="R116" s="61"/>
      <c r="S116" s="63"/>
      <c r="T116" s="64"/>
      <c r="U116" s="64"/>
      <c r="V116" s="64"/>
      <c r="W116" s="64"/>
      <c r="X116" s="64"/>
      <c r="Y116" s="64"/>
      <c r="Z116" s="64"/>
      <c r="AA116" s="64"/>
      <c r="AB116" s="64"/>
      <c r="AC116" s="64"/>
      <c r="AD116" s="64"/>
      <c r="AE116" s="64"/>
      <c r="AF116" s="64"/>
      <c r="AG116" s="64"/>
      <c r="AH116" s="64"/>
      <c r="AI116" s="64"/>
      <c r="AJ116" s="18"/>
    </row>
    <row r="117" spans="1:36" ht="30" customHeight="1">
      <c r="A117" s="358"/>
      <c r="B117" s="45" t="s">
        <v>838</v>
      </c>
      <c r="C117" s="64" t="s">
        <v>837</v>
      </c>
      <c r="D117" s="64"/>
      <c r="E117" s="64"/>
      <c r="F117" s="64"/>
      <c r="G117" s="64"/>
      <c r="H117" s="64"/>
      <c r="I117" s="64"/>
      <c r="J117" s="64"/>
      <c r="K117" s="64"/>
      <c r="L117" s="64"/>
      <c r="M117" s="64"/>
      <c r="N117" s="61"/>
      <c r="O117" s="61"/>
      <c r="P117" s="61"/>
      <c r="Q117" s="61"/>
      <c r="R117" s="61"/>
      <c r="S117" s="63"/>
      <c r="T117" s="64"/>
      <c r="U117" s="64"/>
      <c r="V117" s="64"/>
      <c r="W117" s="64"/>
      <c r="X117" s="64"/>
      <c r="Y117" s="64"/>
      <c r="Z117" s="64"/>
      <c r="AA117" s="64"/>
      <c r="AB117" s="64"/>
      <c r="AC117" s="64"/>
      <c r="AD117" s="64"/>
      <c r="AE117" s="64"/>
      <c r="AF117" s="64"/>
      <c r="AG117" s="64"/>
      <c r="AH117" s="64"/>
      <c r="AI117" s="64"/>
      <c r="AJ117" s="18"/>
    </row>
    <row r="118" spans="1:36" ht="30" customHeight="1">
      <c r="A118" s="358"/>
      <c r="B118" s="45" t="s">
        <v>839</v>
      </c>
      <c r="C118" s="64" t="s">
        <v>837</v>
      </c>
      <c r="D118" s="64"/>
      <c r="E118" s="64"/>
      <c r="F118" s="64"/>
      <c r="G118" s="64"/>
      <c r="H118" s="64"/>
      <c r="I118" s="64"/>
      <c r="J118" s="64"/>
      <c r="K118" s="64"/>
      <c r="L118" s="64"/>
      <c r="M118" s="64"/>
      <c r="N118" s="61"/>
      <c r="O118" s="61"/>
      <c r="P118" s="61"/>
      <c r="Q118" s="61"/>
      <c r="R118" s="61"/>
      <c r="S118" s="63"/>
      <c r="T118" s="64"/>
      <c r="U118" s="64"/>
      <c r="V118" s="64"/>
      <c r="W118" s="64"/>
      <c r="X118" s="64"/>
      <c r="Y118" s="64"/>
      <c r="Z118" s="64"/>
      <c r="AA118" s="64"/>
      <c r="AB118" s="64"/>
      <c r="AC118" s="64"/>
      <c r="AD118" s="64"/>
      <c r="AE118" s="64"/>
      <c r="AF118" s="64"/>
      <c r="AG118" s="64"/>
      <c r="AH118" s="64"/>
      <c r="AI118" s="64"/>
      <c r="AJ118" s="18"/>
    </row>
    <row r="119" spans="1:36" ht="30" customHeight="1">
      <c r="A119" s="358"/>
      <c r="B119" s="45" t="s">
        <v>840</v>
      </c>
      <c r="C119" s="64"/>
      <c r="D119" s="64"/>
      <c r="E119" s="64"/>
      <c r="F119" s="64"/>
      <c r="G119" s="64"/>
      <c r="H119" s="64"/>
      <c r="I119" s="64"/>
      <c r="J119" s="64"/>
      <c r="K119" s="64"/>
      <c r="L119" s="64"/>
      <c r="M119" s="64"/>
      <c r="N119" s="61"/>
      <c r="O119" s="61"/>
      <c r="P119" s="61"/>
      <c r="Q119" s="61"/>
      <c r="R119" s="61"/>
      <c r="S119" s="63"/>
      <c r="T119" s="64"/>
      <c r="U119" s="64"/>
      <c r="V119" s="64"/>
      <c r="W119" s="64"/>
      <c r="X119" s="64"/>
      <c r="Y119" s="64"/>
      <c r="Z119" s="64"/>
      <c r="AA119" s="64"/>
      <c r="AB119" s="64"/>
      <c r="AC119" s="64"/>
      <c r="AD119" s="64"/>
      <c r="AE119" s="64"/>
      <c r="AF119" s="64"/>
      <c r="AG119" s="64"/>
      <c r="AH119" s="64"/>
      <c r="AI119" s="64"/>
      <c r="AJ119" s="18"/>
    </row>
    <row r="120" spans="1:36" ht="30" customHeight="1">
      <c r="A120" s="358"/>
      <c r="B120" s="45" t="s">
        <v>841</v>
      </c>
      <c r="C120" s="64"/>
      <c r="D120" s="64"/>
      <c r="E120" s="64"/>
      <c r="F120" s="64"/>
      <c r="G120" s="64"/>
      <c r="H120" s="64"/>
      <c r="I120" s="64"/>
      <c r="J120" s="64"/>
      <c r="K120" s="64"/>
      <c r="L120" s="64"/>
      <c r="M120" s="64"/>
      <c r="N120" s="61"/>
      <c r="O120" s="61"/>
      <c r="P120" s="61"/>
      <c r="Q120" s="61"/>
      <c r="R120" s="61"/>
      <c r="S120" s="63"/>
      <c r="T120" s="64"/>
      <c r="U120" s="64"/>
      <c r="V120" s="64"/>
      <c r="W120" s="64"/>
      <c r="X120" s="64"/>
      <c r="Y120" s="64"/>
      <c r="Z120" s="64"/>
      <c r="AA120" s="64"/>
      <c r="AB120" s="64"/>
      <c r="AC120" s="64"/>
      <c r="AD120" s="64"/>
      <c r="AE120" s="64"/>
      <c r="AF120" s="64"/>
      <c r="AG120" s="64"/>
      <c r="AH120" s="64"/>
      <c r="AI120" s="64"/>
      <c r="AJ120" s="18"/>
    </row>
    <row r="121" spans="1:36" ht="30" customHeight="1">
      <c r="A121" s="358"/>
      <c r="B121" s="45" t="s">
        <v>842</v>
      </c>
      <c r="C121" s="64"/>
      <c r="D121" s="64"/>
      <c r="E121" s="64"/>
      <c r="F121" s="64"/>
      <c r="G121" s="64"/>
      <c r="H121" s="64"/>
      <c r="I121" s="64"/>
      <c r="J121" s="64"/>
      <c r="K121" s="64"/>
      <c r="L121" s="64"/>
      <c r="M121" s="64"/>
      <c r="N121" s="61"/>
      <c r="O121" s="61"/>
      <c r="P121" s="61"/>
      <c r="Q121" s="61"/>
      <c r="R121" s="61"/>
      <c r="S121" s="63"/>
      <c r="T121" s="64"/>
      <c r="U121" s="64"/>
      <c r="V121" s="64"/>
      <c r="W121" s="64"/>
      <c r="X121" s="64"/>
      <c r="Y121" s="64"/>
      <c r="Z121" s="64"/>
      <c r="AA121" s="64"/>
      <c r="AB121" s="64"/>
      <c r="AC121" s="64"/>
      <c r="AD121" s="64"/>
      <c r="AE121" s="64"/>
      <c r="AF121" s="64"/>
      <c r="AG121" s="64"/>
      <c r="AH121" s="64"/>
      <c r="AI121" s="64"/>
      <c r="AJ121" s="18"/>
    </row>
    <row r="122" spans="1:36" ht="30" customHeight="1">
      <c r="A122" s="358"/>
      <c r="B122" s="45" t="s">
        <v>843</v>
      </c>
      <c r="C122" s="64"/>
      <c r="D122" s="64"/>
      <c r="E122" s="64"/>
      <c r="F122" s="64"/>
      <c r="G122" s="64"/>
      <c r="H122" s="64"/>
      <c r="I122" s="64"/>
      <c r="J122" s="64"/>
      <c r="K122" s="64"/>
      <c r="L122" s="64"/>
      <c r="M122" s="64"/>
      <c r="N122" s="61"/>
      <c r="O122" s="61"/>
      <c r="P122" s="61"/>
      <c r="Q122" s="61"/>
      <c r="R122" s="61"/>
      <c r="S122" s="63"/>
      <c r="T122" s="64"/>
      <c r="U122" s="64"/>
      <c r="V122" s="64"/>
      <c r="W122" s="64"/>
      <c r="X122" s="64"/>
      <c r="Y122" s="64"/>
      <c r="Z122" s="64"/>
      <c r="AA122" s="64"/>
      <c r="AB122" s="64"/>
      <c r="AC122" s="64"/>
      <c r="AD122" s="64"/>
      <c r="AE122" s="64"/>
      <c r="AF122" s="64"/>
      <c r="AG122" s="64"/>
      <c r="AH122" s="64"/>
      <c r="AI122" s="64"/>
      <c r="AJ122" s="18"/>
    </row>
    <row r="123" spans="1:36" ht="30" customHeight="1">
      <c r="A123" s="358"/>
      <c r="B123" s="45" t="s">
        <v>844</v>
      </c>
      <c r="C123" s="64"/>
      <c r="D123" s="64"/>
      <c r="E123" s="64"/>
      <c r="F123" s="64"/>
      <c r="G123" s="64"/>
      <c r="H123" s="64"/>
      <c r="I123" s="64"/>
      <c r="J123" s="64"/>
      <c r="K123" s="64"/>
      <c r="L123" s="64"/>
      <c r="M123" s="64"/>
      <c r="N123" s="61"/>
      <c r="O123" s="61"/>
      <c r="P123" s="61"/>
      <c r="Q123" s="61"/>
      <c r="R123" s="61"/>
      <c r="S123" s="63"/>
      <c r="T123" s="64"/>
      <c r="U123" s="64"/>
      <c r="V123" s="64"/>
      <c r="W123" s="64"/>
      <c r="X123" s="64"/>
      <c r="Y123" s="64"/>
      <c r="Z123" s="64"/>
      <c r="AA123" s="64"/>
      <c r="AB123" s="64"/>
      <c r="AC123" s="64"/>
      <c r="AD123" s="64"/>
      <c r="AE123" s="64"/>
      <c r="AF123" s="64"/>
      <c r="AG123" s="64"/>
      <c r="AH123" s="64"/>
      <c r="AI123" s="64"/>
      <c r="AJ123" s="18"/>
    </row>
    <row r="124" spans="1:36" ht="30" customHeight="1">
      <c r="A124" s="358"/>
      <c r="B124" s="45" t="s">
        <v>845</v>
      </c>
      <c r="C124" s="64"/>
      <c r="D124" s="64"/>
      <c r="E124" s="64"/>
      <c r="F124" s="64"/>
      <c r="G124" s="64"/>
      <c r="H124" s="64"/>
      <c r="I124" s="64"/>
      <c r="J124" s="64"/>
      <c r="K124" s="64"/>
      <c r="L124" s="64"/>
      <c r="M124" s="64"/>
      <c r="N124" s="61"/>
      <c r="O124" s="61"/>
      <c r="P124" s="61"/>
      <c r="Q124" s="61"/>
      <c r="R124" s="61"/>
      <c r="S124" s="63"/>
      <c r="T124" s="64"/>
      <c r="U124" s="64"/>
      <c r="V124" s="64"/>
      <c r="W124" s="64"/>
      <c r="X124" s="64"/>
      <c r="Y124" s="64"/>
      <c r="Z124" s="64"/>
      <c r="AA124" s="64"/>
      <c r="AB124" s="64"/>
      <c r="AC124" s="64"/>
      <c r="AD124" s="64"/>
      <c r="AE124" s="64"/>
      <c r="AF124" s="64"/>
      <c r="AG124" s="64"/>
      <c r="AH124" s="64"/>
      <c r="AI124" s="64"/>
      <c r="AJ124" s="18"/>
    </row>
    <row r="125" spans="1:36" ht="30" customHeight="1">
      <c r="A125" s="358"/>
      <c r="B125" s="45" t="s">
        <v>846</v>
      </c>
      <c r="C125" s="64"/>
      <c r="D125" s="64"/>
      <c r="E125" s="64"/>
      <c r="F125" s="64"/>
      <c r="G125" s="64"/>
      <c r="H125" s="64"/>
      <c r="I125" s="64"/>
      <c r="J125" s="64"/>
      <c r="K125" s="64"/>
      <c r="L125" s="64"/>
      <c r="M125" s="64"/>
      <c r="N125" s="61"/>
      <c r="O125" s="61"/>
      <c r="P125" s="61"/>
      <c r="Q125" s="61"/>
      <c r="R125" s="61"/>
      <c r="S125" s="63"/>
      <c r="T125" s="64"/>
      <c r="U125" s="64"/>
      <c r="V125" s="64"/>
      <c r="W125" s="64"/>
      <c r="X125" s="64"/>
      <c r="Y125" s="64"/>
      <c r="Z125" s="64"/>
      <c r="AA125" s="64"/>
      <c r="AB125" s="64"/>
      <c r="AC125" s="64"/>
      <c r="AD125" s="64"/>
      <c r="AE125" s="64"/>
      <c r="AF125" s="64"/>
      <c r="AG125" s="64"/>
      <c r="AH125" s="64"/>
      <c r="AI125" s="64"/>
      <c r="AJ125" s="18"/>
    </row>
    <row r="126" spans="1:36" ht="30" customHeight="1">
      <c r="A126" s="358"/>
      <c r="B126" s="45" t="s">
        <v>847</v>
      </c>
      <c r="C126" s="64"/>
      <c r="D126" s="64"/>
      <c r="E126" s="64"/>
      <c r="F126" s="64"/>
      <c r="G126" s="64"/>
      <c r="H126" s="64"/>
      <c r="I126" s="64"/>
      <c r="J126" s="64"/>
      <c r="K126" s="64"/>
      <c r="L126" s="64"/>
      <c r="M126" s="64"/>
      <c r="N126" s="61"/>
      <c r="O126" s="61"/>
      <c r="P126" s="61"/>
      <c r="Q126" s="61"/>
      <c r="R126" s="61"/>
      <c r="S126" s="63"/>
      <c r="T126" s="64"/>
      <c r="U126" s="64"/>
      <c r="V126" s="64"/>
      <c r="W126" s="64"/>
      <c r="X126" s="64"/>
      <c r="Y126" s="64"/>
      <c r="Z126" s="64"/>
      <c r="AA126" s="64"/>
      <c r="AB126" s="64"/>
      <c r="AC126" s="64"/>
      <c r="AD126" s="64"/>
      <c r="AE126" s="64"/>
      <c r="AF126" s="64"/>
      <c r="AG126" s="64"/>
      <c r="AH126" s="64"/>
      <c r="AI126" s="64"/>
      <c r="AJ126" s="18"/>
    </row>
    <row r="127" spans="1:36" ht="30" customHeight="1">
      <c r="A127" s="358"/>
      <c r="B127" s="45" t="s">
        <v>848</v>
      </c>
      <c r="C127" s="64"/>
      <c r="D127" s="64"/>
      <c r="E127" s="64"/>
      <c r="F127" s="64"/>
      <c r="G127" s="64"/>
      <c r="H127" s="64"/>
      <c r="I127" s="64"/>
      <c r="J127" s="64"/>
      <c r="K127" s="64"/>
      <c r="L127" s="64"/>
      <c r="M127" s="64"/>
      <c r="N127" s="61"/>
      <c r="O127" s="61"/>
      <c r="P127" s="61"/>
      <c r="Q127" s="61"/>
      <c r="R127" s="61"/>
      <c r="S127" s="63"/>
      <c r="T127" s="64"/>
      <c r="U127" s="64"/>
      <c r="V127" s="64"/>
      <c r="W127" s="64"/>
      <c r="X127" s="64"/>
      <c r="Y127" s="64"/>
      <c r="Z127" s="64"/>
      <c r="AA127" s="64"/>
      <c r="AB127" s="64"/>
      <c r="AC127" s="64"/>
      <c r="AD127" s="64"/>
      <c r="AE127" s="64"/>
      <c r="AF127" s="64"/>
      <c r="AG127" s="64"/>
      <c r="AH127" s="64"/>
      <c r="AI127" s="64"/>
      <c r="AJ127" s="18"/>
    </row>
    <row r="128" spans="1:36" ht="30" customHeight="1">
      <c r="A128" s="358"/>
      <c r="B128" s="45" t="s">
        <v>849</v>
      </c>
      <c r="C128" s="64"/>
      <c r="D128" s="64"/>
      <c r="E128" s="64"/>
      <c r="F128" s="64"/>
      <c r="G128" s="64"/>
      <c r="H128" s="64"/>
      <c r="I128" s="64"/>
      <c r="J128" s="64"/>
      <c r="K128" s="64"/>
      <c r="L128" s="64"/>
      <c r="M128" s="64"/>
      <c r="N128" s="61"/>
      <c r="O128" s="61"/>
      <c r="P128" s="61"/>
      <c r="Q128" s="61"/>
      <c r="R128" s="61"/>
      <c r="S128" s="63"/>
      <c r="T128" s="64"/>
      <c r="U128" s="64"/>
      <c r="V128" s="64"/>
      <c r="W128" s="64"/>
      <c r="X128" s="64"/>
      <c r="Y128" s="64"/>
      <c r="Z128" s="64"/>
      <c r="AA128" s="64"/>
      <c r="AB128" s="64"/>
      <c r="AC128" s="64"/>
      <c r="AD128" s="64"/>
      <c r="AE128" s="64"/>
      <c r="AF128" s="64"/>
      <c r="AG128" s="64"/>
      <c r="AH128" s="64"/>
      <c r="AI128" s="64"/>
      <c r="AJ128" s="18"/>
    </row>
    <row r="129" spans="1:36" ht="30" customHeight="1">
      <c r="A129" s="358"/>
      <c r="B129" s="45" t="s">
        <v>850</v>
      </c>
      <c r="C129" s="64"/>
      <c r="D129" s="64"/>
      <c r="E129" s="64"/>
      <c r="F129" s="64"/>
      <c r="G129" s="64"/>
      <c r="H129" s="64"/>
      <c r="I129" s="64"/>
      <c r="J129" s="64"/>
      <c r="K129" s="64"/>
      <c r="L129" s="64"/>
      <c r="M129" s="64"/>
      <c r="N129" s="61"/>
      <c r="O129" s="61"/>
      <c r="P129" s="61"/>
      <c r="Q129" s="61"/>
      <c r="R129" s="61"/>
      <c r="S129" s="63"/>
      <c r="T129" s="64"/>
      <c r="U129" s="64"/>
      <c r="V129" s="64"/>
      <c r="W129" s="64"/>
      <c r="X129" s="64"/>
      <c r="Y129" s="64"/>
      <c r="Z129" s="64"/>
      <c r="AA129" s="64"/>
      <c r="AB129" s="64"/>
      <c r="AC129" s="64"/>
      <c r="AD129" s="64"/>
      <c r="AE129" s="64"/>
      <c r="AF129" s="64"/>
      <c r="AG129" s="64"/>
      <c r="AH129" s="64"/>
      <c r="AI129" s="64"/>
      <c r="AJ129" s="18"/>
    </row>
    <row r="130" spans="1:36" ht="30" customHeight="1">
      <c r="A130" s="359"/>
      <c r="B130" s="45" t="s">
        <v>851</v>
      </c>
      <c r="C130" s="64"/>
      <c r="D130" s="64"/>
      <c r="E130" s="64"/>
      <c r="F130" s="64"/>
      <c r="G130" s="64"/>
      <c r="H130" s="64"/>
      <c r="I130" s="64"/>
      <c r="J130" s="64"/>
      <c r="K130" s="64"/>
      <c r="L130" s="64"/>
      <c r="M130" s="64"/>
      <c r="N130" s="61"/>
      <c r="O130" s="61"/>
      <c r="P130" s="61"/>
      <c r="Q130" s="61"/>
      <c r="R130" s="61"/>
      <c r="S130" s="63"/>
      <c r="T130" s="64"/>
      <c r="U130" s="64"/>
      <c r="V130" s="64"/>
      <c r="W130" s="64"/>
      <c r="X130" s="64"/>
      <c r="Y130" s="64"/>
      <c r="Z130" s="64"/>
      <c r="AA130" s="64"/>
      <c r="AB130" s="64"/>
      <c r="AC130" s="64"/>
      <c r="AD130" s="64"/>
      <c r="AE130" s="64"/>
      <c r="AF130" s="64"/>
      <c r="AG130" s="64"/>
      <c r="AH130" s="64"/>
      <c r="AI130" s="64"/>
      <c r="AJ130" s="18"/>
    </row>
    <row r="131" spans="1:36" ht="30" customHeight="1">
      <c r="A131" s="357" t="s">
        <v>852</v>
      </c>
      <c r="B131" s="45" t="s">
        <v>853</v>
      </c>
      <c r="C131" s="64" t="s">
        <v>854</v>
      </c>
      <c r="D131" s="64"/>
      <c r="E131" s="64"/>
      <c r="F131" s="64"/>
      <c r="G131" s="64"/>
      <c r="H131" s="64"/>
      <c r="I131" s="64"/>
      <c r="J131" s="64"/>
      <c r="K131" s="64"/>
      <c r="L131" s="64"/>
      <c r="M131" s="64"/>
      <c r="N131" s="61"/>
      <c r="O131" s="61"/>
      <c r="P131" s="61"/>
      <c r="Q131" s="61"/>
      <c r="R131" s="61"/>
      <c r="S131" s="63"/>
      <c r="T131" s="64"/>
      <c r="U131" s="64"/>
      <c r="V131" s="64"/>
      <c r="W131" s="64"/>
      <c r="X131" s="64"/>
      <c r="Y131" s="64"/>
      <c r="Z131" s="64"/>
      <c r="AA131" s="64"/>
      <c r="AB131" s="64"/>
      <c r="AC131" s="64"/>
      <c r="AD131" s="64"/>
      <c r="AE131" s="64"/>
      <c r="AF131" s="64"/>
      <c r="AG131" s="64"/>
      <c r="AH131" s="64"/>
      <c r="AI131" s="64"/>
      <c r="AJ131" s="18"/>
    </row>
    <row r="132" spans="1:36" ht="30" customHeight="1">
      <c r="A132" s="358"/>
      <c r="B132" s="45" t="s">
        <v>855</v>
      </c>
      <c r="C132" s="64" t="s">
        <v>854</v>
      </c>
      <c r="D132" s="64"/>
      <c r="E132" s="64"/>
      <c r="F132" s="64"/>
      <c r="G132" s="64"/>
      <c r="H132" s="64"/>
      <c r="I132" s="64"/>
      <c r="J132" s="64"/>
      <c r="K132" s="64"/>
      <c r="L132" s="64"/>
      <c r="M132" s="64"/>
      <c r="N132" s="61"/>
      <c r="O132" s="61"/>
      <c r="P132" s="61"/>
      <c r="Q132" s="61"/>
      <c r="R132" s="61"/>
      <c r="S132" s="63"/>
      <c r="T132" s="64"/>
      <c r="U132" s="64"/>
      <c r="V132" s="64"/>
      <c r="W132" s="64"/>
      <c r="X132" s="64"/>
      <c r="Y132" s="64"/>
      <c r="Z132" s="64"/>
      <c r="AA132" s="64"/>
      <c r="AB132" s="64"/>
      <c r="AC132" s="64"/>
      <c r="AD132" s="64"/>
      <c r="AE132" s="64"/>
      <c r="AF132" s="64"/>
      <c r="AG132" s="64"/>
      <c r="AH132" s="64"/>
      <c r="AI132" s="64"/>
      <c r="AJ132" s="18"/>
    </row>
    <row r="133" spans="1:36" ht="30" customHeight="1">
      <c r="A133" s="358"/>
      <c r="B133" s="45" t="s">
        <v>856</v>
      </c>
      <c r="C133" s="64" t="s">
        <v>854</v>
      </c>
      <c r="D133" s="64"/>
      <c r="E133" s="64"/>
      <c r="F133" s="64"/>
      <c r="G133" s="64"/>
      <c r="H133" s="64"/>
      <c r="I133" s="64"/>
      <c r="J133" s="64"/>
      <c r="K133" s="64"/>
      <c r="L133" s="64"/>
      <c r="M133" s="64"/>
      <c r="N133" s="61"/>
      <c r="O133" s="61"/>
      <c r="P133" s="61"/>
      <c r="Q133" s="61"/>
      <c r="R133" s="61"/>
      <c r="S133" s="63"/>
      <c r="T133" s="64"/>
      <c r="U133" s="64"/>
      <c r="V133" s="64"/>
      <c r="W133" s="64"/>
      <c r="X133" s="64"/>
      <c r="Y133" s="64"/>
      <c r="Z133" s="64"/>
      <c r="AA133" s="64"/>
      <c r="AB133" s="64"/>
      <c r="AC133" s="64"/>
      <c r="AD133" s="64"/>
      <c r="AE133" s="64"/>
      <c r="AF133" s="64"/>
      <c r="AG133" s="64"/>
      <c r="AH133" s="64"/>
      <c r="AI133" s="64"/>
      <c r="AJ133" s="18"/>
    </row>
    <row r="134" spans="1:36" ht="30" customHeight="1">
      <c r="A134" s="358"/>
      <c r="B134" s="45" t="s">
        <v>857</v>
      </c>
      <c r="C134" s="64"/>
      <c r="D134" s="64"/>
      <c r="E134" s="64"/>
      <c r="F134" s="64"/>
      <c r="G134" s="64"/>
      <c r="H134" s="64"/>
      <c r="I134" s="64"/>
      <c r="J134" s="64"/>
      <c r="K134" s="64"/>
      <c r="L134" s="64"/>
      <c r="M134" s="64"/>
      <c r="N134" s="61"/>
      <c r="O134" s="61"/>
      <c r="P134" s="61"/>
      <c r="Q134" s="61"/>
      <c r="R134" s="61"/>
      <c r="S134" s="63"/>
      <c r="T134" s="64"/>
      <c r="U134" s="64"/>
      <c r="V134" s="64"/>
      <c r="W134" s="64"/>
      <c r="X134" s="64"/>
      <c r="Y134" s="64"/>
      <c r="Z134" s="64"/>
      <c r="AA134" s="64"/>
      <c r="AB134" s="64"/>
      <c r="AC134" s="64"/>
      <c r="AD134" s="64"/>
      <c r="AE134" s="64"/>
      <c r="AF134" s="64"/>
      <c r="AG134" s="64"/>
      <c r="AH134" s="64"/>
      <c r="AI134" s="64"/>
      <c r="AJ134" s="18"/>
    </row>
    <row r="135" spans="1:36" ht="30" customHeight="1">
      <c r="A135" s="358"/>
      <c r="B135" s="45" t="s">
        <v>858</v>
      </c>
      <c r="C135" s="64"/>
      <c r="D135" s="64"/>
      <c r="E135" s="64"/>
      <c r="F135" s="64"/>
      <c r="G135" s="64"/>
      <c r="H135" s="64"/>
      <c r="I135" s="64"/>
      <c r="J135" s="64"/>
      <c r="K135" s="64"/>
      <c r="L135" s="64"/>
      <c r="M135" s="64"/>
      <c r="N135" s="61"/>
      <c r="O135" s="61"/>
      <c r="P135" s="61"/>
      <c r="Q135" s="61"/>
      <c r="R135" s="61"/>
      <c r="S135" s="63"/>
      <c r="T135" s="64"/>
      <c r="U135" s="64"/>
      <c r="V135" s="64"/>
      <c r="W135" s="64"/>
      <c r="X135" s="64"/>
      <c r="Y135" s="64"/>
      <c r="Z135" s="64"/>
      <c r="AA135" s="64"/>
      <c r="AB135" s="64"/>
      <c r="AC135" s="64"/>
      <c r="AD135" s="64"/>
      <c r="AE135" s="64"/>
      <c r="AF135" s="64"/>
      <c r="AG135" s="64"/>
      <c r="AH135" s="64"/>
      <c r="AI135" s="64"/>
      <c r="AJ135" s="18"/>
    </row>
    <row r="136" spans="1:36" ht="30" customHeight="1">
      <c r="A136" s="358"/>
      <c r="B136" s="45" t="s">
        <v>859</v>
      </c>
      <c r="C136" s="64"/>
      <c r="D136" s="64"/>
      <c r="E136" s="64"/>
      <c r="F136" s="64"/>
      <c r="G136" s="64"/>
      <c r="H136" s="64"/>
      <c r="I136" s="64"/>
      <c r="J136" s="64"/>
      <c r="K136" s="64"/>
      <c r="L136" s="64"/>
      <c r="M136" s="64"/>
      <c r="N136" s="61"/>
      <c r="O136" s="61"/>
      <c r="P136" s="61"/>
      <c r="Q136" s="61"/>
      <c r="R136" s="61"/>
      <c r="S136" s="63"/>
      <c r="T136" s="64"/>
      <c r="U136" s="64"/>
      <c r="V136" s="64"/>
      <c r="W136" s="64"/>
      <c r="X136" s="64"/>
      <c r="Y136" s="64"/>
      <c r="Z136" s="64"/>
      <c r="AA136" s="64"/>
      <c r="AB136" s="64"/>
      <c r="AC136" s="64"/>
      <c r="AD136" s="64"/>
      <c r="AE136" s="64"/>
      <c r="AF136" s="64"/>
      <c r="AG136" s="64"/>
      <c r="AH136" s="64"/>
      <c r="AI136" s="64"/>
      <c r="AJ136" s="18"/>
    </row>
    <row r="137" spans="1:36" ht="30" customHeight="1">
      <c r="A137" s="358"/>
      <c r="B137" s="45" t="s">
        <v>860</v>
      </c>
      <c r="C137" s="64"/>
      <c r="D137" s="64"/>
      <c r="E137" s="64"/>
      <c r="F137" s="64"/>
      <c r="G137" s="64"/>
      <c r="H137" s="64"/>
      <c r="I137" s="64"/>
      <c r="J137" s="64"/>
      <c r="K137" s="64"/>
      <c r="L137" s="64"/>
      <c r="M137" s="64"/>
      <c r="N137" s="61"/>
      <c r="O137" s="61"/>
      <c r="P137" s="61"/>
      <c r="Q137" s="61"/>
      <c r="R137" s="61"/>
      <c r="S137" s="63"/>
      <c r="T137" s="64"/>
      <c r="U137" s="64"/>
      <c r="V137" s="64"/>
      <c r="W137" s="64"/>
      <c r="X137" s="64"/>
      <c r="Y137" s="64"/>
      <c r="Z137" s="64"/>
      <c r="AA137" s="64"/>
      <c r="AB137" s="64"/>
      <c r="AC137" s="64"/>
      <c r="AD137" s="64"/>
      <c r="AE137" s="64"/>
      <c r="AF137" s="64"/>
      <c r="AG137" s="64"/>
      <c r="AH137" s="64"/>
      <c r="AI137" s="64"/>
      <c r="AJ137" s="18"/>
    </row>
    <row r="138" spans="1:36" ht="30" customHeight="1">
      <c r="A138" s="358"/>
      <c r="B138" s="45" t="s">
        <v>861</v>
      </c>
      <c r="C138" s="64"/>
      <c r="D138" s="64"/>
      <c r="E138" s="64"/>
      <c r="F138" s="64"/>
      <c r="G138" s="64"/>
      <c r="H138" s="64"/>
      <c r="I138" s="64"/>
      <c r="J138" s="64"/>
      <c r="K138" s="64"/>
      <c r="L138" s="64"/>
      <c r="M138" s="64"/>
      <c r="N138" s="61"/>
      <c r="O138" s="61"/>
      <c r="P138" s="61"/>
      <c r="Q138" s="61"/>
      <c r="R138" s="61"/>
      <c r="S138" s="63"/>
      <c r="T138" s="64"/>
      <c r="U138" s="64"/>
      <c r="V138" s="64"/>
      <c r="W138" s="64"/>
      <c r="X138" s="64"/>
      <c r="Y138" s="64"/>
      <c r="Z138" s="64"/>
      <c r="AA138" s="64"/>
      <c r="AB138" s="64"/>
      <c r="AC138" s="64"/>
      <c r="AD138" s="64"/>
      <c r="AE138" s="64"/>
      <c r="AF138" s="64"/>
      <c r="AG138" s="64"/>
      <c r="AH138" s="64"/>
      <c r="AI138" s="64"/>
      <c r="AJ138" s="18"/>
    </row>
    <row r="139" spans="1:36" ht="30" customHeight="1">
      <c r="A139" s="358"/>
      <c r="B139" s="45" t="s">
        <v>862</v>
      </c>
      <c r="C139" s="64"/>
      <c r="D139" s="64"/>
      <c r="E139" s="64"/>
      <c r="F139" s="64"/>
      <c r="G139" s="64"/>
      <c r="H139" s="64"/>
      <c r="I139" s="64"/>
      <c r="J139" s="64"/>
      <c r="K139" s="64"/>
      <c r="L139" s="64"/>
      <c r="M139" s="64"/>
      <c r="N139" s="61"/>
      <c r="O139" s="61"/>
      <c r="P139" s="61"/>
      <c r="Q139" s="61"/>
      <c r="R139" s="61"/>
      <c r="S139" s="63"/>
      <c r="T139" s="64"/>
      <c r="U139" s="64"/>
      <c r="V139" s="64"/>
      <c r="W139" s="64"/>
      <c r="X139" s="64"/>
      <c r="Y139" s="64"/>
      <c r="Z139" s="64"/>
      <c r="AA139" s="64"/>
      <c r="AB139" s="64"/>
      <c r="AC139" s="64"/>
      <c r="AD139" s="64"/>
      <c r="AE139" s="64"/>
      <c r="AF139" s="64"/>
      <c r="AG139" s="64"/>
      <c r="AH139" s="64"/>
      <c r="AI139" s="64"/>
      <c r="AJ139" s="18"/>
    </row>
    <row r="140" spans="1:36" ht="30" customHeight="1">
      <c r="A140" s="358"/>
      <c r="B140" s="45" t="s">
        <v>863</v>
      </c>
      <c r="C140" s="64"/>
      <c r="D140" s="64"/>
      <c r="E140" s="64"/>
      <c r="F140" s="64"/>
      <c r="G140" s="64"/>
      <c r="H140" s="64"/>
      <c r="I140" s="64"/>
      <c r="J140" s="64"/>
      <c r="K140" s="64"/>
      <c r="L140" s="64"/>
      <c r="M140" s="64"/>
      <c r="N140" s="61"/>
      <c r="O140" s="61"/>
      <c r="P140" s="61"/>
      <c r="Q140" s="61"/>
      <c r="R140" s="61"/>
      <c r="S140" s="63"/>
      <c r="T140" s="64"/>
      <c r="U140" s="64"/>
      <c r="V140" s="64"/>
      <c r="W140" s="64"/>
      <c r="X140" s="64"/>
      <c r="Y140" s="64"/>
      <c r="Z140" s="64"/>
      <c r="AA140" s="64"/>
      <c r="AB140" s="64"/>
      <c r="AC140" s="64"/>
      <c r="AD140" s="64"/>
      <c r="AE140" s="64"/>
      <c r="AF140" s="64"/>
      <c r="AG140" s="64"/>
      <c r="AH140" s="64"/>
      <c r="AI140" s="64"/>
      <c r="AJ140" s="18"/>
    </row>
    <row r="141" spans="1:36" ht="30" customHeight="1">
      <c r="A141" s="358"/>
      <c r="B141" s="45" t="s">
        <v>864</v>
      </c>
      <c r="C141" s="64"/>
      <c r="D141" s="64"/>
      <c r="E141" s="64"/>
      <c r="F141" s="64"/>
      <c r="G141" s="64"/>
      <c r="H141" s="64"/>
      <c r="I141" s="64"/>
      <c r="J141" s="64"/>
      <c r="K141" s="64"/>
      <c r="L141" s="64"/>
      <c r="M141" s="64"/>
      <c r="N141" s="61"/>
      <c r="O141" s="61"/>
      <c r="P141" s="61"/>
      <c r="Q141" s="61"/>
      <c r="R141" s="61"/>
      <c r="S141" s="63"/>
      <c r="T141" s="64"/>
      <c r="U141" s="64"/>
      <c r="V141" s="64"/>
      <c r="W141" s="64"/>
      <c r="X141" s="64"/>
      <c r="Y141" s="64"/>
      <c r="Z141" s="64"/>
      <c r="AA141" s="64"/>
      <c r="AB141" s="64"/>
      <c r="AC141" s="64"/>
      <c r="AD141" s="64"/>
      <c r="AE141" s="64"/>
      <c r="AF141" s="64"/>
      <c r="AG141" s="64"/>
      <c r="AH141" s="64"/>
      <c r="AI141" s="64"/>
      <c r="AJ141" s="18"/>
    </row>
    <row r="142" spans="1:36" ht="30" customHeight="1">
      <c r="A142" s="358"/>
      <c r="B142" s="45" t="s">
        <v>865</v>
      </c>
      <c r="C142" s="64"/>
      <c r="D142" s="64"/>
      <c r="E142" s="64"/>
      <c r="F142" s="64"/>
      <c r="G142" s="64"/>
      <c r="H142" s="64"/>
      <c r="I142" s="64"/>
      <c r="J142" s="64"/>
      <c r="K142" s="64"/>
      <c r="L142" s="64"/>
      <c r="M142" s="64"/>
      <c r="N142" s="61"/>
      <c r="O142" s="61"/>
      <c r="P142" s="61"/>
      <c r="Q142" s="61"/>
      <c r="R142" s="61"/>
      <c r="S142" s="63"/>
      <c r="T142" s="64"/>
      <c r="U142" s="64"/>
      <c r="V142" s="64"/>
      <c r="W142" s="64"/>
      <c r="X142" s="64"/>
      <c r="Y142" s="64"/>
      <c r="Z142" s="64"/>
      <c r="AA142" s="64"/>
      <c r="AB142" s="64"/>
      <c r="AC142" s="64"/>
      <c r="AD142" s="64"/>
      <c r="AE142" s="64"/>
      <c r="AF142" s="64"/>
      <c r="AG142" s="64"/>
      <c r="AH142" s="64"/>
      <c r="AI142" s="64"/>
      <c r="AJ142" s="18"/>
    </row>
    <row r="143" spans="1:36" ht="30" customHeight="1">
      <c r="A143" s="358"/>
      <c r="B143" s="45" t="s">
        <v>866</v>
      </c>
      <c r="C143" s="64"/>
      <c r="D143" s="64"/>
      <c r="E143" s="64"/>
      <c r="F143" s="64"/>
      <c r="G143" s="64"/>
      <c r="H143" s="64"/>
      <c r="I143" s="64"/>
      <c r="J143" s="64"/>
      <c r="K143" s="64"/>
      <c r="L143" s="64"/>
      <c r="M143" s="64"/>
      <c r="N143" s="61"/>
      <c r="O143" s="61"/>
      <c r="P143" s="61"/>
      <c r="Q143" s="61"/>
      <c r="R143" s="61"/>
      <c r="S143" s="63"/>
      <c r="T143" s="64"/>
      <c r="U143" s="64"/>
      <c r="V143" s="64"/>
      <c r="W143" s="64"/>
      <c r="X143" s="64"/>
      <c r="Y143" s="64"/>
      <c r="Z143" s="64"/>
      <c r="AA143" s="64"/>
      <c r="AB143" s="64"/>
      <c r="AC143" s="64"/>
      <c r="AD143" s="64"/>
      <c r="AE143" s="64"/>
      <c r="AF143" s="64"/>
      <c r="AG143" s="64"/>
      <c r="AH143" s="64"/>
      <c r="AI143" s="64"/>
      <c r="AJ143" s="18"/>
    </row>
    <row r="144" spans="1:36" ht="30" customHeight="1">
      <c r="A144" s="358"/>
      <c r="B144" s="45" t="s">
        <v>867</v>
      </c>
      <c r="C144" s="64"/>
      <c r="D144" s="64"/>
      <c r="E144" s="64"/>
      <c r="F144" s="64"/>
      <c r="G144" s="64"/>
      <c r="H144" s="64"/>
      <c r="I144" s="64"/>
      <c r="J144" s="64"/>
      <c r="K144" s="64"/>
      <c r="L144" s="64"/>
      <c r="M144" s="64"/>
      <c r="N144" s="61"/>
      <c r="O144" s="61"/>
      <c r="P144" s="61"/>
      <c r="Q144" s="61"/>
      <c r="R144" s="61"/>
      <c r="S144" s="63"/>
      <c r="T144" s="64"/>
      <c r="U144" s="64"/>
      <c r="V144" s="64"/>
      <c r="W144" s="64"/>
      <c r="X144" s="64"/>
      <c r="Y144" s="64"/>
      <c r="Z144" s="64"/>
      <c r="AA144" s="64"/>
      <c r="AB144" s="64"/>
      <c r="AC144" s="64"/>
      <c r="AD144" s="64"/>
      <c r="AE144" s="64"/>
      <c r="AF144" s="64"/>
      <c r="AG144" s="64"/>
      <c r="AH144" s="64"/>
      <c r="AI144" s="64"/>
      <c r="AJ144" s="18"/>
    </row>
    <row r="145" spans="1:36" ht="30" customHeight="1">
      <c r="A145" s="359"/>
      <c r="B145" s="45" t="s">
        <v>868</v>
      </c>
      <c r="C145" s="64"/>
      <c r="D145" s="64"/>
      <c r="E145" s="64"/>
      <c r="F145" s="64"/>
      <c r="G145" s="64"/>
      <c r="H145" s="64"/>
      <c r="I145" s="64"/>
      <c r="J145" s="64"/>
      <c r="K145" s="64"/>
      <c r="L145" s="64"/>
      <c r="M145" s="64"/>
      <c r="N145" s="61"/>
      <c r="O145" s="61"/>
      <c r="P145" s="61"/>
      <c r="Q145" s="61"/>
      <c r="R145" s="61"/>
      <c r="S145" s="63"/>
      <c r="T145" s="64"/>
      <c r="U145" s="64"/>
      <c r="V145" s="64"/>
      <c r="W145" s="64"/>
      <c r="X145" s="64"/>
      <c r="Y145" s="64"/>
      <c r="Z145" s="64"/>
      <c r="AA145" s="64"/>
      <c r="AB145" s="64"/>
      <c r="AC145" s="64"/>
      <c r="AD145" s="64"/>
      <c r="AE145" s="64"/>
      <c r="AF145" s="64"/>
      <c r="AG145" s="64"/>
      <c r="AH145" s="64"/>
      <c r="AI145" s="64"/>
      <c r="AJ145" s="18"/>
    </row>
    <row r="146" spans="1:36" ht="30" customHeight="1">
      <c r="A146" s="357" t="s">
        <v>869</v>
      </c>
      <c r="B146" s="45" t="s">
        <v>870</v>
      </c>
      <c r="C146" s="64" t="s">
        <v>871</v>
      </c>
      <c r="D146" s="64"/>
      <c r="E146" s="64"/>
      <c r="F146" s="64"/>
      <c r="G146" s="64"/>
      <c r="H146" s="64"/>
      <c r="I146" s="64"/>
      <c r="J146" s="64"/>
      <c r="K146" s="64"/>
      <c r="L146" s="64"/>
      <c r="M146" s="64"/>
      <c r="N146" s="61"/>
      <c r="O146" s="61"/>
      <c r="P146" s="61"/>
      <c r="Q146" s="61"/>
      <c r="R146" s="61"/>
      <c r="S146" s="63"/>
      <c r="T146" s="64"/>
      <c r="U146" s="64"/>
      <c r="V146" s="64"/>
      <c r="W146" s="64"/>
      <c r="X146" s="64"/>
      <c r="Y146" s="64"/>
      <c r="Z146" s="64"/>
      <c r="AA146" s="64"/>
      <c r="AB146" s="64"/>
      <c r="AC146" s="64"/>
      <c r="AD146" s="64"/>
      <c r="AE146" s="64"/>
      <c r="AF146" s="64"/>
      <c r="AG146" s="64"/>
      <c r="AH146" s="64"/>
      <c r="AI146" s="64"/>
      <c r="AJ146" s="18"/>
    </row>
    <row r="147" spans="1:36" ht="30" customHeight="1">
      <c r="A147" s="358"/>
      <c r="B147" s="45" t="s">
        <v>872</v>
      </c>
      <c r="C147" s="64" t="s">
        <v>871</v>
      </c>
      <c r="D147" s="64"/>
      <c r="E147" s="64"/>
      <c r="F147" s="64"/>
      <c r="G147" s="64"/>
      <c r="H147" s="64"/>
      <c r="I147" s="64"/>
      <c r="J147" s="64"/>
      <c r="K147" s="64"/>
      <c r="L147" s="64"/>
      <c r="M147" s="64"/>
      <c r="N147" s="61"/>
      <c r="O147" s="61"/>
      <c r="P147" s="61"/>
      <c r="Q147" s="61"/>
      <c r="R147" s="61"/>
      <c r="S147" s="63"/>
      <c r="T147" s="64"/>
      <c r="U147" s="64"/>
      <c r="V147" s="64"/>
      <c r="W147" s="64"/>
      <c r="X147" s="64"/>
      <c r="Y147" s="64"/>
      <c r="Z147" s="64"/>
      <c r="AA147" s="64"/>
      <c r="AB147" s="64"/>
      <c r="AC147" s="64"/>
      <c r="AD147" s="64"/>
      <c r="AE147" s="64"/>
      <c r="AF147" s="64"/>
      <c r="AG147" s="64"/>
      <c r="AH147" s="64"/>
      <c r="AI147" s="64"/>
      <c r="AJ147" s="18"/>
    </row>
    <row r="148" spans="1:36" ht="30" customHeight="1">
      <c r="A148" s="358"/>
      <c r="B148" s="45" t="s">
        <v>873</v>
      </c>
      <c r="C148" s="64" t="s">
        <v>871</v>
      </c>
      <c r="D148" s="64"/>
      <c r="E148" s="64"/>
      <c r="F148" s="64"/>
      <c r="G148" s="64"/>
      <c r="H148" s="64"/>
      <c r="I148" s="64"/>
      <c r="J148" s="64"/>
      <c r="K148" s="64"/>
      <c r="L148" s="64"/>
      <c r="M148" s="64"/>
      <c r="N148" s="61"/>
      <c r="O148" s="61"/>
      <c r="P148" s="61"/>
      <c r="Q148" s="61"/>
      <c r="R148" s="61"/>
      <c r="S148" s="63"/>
      <c r="T148" s="64"/>
      <c r="U148" s="64"/>
      <c r="V148" s="64"/>
      <c r="W148" s="64"/>
      <c r="X148" s="64"/>
      <c r="Y148" s="64"/>
      <c r="Z148" s="64"/>
      <c r="AA148" s="64"/>
      <c r="AB148" s="64"/>
      <c r="AC148" s="64"/>
      <c r="AD148" s="64"/>
      <c r="AE148" s="64"/>
      <c r="AF148" s="64"/>
      <c r="AG148" s="64"/>
      <c r="AH148" s="64"/>
      <c r="AI148" s="64"/>
      <c r="AJ148" s="18"/>
    </row>
    <row r="149" spans="1:36" ht="30" customHeight="1">
      <c r="A149" s="358"/>
      <c r="B149" s="45" t="s">
        <v>874</v>
      </c>
      <c r="C149" s="64"/>
      <c r="D149" s="64"/>
      <c r="E149" s="64"/>
      <c r="F149" s="64"/>
      <c r="G149" s="64"/>
      <c r="H149" s="64"/>
      <c r="I149" s="64"/>
      <c r="J149" s="64"/>
      <c r="K149" s="64"/>
      <c r="L149" s="64"/>
      <c r="M149" s="64"/>
      <c r="N149" s="61"/>
      <c r="O149" s="61"/>
      <c r="P149" s="61"/>
      <c r="Q149" s="61"/>
      <c r="R149" s="61"/>
      <c r="S149" s="63"/>
      <c r="T149" s="64"/>
      <c r="U149" s="64"/>
      <c r="V149" s="64"/>
      <c r="W149" s="64"/>
      <c r="X149" s="64"/>
      <c r="Y149" s="64"/>
      <c r="Z149" s="64"/>
      <c r="AA149" s="64"/>
      <c r="AB149" s="64"/>
      <c r="AC149" s="64"/>
      <c r="AD149" s="64"/>
      <c r="AE149" s="64"/>
      <c r="AF149" s="64"/>
      <c r="AG149" s="64"/>
      <c r="AH149" s="64"/>
      <c r="AI149" s="64"/>
      <c r="AJ149" s="18"/>
    </row>
    <row r="150" spans="1:36" ht="30" customHeight="1">
      <c r="A150" s="358"/>
      <c r="B150" s="45" t="s">
        <v>875</v>
      </c>
      <c r="C150" s="64"/>
      <c r="D150" s="64"/>
      <c r="E150" s="64"/>
      <c r="F150" s="64"/>
      <c r="G150" s="64"/>
      <c r="H150" s="64"/>
      <c r="I150" s="64"/>
      <c r="J150" s="64"/>
      <c r="K150" s="64"/>
      <c r="L150" s="64"/>
      <c r="M150" s="64"/>
      <c r="N150" s="61"/>
      <c r="O150" s="61"/>
      <c r="P150" s="61"/>
      <c r="Q150" s="61"/>
      <c r="R150" s="61"/>
      <c r="S150" s="63"/>
      <c r="T150" s="64"/>
      <c r="U150" s="64"/>
      <c r="V150" s="64"/>
      <c r="W150" s="64"/>
      <c r="X150" s="64"/>
      <c r="Y150" s="64"/>
      <c r="Z150" s="64"/>
      <c r="AA150" s="64"/>
      <c r="AB150" s="64"/>
      <c r="AC150" s="64"/>
      <c r="AD150" s="64"/>
      <c r="AE150" s="64"/>
      <c r="AF150" s="64"/>
      <c r="AG150" s="64"/>
      <c r="AH150" s="64"/>
      <c r="AI150" s="64"/>
      <c r="AJ150" s="18"/>
    </row>
    <row r="151" spans="1:36" ht="30" customHeight="1">
      <c r="A151" s="358"/>
      <c r="B151" s="45" t="s">
        <v>876</v>
      </c>
      <c r="C151" s="64"/>
      <c r="D151" s="64"/>
      <c r="E151" s="64"/>
      <c r="F151" s="64"/>
      <c r="G151" s="64"/>
      <c r="H151" s="64"/>
      <c r="I151" s="64"/>
      <c r="J151" s="64"/>
      <c r="K151" s="64"/>
      <c r="L151" s="64"/>
      <c r="M151" s="64"/>
      <c r="N151" s="61"/>
      <c r="O151" s="61"/>
      <c r="P151" s="61"/>
      <c r="Q151" s="61"/>
      <c r="R151" s="61"/>
      <c r="S151" s="63"/>
      <c r="T151" s="64"/>
      <c r="U151" s="64"/>
      <c r="V151" s="64"/>
      <c r="W151" s="64"/>
      <c r="X151" s="64"/>
      <c r="Y151" s="64"/>
      <c r="Z151" s="64"/>
      <c r="AA151" s="64"/>
      <c r="AB151" s="64"/>
      <c r="AC151" s="64"/>
      <c r="AD151" s="64"/>
      <c r="AE151" s="64"/>
      <c r="AF151" s="64"/>
      <c r="AG151" s="64"/>
      <c r="AH151" s="64"/>
      <c r="AI151" s="64"/>
      <c r="AJ151" s="18"/>
    </row>
    <row r="152" spans="1:36" ht="30" customHeight="1">
      <c r="A152" s="358"/>
      <c r="B152" s="45" t="s">
        <v>877</v>
      </c>
      <c r="C152" s="64"/>
      <c r="D152" s="64"/>
      <c r="E152" s="64"/>
      <c r="F152" s="64"/>
      <c r="G152" s="64"/>
      <c r="H152" s="64"/>
      <c r="I152" s="64"/>
      <c r="J152" s="64"/>
      <c r="K152" s="64"/>
      <c r="L152" s="64"/>
      <c r="M152" s="64"/>
      <c r="N152" s="61"/>
      <c r="O152" s="61"/>
      <c r="P152" s="61"/>
      <c r="Q152" s="61"/>
      <c r="R152" s="61"/>
      <c r="S152" s="63"/>
      <c r="T152" s="64"/>
      <c r="U152" s="64"/>
      <c r="V152" s="64"/>
      <c r="W152" s="64"/>
      <c r="X152" s="64"/>
      <c r="Y152" s="64"/>
      <c r="Z152" s="64"/>
      <c r="AA152" s="64"/>
      <c r="AB152" s="64"/>
      <c r="AC152" s="64"/>
      <c r="AD152" s="64"/>
      <c r="AE152" s="64"/>
      <c r="AF152" s="64"/>
      <c r="AG152" s="64"/>
      <c r="AH152" s="64"/>
      <c r="AI152" s="64"/>
      <c r="AJ152" s="18"/>
    </row>
    <row r="153" spans="1:36" ht="30" customHeight="1">
      <c r="A153" s="358"/>
      <c r="B153" s="45" t="s">
        <v>878</v>
      </c>
      <c r="C153" s="64"/>
      <c r="D153" s="64"/>
      <c r="E153" s="64"/>
      <c r="F153" s="64"/>
      <c r="G153" s="64"/>
      <c r="H153" s="64"/>
      <c r="I153" s="64"/>
      <c r="J153" s="64"/>
      <c r="K153" s="64"/>
      <c r="L153" s="64"/>
      <c r="M153" s="64"/>
      <c r="N153" s="61"/>
      <c r="O153" s="61"/>
      <c r="P153" s="61"/>
      <c r="Q153" s="61"/>
      <c r="R153" s="61"/>
      <c r="S153" s="63"/>
      <c r="T153" s="64"/>
      <c r="U153" s="64"/>
      <c r="V153" s="64"/>
      <c r="W153" s="64"/>
      <c r="X153" s="64"/>
      <c r="Y153" s="64"/>
      <c r="Z153" s="64"/>
      <c r="AA153" s="64"/>
      <c r="AB153" s="64"/>
      <c r="AC153" s="64"/>
      <c r="AD153" s="64"/>
      <c r="AE153" s="64"/>
      <c r="AF153" s="64"/>
      <c r="AG153" s="64"/>
      <c r="AH153" s="64"/>
      <c r="AI153" s="64"/>
      <c r="AJ153" s="18"/>
    </row>
    <row r="154" spans="1:36" ht="30" customHeight="1">
      <c r="A154" s="358"/>
      <c r="B154" s="45" t="s">
        <v>879</v>
      </c>
      <c r="C154" s="64"/>
      <c r="D154" s="64"/>
      <c r="E154" s="64"/>
      <c r="F154" s="64"/>
      <c r="G154" s="64"/>
      <c r="H154" s="64"/>
      <c r="I154" s="64"/>
      <c r="J154" s="64"/>
      <c r="K154" s="64"/>
      <c r="L154" s="64"/>
      <c r="M154" s="64"/>
      <c r="N154" s="61"/>
      <c r="O154" s="61"/>
      <c r="P154" s="61"/>
      <c r="Q154" s="61"/>
      <c r="R154" s="61"/>
      <c r="S154" s="63"/>
      <c r="T154" s="64"/>
      <c r="U154" s="64"/>
      <c r="V154" s="64"/>
      <c r="W154" s="64"/>
      <c r="X154" s="64"/>
      <c r="Y154" s="64"/>
      <c r="Z154" s="64"/>
      <c r="AA154" s="64"/>
      <c r="AB154" s="64"/>
      <c r="AC154" s="64"/>
      <c r="AD154" s="64"/>
      <c r="AE154" s="64"/>
      <c r="AF154" s="64"/>
      <c r="AG154" s="64"/>
      <c r="AH154" s="64"/>
      <c r="AI154" s="64"/>
      <c r="AJ154" s="18"/>
    </row>
    <row r="155" spans="1:36" ht="30" customHeight="1">
      <c r="A155" s="358"/>
      <c r="B155" s="45" t="s">
        <v>880</v>
      </c>
      <c r="C155" s="64"/>
      <c r="D155" s="64"/>
      <c r="E155" s="64"/>
      <c r="F155" s="64"/>
      <c r="G155" s="64"/>
      <c r="H155" s="64"/>
      <c r="I155" s="64"/>
      <c r="J155" s="64"/>
      <c r="K155" s="64"/>
      <c r="L155" s="64"/>
      <c r="M155" s="64"/>
      <c r="N155" s="61"/>
      <c r="O155" s="61"/>
      <c r="P155" s="61"/>
      <c r="Q155" s="61"/>
      <c r="R155" s="61"/>
      <c r="S155" s="63"/>
      <c r="T155" s="64"/>
      <c r="U155" s="64"/>
      <c r="V155" s="64"/>
      <c r="W155" s="64"/>
      <c r="X155" s="64"/>
      <c r="Y155" s="64"/>
      <c r="Z155" s="64"/>
      <c r="AA155" s="64"/>
      <c r="AB155" s="64"/>
      <c r="AC155" s="64"/>
      <c r="AD155" s="64"/>
      <c r="AE155" s="64"/>
      <c r="AF155" s="64"/>
      <c r="AG155" s="64"/>
      <c r="AH155" s="64"/>
      <c r="AI155" s="64"/>
      <c r="AJ155" s="18"/>
    </row>
    <row r="156" spans="1:36" ht="30" customHeight="1">
      <c r="A156" s="358"/>
      <c r="B156" s="45" t="s">
        <v>881</v>
      </c>
      <c r="C156" s="64"/>
      <c r="D156" s="64"/>
      <c r="E156" s="64"/>
      <c r="F156" s="64"/>
      <c r="G156" s="64"/>
      <c r="H156" s="64"/>
      <c r="I156" s="64"/>
      <c r="J156" s="64"/>
      <c r="K156" s="64"/>
      <c r="L156" s="64"/>
      <c r="M156" s="64"/>
      <c r="N156" s="61"/>
      <c r="O156" s="61"/>
      <c r="P156" s="61"/>
      <c r="Q156" s="61"/>
      <c r="R156" s="61"/>
      <c r="S156" s="63"/>
      <c r="T156" s="64"/>
      <c r="U156" s="64"/>
      <c r="V156" s="64"/>
      <c r="W156" s="64"/>
      <c r="X156" s="64"/>
      <c r="Y156" s="64"/>
      <c r="Z156" s="64"/>
      <c r="AA156" s="64"/>
      <c r="AB156" s="64"/>
      <c r="AC156" s="64"/>
      <c r="AD156" s="64"/>
      <c r="AE156" s="64"/>
      <c r="AF156" s="64"/>
      <c r="AG156" s="64"/>
      <c r="AH156" s="64"/>
      <c r="AI156" s="64"/>
      <c r="AJ156" s="18"/>
    </row>
    <row r="157" spans="1:36" ht="30" customHeight="1">
      <c r="A157" s="358"/>
      <c r="B157" s="45" t="s">
        <v>882</v>
      </c>
      <c r="C157" s="64"/>
      <c r="D157" s="64"/>
      <c r="E157" s="64"/>
      <c r="F157" s="64"/>
      <c r="G157" s="64"/>
      <c r="H157" s="64"/>
      <c r="I157" s="64"/>
      <c r="J157" s="64"/>
      <c r="K157" s="64"/>
      <c r="L157" s="64"/>
      <c r="M157" s="64"/>
      <c r="N157" s="61"/>
      <c r="O157" s="61"/>
      <c r="P157" s="61"/>
      <c r="Q157" s="61"/>
      <c r="R157" s="61"/>
      <c r="S157" s="63"/>
      <c r="T157" s="64"/>
      <c r="U157" s="64"/>
      <c r="V157" s="64"/>
      <c r="W157" s="64"/>
      <c r="X157" s="64"/>
      <c r="Y157" s="64"/>
      <c r="Z157" s="64"/>
      <c r="AA157" s="64"/>
      <c r="AB157" s="64"/>
      <c r="AC157" s="64"/>
      <c r="AD157" s="64"/>
      <c r="AE157" s="64"/>
      <c r="AF157" s="64"/>
      <c r="AG157" s="64"/>
      <c r="AH157" s="64"/>
      <c r="AI157" s="64"/>
      <c r="AJ157" s="18"/>
    </row>
    <row r="158" spans="1:36" ht="30" customHeight="1">
      <c r="A158" s="358"/>
      <c r="B158" s="45" t="s">
        <v>883</v>
      </c>
      <c r="C158" s="64"/>
      <c r="D158" s="64"/>
      <c r="E158" s="64"/>
      <c r="F158" s="64"/>
      <c r="G158" s="64"/>
      <c r="H158" s="64"/>
      <c r="I158" s="64"/>
      <c r="J158" s="64"/>
      <c r="K158" s="64"/>
      <c r="L158" s="64"/>
      <c r="M158" s="64"/>
      <c r="N158" s="61"/>
      <c r="O158" s="61"/>
      <c r="P158" s="61"/>
      <c r="Q158" s="61"/>
      <c r="R158" s="61"/>
      <c r="S158" s="63"/>
      <c r="T158" s="64"/>
      <c r="U158" s="64"/>
      <c r="V158" s="64"/>
      <c r="W158" s="64"/>
      <c r="X158" s="64"/>
      <c r="Y158" s="64"/>
      <c r="Z158" s="64"/>
      <c r="AA158" s="64"/>
      <c r="AB158" s="64"/>
      <c r="AC158" s="64"/>
      <c r="AD158" s="64"/>
      <c r="AE158" s="64"/>
      <c r="AF158" s="64"/>
      <c r="AG158" s="64"/>
      <c r="AH158" s="64"/>
      <c r="AI158" s="64"/>
      <c r="AJ158" s="18"/>
    </row>
    <row r="159" spans="1:36" ht="30" customHeight="1">
      <c r="A159" s="358"/>
      <c r="B159" s="45" t="s">
        <v>884</v>
      </c>
      <c r="C159" s="64"/>
      <c r="D159" s="64"/>
      <c r="E159" s="64"/>
      <c r="F159" s="64"/>
      <c r="G159" s="64"/>
      <c r="H159" s="64"/>
      <c r="I159" s="64"/>
      <c r="J159" s="64"/>
      <c r="K159" s="64"/>
      <c r="L159" s="64"/>
      <c r="M159" s="64"/>
      <c r="N159" s="61"/>
      <c r="O159" s="61"/>
      <c r="P159" s="61"/>
      <c r="Q159" s="61"/>
      <c r="R159" s="61"/>
      <c r="S159" s="63"/>
      <c r="T159" s="64"/>
      <c r="U159" s="64"/>
      <c r="V159" s="64"/>
      <c r="W159" s="64"/>
      <c r="X159" s="64"/>
      <c r="Y159" s="64"/>
      <c r="Z159" s="64"/>
      <c r="AA159" s="64"/>
      <c r="AB159" s="64"/>
      <c r="AC159" s="64"/>
      <c r="AD159" s="64"/>
      <c r="AE159" s="64"/>
      <c r="AF159" s="64"/>
      <c r="AG159" s="64"/>
      <c r="AH159" s="64"/>
      <c r="AI159" s="64"/>
      <c r="AJ159" s="18"/>
    </row>
    <row r="160" spans="1:36" ht="30" customHeight="1">
      <c r="A160" s="359"/>
      <c r="B160" s="45" t="s">
        <v>885</v>
      </c>
      <c r="C160" s="64"/>
      <c r="D160" s="64"/>
      <c r="E160" s="64"/>
      <c r="F160" s="64"/>
      <c r="G160" s="64"/>
      <c r="H160" s="64"/>
      <c r="I160" s="64"/>
      <c r="J160" s="64"/>
      <c r="K160" s="64"/>
      <c r="L160" s="64"/>
      <c r="M160" s="64"/>
      <c r="N160" s="61"/>
      <c r="O160" s="61"/>
      <c r="P160" s="61"/>
      <c r="Q160" s="61"/>
      <c r="R160" s="61"/>
      <c r="S160" s="63"/>
      <c r="T160" s="64"/>
      <c r="U160" s="64"/>
      <c r="V160" s="64"/>
      <c r="W160" s="64"/>
      <c r="X160" s="64"/>
      <c r="Y160" s="64"/>
      <c r="Z160" s="64"/>
      <c r="AA160" s="64"/>
      <c r="AB160" s="64"/>
      <c r="AC160" s="64"/>
      <c r="AD160" s="64"/>
      <c r="AE160" s="64"/>
      <c r="AF160" s="64"/>
      <c r="AG160" s="64"/>
      <c r="AH160" s="64"/>
      <c r="AI160" s="64"/>
      <c r="AJ160" s="18"/>
    </row>
    <row r="161" spans="1:36">
      <c r="AJ161" s="18"/>
    </row>
    <row r="162" spans="1:36">
      <c r="B162" s="65"/>
      <c r="AJ162" s="18"/>
    </row>
    <row r="163" spans="1:36" ht="15.75" thickBot="1">
      <c r="L163" s="73"/>
      <c r="AJ163" s="18"/>
    </row>
    <row r="164" spans="1:36" ht="26.25" customHeight="1" thickBot="1">
      <c r="A164" s="69" t="s">
        <v>521</v>
      </c>
      <c r="B164" s="70"/>
      <c r="C164" s="70"/>
      <c r="D164" s="70"/>
      <c r="E164" s="70"/>
      <c r="F164" s="70"/>
      <c r="G164" s="70"/>
      <c r="H164" s="70"/>
      <c r="I164" s="70"/>
      <c r="J164" s="70"/>
      <c r="K164" s="70"/>
      <c r="L164" s="72"/>
      <c r="M164" s="71"/>
      <c r="AJ164" s="18"/>
    </row>
    <row r="165" spans="1:36" ht="26.25" customHeight="1" thickBot="1">
      <c r="A165" s="47"/>
      <c r="B165" s="48"/>
      <c r="C165" s="48"/>
      <c r="D165" s="49"/>
      <c r="E165" s="49"/>
      <c r="F165" s="49"/>
      <c r="G165" s="49"/>
      <c r="H165" s="49"/>
      <c r="I165" s="49"/>
      <c r="J165" s="49"/>
      <c r="K165" s="49"/>
      <c r="L165" s="49"/>
      <c r="M165" s="49"/>
      <c r="N165" s="49"/>
      <c r="AJ165" s="18"/>
    </row>
    <row r="166" spans="1:36" ht="43.5" customHeight="1" thickBot="1">
      <c r="A166" s="53" t="s">
        <v>522</v>
      </c>
      <c r="B166" s="54"/>
      <c r="C166" s="55">
        <v>0</v>
      </c>
      <c r="AJ166" s="18"/>
    </row>
    <row r="167" spans="1:36">
      <c r="AJ167" s="18"/>
    </row>
    <row r="168" spans="1:36" ht="15.75">
      <c r="A168" s="278" t="s">
        <v>523</v>
      </c>
      <c r="B168" s="280" t="s">
        <v>83</v>
      </c>
      <c r="C168" s="280" t="s">
        <v>1</v>
      </c>
      <c r="D168" s="280" t="s">
        <v>3</v>
      </c>
      <c r="E168" s="281" t="s">
        <v>5</v>
      </c>
      <c r="F168" s="280" t="s">
        <v>7</v>
      </c>
      <c r="G168" s="280"/>
      <c r="H168" s="280" t="s">
        <v>9</v>
      </c>
      <c r="I168" s="280" t="s">
        <v>13</v>
      </c>
      <c r="J168" s="283" t="s">
        <v>11</v>
      </c>
      <c r="K168" s="283" t="s">
        <v>84</v>
      </c>
      <c r="L168" s="283"/>
      <c r="M168" s="283" t="s">
        <v>19</v>
      </c>
      <c r="N168" s="46"/>
      <c r="AJ168" s="18"/>
    </row>
    <row r="169" spans="1:36" ht="15.75">
      <c r="A169" s="279"/>
      <c r="B169" s="280"/>
      <c r="C169" s="280"/>
      <c r="D169" s="280"/>
      <c r="E169" s="281"/>
      <c r="F169" s="50" t="s">
        <v>86</v>
      </c>
      <c r="G169" s="50" t="s">
        <v>87</v>
      </c>
      <c r="H169" s="280"/>
      <c r="I169" s="280"/>
      <c r="J169" s="283"/>
      <c r="K169" s="97" t="s">
        <v>88</v>
      </c>
      <c r="L169" s="97" t="s">
        <v>89</v>
      </c>
      <c r="M169" s="283"/>
      <c r="N169" s="2"/>
      <c r="AJ169" s="18"/>
    </row>
    <row r="170" spans="1:36">
      <c r="A170" s="45" t="s">
        <v>754</v>
      </c>
      <c r="B170" s="45"/>
      <c r="C170" s="64" t="s">
        <v>535</v>
      </c>
      <c r="D170" s="64"/>
      <c r="E170" s="64"/>
      <c r="F170" s="64"/>
      <c r="G170" s="64"/>
      <c r="H170" s="64"/>
      <c r="I170" s="64"/>
      <c r="J170" s="61"/>
      <c r="K170" s="61"/>
      <c r="L170" s="61"/>
      <c r="M170" s="61"/>
      <c r="N170" s="2"/>
      <c r="AJ170" s="18"/>
    </row>
    <row r="171" spans="1:36">
      <c r="A171" s="45"/>
      <c r="B171" s="45"/>
      <c r="C171" s="64"/>
      <c r="D171" s="64"/>
      <c r="E171" s="64"/>
      <c r="F171" s="64"/>
      <c r="G171" s="64"/>
      <c r="H171" s="64"/>
      <c r="I171" s="64"/>
      <c r="J171" s="64"/>
      <c r="K171" s="64"/>
      <c r="L171" s="64"/>
      <c r="M171" s="64"/>
      <c r="N171" s="2"/>
      <c r="AJ171" s="18"/>
    </row>
    <row r="172" spans="1:36">
      <c r="A172" s="45"/>
      <c r="B172" s="45"/>
      <c r="C172" s="64"/>
      <c r="D172" s="64"/>
      <c r="E172" s="64"/>
      <c r="F172" s="64"/>
      <c r="G172" s="64"/>
      <c r="H172" s="64"/>
      <c r="I172" s="64"/>
      <c r="J172" s="64"/>
      <c r="K172" s="64"/>
      <c r="L172" s="64"/>
      <c r="M172" s="64"/>
      <c r="N172" s="2"/>
      <c r="AJ172" s="18"/>
    </row>
    <row r="173" spans="1:36">
      <c r="A173" s="45"/>
      <c r="B173" s="45"/>
      <c r="C173" s="64"/>
      <c r="D173" s="64"/>
      <c r="E173" s="64"/>
      <c r="F173" s="64"/>
      <c r="G173" s="64"/>
      <c r="H173" s="64"/>
      <c r="I173" s="64"/>
      <c r="J173" s="64"/>
      <c r="K173" s="64"/>
      <c r="L173" s="64"/>
      <c r="M173" s="64"/>
      <c r="N173" s="2"/>
      <c r="AJ173" s="18"/>
    </row>
    <row r="174" spans="1:36">
      <c r="A174" s="45"/>
      <c r="B174" s="45"/>
      <c r="C174" s="64"/>
      <c r="D174" s="64"/>
      <c r="E174" s="64"/>
      <c r="F174" s="64"/>
      <c r="G174" s="64"/>
      <c r="H174" s="64"/>
      <c r="I174" s="64"/>
      <c r="J174" s="64"/>
      <c r="K174" s="64"/>
      <c r="L174" s="64"/>
      <c r="M174" s="64"/>
      <c r="N174" s="2"/>
      <c r="AJ174" s="18"/>
    </row>
    <row r="175" spans="1:36">
      <c r="A175" s="45"/>
      <c r="B175" s="45"/>
      <c r="C175" s="64"/>
      <c r="D175" s="64"/>
      <c r="E175" s="64"/>
      <c r="F175" s="64"/>
      <c r="G175" s="64"/>
      <c r="H175" s="64"/>
      <c r="I175" s="64"/>
      <c r="J175" s="64"/>
      <c r="K175" s="64"/>
      <c r="L175" s="64"/>
      <c r="M175" s="64"/>
      <c r="N175" s="2"/>
      <c r="AJ175" s="18"/>
    </row>
    <row r="176" spans="1:36">
      <c r="A176" s="45"/>
      <c r="B176" s="45"/>
      <c r="C176" s="64"/>
      <c r="D176" s="64"/>
      <c r="E176" s="64"/>
      <c r="F176" s="64"/>
      <c r="G176" s="64"/>
      <c r="H176" s="64"/>
      <c r="I176" s="64"/>
      <c r="J176" s="64"/>
      <c r="K176" s="64"/>
      <c r="L176" s="64"/>
      <c r="M176" s="64"/>
      <c r="N176" s="2"/>
      <c r="AJ176" s="18"/>
    </row>
    <row r="177" spans="1:36">
      <c r="A177" s="45"/>
      <c r="B177" s="45"/>
      <c r="C177" s="64"/>
      <c r="D177" s="64"/>
      <c r="E177" s="64"/>
      <c r="F177" s="64"/>
      <c r="G177" s="64"/>
      <c r="H177" s="64"/>
      <c r="I177" s="64"/>
      <c r="J177" s="64"/>
      <c r="K177" s="64"/>
      <c r="L177" s="64"/>
      <c r="M177" s="64"/>
      <c r="N177" s="2"/>
      <c r="AJ177" s="18"/>
    </row>
    <row r="178" spans="1:36">
      <c r="A178" s="45"/>
      <c r="B178" s="45"/>
      <c r="C178" s="64"/>
      <c r="D178" s="64"/>
      <c r="E178" s="64"/>
      <c r="F178" s="64"/>
      <c r="G178" s="64"/>
      <c r="H178" s="64"/>
      <c r="I178" s="64"/>
      <c r="J178" s="64"/>
      <c r="K178" s="64"/>
      <c r="L178" s="64"/>
      <c r="M178" s="64"/>
      <c r="N178" s="2"/>
      <c r="AJ178" s="18"/>
    </row>
    <row r="179" spans="1:36">
      <c r="AJ179" s="18"/>
    </row>
    <row r="180" spans="1:36" ht="15.75">
      <c r="A180" s="278" t="s">
        <v>523</v>
      </c>
      <c r="B180" s="280" t="s">
        <v>83</v>
      </c>
      <c r="C180" s="280" t="s">
        <v>1</v>
      </c>
      <c r="D180" s="280" t="s">
        <v>3</v>
      </c>
      <c r="E180" s="281" t="s">
        <v>5</v>
      </c>
      <c r="F180" s="280" t="s">
        <v>7</v>
      </c>
      <c r="G180" s="280"/>
      <c r="H180" s="280" t="s">
        <v>9</v>
      </c>
      <c r="I180" s="280" t="s">
        <v>13</v>
      </c>
      <c r="J180" s="280" t="s">
        <v>11</v>
      </c>
      <c r="K180" s="283" t="s">
        <v>84</v>
      </c>
      <c r="L180" s="283"/>
      <c r="M180" s="280" t="s">
        <v>19</v>
      </c>
      <c r="N180" s="46"/>
      <c r="AJ180" s="18"/>
    </row>
    <row r="181" spans="1:36" ht="15" customHeight="1">
      <c r="A181" s="279"/>
      <c r="B181" s="280"/>
      <c r="C181" s="280"/>
      <c r="D181" s="280"/>
      <c r="E181" s="281"/>
      <c r="F181" s="50" t="s">
        <v>86</v>
      </c>
      <c r="G181" s="50" t="s">
        <v>87</v>
      </c>
      <c r="H181" s="280"/>
      <c r="I181" s="280"/>
      <c r="J181" s="280"/>
      <c r="K181" s="97" t="s">
        <v>88</v>
      </c>
      <c r="L181" s="97" t="s">
        <v>89</v>
      </c>
      <c r="M181" s="280"/>
      <c r="N181" s="2"/>
      <c r="AJ181" s="18"/>
    </row>
    <row r="182" spans="1:36">
      <c r="A182" s="45" t="s">
        <v>754</v>
      </c>
      <c r="B182" s="45"/>
      <c r="C182" s="64" t="s">
        <v>535</v>
      </c>
      <c r="D182" s="64"/>
      <c r="E182" s="64"/>
      <c r="F182" s="64"/>
      <c r="G182" s="64"/>
      <c r="H182" s="64"/>
      <c r="I182" s="64"/>
      <c r="J182" s="61"/>
      <c r="K182" s="61"/>
      <c r="L182" s="61"/>
      <c r="M182" s="61"/>
      <c r="N182" s="2"/>
      <c r="AJ182" s="18"/>
    </row>
    <row r="183" spans="1:36">
      <c r="A183" s="45"/>
      <c r="B183" s="45"/>
      <c r="C183" s="64"/>
      <c r="D183" s="64"/>
      <c r="E183" s="64"/>
      <c r="F183" s="64"/>
      <c r="G183" s="64"/>
      <c r="H183" s="64"/>
      <c r="I183" s="64"/>
      <c r="J183" s="64"/>
      <c r="K183" s="64"/>
      <c r="L183" s="64"/>
      <c r="M183" s="64"/>
      <c r="N183" s="2"/>
      <c r="AJ183" s="18"/>
    </row>
    <row r="184" spans="1:36">
      <c r="A184" s="45"/>
      <c r="B184" s="45"/>
      <c r="C184" s="64"/>
      <c r="D184" s="64"/>
      <c r="E184" s="64"/>
      <c r="F184" s="64"/>
      <c r="G184" s="64"/>
      <c r="H184" s="64"/>
      <c r="I184" s="64"/>
      <c r="J184" s="64"/>
      <c r="K184" s="64"/>
      <c r="L184" s="64"/>
      <c r="M184" s="64"/>
      <c r="N184" s="2"/>
      <c r="AJ184" s="18"/>
    </row>
    <row r="185" spans="1:36">
      <c r="A185" s="45"/>
      <c r="B185" s="45"/>
      <c r="C185" s="64"/>
      <c r="D185" s="64"/>
      <c r="E185" s="64"/>
      <c r="F185" s="64"/>
      <c r="G185" s="64"/>
      <c r="H185" s="64"/>
      <c r="I185" s="64"/>
      <c r="J185" s="64"/>
      <c r="K185" s="64"/>
      <c r="L185" s="64"/>
      <c r="M185" s="64"/>
      <c r="N185" s="2"/>
      <c r="AJ185" s="18"/>
    </row>
    <row r="186" spans="1:36">
      <c r="A186" s="45"/>
      <c r="B186" s="45"/>
      <c r="C186" s="64"/>
      <c r="D186" s="64"/>
      <c r="E186" s="64"/>
      <c r="F186" s="64"/>
      <c r="G186" s="64"/>
      <c r="H186" s="64"/>
      <c r="I186" s="64"/>
      <c r="J186" s="64"/>
      <c r="K186" s="64"/>
      <c r="L186" s="64"/>
      <c r="M186" s="64"/>
      <c r="N186" s="2"/>
      <c r="AJ186" s="18"/>
    </row>
    <row r="187" spans="1:36">
      <c r="A187" s="45"/>
      <c r="B187" s="45"/>
      <c r="C187" s="64"/>
      <c r="D187" s="64"/>
      <c r="E187" s="64"/>
      <c r="F187" s="64"/>
      <c r="G187" s="64"/>
      <c r="H187" s="64"/>
      <c r="I187" s="64"/>
      <c r="J187" s="64"/>
      <c r="K187" s="64"/>
      <c r="L187" s="64"/>
      <c r="M187" s="64"/>
      <c r="N187" s="2"/>
      <c r="AJ187" s="18"/>
    </row>
    <row r="188" spans="1:36">
      <c r="A188" s="45"/>
      <c r="B188" s="45"/>
      <c r="C188" s="64"/>
      <c r="D188" s="64"/>
      <c r="E188" s="64"/>
      <c r="F188" s="64"/>
      <c r="G188" s="64"/>
      <c r="H188" s="64"/>
      <c r="I188" s="64"/>
      <c r="J188" s="64"/>
      <c r="K188" s="64"/>
      <c r="L188" s="64"/>
      <c r="M188" s="64"/>
      <c r="N188" s="2"/>
      <c r="AJ188" s="18"/>
    </row>
    <row r="189" spans="1:36">
      <c r="A189" s="45"/>
      <c r="B189" s="45"/>
      <c r="C189" s="64"/>
      <c r="D189" s="64"/>
      <c r="E189" s="64"/>
      <c r="F189" s="64"/>
      <c r="G189" s="64"/>
      <c r="H189" s="64"/>
      <c r="I189" s="64"/>
      <c r="J189" s="64"/>
      <c r="K189" s="64"/>
      <c r="L189" s="64"/>
      <c r="M189" s="64"/>
      <c r="N189" s="2"/>
      <c r="AJ189" s="18"/>
    </row>
    <row r="190" spans="1:36">
      <c r="A190" s="45"/>
      <c r="B190" s="45"/>
      <c r="C190" s="64"/>
      <c r="D190" s="64"/>
      <c r="E190" s="64"/>
      <c r="F190" s="64"/>
      <c r="G190" s="64"/>
      <c r="H190" s="64"/>
      <c r="I190" s="64"/>
      <c r="J190" s="64"/>
      <c r="K190" s="64"/>
      <c r="L190" s="64"/>
      <c r="M190" s="64"/>
      <c r="N190" s="2"/>
      <c r="AJ190" s="18"/>
    </row>
    <row r="191" spans="1:36">
      <c r="AJ191" s="18"/>
    </row>
    <row r="192" spans="1:36" ht="15.75">
      <c r="A192" s="278" t="s">
        <v>523</v>
      </c>
      <c r="B192" s="280" t="s">
        <v>83</v>
      </c>
      <c r="C192" s="280" t="s">
        <v>1</v>
      </c>
      <c r="D192" s="280" t="s">
        <v>3</v>
      </c>
      <c r="E192" s="281" t="s">
        <v>5</v>
      </c>
      <c r="F192" s="280" t="s">
        <v>7</v>
      </c>
      <c r="G192" s="280"/>
      <c r="H192" s="280" t="s">
        <v>9</v>
      </c>
      <c r="I192" s="280" t="s">
        <v>13</v>
      </c>
      <c r="J192" s="280" t="s">
        <v>11</v>
      </c>
      <c r="K192" s="283" t="s">
        <v>84</v>
      </c>
      <c r="L192" s="283"/>
      <c r="M192" s="280" t="s">
        <v>19</v>
      </c>
      <c r="N192" s="46"/>
      <c r="AJ192" s="18"/>
    </row>
    <row r="193" spans="1:36" ht="15" customHeight="1">
      <c r="A193" s="279"/>
      <c r="B193" s="280"/>
      <c r="C193" s="280"/>
      <c r="D193" s="280"/>
      <c r="E193" s="281"/>
      <c r="F193" s="50" t="s">
        <v>86</v>
      </c>
      <c r="G193" s="50" t="s">
        <v>87</v>
      </c>
      <c r="H193" s="280"/>
      <c r="I193" s="280"/>
      <c r="J193" s="280"/>
      <c r="K193" s="97" t="s">
        <v>88</v>
      </c>
      <c r="L193" s="97" t="s">
        <v>89</v>
      </c>
      <c r="M193" s="280"/>
      <c r="N193" s="2"/>
      <c r="AJ193" s="18"/>
    </row>
    <row r="194" spans="1:36">
      <c r="A194" s="45"/>
      <c r="B194" s="45"/>
      <c r="C194" s="64" t="s">
        <v>535</v>
      </c>
      <c r="D194" s="64"/>
      <c r="E194" s="64"/>
      <c r="F194" s="64"/>
      <c r="G194" s="64"/>
      <c r="H194" s="64"/>
      <c r="I194" s="64"/>
      <c r="J194" s="61"/>
      <c r="K194" s="61"/>
      <c r="L194" s="61"/>
      <c r="M194" s="61"/>
      <c r="N194" s="2"/>
      <c r="AJ194" s="18"/>
    </row>
    <row r="195" spans="1:36">
      <c r="A195" s="45"/>
      <c r="B195" s="45"/>
      <c r="C195" s="64"/>
      <c r="D195" s="64"/>
      <c r="E195" s="64"/>
      <c r="F195" s="64"/>
      <c r="G195" s="64"/>
      <c r="H195" s="64"/>
      <c r="I195" s="64"/>
      <c r="J195" s="64"/>
      <c r="K195" s="64"/>
      <c r="L195" s="64"/>
      <c r="M195" s="64"/>
      <c r="N195" s="2"/>
      <c r="AJ195" s="18"/>
    </row>
    <row r="196" spans="1:36">
      <c r="A196" s="45"/>
      <c r="B196" s="45"/>
      <c r="C196" s="64"/>
      <c r="D196" s="64"/>
      <c r="E196" s="64"/>
      <c r="F196" s="64"/>
      <c r="G196" s="64"/>
      <c r="H196" s="64"/>
      <c r="I196" s="64"/>
      <c r="J196" s="64"/>
      <c r="K196" s="64"/>
      <c r="L196" s="64"/>
      <c r="M196" s="64"/>
      <c r="N196" s="2"/>
      <c r="AJ196" s="18"/>
    </row>
    <row r="197" spans="1:36">
      <c r="A197" s="45"/>
      <c r="B197" s="45"/>
      <c r="C197" s="64"/>
      <c r="D197" s="64"/>
      <c r="E197" s="64"/>
      <c r="F197" s="64"/>
      <c r="G197" s="64"/>
      <c r="H197" s="64"/>
      <c r="I197" s="64"/>
      <c r="J197" s="64"/>
      <c r="K197" s="64"/>
      <c r="L197" s="64"/>
      <c r="M197" s="64"/>
      <c r="N197" s="2"/>
      <c r="AJ197" s="18"/>
    </row>
    <row r="198" spans="1:36">
      <c r="A198" s="45"/>
      <c r="B198" s="45"/>
      <c r="C198" s="64"/>
      <c r="D198" s="64"/>
      <c r="E198" s="64"/>
      <c r="F198" s="64"/>
      <c r="G198" s="64"/>
      <c r="H198" s="64"/>
      <c r="I198" s="64"/>
      <c r="J198" s="64"/>
      <c r="K198" s="64"/>
      <c r="L198" s="64"/>
      <c r="M198" s="64"/>
      <c r="N198" s="2"/>
      <c r="AJ198" s="18"/>
    </row>
    <row r="199" spans="1:36">
      <c r="A199" s="45"/>
      <c r="B199" s="45"/>
      <c r="C199" s="64"/>
      <c r="D199" s="64"/>
      <c r="E199" s="64"/>
      <c r="F199" s="64"/>
      <c r="G199" s="64"/>
      <c r="H199" s="64"/>
      <c r="I199" s="64"/>
      <c r="J199" s="64"/>
      <c r="K199" s="64"/>
      <c r="L199" s="64"/>
      <c r="M199" s="64"/>
      <c r="N199" s="2"/>
      <c r="AJ199" s="18"/>
    </row>
    <row r="200" spans="1:36">
      <c r="A200" s="45"/>
      <c r="B200" s="45"/>
      <c r="C200" s="64"/>
      <c r="D200" s="64"/>
      <c r="E200" s="64"/>
      <c r="F200" s="64"/>
      <c r="G200" s="64"/>
      <c r="H200" s="64"/>
      <c r="I200" s="64"/>
      <c r="J200" s="64"/>
      <c r="K200" s="64"/>
      <c r="L200" s="64"/>
      <c r="M200" s="64"/>
      <c r="N200" s="2"/>
      <c r="AJ200" s="18"/>
    </row>
    <row r="201" spans="1:36">
      <c r="A201" s="45"/>
      <c r="B201" s="45"/>
      <c r="C201" s="64"/>
      <c r="D201" s="64"/>
      <c r="E201" s="64"/>
      <c r="F201" s="64"/>
      <c r="G201" s="64"/>
      <c r="H201" s="64"/>
      <c r="I201" s="64"/>
      <c r="J201" s="64"/>
      <c r="K201" s="64"/>
      <c r="L201" s="64"/>
      <c r="M201" s="64"/>
      <c r="N201" s="2"/>
      <c r="AJ201" s="18"/>
    </row>
    <row r="202" spans="1:36">
      <c r="A202" s="45"/>
      <c r="B202" s="45"/>
      <c r="C202" s="64"/>
      <c r="D202" s="64"/>
      <c r="E202" s="64"/>
      <c r="F202" s="64"/>
      <c r="G202" s="64"/>
      <c r="H202" s="64"/>
      <c r="I202" s="64"/>
      <c r="J202" s="64"/>
      <c r="K202" s="64"/>
      <c r="L202" s="64"/>
      <c r="M202" s="64"/>
      <c r="N202" s="2"/>
      <c r="AJ202" s="18"/>
    </row>
    <row r="203" spans="1:36">
      <c r="AJ203" s="18"/>
    </row>
    <row r="204" spans="1:36" ht="15.75">
      <c r="A204" s="282" t="s">
        <v>536</v>
      </c>
      <c r="B204" s="280" t="s">
        <v>83</v>
      </c>
      <c r="C204" s="280" t="s">
        <v>1</v>
      </c>
      <c r="D204" s="280" t="s">
        <v>3</v>
      </c>
      <c r="E204" s="281" t="s">
        <v>5</v>
      </c>
      <c r="F204" s="280" t="s">
        <v>7</v>
      </c>
      <c r="G204" s="280"/>
      <c r="H204" s="280" t="s">
        <v>9</v>
      </c>
      <c r="I204" s="280" t="s">
        <v>13</v>
      </c>
      <c r="J204" s="280" t="s">
        <v>11</v>
      </c>
      <c r="K204" s="283" t="s">
        <v>84</v>
      </c>
      <c r="L204" s="283"/>
      <c r="M204" s="280" t="s">
        <v>19</v>
      </c>
      <c r="N204" s="46"/>
      <c r="AJ204" s="18"/>
    </row>
    <row r="205" spans="1:36" ht="15.75">
      <c r="A205" s="282"/>
      <c r="B205" s="280"/>
      <c r="C205" s="280"/>
      <c r="D205" s="280"/>
      <c r="E205" s="281"/>
      <c r="F205" s="50" t="s">
        <v>86</v>
      </c>
      <c r="G205" s="50" t="s">
        <v>87</v>
      </c>
      <c r="H205" s="280"/>
      <c r="I205" s="280"/>
      <c r="J205" s="280"/>
      <c r="K205" s="97" t="s">
        <v>88</v>
      </c>
      <c r="L205" s="97" t="s">
        <v>89</v>
      </c>
      <c r="M205" s="280"/>
      <c r="N205" s="2"/>
      <c r="AJ205" s="18"/>
    </row>
    <row r="206" spans="1:36">
      <c r="A206" s="45"/>
      <c r="B206" s="45"/>
      <c r="C206" s="64"/>
      <c r="D206" s="64"/>
      <c r="E206" s="64"/>
      <c r="F206" s="64"/>
      <c r="G206" s="64"/>
      <c r="H206" s="64"/>
      <c r="I206" s="64"/>
      <c r="J206" s="61"/>
      <c r="K206" s="61"/>
      <c r="L206" s="61"/>
      <c r="M206" s="61"/>
      <c r="N206" s="2"/>
      <c r="AJ206" s="18"/>
    </row>
    <row r="207" spans="1:36">
      <c r="A207" s="45"/>
      <c r="B207" s="45"/>
      <c r="C207" s="64"/>
      <c r="D207" s="64"/>
      <c r="E207" s="64"/>
      <c r="F207" s="64"/>
      <c r="G207" s="64"/>
      <c r="H207" s="64"/>
      <c r="I207" s="64"/>
      <c r="J207" s="64"/>
      <c r="K207" s="64"/>
      <c r="L207" s="64"/>
      <c r="M207" s="64"/>
      <c r="N207" s="2"/>
      <c r="AJ207" s="18"/>
    </row>
    <row r="208" spans="1:36">
      <c r="A208" s="45"/>
      <c r="B208" s="45"/>
      <c r="C208" s="64"/>
      <c r="D208" s="64"/>
      <c r="E208" s="64"/>
      <c r="F208" s="64"/>
      <c r="G208" s="64"/>
      <c r="H208" s="64"/>
      <c r="I208" s="64"/>
      <c r="J208" s="64"/>
      <c r="K208" s="64"/>
      <c r="L208" s="64"/>
      <c r="M208" s="64"/>
      <c r="N208" s="2"/>
      <c r="AJ208" s="18"/>
    </row>
    <row r="209" spans="1:36">
      <c r="A209" s="45"/>
      <c r="B209" s="45"/>
      <c r="C209" s="64"/>
      <c r="D209" s="64"/>
      <c r="E209" s="64"/>
      <c r="F209" s="64"/>
      <c r="G209" s="64"/>
      <c r="H209" s="64"/>
      <c r="I209" s="64"/>
      <c r="J209" s="64"/>
      <c r="K209" s="64"/>
      <c r="L209" s="64"/>
      <c r="M209" s="64"/>
      <c r="N209" s="2"/>
      <c r="AJ209" s="18"/>
    </row>
    <row r="210" spans="1:36">
      <c r="A210" s="45"/>
      <c r="B210" s="45"/>
      <c r="C210" s="64"/>
      <c r="D210" s="64"/>
      <c r="E210" s="64"/>
      <c r="F210" s="64"/>
      <c r="G210" s="64"/>
      <c r="H210" s="64"/>
      <c r="I210" s="64"/>
      <c r="J210" s="64"/>
      <c r="K210" s="64"/>
      <c r="L210" s="64"/>
      <c r="M210" s="64"/>
      <c r="N210" s="2"/>
      <c r="AJ210" s="18"/>
    </row>
    <row r="211" spans="1:36">
      <c r="A211" s="45"/>
      <c r="B211" s="45"/>
      <c r="C211" s="64"/>
      <c r="D211" s="64"/>
      <c r="E211" s="64"/>
      <c r="F211" s="64"/>
      <c r="G211" s="64"/>
      <c r="H211" s="64"/>
      <c r="I211" s="64"/>
      <c r="J211" s="64"/>
      <c r="K211" s="64"/>
      <c r="L211" s="64"/>
      <c r="M211" s="64"/>
      <c r="N211" s="2"/>
      <c r="AJ211" s="18"/>
    </row>
    <row r="212" spans="1:36">
      <c r="A212" s="45"/>
      <c r="B212" s="45"/>
      <c r="C212" s="64"/>
      <c r="D212" s="64"/>
      <c r="E212" s="64"/>
      <c r="F212" s="64"/>
      <c r="G212" s="64"/>
      <c r="H212" s="64"/>
      <c r="I212" s="64"/>
      <c r="J212" s="64"/>
      <c r="K212" s="64"/>
      <c r="L212" s="64"/>
      <c r="M212" s="64"/>
      <c r="N212" s="2"/>
      <c r="AJ212" s="18"/>
    </row>
    <row r="213" spans="1:36">
      <c r="A213" s="45"/>
      <c r="B213" s="45"/>
      <c r="C213" s="64"/>
      <c r="D213" s="64"/>
      <c r="E213" s="64"/>
      <c r="F213" s="64"/>
      <c r="G213" s="64"/>
      <c r="H213" s="64"/>
      <c r="I213" s="64"/>
      <c r="J213" s="64"/>
      <c r="K213" s="64"/>
      <c r="L213" s="64"/>
      <c r="M213" s="64"/>
      <c r="N213" s="2"/>
      <c r="AJ213" s="18"/>
    </row>
    <row r="214" spans="1:36">
      <c r="A214" s="45"/>
      <c r="B214" s="45"/>
      <c r="C214" s="64"/>
      <c r="D214" s="64"/>
      <c r="E214" s="64"/>
      <c r="F214" s="64"/>
      <c r="G214" s="64"/>
      <c r="H214" s="64"/>
      <c r="I214" s="64"/>
      <c r="J214" s="64"/>
      <c r="K214" s="64"/>
      <c r="L214" s="64"/>
      <c r="M214" s="64"/>
      <c r="N214" s="2"/>
      <c r="AJ214" s="18"/>
    </row>
    <row r="215" spans="1:36">
      <c r="A215" s="18"/>
      <c r="B215" s="18"/>
      <c r="C215" s="18"/>
      <c r="D215" s="18"/>
      <c r="E215" s="18"/>
      <c r="F215" s="18"/>
      <c r="G215" s="18"/>
      <c r="H215" s="18"/>
      <c r="I215" s="18"/>
      <c r="J215" s="18"/>
      <c r="K215" s="18"/>
      <c r="L215" s="18"/>
      <c r="M215" s="18"/>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18"/>
    </row>
    <row r="216" spans="1:36">
      <c r="A216" s="18"/>
      <c r="B216" s="18"/>
      <c r="C216" s="18"/>
      <c r="D216" s="18"/>
      <c r="E216" s="18"/>
      <c r="F216" s="18"/>
      <c r="G216" s="18"/>
      <c r="H216" s="18"/>
      <c r="I216" s="18"/>
      <c r="J216" s="18"/>
      <c r="K216" s="18"/>
      <c r="L216" s="18"/>
      <c r="M216" s="18"/>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18"/>
    </row>
  </sheetData>
  <mergeCells count="94">
    <mergeCell ref="A1:AI1"/>
    <mergeCell ref="A2:AI2"/>
    <mergeCell ref="B4:G4"/>
    <mergeCell ref="B6:C6"/>
    <mergeCell ref="A8:M8"/>
    <mergeCell ref="N8:X8"/>
    <mergeCell ref="Y8:AI8"/>
    <mergeCell ref="N9:N10"/>
    <mergeCell ref="A9:A10"/>
    <mergeCell ref="B9:B10"/>
    <mergeCell ref="C9:C10"/>
    <mergeCell ref="D9:D10"/>
    <mergeCell ref="E9:E10"/>
    <mergeCell ref="F9:G9"/>
    <mergeCell ref="H9:H10"/>
    <mergeCell ref="I9:I10"/>
    <mergeCell ref="J9:J10"/>
    <mergeCell ref="K9:L9"/>
    <mergeCell ref="M9:M10"/>
    <mergeCell ref="X9:X10"/>
    <mergeCell ref="Y9:Y10"/>
    <mergeCell ref="Z9:Z10"/>
    <mergeCell ref="O9:O10"/>
    <mergeCell ref="P9:P10"/>
    <mergeCell ref="Q9:Q10"/>
    <mergeCell ref="R9:R10"/>
    <mergeCell ref="S9:S10"/>
    <mergeCell ref="T9:T10"/>
    <mergeCell ref="A131:A145"/>
    <mergeCell ref="AG9:AG10"/>
    <mergeCell ref="AH9:AH10"/>
    <mergeCell ref="AI9:AI10"/>
    <mergeCell ref="A11:A25"/>
    <mergeCell ref="A26:A40"/>
    <mergeCell ref="A41:A55"/>
    <mergeCell ref="AA9:AA10"/>
    <mergeCell ref="AB9:AB10"/>
    <mergeCell ref="AC9:AC10"/>
    <mergeCell ref="AD9:AD10"/>
    <mergeCell ref="AE9:AE10"/>
    <mergeCell ref="AF9:AF10"/>
    <mergeCell ref="U9:U10"/>
    <mergeCell ref="V9:V10"/>
    <mergeCell ref="W9:W10"/>
    <mergeCell ref="A56:A70"/>
    <mergeCell ref="A71:A85"/>
    <mergeCell ref="A86:A100"/>
    <mergeCell ref="A101:A115"/>
    <mergeCell ref="A116:A130"/>
    <mergeCell ref="K168:L168"/>
    <mergeCell ref="M168:M169"/>
    <mergeCell ref="A146:A160"/>
    <mergeCell ref="A168:A169"/>
    <mergeCell ref="B168:B169"/>
    <mergeCell ref="C168:C169"/>
    <mergeCell ref="D168:D169"/>
    <mergeCell ref="E168:E169"/>
    <mergeCell ref="F180:G180"/>
    <mergeCell ref="F168:G168"/>
    <mergeCell ref="H168:H169"/>
    <mergeCell ref="I168:I169"/>
    <mergeCell ref="J168:J169"/>
    <mergeCell ref="A180:A181"/>
    <mergeCell ref="B180:B181"/>
    <mergeCell ref="C180:C181"/>
    <mergeCell ref="D180:D181"/>
    <mergeCell ref="E180:E181"/>
    <mergeCell ref="A192:A193"/>
    <mergeCell ref="B192:B193"/>
    <mergeCell ref="C192:C193"/>
    <mergeCell ref="D192:D193"/>
    <mergeCell ref="E192:E193"/>
    <mergeCell ref="K192:L192"/>
    <mergeCell ref="M192:M193"/>
    <mergeCell ref="H180:H181"/>
    <mergeCell ref="I180:I181"/>
    <mergeCell ref="J180:J181"/>
    <mergeCell ref="K180:L180"/>
    <mergeCell ref="M180:M181"/>
    <mergeCell ref="F192:G192"/>
    <mergeCell ref="H192:H193"/>
    <mergeCell ref="I192:I193"/>
    <mergeCell ref="J192:J193"/>
    <mergeCell ref="H204:H205"/>
    <mergeCell ref="I204:I205"/>
    <mergeCell ref="J204:J205"/>
    <mergeCell ref="K204:L204"/>
    <mergeCell ref="M204:M205"/>
    <mergeCell ref="A204:A205"/>
    <mergeCell ref="B204:B205"/>
    <mergeCell ref="C204:C205"/>
    <mergeCell ref="D204:D205"/>
    <mergeCell ref="E204:E205"/>
    <mergeCell ref="F204:G204"/>
  </mergeCells>
  <conditionalFormatting sqref="N11:N160">
    <cfRule type="cellIs" dxfId="24" priority="8" stopIfTrue="1" operator="equal">
      <formula>"x"</formula>
    </cfRule>
  </conditionalFormatting>
  <conditionalFormatting sqref="O11:O160">
    <cfRule type="cellIs" dxfId="23" priority="7" operator="equal">
      <formula>"x"</formula>
    </cfRule>
  </conditionalFormatting>
  <conditionalFormatting sqref="P11:P160">
    <cfRule type="cellIs" dxfId="22" priority="6" operator="equal">
      <formula>"x"</formula>
    </cfRule>
  </conditionalFormatting>
  <conditionalFormatting sqref="Q11:Q160">
    <cfRule type="cellIs" dxfId="21" priority="5" stopIfTrue="1" operator="equal">
      <formula>"x"</formula>
    </cfRule>
  </conditionalFormatting>
  <conditionalFormatting sqref="R11:R160">
    <cfRule type="cellIs" dxfId="20" priority="4" operator="equal">
      <formula>"x"</formula>
    </cfRule>
  </conditionalFormatting>
  <conditionalFormatting sqref="S11:S160">
    <cfRule type="cellIs" dxfId="19" priority="1" stopIfTrue="1" operator="equal">
      <formula>$AN$7</formula>
    </cfRule>
    <cfRule type="cellIs" dxfId="18" priority="2" stopIfTrue="1" operator="equal">
      <formula>$AN$6</formula>
    </cfRule>
  </conditionalFormatting>
  <conditionalFormatting sqref="S149:S160">
    <cfRule type="cellIs" dxfId="17" priority="3" stopIfTrue="1" operator="equal">
      <formula>"x"</formula>
    </cfRule>
  </conditionalFormatting>
  <conditionalFormatting sqref="AN6:AN7">
    <cfRule type="cellIs" dxfId="16" priority="9" stopIfTrue="1" operator="equal">
      <formula>$AN$6</formula>
    </cfRule>
  </conditionalFormatting>
  <dataValidations count="1">
    <dataValidation type="list" allowBlank="1" showInputMessage="1" showErrorMessage="1" sqref="S11:S160" xr:uid="{00000000-0002-0000-0500-000000000000}">
      <formula1>$AN$6:$AN$7</formula1>
    </dataValidation>
  </dataValidations>
  <pageMargins left="0.511811024" right="0.511811024" top="0.78740157499999996" bottom="0.78740157499999996" header="0.31496062000000002" footer="0.31496062000000002"/>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7"/>
  <sheetViews>
    <sheetView showGridLines="0" topLeftCell="C24" zoomScale="80" zoomScaleNormal="80" zoomScalePageLayoutView="70" workbookViewId="0">
      <selection activeCell="C36" sqref="C36:J41"/>
    </sheetView>
  </sheetViews>
  <sheetFormatPr defaultColWidth="8.85546875" defaultRowHeight="15"/>
  <cols>
    <col min="1" max="1" width="2.85546875" customWidth="1"/>
    <col min="2" max="2" width="3.85546875" customWidth="1"/>
    <col min="3" max="3" width="53" bestFit="1" customWidth="1"/>
    <col min="4" max="4" width="12" bestFit="1" customWidth="1"/>
    <col min="5" max="5" width="7.42578125" customWidth="1"/>
    <col min="6" max="6" width="12" bestFit="1" customWidth="1"/>
    <col min="7" max="7" width="8.140625" customWidth="1"/>
    <col min="8" max="8" width="9.140625" customWidth="1"/>
    <col min="24" max="24" width="2.85546875" customWidth="1"/>
    <col min="26" max="26" width="0" hidden="1" customWidth="1"/>
    <col min="27" max="28" width="4.140625" hidden="1" customWidth="1"/>
    <col min="29" max="29" width="4.140625" customWidth="1"/>
  </cols>
  <sheetData>
    <row r="1" spans="1:28">
      <c r="A1" s="11"/>
      <c r="B1" s="339" t="s">
        <v>71</v>
      </c>
      <c r="C1" s="339"/>
      <c r="D1" s="339"/>
      <c r="E1" s="339"/>
      <c r="F1" s="339"/>
      <c r="G1" s="339"/>
      <c r="H1" s="339"/>
      <c r="I1" s="339"/>
      <c r="J1" s="339"/>
      <c r="K1" s="339"/>
      <c r="L1" s="339"/>
      <c r="M1" s="339"/>
      <c r="N1" s="339"/>
      <c r="O1" s="339"/>
      <c r="P1" s="339"/>
      <c r="Q1" s="339"/>
      <c r="R1" s="339"/>
      <c r="S1" s="339"/>
      <c r="T1" s="339"/>
      <c r="U1" s="339"/>
      <c r="V1" s="339"/>
      <c r="W1" s="339"/>
      <c r="X1" s="11"/>
    </row>
    <row r="2" spans="1:28" s="15" customFormat="1" ht="21" customHeight="1">
      <c r="A2" s="16"/>
      <c r="B2" s="339"/>
      <c r="C2" s="339"/>
      <c r="D2" s="339"/>
      <c r="E2" s="339"/>
      <c r="F2" s="339"/>
      <c r="G2" s="339"/>
      <c r="H2" s="339"/>
      <c r="I2" s="339"/>
      <c r="J2" s="339"/>
      <c r="K2" s="339"/>
      <c r="L2" s="339"/>
      <c r="M2" s="339"/>
      <c r="N2" s="339"/>
      <c r="O2" s="339"/>
      <c r="P2" s="339"/>
      <c r="Q2" s="339"/>
      <c r="R2" s="339"/>
      <c r="S2" s="339"/>
      <c r="T2" s="339"/>
      <c r="U2" s="339"/>
      <c r="V2" s="339"/>
      <c r="W2" s="339"/>
      <c r="X2" s="16"/>
    </row>
    <row r="3" spans="1:28" ht="33.75" customHeight="1">
      <c r="A3" s="11"/>
      <c r="B3" s="345" t="str">
        <f>'Monitoria Anual - 3'!A2</f>
        <v>Plano de Ação para a Conservação dos Pequenos Mamíferos de Áreas Abertas - PAN PMAA</v>
      </c>
      <c r="C3" s="345"/>
      <c r="D3" s="345"/>
      <c r="E3" s="345"/>
      <c r="F3" s="345"/>
      <c r="G3" s="345"/>
      <c r="H3" s="345"/>
      <c r="I3" s="345"/>
      <c r="J3" s="345"/>
      <c r="K3" s="345"/>
      <c r="L3" s="345"/>
      <c r="M3" s="345"/>
      <c r="N3" s="345"/>
      <c r="O3" s="345"/>
      <c r="P3" s="345"/>
      <c r="Q3" s="345"/>
      <c r="R3" s="345"/>
      <c r="S3" s="345"/>
      <c r="T3" s="345"/>
      <c r="U3" s="345"/>
      <c r="V3" s="345"/>
      <c r="W3" s="345"/>
      <c r="X3" s="11"/>
    </row>
    <row r="4" spans="1:28">
      <c r="A4" s="11"/>
      <c r="J4" s="12"/>
      <c r="K4" s="12"/>
      <c r="L4" s="12"/>
      <c r="M4" s="12"/>
      <c r="N4" s="12"/>
      <c r="O4" s="12"/>
      <c r="X4" s="11"/>
    </row>
    <row r="5" spans="1:28" s="2" customFormat="1" ht="45" customHeight="1">
      <c r="A5" s="18"/>
      <c r="B5" s="350" t="s">
        <v>537</v>
      </c>
      <c r="C5" s="350"/>
      <c r="D5" s="298" t="str">
        <f>'Monitoria Anual - 3'!B4</f>
        <v>Assegurar a viabilidade populacional por meio da manutenção dos habitats e ampliação
do conhecimento biológico das espécies alvo do PAN</v>
      </c>
      <c r="E5" s="298"/>
      <c r="F5" s="298"/>
      <c r="G5" s="298"/>
      <c r="H5" s="298"/>
      <c r="I5" s="298"/>
      <c r="J5" s="298"/>
      <c r="K5" s="298"/>
      <c r="L5" s="298"/>
      <c r="M5" s="351"/>
      <c r="N5" s="13"/>
      <c r="O5" s="13"/>
      <c r="P5" s="13"/>
      <c r="Q5" s="13"/>
      <c r="R5" s="13"/>
      <c r="X5" s="18"/>
    </row>
    <row r="6" spans="1:28">
      <c r="A6" s="11"/>
      <c r="J6" s="12"/>
      <c r="K6" s="12"/>
      <c r="L6" s="12"/>
      <c r="M6" s="12"/>
      <c r="N6" s="12"/>
      <c r="O6" s="12"/>
      <c r="X6" s="11"/>
    </row>
    <row r="7" spans="1:28" ht="26.25" customHeight="1">
      <c r="A7" s="11"/>
      <c r="B7" s="350" t="s">
        <v>75</v>
      </c>
      <c r="C7" s="350"/>
      <c r="D7" s="340" t="str">
        <f>'Monitoria Anual - 3'!B6</f>
        <v>01/10/2016 - 04/10/2016 (virtual)</v>
      </c>
      <c r="E7" s="340"/>
      <c r="F7" s="340"/>
      <c r="G7" s="341"/>
      <c r="H7" s="2"/>
      <c r="I7" s="14"/>
      <c r="J7" s="12"/>
      <c r="K7" s="12"/>
      <c r="L7" s="12"/>
      <c r="M7" s="12"/>
      <c r="N7" s="12"/>
      <c r="O7" s="12"/>
      <c r="X7" s="11"/>
    </row>
    <row r="8" spans="1:28">
      <c r="A8" s="11"/>
      <c r="X8" s="11"/>
    </row>
    <row r="9" spans="1:28" ht="31.5" customHeight="1">
      <c r="A9" s="11"/>
      <c r="B9" s="339" t="s">
        <v>538</v>
      </c>
      <c r="C9" s="339"/>
      <c r="D9" s="339"/>
      <c r="E9" s="339"/>
      <c r="F9" s="339"/>
      <c r="G9" s="339"/>
      <c r="H9" s="339"/>
      <c r="I9" s="339"/>
      <c r="J9" s="339"/>
      <c r="K9" s="339"/>
      <c r="L9" s="339"/>
      <c r="M9" s="339"/>
      <c r="N9" s="339"/>
      <c r="O9" s="339"/>
      <c r="P9" s="339"/>
      <c r="Q9" s="339"/>
      <c r="R9" s="339"/>
      <c r="S9" s="339"/>
      <c r="T9" s="339"/>
      <c r="U9" s="339"/>
      <c r="V9" s="339"/>
      <c r="W9" s="339"/>
      <c r="X9" s="11"/>
    </row>
    <row r="10" spans="1:28">
      <c r="A10" s="11"/>
      <c r="G10" s="10"/>
      <c r="H10" s="10"/>
      <c r="I10" s="10"/>
      <c r="X10" s="11"/>
    </row>
    <row r="11" spans="1:28" ht="15.75">
      <c r="A11" s="11"/>
      <c r="B11" s="340" t="s">
        <v>539</v>
      </c>
      <c r="C11" s="341"/>
      <c r="D11" s="42"/>
      <c r="E11" s="42"/>
      <c r="F11" s="42"/>
      <c r="G11" s="42"/>
      <c r="H11" s="42"/>
      <c r="I11" s="42"/>
      <c r="J11" s="42"/>
      <c r="K11" s="42"/>
      <c r="L11" s="42"/>
      <c r="M11" s="42"/>
      <c r="N11" s="42"/>
      <c r="O11" s="42"/>
      <c r="P11" s="42"/>
      <c r="Q11" s="42"/>
      <c r="R11" s="42"/>
      <c r="S11" s="42"/>
      <c r="T11" s="42"/>
      <c r="U11" s="42"/>
      <c r="V11" s="42"/>
      <c r="W11" s="42"/>
      <c r="X11" s="11"/>
    </row>
    <row r="12" spans="1:28" ht="15.75" thickBot="1">
      <c r="A12" s="11"/>
      <c r="F12" s="346"/>
      <c r="G12" s="346"/>
      <c r="H12" s="110"/>
      <c r="X12" s="11"/>
    </row>
    <row r="13" spans="1:28" ht="33.75" customHeight="1" thickBot="1">
      <c r="A13" s="11"/>
      <c r="C13" s="347" t="s">
        <v>755</v>
      </c>
      <c r="D13" s="348"/>
      <c r="E13" s="348"/>
      <c r="F13" s="348"/>
      <c r="G13" s="349"/>
      <c r="H13" s="3"/>
      <c r="X13" s="11"/>
    </row>
    <row r="14" spans="1:28" s="2" customFormat="1" ht="34.5" customHeight="1" thickBot="1">
      <c r="A14" s="18"/>
      <c r="C14" s="26" t="s">
        <v>541</v>
      </c>
      <c r="D14" s="7" t="s">
        <v>542</v>
      </c>
      <c r="E14" s="8" t="s">
        <v>543</v>
      </c>
      <c r="F14" s="7" t="s">
        <v>544</v>
      </c>
      <c r="G14" s="9" t="s">
        <v>543</v>
      </c>
      <c r="H14" s="6"/>
      <c r="X14" s="18"/>
    </row>
    <row r="15" spans="1:28" ht="15.75">
      <c r="A15" s="11"/>
      <c r="C15" s="79" t="s">
        <v>545</v>
      </c>
      <c r="D15" s="89"/>
      <c r="E15" s="90"/>
      <c r="F15" s="86">
        <f>COUNTA('Monitoria Anual - 3'!S11:S999)</f>
        <v>0</v>
      </c>
      <c r="G15" s="27" t="e">
        <f t="shared" ref="G15:G21" si="0">F15/$F$22</f>
        <v>#DIV/0!</v>
      </c>
      <c r="H15" s="4"/>
      <c r="X15" s="11"/>
    </row>
    <row r="16" spans="1:28" ht="15.75">
      <c r="A16" s="11"/>
      <c r="C16" s="80" t="s">
        <v>546</v>
      </c>
      <c r="D16" s="91">
        <f>COUNTA('Monitoria Anual - 3'!N11:N999)</f>
        <v>0</v>
      </c>
      <c r="E16" s="29" t="e">
        <f>D16/$D$22</f>
        <v>#DIV/0!</v>
      </c>
      <c r="F16" s="87">
        <f>D16-AB16</f>
        <v>0</v>
      </c>
      <c r="G16" s="29" t="e">
        <f t="shared" si="0"/>
        <v>#DIV/0!</v>
      </c>
      <c r="H16" s="4"/>
      <c r="X16" s="11"/>
      <c r="Z16">
        <f>COUNTIFS('Monitoria Anual - 3'!N:N,"x",'Monitoria Anual - 3'!S:S,"Excluída")</f>
        <v>0</v>
      </c>
      <c r="AA16">
        <f>COUNTIFS('Monitoria Anual - 3'!N:N,"x",'Monitoria Anual - 3'!S:S,"Agrupada")</f>
        <v>0</v>
      </c>
      <c r="AB16">
        <f>Z16+AA16</f>
        <v>0</v>
      </c>
    </row>
    <row r="17" spans="1:28" ht="15.75">
      <c r="A17" s="11"/>
      <c r="C17" s="81" t="s">
        <v>547</v>
      </c>
      <c r="D17" s="91">
        <f>COUNTA('Monitoria Anual - 3'!O11:O999)</f>
        <v>0</v>
      </c>
      <c r="E17" s="29" t="e">
        <f>D17/$D$22</f>
        <v>#DIV/0!</v>
      </c>
      <c r="F17" s="87">
        <f>D17-AB17</f>
        <v>0</v>
      </c>
      <c r="G17" s="29" t="e">
        <f t="shared" si="0"/>
        <v>#DIV/0!</v>
      </c>
      <c r="H17" s="4"/>
      <c r="X17" s="11"/>
      <c r="Z17">
        <f t="array" ref="Z17">COUNTIFS('Monitoria Anual - 3'!O:O,"x",'Monitoria Anual - 3'!S:S,"Excluída")</f>
        <v>0</v>
      </c>
      <c r="AA17">
        <f t="array" ref="AA17">COUNTIFS('Monitoria Anual - 3'!O:O,"x",'Monitoria Anual - 3'!S:S,"Agrupada")</f>
        <v>0</v>
      </c>
      <c r="AB17">
        <f>Z17+AA17</f>
        <v>0</v>
      </c>
    </row>
    <row r="18" spans="1:28" ht="15.75">
      <c r="A18" s="11"/>
      <c r="C18" s="82" t="s">
        <v>548</v>
      </c>
      <c r="D18" s="91">
        <f>COUNTA('Monitoria Anual - 3'!P11:P999)</f>
        <v>0</v>
      </c>
      <c r="E18" s="29" t="e">
        <f>D18/$D$22</f>
        <v>#DIV/0!</v>
      </c>
      <c r="F18" s="87">
        <f>D18-AB18</f>
        <v>0</v>
      </c>
      <c r="G18" s="29" t="e">
        <f t="shared" si="0"/>
        <v>#DIV/0!</v>
      </c>
      <c r="H18" s="4"/>
      <c r="X18" s="11"/>
      <c r="Z18">
        <f t="array" ref="Z18">COUNTIFS('Monitoria Anual - 3'!P:P,"x",'Monitoria Anual - 3'!S:S,"Excluída")</f>
        <v>0</v>
      </c>
      <c r="AA18">
        <f t="array" ref="AA18">COUNTIFS('Monitoria Anual - 3'!P:P,"x",'Monitoria Anual - 3'!S:S,"Agrupada")</f>
        <v>0</v>
      </c>
      <c r="AB18">
        <f>Z18+AA18</f>
        <v>0</v>
      </c>
    </row>
    <row r="19" spans="1:28" ht="15.75">
      <c r="A19" s="11"/>
      <c r="C19" s="83" t="s">
        <v>549</v>
      </c>
      <c r="D19" s="91">
        <f>COUNTA('Monitoria Anual - 3'!Q11:Q999)</f>
        <v>0</v>
      </c>
      <c r="E19" s="29" t="e">
        <f>D19/$D$22</f>
        <v>#DIV/0!</v>
      </c>
      <c r="F19" s="87">
        <f t="shared" ref="F19:F20" si="1">D19-AB19</f>
        <v>0</v>
      </c>
      <c r="G19" s="29" t="e">
        <f t="shared" si="0"/>
        <v>#DIV/0!</v>
      </c>
      <c r="H19" s="4"/>
      <c r="X19" s="11"/>
      <c r="Z19">
        <f t="array" ref="Z19">COUNTIFS('Monitoria Anual - 3'!Q:Q,"x",'Monitoria Anual - 3'!S:S,"Excluída")</f>
        <v>0</v>
      </c>
      <c r="AA19">
        <f t="array" ref="AA19">COUNTIFS('Monitoria Anual - 3'!Q:Q,"x",'Monitoria Anual - 3'!S:S,"Agrupada")</f>
        <v>0</v>
      </c>
      <c r="AB19">
        <f>Z19+AA19</f>
        <v>0</v>
      </c>
    </row>
    <row r="20" spans="1:28" ht="15.75">
      <c r="A20" s="11"/>
      <c r="C20" s="84" t="s">
        <v>550</v>
      </c>
      <c r="D20" s="91">
        <f>COUNTA('Monitoria Anual - 3'!R11:R999)</f>
        <v>0</v>
      </c>
      <c r="E20" s="29" t="e">
        <f>D20/$D$22</f>
        <v>#DIV/0!</v>
      </c>
      <c r="F20" s="87">
        <f t="shared" si="1"/>
        <v>0</v>
      </c>
      <c r="G20" s="29" t="e">
        <f t="shared" si="0"/>
        <v>#DIV/0!</v>
      </c>
      <c r="H20" s="4"/>
      <c r="X20" s="11"/>
      <c r="Z20">
        <f t="array" ref="Z20">COUNTIFS('Monitoria Anual - 3'!R:R,"x",'Monitoria Anual - 3'!S:S,"Excluída")</f>
        <v>0</v>
      </c>
      <c r="AA20">
        <f t="array" ref="AA20">COUNTIFS('Monitoria Anual - 3'!R:R,"x",'Monitoria Anual - 3'!S:S,"Agrupada")</f>
        <v>0</v>
      </c>
      <c r="AB20">
        <f>Z20+AA20</f>
        <v>0</v>
      </c>
    </row>
    <row r="21" spans="1:28" ht="16.5" thickBot="1">
      <c r="A21" s="11"/>
      <c r="C21" s="85" t="s">
        <v>551</v>
      </c>
      <c r="D21" s="92"/>
      <c r="E21" s="93"/>
      <c r="F21" s="88">
        <f>'Monitoria Anual - 3'!C166</f>
        <v>0</v>
      </c>
      <c r="G21" s="30" t="e">
        <f t="shared" si="0"/>
        <v>#DIV/0!</v>
      </c>
      <c r="H21" s="4"/>
      <c r="X21" s="11"/>
    </row>
    <row r="22" spans="1:28" ht="16.5" thickBot="1">
      <c r="A22" s="11"/>
      <c r="C22" s="94" t="s">
        <v>552</v>
      </c>
      <c r="D22" s="96">
        <f>SUM(D16:D20)</f>
        <v>0</v>
      </c>
      <c r="E22" s="32" t="e">
        <f>SUM(E15:E21)</f>
        <v>#DIV/0!</v>
      </c>
      <c r="F22" s="95">
        <f>SUM(F16:F21)</f>
        <v>0</v>
      </c>
      <c r="G22" s="32" t="e">
        <f>SUM(G16:G21)</f>
        <v>#DIV/0!</v>
      </c>
      <c r="H22" s="4"/>
      <c r="X22" s="11"/>
    </row>
    <row r="23" spans="1:28" ht="15.75" thickBot="1">
      <c r="A23" s="11"/>
      <c r="C23" s="75" t="s">
        <v>553</v>
      </c>
      <c r="D23" s="342">
        <f>COUNTIF('Monitoria Anual - 3'!S11:S999,"Agrupada")</f>
        <v>0</v>
      </c>
      <c r="E23" s="343"/>
      <c r="F23" s="343"/>
      <c r="G23" s="344"/>
      <c r="H23" s="5"/>
      <c r="X23" s="11"/>
    </row>
    <row r="24" spans="1:28" ht="15.75" thickBot="1">
      <c r="A24" s="11"/>
      <c r="C24" s="74" t="s">
        <v>554</v>
      </c>
      <c r="D24" s="342">
        <f>COUNTIF('Monitoria Anual - 3'!S11:S161,"Excluída")</f>
        <v>0</v>
      </c>
      <c r="E24" s="343"/>
      <c r="F24" s="343"/>
      <c r="G24" s="344"/>
      <c r="X24" s="11"/>
    </row>
    <row r="25" spans="1:28">
      <c r="A25" s="11"/>
      <c r="X25" s="11"/>
    </row>
    <row r="26" spans="1:28">
      <c r="A26" s="11"/>
      <c r="X26" s="11"/>
    </row>
    <row r="27" spans="1:28" ht="15.75">
      <c r="A27" s="11"/>
      <c r="B27" s="340" t="s">
        <v>555</v>
      </c>
      <c r="C27" s="341"/>
      <c r="D27" s="42"/>
      <c r="E27" s="42"/>
      <c r="F27" s="42"/>
      <c r="G27" s="42"/>
      <c r="X27" s="11"/>
    </row>
    <row r="28" spans="1:28" ht="16.5" thickBot="1">
      <c r="A28" s="11"/>
      <c r="B28" s="42"/>
      <c r="C28" s="17"/>
      <c r="D28" s="17"/>
      <c r="E28" s="17"/>
      <c r="F28" s="17"/>
      <c r="G28" s="17"/>
      <c r="H28" s="42"/>
      <c r="I28" s="42"/>
      <c r="J28" s="42"/>
      <c r="K28" s="42"/>
      <c r="L28" s="42"/>
      <c r="M28" s="42"/>
      <c r="N28" s="42"/>
      <c r="O28" s="42"/>
      <c r="P28" s="42"/>
      <c r="Q28" s="42"/>
      <c r="R28" s="42"/>
      <c r="S28" s="42"/>
      <c r="T28" s="42"/>
      <c r="U28" s="42"/>
      <c r="V28" s="42"/>
      <c r="W28" s="42"/>
      <c r="X28" s="11"/>
    </row>
    <row r="29" spans="1:28" ht="16.5" thickBot="1">
      <c r="A29" s="11"/>
      <c r="B29" s="17"/>
      <c r="C29" s="33" t="s">
        <v>556</v>
      </c>
      <c r="D29" s="68">
        <f>COUNTA('Monitoria Anual - 3'!A11:A160)</f>
        <v>10</v>
      </c>
      <c r="H29" s="17"/>
      <c r="I29" s="17"/>
      <c r="J29" s="17"/>
      <c r="K29" s="17"/>
      <c r="L29" s="17"/>
      <c r="M29" s="17"/>
      <c r="N29" s="17"/>
      <c r="O29" s="17"/>
      <c r="P29" s="17"/>
      <c r="Q29" s="17"/>
      <c r="R29" s="17"/>
      <c r="S29" s="17"/>
      <c r="T29" s="17"/>
      <c r="U29" s="17"/>
      <c r="V29" s="17"/>
      <c r="W29" s="17"/>
      <c r="X29" s="11"/>
    </row>
    <row r="30" spans="1:28" ht="15.75" thickBot="1">
      <c r="A30" s="11"/>
      <c r="X30" s="11"/>
    </row>
    <row r="31" spans="1:28" ht="15.75" thickBot="1">
      <c r="A31" s="11"/>
      <c r="C31" s="78" t="s">
        <v>557</v>
      </c>
      <c r="D31" s="78" t="s">
        <v>558</v>
      </c>
      <c r="E31" s="19"/>
      <c r="F31" s="20"/>
      <c r="G31" s="21"/>
      <c r="H31" s="23"/>
      <c r="I31" s="24"/>
      <c r="J31" s="25"/>
      <c r="W31" s="1"/>
      <c r="X31" s="11"/>
    </row>
    <row r="32" spans="1:28">
      <c r="A32" s="11"/>
      <c r="C32" s="76" t="s">
        <v>559</v>
      </c>
      <c r="D32" s="99">
        <f>SUM(F32:J32)</f>
        <v>0</v>
      </c>
      <c r="E32" s="34">
        <f>COUNTA('Monitoria Anual - 3'!S11:S25)</f>
        <v>0</v>
      </c>
      <c r="F32" s="66">
        <f>COUNTA('Monitoria Anual - 3'!N11:N25)</f>
        <v>0</v>
      </c>
      <c r="G32" s="66">
        <f>COUNTA('Monitoria Anual - 3'!O11:O25)</f>
        <v>0</v>
      </c>
      <c r="H32" s="66">
        <f>COUNTA('Monitoria Anual - 3'!P11:P25)</f>
        <v>0</v>
      </c>
      <c r="I32" s="66">
        <f>COUNTA('Monitoria Anual - 3'!Q11:Q25)</f>
        <v>0</v>
      </c>
      <c r="J32" s="67">
        <f>COUNTA('Monitoria Anual - 3'!R11:R25)</f>
        <v>0</v>
      </c>
      <c r="W32" s="1"/>
      <c r="X32" s="11"/>
    </row>
    <row r="33" spans="1:24">
      <c r="A33" s="11"/>
      <c r="C33" s="77" t="s">
        <v>560</v>
      </c>
      <c r="D33" s="76">
        <f>SUM(F33:J33)</f>
        <v>0</v>
      </c>
      <c r="E33" s="35">
        <f>COUNTA('Monitoria Anual - 3'!S26:S40)</f>
        <v>0</v>
      </c>
      <c r="F33" s="36">
        <f>COUNTA('Monitoria Anual - 3'!N26:N40)</f>
        <v>0</v>
      </c>
      <c r="G33" s="36">
        <f>COUNTA('Monitoria Anual - 3'!O26:O40)</f>
        <v>0</v>
      </c>
      <c r="H33" s="36">
        <f>COUNTA('Monitoria Anual - 3'!P26:P40)</f>
        <v>0</v>
      </c>
      <c r="I33" s="36">
        <f>COUNTA('Monitoria Anual - 3'!Q26:Q40)</f>
        <v>0</v>
      </c>
      <c r="J33" s="37">
        <f>COUNTA('Monitoria Anual - 3'!R26:R40)</f>
        <v>0</v>
      </c>
      <c r="W33" s="1"/>
      <c r="X33" s="11"/>
    </row>
    <row r="34" spans="1:24">
      <c r="A34" s="11"/>
      <c r="C34" s="77" t="s">
        <v>561</v>
      </c>
      <c r="D34" s="76">
        <f t="shared" ref="D34:D35" si="2">SUM(F34:J34)</f>
        <v>0</v>
      </c>
      <c r="E34" s="35">
        <f>COUNTA('Monitoria Anual - 3'!S41:S55)</f>
        <v>0</v>
      </c>
      <c r="F34" s="36">
        <f>COUNTA('Monitoria Anual - 3'!N41:N55)</f>
        <v>0</v>
      </c>
      <c r="G34" s="36">
        <f>COUNTA('Monitoria Anual - 3'!O41:O55)</f>
        <v>0</v>
      </c>
      <c r="H34" s="36">
        <f>COUNTA('Monitoria Anual - 3'!P41:P55)</f>
        <v>0</v>
      </c>
      <c r="I34" s="36">
        <f>COUNTA('Monitoria Anual - 3'!Q41:Q55)</f>
        <v>0</v>
      </c>
      <c r="J34" s="37">
        <f>COUNTA('Monitoria Anual - 3'!R41:R55)</f>
        <v>0</v>
      </c>
      <c r="W34" s="1"/>
      <c r="X34" s="11"/>
    </row>
    <row r="35" spans="1:24">
      <c r="A35" s="11"/>
      <c r="C35" s="77" t="s">
        <v>562</v>
      </c>
      <c r="D35" s="76">
        <f t="shared" si="2"/>
        <v>0</v>
      </c>
      <c r="E35" s="35">
        <f>COUNTA('Monitoria Anual - 3'!S56:S70)</f>
        <v>0</v>
      </c>
      <c r="F35" s="36">
        <f>COUNTA('Monitoria Anual - 3'!N56:N70)</f>
        <v>0</v>
      </c>
      <c r="G35" s="36">
        <f>COUNTA('Monitoria Anual - 3'!O56:O70)</f>
        <v>0</v>
      </c>
      <c r="H35" s="36">
        <f>COUNTA('Monitoria Anual - 3'!P56:P70)</f>
        <v>0</v>
      </c>
      <c r="I35" s="36">
        <f>COUNTA('Monitoria Anual - 3'!Q56:Q70)</f>
        <v>0</v>
      </c>
      <c r="J35" s="37">
        <f>COUNTA('Monitoria Anual - 3'!R56:R70)</f>
        <v>0</v>
      </c>
      <c r="W35" s="1"/>
      <c r="X35" s="11"/>
    </row>
    <row r="36" spans="1:24">
      <c r="A36" s="11"/>
      <c r="X36" s="11"/>
    </row>
    <row r="37" spans="1:24">
      <c r="A37" s="11"/>
      <c r="B37" s="11"/>
      <c r="C37" s="11"/>
      <c r="D37" s="11"/>
      <c r="E37" s="11"/>
      <c r="F37" s="11"/>
      <c r="G37" s="11"/>
      <c r="H37" s="11"/>
      <c r="I37" s="11"/>
      <c r="J37" s="11"/>
      <c r="K37" s="11"/>
      <c r="L37" s="11"/>
      <c r="M37" s="11"/>
      <c r="N37" s="11"/>
      <c r="O37" s="11"/>
      <c r="P37" s="11"/>
      <c r="Q37" s="11"/>
      <c r="R37" s="11"/>
      <c r="S37" s="11"/>
      <c r="T37" s="11"/>
      <c r="U37" s="11"/>
      <c r="V37" s="11"/>
      <c r="W37" s="11"/>
      <c r="X37" s="11"/>
    </row>
  </sheetData>
  <sheetProtection algorithmName="SHA-512" hashValue="JXxkmbkNuzluZHOkMMxDtbuoi0Jabyld9exvEITA/cbZQrzJEI1mgcVfpBsK4Q1Hs/DdzZ2ekCnmseyO1HaTXw==" saltValue="bcHMDdFv5wM42fSeYzrb2g==" spinCount="100000" sheet="1" objects="1" scenarios="1"/>
  <mergeCells count="13">
    <mergeCell ref="B1:W2"/>
    <mergeCell ref="B3:W3"/>
    <mergeCell ref="B5:C5"/>
    <mergeCell ref="D5:M5"/>
    <mergeCell ref="B7:C7"/>
    <mergeCell ref="D7:G7"/>
    <mergeCell ref="B27:C27"/>
    <mergeCell ref="B9:W9"/>
    <mergeCell ref="B11:C11"/>
    <mergeCell ref="F12:G12"/>
    <mergeCell ref="C13:G13"/>
    <mergeCell ref="D23:G23"/>
    <mergeCell ref="D24:G24"/>
  </mergeCells>
  <conditionalFormatting sqref="E32:F32 G32:J35 F33:F35">
    <cfRule type="cellIs" dxfId="15" priority="1" stopIfTrue="1" operator="equal">
      <formula>0</formula>
    </cfRule>
  </conditionalFormatting>
  <pageMargins left="0.25" right="0.25" top="0.75" bottom="0.75" header="0.3" footer="0.3"/>
  <pageSetup paperSize="9" scale="52" fitToHeight="0" orientation="landscape" r:id="rId1"/>
  <colBreaks count="1" manualBreakCount="1">
    <brk id="1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216"/>
  <sheetViews>
    <sheetView showGridLines="0" zoomScale="60" zoomScaleNormal="60" workbookViewId="0">
      <selection activeCell="A2" sqref="A2:AI2"/>
    </sheetView>
  </sheetViews>
  <sheetFormatPr defaultColWidth="8.85546875" defaultRowHeight="15"/>
  <cols>
    <col min="1" max="1" width="72.42578125" style="2" customWidth="1"/>
    <col min="2" max="2" width="7.28515625" style="2" customWidth="1"/>
    <col min="3" max="3" width="73.42578125" style="2" customWidth="1"/>
    <col min="4" max="4" width="18.7109375" style="2" customWidth="1"/>
    <col min="5" max="5" width="19.42578125" style="2" customWidth="1"/>
    <col min="6" max="6" width="25.7109375" style="2" customWidth="1"/>
    <col min="7" max="7" width="27.42578125" style="2" customWidth="1"/>
    <col min="8" max="12" width="25.140625" style="2" customWidth="1"/>
    <col min="13" max="13" width="27.7109375" style="2" bestFit="1" customWidth="1"/>
    <col min="14" max="19" width="26.7109375" style="59" customWidth="1"/>
    <col min="20" max="20" width="37.85546875" style="2" customWidth="1"/>
    <col min="21" max="21" width="28.7109375" style="2" customWidth="1"/>
    <col min="22" max="22" width="40" style="2" customWidth="1"/>
    <col min="23" max="24" width="26.7109375" style="2" customWidth="1"/>
    <col min="25" max="27" width="28.85546875" style="2" customWidth="1"/>
    <col min="28" max="32" width="18.7109375" style="2" customWidth="1"/>
    <col min="33" max="33" width="23" style="2" bestFit="1" customWidth="1"/>
    <col min="34" max="34" width="18.7109375" style="2" customWidth="1"/>
    <col min="35" max="35" width="22.7109375" style="2" customWidth="1"/>
    <col min="36" max="36" width="7" style="2" customWidth="1"/>
    <col min="37" max="39" width="8.85546875" style="2"/>
    <col min="40" max="40" width="8.85546875" style="2" hidden="1" customWidth="1"/>
    <col min="41" max="16384" width="8.85546875" style="2"/>
  </cols>
  <sheetData>
    <row r="1" spans="1:40" ht="33.75" customHeight="1">
      <c r="A1" s="284" t="s">
        <v>71</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18"/>
    </row>
    <row r="2" spans="1:40" ht="33.75" customHeight="1" thickBot="1">
      <c r="A2" s="285" t="s">
        <v>72</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18"/>
    </row>
    <row r="3" spans="1:40" ht="15.75" thickTop="1">
      <c r="AJ3" s="18"/>
    </row>
    <row r="4" spans="1:40" ht="45" customHeight="1">
      <c r="A4" s="52" t="s">
        <v>73</v>
      </c>
      <c r="B4" s="298" t="s">
        <v>563</v>
      </c>
      <c r="C4" s="299"/>
      <c r="D4" s="299"/>
      <c r="E4" s="299"/>
      <c r="F4" s="299"/>
      <c r="G4" s="300"/>
      <c r="H4" s="13"/>
      <c r="I4" s="13"/>
      <c r="J4" s="13"/>
      <c r="K4" s="13"/>
      <c r="L4" s="13"/>
      <c r="M4" s="13"/>
      <c r="N4" s="13"/>
      <c r="O4" s="13"/>
      <c r="P4" s="13"/>
      <c r="Q4" s="13"/>
      <c r="R4" s="13"/>
      <c r="S4" s="2"/>
      <c r="AJ4" s="18"/>
    </row>
    <row r="5" spans="1:40">
      <c r="AJ5" s="18"/>
    </row>
    <row r="6" spans="1:40" ht="27" customHeight="1">
      <c r="A6" s="52" t="s">
        <v>75</v>
      </c>
      <c r="B6" s="301" t="s">
        <v>756</v>
      </c>
      <c r="C6" s="302"/>
      <c r="M6" s="59"/>
      <c r="AJ6" s="18"/>
      <c r="AN6" s="2" t="s">
        <v>77</v>
      </c>
    </row>
    <row r="7" spans="1:40" ht="15.75" thickBot="1">
      <c r="AJ7" s="18"/>
      <c r="AN7" s="60" t="s">
        <v>78</v>
      </c>
    </row>
    <row r="8" spans="1:40" ht="27" customHeight="1" thickBot="1">
      <c r="A8" s="305" t="s">
        <v>79</v>
      </c>
      <c r="B8" s="306"/>
      <c r="C8" s="306"/>
      <c r="D8" s="306"/>
      <c r="E8" s="306"/>
      <c r="F8" s="306"/>
      <c r="G8" s="306"/>
      <c r="H8" s="306"/>
      <c r="I8" s="306"/>
      <c r="J8" s="306"/>
      <c r="K8" s="306"/>
      <c r="L8" s="306"/>
      <c r="M8" s="307"/>
      <c r="N8" s="324" t="s">
        <v>80</v>
      </c>
      <c r="O8" s="325"/>
      <c r="P8" s="325"/>
      <c r="Q8" s="325"/>
      <c r="R8" s="325"/>
      <c r="S8" s="325"/>
      <c r="T8" s="325"/>
      <c r="U8" s="325"/>
      <c r="V8" s="325"/>
      <c r="W8" s="325"/>
      <c r="X8" s="326"/>
      <c r="Y8" s="287" t="s">
        <v>81</v>
      </c>
      <c r="Z8" s="288"/>
      <c r="AA8" s="288"/>
      <c r="AB8" s="288"/>
      <c r="AC8" s="288"/>
      <c r="AD8" s="288"/>
      <c r="AE8" s="288"/>
      <c r="AF8" s="288"/>
      <c r="AG8" s="288"/>
      <c r="AH8" s="288"/>
      <c r="AI8" s="289"/>
      <c r="AJ8" s="18"/>
    </row>
    <row r="9" spans="1:40" ht="64.5" customHeight="1">
      <c r="A9" s="292" t="s">
        <v>82</v>
      </c>
      <c r="B9" s="290" t="s">
        <v>83</v>
      </c>
      <c r="C9" s="290" t="s">
        <v>1</v>
      </c>
      <c r="D9" s="290" t="s">
        <v>3</v>
      </c>
      <c r="E9" s="294" t="s">
        <v>5</v>
      </c>
      <c r="F9" s="290" t="s">
        <v>7</v>
      </c>
      <c r="G9" s="290"/>
      <c r="H9" s="290" t="s">
        <v>9</v>
      </c>
      <c r="I9" s="290" t="s">
        <v>13</v>
      </c>
      <c r="J9" s="290" t="s">
        <v>11</v>
      </c>
      <c r="K9" s="308" t="s">
        <v>84</v>
      </c>
      <c r="L9" s="309"/>
      <c r="M9" s="290" t="s">
        <v>19</v>
      </c>
      <c r="N9" s="331" t="s">
        <v>22</v>
      </c>
      <c r="O9" s="333" t="s">
        <v>24</v>
      </c>
      <c r="P9" s="335" t="s">
        <v>26</v>
      </c>
      <c r="Q9" s="337" t="s">
        <v>28</v>
      </c>
      <c r="R9" s="316" t="s">
        <v>30</v>
      </c>
      <c r="S9" s="318" t="s">
        <v>32</v>
      </c>
      <c r="T9" s="320" t="s">
        <v>38</v>
      </c>
      <c r="U9" s="320" t="s">
        <v>40</v>
      </c>
      <c r="V9" s="320" t="s">
        <v>42</v>
      </c>
      <c r="W9" s="320" t="s">
        <v>44</v>
      </c>
      <c r="X9" s="327" t="s">
        <v>46</v>
      </c>
      <c r="Y9" s="329" t="s">
        <v>49</v>
      </c>
      <c r="Z9" s="314" t="s">
        <v>51</v>
      </c>
      <c r="AA9" s="322" t="s">
        <v>53</v>
      </c>
      <c r="AB9" s="314" t="s">
        <v>55</v>
      </c>
      <c r="AC9" s="314" t="s">
        <v>57</v>
      </c>
      <c r="AD9" s="314" t="s">
        <v>59</v>
      </c>
      <c r="AE9" s="314" t="s">
        <v>61</v>
      </c>
      <c r="AF9" s="303" t="s">
        <v>63</v>
      </c>
      <c r="AG9" s="314" t="s">
        <v>65</v>
      </c>
      <c r="AH9" s="314" t="s">
        <v>67</v>
      </c>
      <c r="AI9" s="296" t="s">
        <v>69</v>
      </c>
      <c r="AJ9" s="18"/>
    </row>
    <row r="10" spans="1:40" ht="45.75" customHeight="1" thickBot="1">
      <c r="A10" s="293"/>
      <c r="B10" s="291"/>
      <c r="C10" s="291"/>
      <c r="D10" s="291"/>
      <c r="E10" s="295"/>
      <c r="F10" s="51" t="s">
        <v>86</v>
      </c>
      <c r="G10" s="51" t="s">
        <v>87</v>
      </c>
      <c r="H10" s="291"/>
      <c r="I10" s="291"/>
      <c r="J10" s="291"/>
      <c r="K10" s="98" t="s">
        <v>88</v>
      </c>
      <c r="L10" s="98" t="s">
        <v>89</v>
      </c>
      <c r="M10" s="291"/>
      <c r="N10" s="332"/>
      <c r="O10" s="334"/>
      <c r="P10" s="336"/>
      <c r="Q10" s="338"/>
      <c r="R10" s="317"/>
      <c r="S10" s="319"/>
      <c r="T10" s="321"/>
      <c r="U10" s="321"/>
      <c r="V10" s="321"/>
      <c r="W10" s="321"/>
      <c r="X10" s="328"/>
      <c r="Y10" s="330"/>
      <c r="Z10" s="315"/>
      <c r="AA10" s="323"/>
      <c r="AB10" s="315"/>
      <c r="AC10" s="315"/>
      <c r="AD10" s="315"/>
      <c r="AE10" s="315"/>
      <c r="AF10" s="304"/>
      <c r="AG10" s="315"/>
      <c r="AH10" s="315"/>
      <c r="AI10" s="297"/>
      <c r="AJ10" s="18"/>
    </row>
    <row r="11" spans="1:40" ht="30" customHeight="1">
      <c r="A11" s="360" t="s">
        <v>757</v>
      </c>
      <c r="B11" s="109" t="s">
        <v>91</v>
      </c>
      <c r="C11" s="61"/>
      <c r="D11" s="61"/>
      <c r="E11" s="61"/>
      <c r="F11" s="61"/>
      <c r="G11" s="61"/>
      <c r="H11" s="61"/>
      <c r="I11" s="61"/>
      <c r="J11" s="61"/>
      <c r="K11" s="61"/>
      <c r="L11" s="61"/>
      <c r="M11" s="61"/>
      <c r="N11" s="61"/>
      <c r="O11" s="62"/>
      <c r="P11" s="61"/>
      <c r="Q11" s="61"/>
      <c r="R11" s="61"/>
      <c r="S11" s="63"/>
      <c r="T11" s="61"/>
      <c r="U11" s="61"/>
      <c r="V11" s="61"/>
      <c r="W11" s="61"/>
      <c r="X11" s="61"/>
      <c r="Y11" s="61"/>
      <c r="Z11" s="61"/>
      <c r="AA11" s="61"/>
      <c r="AB11" s="61"/>
      <c r="AC11" s="61"/>
      <c r="AD11" s="61"/>
      <c r="AE11" s="61"/>
      <c r="AF11" s="61"/>
      <c r="AG11" s="61"/>
      <c r="AH11" s="61"/>
      <c r="AI11" s="61"/>
      <c r="AJ11" s="18"/>
    </row>
    <row r="12" spans="1:40" ht="30" customHeight="1">
      <c r="A12" s="358"/>
      <c r="B12" s="45" t="s">
        <v>106</v>
      </c>
      <c r="C12" s="64"/>
      <c r="D12" s="64"/>
      <c r="E12" s="64"/>
      <c r="F12" s="64"/>
      <c r="G12" s="64"/>
      <c r="H12" s="64"/>
      <c r="I12" s="64"/>
      <c r="J12" s="64"/>
      <c r="K12" s="64"/>
      <c r="L12" s="64"/>
      <c r="M12" s="64"/>
      <c r="N12" s="61"/>
      <c r="O12" s="61"/>
      <c r="P12" s="61"/>
      <c r="Q12" s="61"/>
      <c r="R12" s="61"/>
      <c r="S12" s="63"/>
      <c r="T12" s="64"/>
      <c r="U12" s="64"/>
      <c r="V12" s="64"/>
      <c r="W12" s="64"/>
      <c r="X12" s="64"/>
      <c r="Y12" s="64"/>
      <c r="Z12" s="64"/>
      <c r="AA12" s="64"/>
      <c r="AB12" s="64"/>
      <c r="AC12" s="64"/>
      <c r="AD12" s="64"/>
      <c r="AE12" s="64"/>
      <c r="AF12" s="64"/>
      <c r="AG12" s="64"/>
      <c r="AH12" s="64"/>
      <c r="AI12" s="64"/>
      <c r="AJ12" s="18"/>
    </row>
    <row r="13" spans="1:40" ht="30" customHeight="1">
      <c r="A13" s="358"/>
      <c r="B13" s="45" t="s">
        <v>118</v>
      </c>
      <c r="C13" s="64"/>
      <c r="D13" s="64"/>
      <c r="E13" s="64"/>
      <c r="F13" s="64"/>
      <c r="G13" s="64"/>
      <c r="H13" s="64"/>
      <c r="I13" s="64"/>
      <c r="J13" s="64"/>
      <c r="K13" s="64"/>
      <c r="L13" s="64"/>
      <c r="M13" s="64"/>
      <c r="N13" s="61"/>
      <c r="O13" s="61"/>
      <c r="P13" s="61"/>
      <c r="Q13" s="61"/>
      <c r="R13" s="61"/>
      <c r="S13" s="63"/>
      <c r="T13" s="64"/>
      <c r="U13" s="64"/>
      <c r="V13" s="64"/>
      <c r="W13" s="64"/>
      <c r="X13" s="64"/>
      <c r="Y13" s="64"/>
      <c r="Z13" s="64"/>
      <c r="AA13" s="64"/>
      <c r="AB13" s="64"/>
      <c r="AC13" s="64"/>
      <c r="AD13" s="64"/>
      <c r="AE13" s="64"/>
      <c r="AF13" s="64"/>
      <c r="AG13" s="64"/>
      <c r="AH13" s="64"/>
      <c r="AI13" s="64"/>
      <c r="AJ13" s="18"/>
    </row>
    <row r="14" spans="1:40" ht="30" customHeight="1">
      <c r="A14" s="358"/>
      <c r="B14" s="45" t="s">
        <v>131</v>
      </c>
      <c r="C14" s="64"/>
      <c r="D14" s="64"/>
      <c r="E14" s="64"/>
      <c r="F14" s="64"/>
      <c r="G14" s="64"/>
      <c r="H14" s="64"/>
      <c r="I14" s="64"/>
      <c r="J14" s="64"/>
      <c r="K14" s="64"/>
      <c r="L14" s="64"/>
      <c r="M14" s="64"/>
      <c r="N14" s="61"/>
      <c r="O14" s="61"/>
      <c r="P14" s="61"/>
      <c r="Q14" s="61"/>
      <c r="R14" s="61"/>
      <c r="S14" s="63"/>
      <c r="T14" s="64"/>
      <c r="U14" s="64"/>
      <c r="V14" s="64"/>
      <c r="W14" s="64"/>
      <c r="X14" s="64"/>
      <c r="Y14" s="64"/>
      <c r="Z14" s="64"/>
      <c r="AA14" s="64"/>
      <c r="AB14" s="64"/>
      <c r="AC14" s="64"/>
      <c r="AD14" s="64"/>
      <c r="AE14" s="64"/>
      <c r="AF14" s="64"/>
      <c r="AG14" s="64"/>
      <c r="AH14" s="64"/>
      <c r="AI14" s="64"/>
      <c r="AJ14" s="18"/>
    </row>
    <row r="15" spans="1:40" ht="30" customHeight="1">
      <c r="A15" s="358"/>
      <c r="B15" s="45" t="s">
        <v>140</v>
      </c>
      <c r="C15" s="64"/>
      <c r="D15" s="64"/>
      <c r="E15" s="64"/>
      <c r="F15" s="64"/>
      <c r="G15" s="64"/>
      <c r="H15" s="64"/>
      <c r="I15" s="64"/>
      <c r="J15" s="64"/>
      <c r="K15" s="64"/>
      <c r="L15" s="64"/>
      <c r="M15" s="64"/>
      <c r="N15" s="61"/>
      <c r="O15" s="61"/>
      <c r="P15" s="61"/>
      <c r="Q15" s="61"/>
      <c r="R15" s="61"/>
      <c r="S15" s="63"/>
      <c r="T15" s="64"/>
      <c r="U15" s="64"/>
      <c r="V15" s="64"/>
      <c r="W15" s="64"/>
      <c r="X15" s="64"/>
      <c r="Y15" s="64"/>
      <c r="Z15" s="64"/>
      <c r="AA15" s="64"/>
      <c r="AB15" s="64"/>
      <c r="AC15" s="64"/>
      <c r="AD15" s="64"/>
      <c r="AE15" s="64"/>
      <c r="AF15" s="64"/>
      <c r="AG15" s="64"/>
      <c r="AH15" s="64"/>
      <c r="AI15" s="64"/>
      <c r="AJ15" s="18"/>
    </row>
    <row r="16" spans="1:40" ht="30" customHeight="1">
      <c r="A16" s="358"/>
      <c r="B16" s="45" t="s">
        <v>156</v>
      </c>
      <c r="C16" s="64"/>
      <c r="D16" s="64"/>
      <c r="E16" s="64"/>
      <c r="F16" s="64"/>
      <c r="G16" s="64"/>
      <c r="H16" s="64"/>
      <c r="I16" s="64"/>
      <c r="J16" s="64"/>
      <c r="K16" s="64"/>
      <c r="L16" s="64"/>
      <c r="M16" s="64"/>
      <c r="N16" s="61"/>
      <c r="O16" s="61"/>
      <c r="P16" s="61"/>
      <c r="Q16" s="61"/>
      <c r="R16" s="61"/>
      <c r="S16" s="63"/>
      <c r="T16" s="64"/>
      <c r="U16" s="64"/>
      <c r="V16" s="64"/>
      <c r="W16" s="64"/>
      <c r="X16" s="64"/>
      <c r="Y16" s="64"/>
      <c r="Z16" s="64"/>
      <c r="AA16" s="64"/>
      <c r="AB16" s="64"/>
      <c r="AC16" s="64"/>
      <c r="AD16" s="64"/>
      <c r="AE16" s="64"/>
      <c r="AF16" s="64"/>
      <c r="AG16" s="64"/>
      <c r="AH16" s="64"/>
      <c r="AI16" s="64"/>
      <c r="AJ16" s="18"/>
    </row>
    <row r="17" spans="1:36" ht="30" customHeight="1">
      <c r="A17" s="358"/>
      <c r="B17" s="45" t="s">
        <v>170</v>
      </c>
      <c r="C17" s="64"/>
      <c r="D17" s="64"/>
      <c r="E17" s="64"/>
      <c r="F17" s="64"/>
      <c r="G17" s="64"/>
      <c r="H17" s="64"/>
      <c r="I17" s="64"/>
      <c r="J17" s="64"/>
      <c r="K17" s="64"/>
      <c r="L17" s="64"/>
      <c r="M17" s="64"/>
      <c r="N17" s="61"/>
      <c r="O17" s="61"/>
      <c r="P17" s="61"/>
      <c r="Q17" s="61"/>
      <c r="R17" s="61"/>
      <c r="S17" s="63"/>
      <c r="T17" s="64"/>
      <c r="U17" s="64"/>
      <c r="V17" s="64"/>
      <c r="W17" s="64"/>
      <c r="X17" s="64"/>
      <c r="Y17" s="64"/>
      <c r="Z17" s="64"/>
      <c r="AA17" s="64"/>
      <c r="AB17" s="64"/>
      <c r="AC17" s="64"/>
      <c r="AD17" s="64"/>
      <c r="AE17" s="64"/>
      <c r="AF17" s="64"/>
      <c r="AG17" s="64"/>
      <c r="AH17" s="64"/>
      <c r="AI17" s="64"/>
      <c r="AJ17" s="18"/>
    </row>
    <row r="18" spans="1:36" ht="30" customHeight="1">
      <c r="A18" s="358"/>
      <c r="B18" s="45" t="s">
        <v>179</v>
      </c>
      <c r="C18" s="64"/>
      <c r="D18" s="64"/>
      <c r="E18" s="64"/>
      <c r="F18" s="64"/>
      <c r="G18" s="64"/>
      <c r="H18" s="64"/>
      <c r="I18" s="64"/>
      <c r="J18" s="64"/>
      <c r="K18" s="64"/>
      <c r="L18" s="64"/>
      <c r="M18" s="64"/>
      <c r="N18" s="61"/>
      <c r="O18" s="61"/>
      <c r="P18" s="61"/>
      <c r="Q18" s="61"/>
      <c r="R18" s="61"/>
      <c r="S18" s="63"/>
      <c r="T18" s="64"/>
      <c r="U18" s="64"/>
      <c r="V18" s="64"/>
      <c r="W18" s="64"/>
      <c r="X18" s="64"/>
      <c r="Y18" s="64"/>
      <c r="Z18" s="64"/>
      <c r="AA18" s="64"/>
      <c r="AB18" s="64"/>
      <c r="AC18" s="64"/>
      <c r="AD18" s="64"/>
      <c r="AE18" s="64"/>
      <c r="AF18" s="64"/>
      <c r="AG18" s="64"/>
      <c r="AH18" s="64"/>
      <c r="AI18" s="64"/>
      <c r="AJ18" s="18"/>
    </row>
    <row r="19" spans="1:36" ht="30" customHeight="1">
      <c r="A19" s="358"/>
      <c r="B19" s="45" t="s">
        <v>758</v>
      </c>
      <c r="C19" s="64"/>
      <c r="D19" s="64"/>
      <c r="E19" s="64"/>
      <c r="F19" s="64"/>
      <c r="G19" s="64"/>
      <c r="H19" s="64"/>
      <c r="I19" s="64"/>
      <c r="J19" s="64"/>
      <c r="K19" s="64"/>
      <c r="L19" s="64"/>
      <c r="M19" s="64"/>
      <c r="N19" s="61"/>
      <c r="O19" s="61"/>
      <c r="P19" s="61"/>
      <c r="Q19" s="61"/>
      <c r="R19" s="61"/>
      <c r="S19" s="63"/>
      <c r="T19" s="64"/>
      <c r="U19" s="64"/>
      <c r="V19" s="64"/>
      <c r="W19" s="64"/>
      <c r="X19" s="64"/>
      <c r="Y19" s="64"/>
      <c r="Z19" s="64"/>
      <c r="AA19" s="64"/>
      <c r="AB19" s="64"/>
      <c r="AC19" s="64"/>
      <c r="AD19" s="64"/>
      <c r="AE19" s="64"/>
      <c r="AF19" s="64"/>
      <c r="AG19" s="64"/>
      <c r="AH19" s="64"/>
      <c r="AI19" s="64"/>
      <c r="AJ19" s="18"/>
    </row>
    <row r="20" spans="1:36" ht="30" customHeight="1">
      <c r="A20" s="358"/>
      <c r="B20" s="45" t="s">
        <v>759</v>
      </c>
      <c r="C20" s="64"/>
      <c r="D20" s="64"/>
      <c r="E20" s="64"/>
      <c r="F20" s="64"/>
      <c r="G20" s="64"/>
      <c r="H20" s="64"/>
      <c r="I20" s="64"/>
      <c r="J20" s="64"/>
      <c r="K20" s="64"/>
      <c r="L20" s="64"/>
      <c r="M20" s="64"/>
      <c r="N20" s="61"/>
      <c r="O20" s="61"/>
      <c r="P20" s="61"/>
      <c r="Q20" s="61"/>
      <c r="R20" s="61"/>
      <c r="S20" s="63"/>
      <c r="T20" s="64"/>
      <c r="U20" s="64"/>
      <c r="V20" s="64"/>
      <c r="W20" s="64"/>
      <c r="X20" s="64"/>
      <c r="Y20" s="64"/>
      <c r="Z20" s="64"/>
      <c r="AA20" s="64"/>
      <c r="AB20" s="64"/>
      <c r="AC20" s="64"/>
      <c r="AD20" s="64"/>
      <c r="AE20" s="64"/>
      <c r="AF20" s="64"/>
      <c r="AG20" s="64"/>
      <c r="AH20" s="64"/>
      <c r="AI20" s="64"/>
      <c r="AJ20" s="18"/>
    </row>
    <row r="21" spans="1:36" ht="30" customHeight="1">
      <c r="A21" s="358"/>
      <c r="B21" s="45" t="s">
        <v>760</v>
      </c>
      <c r="C21" s="64"/>
      <c r="D21" s="64"/>
      <c r="E21" s="64"/>
      <c r="F21" s="64"/>
      <c r="G21" s="64"/>
      <c r="H21" s="64"/>
      <c r="I21" s="64"/>
      <c r="J21" s="64"/>
      <c r="K21" s="64"/>
      <c r="L21" s="64"/>
      <c r="M21" s="64"/>
      <c r="N21" s="61"/>
      <c r="O21" s="61"/>
      <c r="P21" s="61"/>
      <c r="Q21" s="61"/>
      <c r="R21" s="61"/>
      <c r="S21" s="63"/>
      <c r="T21" s="64"/>
      <c r="U21" s="64"/>
      <c r="V21" s="64"/>
      <c r="W21" s="64"/>
      <c r="X21" s="64"/>
      <c r="Y21" s="64"/>
      <c r="Z21" s="64"/>
      <c r="AA21" s="64"/>
      <c r="AB21" s="64"/>
      <c r="AC21" s="64"/>
      <c r="AD21" s="64"/>
      <c r="AE21" s="64"/>
      <c r="AF21" s="64"/>
      <c r="AG21" s="64"/>
      <c r="AH21" s="64"/>
      <c r="AI21" s="64"/>
      <c r="AJ21" s="18"/>
    </row>
    <row r="22" spans="1:36" ht="30" customHeight="1">
      <c r="A22" s="358"/>
      <c r="B22" s="45" t="s">
        <v>761</v>
      </c>
      <c r="C22" s="64"/>
      <c r="D22" s="64"/>
      <c r="E22" s="64"/>
      <c r="F22" s="64"/>
      <c r="G22" s="64"/>
      <c r="H22" s="64"/>
      <c r="I22" s="64"/>
      <c r="J22" s="64"/>
      <c r="K22" s="64"/>
      <c r="L22" s="64"/>
      <c r="M22" s="64"/>
      <c r="N22" s="61"/>
      <c r="O22" s="61"/>
      <c r="P22" s="61"/>
      <c r="Q22" s="61"/>
      <c r="R22" s="61"/>
      <c r="S22" s="63"/>
      <c r="T22" s="64"/>
      <c r="U22" s="64"/>
      <c r="V22" s="64"/>
      <c r="W22" s="64"/>
      <c r="X22" s="64"/>
      <c r="Y22" s="64"/>
      <c r="Z22" s="64"/>
      <c r="AA22" s="64"/>
      <c r="AB22" s="64"/>
      <c r="AC22" s="64"/>
      <c r="AD22" s="64"/>
      <c r="AE22" s="64"/>
      <c r="AF22" s="64"/>
      <c r="AG22" s="64"/>
      <c r="AH22" s="64"/>
      <c r="AI22" s="64"/>
      <c r="AJ22" s="18"/>
    </row>
    <row r="23" spans="1:36" ht="30" customHeight="1">
      <c r="A23" s="358"/>
      <c r="B23" s="45" t="s">
        <v>762</v>
      </c>
      <c r="C23" s="64"/>
      <c r="D23" s="64"/>
      <c r="E23" s="64"/>
      <c r="F23" s="64"/>
      <c r="G23" s="64"/>
      <c r="H23" s="64"/>
      <c r="I23" s="64"/>
      <c r="J23" s="64"/>
      <c r="K23" s="64"/>
      <c r="L23" s="64"/>
      <c r="M23" s="64"/>
      <c r="N23" s="61"/>
      <c r="O23" s="61"/>
      <c r="P23" s="61"/>
      <c r="Q23" s="61"/>
      <c r="R23" s="61"/>
      <c r="S23" s="63"/>
      <c r="T23" s="64"/>
      <c r="U23" s="64"/>
      <c r="V23" s="64"/>
      <c r="W23" s="64"/>
      <c r="X23" s="64"/>
      <c r="Y23" s="64"/>
      <c r="Z23" s="64"/>
      <c r="AA23" s="64"/>
      <c r="AB23" s="64"/>
      <c r="AC23" s="64"/>
      <c r="AD23" s="64"/>
      <c r="AE23" s="64"/>
      <c r="AF23" s="64"/>
      <c r="AG23" s="64"/>
      <c r="AH23" s="64"/>
      <c r="AI23" s="64"/>
      <c r="AJ23" s="18"/>
    </row>
    <row r="24" spans="1:36" ht="30" customHeight="1">
      <c r="A24" s="358"/>
      <c r="B24" s="45" t="s">
        <v>763</v>
      </c>
      <c r="C24" s="64"/>
      <c r="D24" s="64"/>
      <c r="E24" s="64"/>
      <c r="F24" s="64"/>
      <c r="G24" s="64"/>
      <c r="H24" s="64"/>
      <c r="I24" s="64"/>
      <c r="J24" s="64"/>
      <c r="K24" s="64"/>
      <c r="L24" s="64"/>
      <c r="M24" s="64"/>
      <c r="N24" s="61"/>
      <c r="O24" s="61"/>
      <c r="P24" s="61"/>
      <c r="Q24" s="61"/>
      <c r="R24" s="61"/>
      <c r="S24" s="63"/>
      <c r="T24" s="64"/>
      <c r="U24" s="64"/>
      <c r="V24" s="64"/>
      <c r="W24" s="64"/>
      <c r="X24" s="64"/>
      <c r="Y24" s="64"/>
      <c r="Z24" s="64"/>
      <c r="AA24" s="64"/>
      <c r="AB24" s="64"/>
      <c r="AC24" s="64"/>
      <c r="AD24" s="64"/>
      <c r="AE24" s="64"/>
      <c r="AF24" s="64"/>
      <c r="AG24" s="64"/>
      <c r="AH24" s="64"/>
      <c r="AI24" s="64"/>
      <c r="AJ24" s="18"/>
    </row>
    <row r="25" spans="1:36" ht="30" customHeight="1">
      <c r="A25" s="359"/>
      <c r="B25" s="45" t="s">
        <v>764</v>
      </c>
      <c r="C25" s="64"/>
      <c r="D25" s="64"/>
      <c r="E25" s="64"/>
      <c r="F25" s="64"/>
      <c r="G25" s="64"/>
      <c r="H25" s="64"/>
      <c r="I25" s="64"/>
      <c r="J25" s="64"/>
      <c r="K25" s="64"/>
      <c r="L25" s="64"/>
      <c r="M25" s="64"/>
      <c r="N25" s="61"/>
      <c r="O25" s="61"/>
      <c r="P25" s="61"/>
      <c r="Q25" s="61"/>
      <c r="R25" s="61"/>
      <c r="S25" s="63"/>
      <c r="T25" s="64"/>
      <c r="U25" s="64"/>
      <c r="V25" s="64"/>
      <c r="W25" s="64"/>
      <c r="X25" s="64"/>
      <c r="Y25" s="64"/>
      <c r="Z25" s="64"/>
      <c r="AA25" s="64"/>
      <c r="AB25" s="64"/>
      <c r="AC25" s="64"/>
      <c r="AD25" s="64"/>
      <c r="AE25" s="64"/>
      <c r="AF25" s="64"/>
      <c r="AG25" s="64"/>
      <c r="AH25" s="64"/>
      <c r="AI25" s="64"/>
      <c r="AJ25" s="18"/>
    </row>
    <row r="26" spans="1:36" ht="30" customHeight="1">
      <c r="A26" s="357" t="s">
        <v>765</v>
      </c>
      <c r="B26" s="45" t="s">
        <v>191</v>
      </c>
      <c r="C26" s="64"/>
      <c r="D26" s="64"/>
      <c r="E26" s="64"/>
      <c r="F26" s="64"/>
      <c r="G26" s="64"/>
      <c r="H26" s="64"/>
      <c r="I26" s="64"/>
      <c r="J26" s="64"/>
      <c r="K26" s="64"/>
      <c r="L26" s="64"/>
      <c r="M26" s="64"/>
      <c r="N26" s="61"/>
      <c r="O26" s="61"/>
      <c r="P26" s="61"/>
      <c r="Q26" s="61"/>
      <c r="R26" s="61"/>
      <c r="S26" s="63"/>
      <c r="T26" s="64"/>
      <c r="U26" s="64"/>
      <c r="V26" s="64"/>
      <c r="W26" s="64"/>
      <c r="X26" s="64"/>
      <c r="Y26" s="64"/>
      <c r="Z26" s="64"/>
      <c r="AA26" s="64"/>
      <c r="AB26" s="64"/>
      <c r="AC26" s="64"/>
      <c r="AD26" s="64"/>
      <c r="AE26" s="64"/>
      <c r="AF26" s="64"/>
      <c r="AG26" s="64"/>
      <c r="AH26" s="64"/>
      <c r="AI26" s="64"/>
      <c r="AJ26" s="18"/>
    </row>
    <row r="27" spans="1:36" ht="30" customHeight="1">
      <c r="A27" s="358"/>
      <c r="B27" s="45" t="s">
        <v>206</v>
      </c>
      <c r="C27" s="64"/>
      <c r="D27" s="64"/>
      <c r="E27" s="64"/>
      <c r="F27" s="64"/>
      <c r="G27" s="64"/>
      <c r="H27" s="64"/>
      <c r="I27" s="64"/>
      <c r="J27" s="64"/>
      <c r="K27" s="64"/>
      <c r="L27" s="64"/>
      <c r="M27" s="64"/>
      <c r="N27" s="61"/>
      <c r="O27" s="61"/>
      <c r="P27" s="61"/>
      <c r="Q27" s="61"/>
      <c r="R27" s="61"/>
      <c r="S27" s="63"/>
      <c r="T27" s="64"/>
      <c r="U27" s="64"/>
      <c r="V27" s="64"/>
      <c r="W27" s="64"/>
      <c r="X27" s="64"/>
      <c r="Y27" s="64"/>
      <c r="Z27" s="64"/>
      <c r="AA27" s="64"/>
      <c r="AB27" s="64"/>
      <c r="AC27" s="64"/>
      <c r="AD27" s="64"/>
      <c r="AE27" s="64"/>
      <c r="AF27" s="64"/>
      <c r="AG27" s="64"/>
      <c r="AH27" s="64"/>
      <c r="AI27" s="64"/>
      <c r="AJ27" s="18"/>
    </row>
    <row r="28" spans="1:36" ht="30" customHeight="1">
      <c r="A28" s="358"/>
      <c r="B28" s="45" t="s">
        <v>218</v>
      </c>
      <c r="C28" s="61"/>
      <c r="D28" s="61"/>
      <c r="E28" s="61"/>
      <c r="F28" s="61"/>
      <c r="G28" s="61"/>
      <c r="H28" s="61"/>
      <c r="I28" s="61"/>
      <c r="J28" s="61"/>
      <c r="K28" s="61"/>
      <c r="L28" s="61"/>
      <c r="M28" s="61"/>
      <c r="N28" s="61"/>
      <c r="O28" s="61"/>
      <c r="P28" s="61"/>
      <c r="Q28" s="61"/>
      <c r="R28" s="61"/>
      <c r="S28" s="63"/>
      <c r="T28" s="61"/>
      <c r="U28" s="61"/>
      <c r="V28" s="61"/>
      <c r="W28" s="61"/>
      <c r="X28" s="61"/>
      <c r="Y28" s="61"/>
      <c r="Z28" s="61"/>
      <c r="AA28" s="61"/>
      <c r="AB28" s="61"/>
      <c r="AC28" s="61"/>
      <c r="AD28" s="61"/>
      <c r="AE28" s="61"/>
      <c r="AF28" s="61"/>
      <c r="AG28" s="61"/>
      <c r="AH28" s="61"/>
      <c r="AI28" s="61"/>
      <c r="AJ28" s="18"/>
    </row>
    <row r="29" spans="1:36" ht="30" customHeight="1">
      <c r="A29" s="358"/>
      <c r="B29" s="45" t="s">
        <v>229</v>
      </c>
      <c r="C29" s="61"/>
      <c r="D29" s="61"/>
      <c r="E29" s="61"/>
      <c r="F29" s="61"/>
      <c r="G29" s="61"/>
      <c r="H29" s="61"/>
      <c r="I29" s="61"/>
      <c r="J29" s="61"/>
      <c r="K29" s="61"/>
      <c r="L29" s="61"/>
      <c r="M29" s="61"/>
      <c r="N29" s="61"/>
      <c r="O29" s="61"/>
      <c r="P29" s="61"/>
      <c r="Q29" s="61"/>
      <c r="R29" s="61"/>
      <c r="S29" s="63"/>
      <c r="T29" s="61"/>
      <c r="U29" s="61"/>
      <c r="V29" s="61"/>
      <c r="W29" s="61"/>
      <c r="X29" s="61"/>
      <c r="Y29" s="61"/>
      <c r="Z29" s="61"/>
      <c r="AA29" s="61"/>
      <c r="AB29" s="61"/>
      <c r="AC29" s="61"/>
      <c r="AD29" s="61"/>
      <c r="AE29" s="61"/>
      <c r="AF29" s="61"/>
      <c r="AG29" s="61"/>
      <c r="AH29" s="61"/>
      <c r="AI29" s="61"/>
      <c r="AJ29" s="18"/>
    </row>
    <row r="30" spans="1:36" ht="30" customHeight="1">
      <c r="A30" s="358"/>
      <c r="B30" s="45" t="s">
        <v>244</v>
      </c>
      <c r="C30" s="61"/>
      <c r="D30" s="61"/>
      <c r="E30" s="61"/>
      <c r="F30" s="61"/>
      <c r="G30" s="61"/>
      <c r="H30" s="61"/>
      <c r="I30" s="61"/>
      <c r="J30" s="61"/>
      <c r="K30" s="61"/>
      <c r="L30" s="61"/>
      <c r="M30" s="61"/>
      <c r="N30" s="61"/>
      <c r="O30" s="61"/>
      <c r="P30" s="61"/>
      <c r="Q30" s="61"/>
      <c r="R30" s="61"/>
      <c r="S30" s="63"/>
      <c r="T30" s="61"/>
      <c r="U30" s="61"/>
      <c r="V30" s="61"/>
      <c r="W30" s="61"/>
      <c r="X30" s="61"/>
      <c r="Y30" s="61"/>
      <c r="Z30" s="61"/>
      <c r="AA30" s="61"/>
      <c r="AB30" s="61"/>
      <c r="AC30" s="61"/>
      <c r="AD30" s="61"/>
      <c r="AE30" s="61"/>
      <c r="AF30" s="61"/>
      <c r="AG30" s="61"/>
      <c r="AH30" s="61"/>
      <c r="AI30" s="61"/>
      <c r="AJ30" s="18"/>
    </row>
    <row r="31" spans="1:36" ht="30" customHeight="1">
      <c r="A31" s="358"/>
      <c r="B31" s="45" t="s">
        <v>254</v>
      </c>
      <c r="C31" s="61"/>
      <c r="D31" s="61"/>
      <c r="E31" s="61"/>
      <c r="F31" s="61"/>
      <c r="G31" s="61"/>
      <c r="H31" s="61"/>
      <c r="I31" s="61"/>
      <c r="J31" s="61"/>
      <c r="K31" s="61"/>
      <c r="L31" s="61"/>
      <c r="M31" s="61"/>
      <c r="N31" s="61"/>
      <c r="O31" s="61"/>
      <c r="P31" s="61"/>
      <c r="Q31" s="61"/>
      <c r="R31" s="61"/>
      <c r="S31" s="63"/>
      <c r="T31" s="61"/>
      <c r="U31" s="61"/>
      <c r="V31" s="61"/>
      <c r="W31" s="61"/>
      <c r="X31" s="61"/>
      <c r="Y31" s="61"/>
      <c r="Z31" s="61"/>
      <c r="AA31" s="61"/>
      <c r="AB31" s="61"/>
      <c r="AC31" s="61"/>
      <c r="AD31" s="61"/>
      <c r="AE31" s="61"/>
      <c r="AF31" s="61"/>
      <c r="AG31" s="61"/>
      <c r="AH31" s="61"/>
      <c r="AI31" s="61"/>
      <c r="AJ31" s="18"/>
    </row>
    <row r="32" spans="1:36" ht="30" customHeight="1">
      <c r="A32" s="358"/>
      <c r="B32" s="45" t="s">
        <v>264</v>
      </c>
      <c r="C32" s="61"/>
      <c r="D32" s="61"/>
      <c r="E32" s="61"/>
      <c r="F32" s="61"/>
      <c r="G32" s="61"/>
      <c r="H32" s="61"/>
      <c r="I32" s="61"/>
      <c r="J32" s="61"/>
      <c r="K32" s="61"/>
      <c r="L32" s="61"/>
      <c r="M32" s="61"/>
      <c r="N32" s="61"/>
      <c r="O32" s="61"/>
      <c r="P32" s="61"/>
      <c r="Q32" s="61"/>
      <c r="R32" s="61"/>
      <c r="S32" s="63"/>
      <c r="T32" s="61"/>
      <c r="U32" s="61"/>
      <c r="V32" s="61"/>
      <c r="W32" s="61"/>
      <c r="X32" s="61"/>
      <c r="Y32" s="61"/>
      <c r="Z32" s="61"/>
      <c r="AA32" s="61"/>
      <c r="AB32" s="61"/>
      <c r="AC32" s="61"/>
      <c r="AD32" s="61"/>
      <c r="AE32" s="61"/>
      <c r="AF32" s="61"/>
      <c r="AG32" s="61"/>
      <c r="AH32" s="61"/>
      <c r="AI32" s="61"/>
      <c r="AJ32" s="18"/>
    </row>
    <row r="33" spans="1:36" ht="30" customHeight="1">
      <c r="A33" s="358"/>
      <c r="B33" s="45" t="s">
        <v>279</v>
      </c>
      <c r="C33" s="61"/>
      <c r="D33" s="61"/>
      <c r="E33" s="61"/>
      <c r="F33" s="61"/>
      <c r="G33" s="61"/>
      <c r="H33" s="61"/>
      <c r="I33" s="61"/>
      <c r="J33" s="61"/>
      <c r="K33" s="61"/>
      <c r="L33" s="61"/>
      <c r="M33" s="61"/>
      <c r="N33" s="61"/>
      <c r="O33" s="61"/>
      <c r="P33" s="61"/>
      <c r="Q33" s="61"/>
      <c r="R33" s="61"/>
      <c r="S33" s="63"/>
      <c r="T33" s="61"/>
      <c r="U33" s="61"/>
      <c r="V33" s="61"/>
      <c r="W33" s="61"/>
      <c r="X33" s="61"/>
      <c r="Y33" s="61"/>
      <c r="Z33" s="61"/>
      <c r="AA33" s="61"/>
      <c r="AB33" s="61"/>
      <c r="AC33" s="61"/>
      <c r="AD33" s="61"/>
      <c r="AE33" s="61"/>
      <c r="AF33" s="61"/>
      <c r="AG33" s="61"/>
      <c r="AH33" s="61"/>
      <c r="AI33" s="61"/>
      <c r="AJ33" s="18"/>
    </row>
    <row r="34" spans="1:36" ht="30" customHeight="1">
      <c r="A34" s="358"/>
      <c r="B34" s="45" t="s">
        <v>290</v>
      </c>
      <c r="C34" s="61"/>
      <c r="D34" s="61"/>
      <c r="E34" s="61"/>
      <c r="F34" s="61"/>
      <c r="G34" s="61"/>
      <c r="H34" s="61"/>
      <c r="I34" s="61"/>
      <c r="J34" s="61"/>
      <c r="K34" s="61"/>
      <c r="L34" s="61"/>
      <c r="M34" s="61"/>
      <c r="N34" s="61"/>
      <c r="O34" s="61"/>
      <c r="P34" s="61"/>
      <c r="Q34" s="61"/>
      <c r="R34" s="61"/>
      <c r="S34" s="63"/>
      <c r="T34" s="61"/>
      <c r="U34" s="61"/>
      <c r="V34" s="61"/>
      <c r="W34" s="61"/>
      <c r="X34" s="61"/>
      <c r="Y34" s="61"/>
      <c r="Z34" s="61"/>
      <c r="AA34" s="61"/>
      <c r="AB34" s="61"/>
      <c r="AC34" s="61"/>
      <c r="AD34" s="61"/>
      <c r="AE34" s="61"/>
      <c r="AF34" s="61"/>
      <c r="AG34" s="61"/>
      <c r="AH34" s="61"/>
      <c r="AI34" s="61"/>
      <c r="AJ34" s="18"/>
    </row>
    <row r="35" spans="1:36" ht="30" customHeight="1">
      <c r="A35" s="358"/>
      <c r="B35" s="45" t="s">
        <v>301</v>
      </c>
      <c r="C35" s="61"/>
      <c r="D35" s="61"/>
      <c r="E35" s="61"/>
      <c r="F35" s="61"/>
      <c r="G35" s="61"/>
      <c r="H35" s="61"/>
      <c r="I35" s="61"/>
      <c r="J35" s="61"/>
      <c r="K35" s="61"/>
      <c r="L35" s="61"/>
      <c r="M35" s="61"/>
      <c r="N35" s="61"/>
      <c r="O35" s="61"/>
      <c r="P35" s="61"/>
      <c r="Q35" s="61"/>
      <c r="R35" s="61"/>
      <c r="S35" s="63"/>
      <c r="T35" s="61"/>
      <c r="U35" s="61"/>
      <c r="V35" s="61"/>
      <c r="W35" s="61"/>
      <c r="X35" s="61"/>
      <c r="Y35" s="61"/>
      <c r="Z35" s="61"/>
      <c r="AA35" s="61"/>
      <c r="AB35" s="61"/>
      <c r="AC35" s="61"/>
      <c r="AD35" s="61"/>
      <c r="AE35" s="61"/>
      <c r="AF35" s="61"/>
      <c r="AG35" s="61"/>
      <c r="AH35" s="61"/>
      <c r="AI35" s="61"/>
      <c r="AJ35" s="18"/>
    </row>
    <row r="36" spans="1:36" ht="30" customHeight="1">
      <c r="A36" s="358"/>
      <c r="B36" s="45" t="s">
        <v>314</v>
      </c>
      <c r="C36" s="61"/>
      <c r="D36" s="61"/>
      <c r="E36" s="61"/>
      <c r="F36" s="61"/>
      <c r="G36" s="61"/>
      <c r="H36" s="61"/>
      <c r="I36" s="61"/>
      <c r="J36" s="61"/>
      <c r="K36" s="61"/>
      <c r="L36" s="61"/>
      <c r="M36" s="61"/>
      <c r="N36" s="61"/>
      <c r="O36" s="61"/>
      <c r="P36" s="61"/>
      <c r="Q36" s="61"/>
      <c r="R36" s="61"/>
      <c r="S36" s="63"/>
      <c r="T36" s="61"/>
      <c r="U36" s="61"/>
      <c r="V36" s="61"/>
      <c r="W36" s="61"/>
      <c r="X36" s="61"/>
      <c r="Y36" s="61"/>
      <c r="Z36" s="61"/>
      <c r="AA36" s="61"/>
      <c r="AB36" s="61"/>
      <c r="AC36" s="61"/>
      <c r="AD36" s="61"/>
      <c r="AE36" s="61"/>
      <c r="AF36" s="61"/>
      <c r="AG36" s="61"/>
      <c r="AH36" s="61"/>
      <c r="AI36" s="61"/>
      <c r="AJ36" s="18"/>
    </row>
    <row r="37" spans="1:36" ht="30" customHeight="1">
      <c r="A37" s="358"/>
      <c r="B37" s="45" t="s">
        <v>324</v>
      </c>
      <c r="C37" s="61"/>
      <c r="D37" s="61"/>
      <c r="E37" s="61"/>
      <c r="F37" s="61"/>
      <c r="G37" s="61"/>
      <c r="H37" s="61"/>
      <c r="I37" s="61"/>
      <c r="J37" s="61"/>
      <c r="K37" s="61"/>
      <c r="L37" s="61"/>
      <c r="M37" s="61"/>
      <c r="N37" s="61"/>
      <c r="O37" s="61"/>
      <c r="P37" s="61"/>
      <c r="Q37" s="61"/>
      <c r="R37" s="61"/>
      <c r="S37" s="63"/>
      <c r="T37" s="61"/>
      <c r="U37" s="61"/>
      <c r="V37" s="61"/>
      <c r="W37" s="61"/>
      <c r="X37" s="61"/>
      <c r="Y37" s="61"/>
      <c r="Z37" s="61"/>
      <c r="AA37" s="61"/>
      <c r="AB37" s="61"/>
      <c r="AC37" s="61"/>
      <c r="AD37" s="61"/>
      <c r="AE37" s="61"/>
      <c r="AF37" s="61"/>
      <c r="AG37" s="61"/>
      <c r="AH37" s="61"/>
      <c r="AI37" s="61"/>
      <c r="AJ37" s="18"/>
    </row>
    <row r="38" spans="1:36" ht="30" customHeight="1">
      <c r="A38" s="358"/>
      <c r="B38" s="45" t="s">
        <v>524</v>
      </c>
      <c r="C38" s="61"/>
      <c r="D38" s="61"/>
      <c r="E38" s="61"/>
      <c r="F38" s="61"/>
      <c r="G38" s="61"/>
      <c r="H38" s="61"/>
      <c r="I38" s="61"/>
      <c r="J38" s="61"/>
      <c r="K38" s="61"/>
      <c r="L38" s="61"/>
      <c r="M38" s="61"/>
      <c r="N38" s="61"/>
      <c r="O38" s="61"/>
      <c r="P38" s="61"/>
      <c r="Q38" s="61"/>
      <c r="R38" s="61"/>
      <c r="S38" s="63"/>
      <c r="T38" s="61"/>
      <c r="U38" s="61"/>
      <c r="V38" s="61"/>
      <c r="W38" s="61"/>
      <c r="X38" s="61"/>
      <c r="Y38" s="61"/>
      <c r="Z38" s="61"/>
      <c r="AA38" s="61"/>
      <c r="AB38" s="61"/>
      <c r="AC38" s="61"/>
      <c r="AD38" s="61"/>
      <c r="AE38" s="61"/>
      <c r="AF38" s="61"/>
      <c r="AG38" s="61"/>
      <c r="AH38" s="61"/>
      <c r="AI38" s="61"/>
      <c r="AJ38" s="18"/>
    </row>
    <row r="39" spans="1:36" ht="30" customHeight="1">
      <c r="A39" s="358"/>
      <c r="B39" s="45" t="s">
        <v>766</v>
      </c>
      <c r="C39" s="61"/>
      <c r="D39" s="61"/>
      <c r="E39" s="61"/>
      <c r="F39" s="61"/>
      <c r="G39" s="61"/>
      <c r="H39" s="61"/>
      <c r="I39" s="61"/>
      <c r="J39" s="61"/>
      <c r="K39" s="61"/>
      <c r="L39" s="61"/>
      <c r="M39" s="61"/>
      <c r="N39" s="61"/>
      <c r="O39" s="61"/>
      <c r="P39" s="61"/>
      <c r="Q39" s="61"/>
      <c r="R39" s="61"/>
      <c r="S39" s="63"/>
      <c r="T39" s="61"/>
      <c r="U39" s="61"/>
      <c r="V39" s="61"/>
      <c r="W39" s="61"/>
      <c r="X39" s="61"/>
      <c r="Y39" s="61"/>
      <c r="Z39" s="61"/>
      <c r="AA39" s="61"/>
      <c r="AB39" s="61"/>
      <c r="AC39" s="61"/>
      <c r="AD39" s="61"/>
      <c r="AE39" s="61"/>
      <c r="AF39" s="61"/>
      <c r="AG39" s="61"/>
      <c r="AH39" s="61"/>
      <c r="AI39" s="61"/>
      <c r="AJ39" s="18"/>
    </row>
    <row r="40" spans="1:36" ht="30" customHeight="1">
      <c r="A40" s="359"/>
      <c r="B40" s="45" t="s">
        <v>767</v>
      </c>
      <c r="C40" s="61"/>
      <c r="D40" s="61"/>
      <c r="E40" s="61"/>
      <c r="F40" s="61"/>
      <c r="G40" s="61"/>
      <c r="H40" s="61"/>
      <c r="I40" s="61"/>
      <c r="J40" s="61"/>
      <c r="K40" s="61"/>
      <c r="L40" s="61"/>
      <c r="M40" s="61"/>
      <c r="N40" s="61"/>
      <c r="O40" s="61"/>
      <c r="P40" s="61"/>
      <c r="Q40" s="61"/>
      <c r="R40" s="61"/>
      <c r="S40" s="63"/>
      <c r="T40" s="61"/>
      <c r="U40" s="61"/>
      <c r="V40" s="61"/>
      <c r="W40" s="61"/>
      <c r="X40" s="61"/>
      <c r="Y40" s="61"/>
      <c r="Z40" s="61"/>
      <c r="AA40" s="61"/>
      <c r="AB40" s="61"/>
      <c r="AC40" s="61"/>
      <c r="AD40" s="61"/>
      <c r="AE40" s="61"/>
      <c r="AF40" s="61"/>
      <c r="AG40" s="61"/>
      <c r="AH40" s="61"/>
      <c r="AI40" s="61"/>
      <c r="AJ40" s="18"/>
    </row>
    <row r="41" spans="1:36" ht="30" customHeight="1">
      <c r="A41" s="357" t="s">
        <v>768</v>
      </c>
      <c r="B41" s="45" t="s">
        <v>334</v>
      </c>
      <c r="C41" s="64" t="s">
        <v>769</v>
      </c>
      <c r="D41" s="64"/>
      <c r="E41" s="64"/>
      <c r="F41" s="64"/>
      <c r="G41" s="64"/>
      <c r="H41" s="64"/>
      <c r="I41" s="64"/>
      <c r="J41" s="64"/>
      <c r="K41" s="64"/>
      <c r="L41" s="64"/>
      <c r="M41" s="64"/>
      <c r="N41" s="61"/>
      <c r="O41" s="61"/>
      <c r="P41" s="61"/>
      <c r="Q41" s="61"/>
      <c r="R41" s="61"/>
      <c r="S41" s="63"/>
      <c r="T41" s="64"/>
      <c r="U41" s="64"/>
      <c r="V41" s="64"/>
      <c r="W41" s="64"/>
      <c r="X41" s="64"/>
      <c r="Y41" s="64"/>
      <c r="Z41" s="64"/>
      <c r="AA41" s="64"/>
      <c r="AB41" s="64"/>
      <c r="AC41" s="64"/>
      <c r="AD41" s="64"/>
      <c r="AE41" s="64"/>
      <c r="AF41" s="64"/>
      <c r="AG41" s="64"/>
      <c r="AH41" s="64"/>
      <c r="AI41" s="64"/>
      <c r="AJ41" s="18"/>
    </row>
    <row r="42" spans="1:36" ht="30" customHeight="1">
      <c r="A42" s="358"/>
      <c r="B42" s="45" t="s">
        <v>346</v>
      </c>
      <c r="C42" s="64" t="s">
        <v>769</v>
      </c>
      <c r="D42" s="64"/>
      <c r="E42" s="64"/>
      <c r="F42" s="64"/>
      <c r="G42" s="64"/>
      <c r="H42" s="64"/>
      <c r="I42" s="64"/>
      <c r="J42" s="64"/>
      <c r="K42" s="64"/>
      <c r="L42" s="64"/>
      <c r="M42" s="64"/>
      <c r="N42" s="61"/>
      <c r="O42" s="61"/>
      <c r="P42" s="61"/>
      <c r="Q42" s="61"/>
      <c r="R42" s="61"/>
      <c r="S42" s="63"/>
      <c r="T42" s="64"/>
      <c r="U42" s="64"/>
      <c r="V42" s="64"/>
      <c r="W42" s="64"/>
      <c r="X42" s="64"/>
      <c r="Y42" s="64"/>
      <c r="Z42" s="64"/>
      <c r="AA42" s="64"/>
      <c r="AB42" s="64"/>
      <c r="AC42" s="64"/>
      <c r="AD42" s="64"/>
      <c r="AE42" s="64"/>
      <c r="AF42" s="64"/>
      <c r="AG42" s="64"/>
      <c r="AH42" s="64"/>
      <c r="AI42" s="64"/>
      <c r="AJ42" s="18"/>
    </row>
    <row r="43" spans="1:36" ht="30" customHeight="1">
      <c r="A43" s="358"/>
      <c r="B43" s="45" t="s">
        <v>356</v>
      </c>
      <c r="C43" s="64" t="s">
        <v>769</v>
      </c>
      <c r="D43" s="64"/>
      <c r="E43" s="64"/>
      <c r="F43" s="64"/>
      <c r="G43" s="64"/>
      <c r="H43" s="64"/>
      <c r="I43" s="64"/>
      <c r="J43" s="64"/>
      <c r="K43" s="64"/>
      <c r="L43" s="64"/>
      <c r="M43" s="64"/>
      <c r="N43" s="61"/>
      <c r="O43" s="61"/>
      <c r="P43" s="61"/>
      <c r="Q43" s="61"/>
      <c r="R43" s="61"/>
      <c r="S43" s="63"/>
      <c r="T43" s="64"/>
      <c r="U43" s="64"/>
      <c r="V43" s="64"/>
      <c r="W43" s="64"/>
      <c r="X43" s="64"/>
      <c r="Y43" s="64"/>
      <c r="Z43" s="64"/>
      <c r="AA43" s="64"/>
      <c r="AB43" s="64"/>
      <c r="AC43" s="64"/>
      <c r="AD43" s="64"/>
      <c r="AE43" s="64"/>
      <c r="AF43" s="64"/>
      <c r="AG43" s="64"/>
      <c r="AH43" s="64"/>
      <c r="AI43" s="64"/>
      <c r="AJ43" s="18"/>
    </row>
    <row r="44" spans="1:36" ht="30" customHeight="1">
      <c r="A44" s="358"/>
      <c r="B44" s="45" t="s">
        <v>368</v>
      </c>
      <c r="C44" s="64"/>
      <c r="D44" s="61"/>
      <c r="E44" s="61"/>
      <c r="F44" s="61"/>
      <c r="G44" s="61"/>
      <c r="H44" s="61"/>
      <c r="I44" s="61"/>
      <c r="J44" s="61"/>
      <c r="K44" s="61"/>
      <c r="L44" s="61"/>
      <c r="M44" s="61"/>
      <c r="N44" s="61"/>
      <c r="O44" s="61"/>
      <c r="P44" s="61"/>
      <c r="Q44" s="61"/>
      <c r="R44" s="61"/>
      <c r="S44" s="63"/>
      <c r="T44" s="61"/>
      <c r="U44" s="61"/>
      <c r="V44" s="61"/>
      <c r="W44" s="61"/>
      <c r="X44" s="61"/>
      <c r="Y44" s="61"/>
      <c r="Z44" s="61"/>
      <c r="AA44" s="61"/>
      <c r="AB44" s="61"/>
      <c r="AC44" s="61"/>
      <c r="AD44" s="61"/>
      <c r="AE44" s="61"/>
      <c r="AF44" s="61"/>
      <c r="AG44" s="61"/>
      <c r="AH44" s="61"/>
      <c r="AI44" s="61"/>
      <c r="AJ44" s="18"/>
    </row>
    <row r="45" spans="1:36" ht="30" customHeight="1">
      <c r="A45" s="358"/>
      <c r="B45" s="45" t="s">
        <v>381</v>
      </c>
      <c r="C45" s="64"/>
      <c r="D45" s="61"/>
      <c r="E45" s="61"/>
      <c r="F45" s="61"/>
      <c r="G45" s="61"/>
      <c r="H45" s="61"/>
      <c r="I45" s="61"/>
      <c r="J45" s="61"/>
      <c r="K45" s="61"/>
      <c r="L45" s="61"/>
      <c r="M45" s="61"/>
      <c r="N45" s="61"/>
      <c r="O45" s="61"/>
      <c r="P45" s="61"/>
      <c r="Q45" s="61"/>
      <c r="R45" s="61"/>
      <c r="S45" s="63"/>
      <c r="T45" s="61"/>
      <c r="U45" s="61"/>
      <c r="V45" s="61"/>
      <c r="W45" s="61"/>
      <c r="X45" s="61"/>
      <c r="Y45" s="61"/>
      <c r="Z45" s="61"/>
      <c r="AA45" s="61"/>
      <c r="AB45" s="61"/>
      <c r="AC45" s="61"/>
      <c r="AD45" s="61"/>
      <c r="AE45" s="61"/>
      <c r="AF45" s="61"/>
      <c r="AG45" s="61"/>
      <c r="AH45" s="61"/>
      <c r="AI45" s="61"/>
      <c r="AJ45" s="18"/>
    </row>
    <row r="46" spans="1:36" ht="30" customHeight="1">
      <c r="A46" s="358"/>
      <c r="B46" s="45" t="s">
        <v>770</v>
      </c>
      <c r="C46" s="64"/>
      <c r="D46" s="61"/>
      <c r="E46" s="61"/>
      <c r="F46" s="61"/>
      <c r="G46" s="61"/>
      <c r="H46" s="61"/>
      <c r="I46" s="61"/>
      <c r="J46" s="61"/>
      <c r="K46" s="61"/>
      <c r="L46" s="61"/>
      <c r="M46" s="61"/>
      <c r="N46" s="61"/>
      <c r="O46" s="61"/>
      <c r="P46" s="61"/>
      <c r="Q46" s="61"/>
      <c r="R46" s="61"/>
      <c r="S46" s="63"/>
      <c r="T46" s="61"/>
      <c r="U46" s="61"/>
      <c r="V46" s="61"/>
      <c r="W46" s="61"/>
      <c r="X46" s="61"/>
      <c r="Y46" s="61"/>
      <c r="Z46" s="61"/>
      <c r="AA46" s="61"/>
      <c r="AB46" s="61"/>
      <c r="AC46" s="61"/>
      <c r="AD46" s="61"/>
      <c r="AE46" s="61"/>
      <c r="AF46" s="61"/>
      <c r="AG46" s="61"/>
      <c r="AH46" s="61"/>
      <c r="AI46" s="61"/>
      <c r="AJ46" s="18"/>
    </row>
    <row r="47" spans="1:36" ht="30" customHeight="1">
      <c r="A47" s="358"/>
      <c r="B47" s="45" t="s">
        <v>771</v>
      </c>
      <c r="C47" s="64"/>
      <c r="D47" s="61"/>
      <c r="E47" s="61"/>
      <c r="F47" s="61"/>
      <c r="G47" s="61"/>
      <c r="H47" s="61"/>
      <c r="I47" s="61"/>
      <c r="J47" s="61"/>
      <c r="K47" s="61"/>
      <c r="L47" s="61"/>
      <c r="M47" s="61"/>
      <c r="N47" s="61"/>
      <c r="O47" s="61"/>
      <c r="P47" s="61"/>
      <c r="Q47" s="61"/>
      <c r="R47" s="61"/>
      <c r="S47" s="63"/>
      <c r="T47" s="61"/>
      <c r="U47" s="61"/>
      <c r="V47" s="61"/>
      <c r="W47" s="61"/>
      <c r="X47" s="61"/>
      <c r="Y47" s="61"/>
      <c r="Z47" s="61"/>
      <c r="AA47" s="61"/>
      <c r="AB47" s="61"/>
      <c r="AC47" s="61"/>
      <c r="AD47" s="61"/>
      <c r="AE47" s="61"/>
      <c r="AF47" s="61"/>
      <c r="AG47" s="61"/>
      <c r="AH47" s="61"/>
      <c r="AI47" s="61"/>
      <c r="AJ47" s="18"/>
    </row>
    <row r="48" spans="1:36" ht="30" customHeight="1">
      <c r="A48" s="358"/>
      <c r="B48" s="45" t="s">
        <v>772</v>
      </c>
      <c r="C48" s="64"/>
      <c r="D48" s="61"/>
      <c r="E48" s="61"/>
      <c r="F48" s="61"/>
      <c r="G48" s="61"/>
      <c r="H48" s="61"/>
      <c r="I48" s="61"/>
      <c r="J48" s="61"/>
      <c r="K48" s="61"/>
      <c r="L48" s="61"/>
      <c r="M48" s="61"/>
      <c r="N48" s="61"/>
      <c r="O48" s="61"/>
      <c r="P48" s="61"/>
      <c r="Q48" s="61"/>
      <c r="R48" s="61"/>
      <c r="S48" s="63"/>
      <c r="T48" s="61"/>
      <c r="U48" s="61"/>
      <c r="V48" s="61"/>
      <c r="W48" s="61"/>
      <c r="X48" s="61"/>
      <c r="Y48" s="61"/>
      <c r="Z48" s="61"/>
      <c r="AA48" s="61"/>
      <c r="AB48" s="61"/>
      <c r="AC48" s="61"/>
      <c r="AD48" s="61"/>
      <c r="AE48" s="61"/>
      <c r="AF48" s="61"/>
      <c r="AG48" s="61"/>
      <c r="AH48" s="61"/>
      <c r="AI48" s="61"/>
      <c r="AJ48" s="18"/>
    </row>
    <row r="49" spans="1:36" ht="30" customHeight="1">
      <c r="A49" s="358"/>
      <c r="B49" s="45" t="s">
        <v>773</v>
      </c>
      <c r="C49" s="64" t="s">
        <v>769</v>
      </c>
      <c r="D49" s="61"/>
      <c r="E49" s="61"/>
      <c r="F49" s="61"/>
      <c r="G49" s="61"/>
      <c r="H49" s="61"/>
      <c r="I49" s="61"/>
      <c r="J49" s="61"/>
      <c r="K49" s="61"/>
      <c r="L49" s="61"/>
      <c r="M49" s="61"/>
      <c r="N49" s="61"/>
      <c r="O49" s="61"/>
      <c r="P49" s="61"/>
      <c r="Q49" s="61"/>
      <c r="R49" s="61"/>
      <c r="S49" s="63"/>
      <c r="T49" s="61"/>
      <c r="U49" s="61"/>
      <c r="V49" s="61"/>
      <c r="W49" s="61"/>
      <c r="X49" s="61"/>
      <c r="Y49" s="61"/>
      <c r="Z49" s="61"/>
      <c r="AA49" s="61"/>
      <c r="AB49" s="61"/>
      <c r="AC49" s="61"/>
      <c r="AD49" s="61"/>
      <c r="AE49" s="61"/>
      <c r="AF49" s="61"/>
      <c r="AG49" s="61"/>
      <c r="AH49" s="61"/>
      <c r="AI49" s="61"/>
      <c r="AJ49" s="18"/>
    </row>
    <row r="50" spans="1:36" ht="30" customHeight="1">
      <c r="A50" s="358"/>
      <c r="B50" s="45" t="s">
        <v>774</v>
      </c>
      <c r="C50" s="64"/>
      <c r="D50" s="61"/>
      <c r="E50" s="61"/>
      <c r="F50" s="61"/>
      <c r="G50" s="61"/>
      <c r="H50" s="61"/>
      <c r="I50" s="61"/>
      <c r="J50" s="61"/>
      <c r="K50" s="61"/>
      <c r="L50" s="61"/>
      <c r="M50" s="61"/>
      <c r="N50" s="61"/>
      <c r="O50" s="61"/>
      <c r="P50" s="61"/>
      <c r="Q50" s="61"/>
      <c r="R50" s="61"/>
      <c r="S50" s="63"/>
      <c r="T50" s="61"/>
      <c r="U50" s="61"/>
      <c r="V50" s="61"/>
      <c r="W50" s="61"/>
      <c r="X50" s="61"/>
      <c r="Y50" s="61"/>
      <c r="Z50" s="61"/>
      <c r="AA50" s="61"/>
      <c r="AB50" s="61"/>
      <c r="AC50" s="61"/>
      <c r="AD50" s="61"/>
      <c r="AE50" s="61"/>
      <c r="AF50" s="61"/>
      <c r="AG50" s="61"/>
      <c r="AH50" s="61"/>
      <c r="AI50" s="61"/>
      <c r="AJ50" s="18"/>
    </row>
    <row r="51" spans="1:36" ht="30" customHeight="1">
      <c r="A51" s="358"/>
      <c r="B51" s="45" t="s">
        <v>775</v>
      </c>
      <c r="C51" s="64"/>
      <c r="D51" s="61"/>
      <c r="E51" s="61"/>
      <c r="F51" s="61"/>
      <c r="G51" s="61"/>
      <c r="H51" s="61"/>
      <c r="I51" s="61"/>
      <c r="J51" s="61"/>
      <c r="K51" s="61"/>
      <c r="L51" s="61"/>
      <c r="M51" s="61"/>
      <c r="N51" s="61"/>
      <c r="O51" s="61"/>
      <c r="P51" s="61"/>
      <c r="Q51" s="61"/>
      <c r="R51" s="61"/>
      <c r="S51" s="63"/>
      <c r="T51" s="61"/>
      <c r="U51" s="61"/>
      <c r="V51" s="61"/>
      <c r="W51" s="61"/>
      <c r="X51" s="61"/>
      <c r="Y51" s="61"/>
      <c r="Z51" s="61"/>
      <c r="AA51" s="61"/>
      <c r="AB51" s="61"/>
      <c r="AC51" s="61"/>
      <c r="AD51" s="61"/>
      <c r="AE51" s="61"/>
      <c r="AF51" s="61"/>
      <c r="AG51" s="61"/>
      <c r="AH51" s="61"/>
      <c r="AI51" s="61"/>
      <c r="AJ51" s="18"/>
    </row>
    <row r="52" spans="1:36" ht="30" customHeight="1">
      <c r="A52" s="358"/>
      <c r="B52" s="45" t="s">
        <v>776</v>
      </c>
      <c r="C52" s="64"/>
      <c r="D52" s="61"/>
      <c r="E52" s="61"/>
      <c r="F52" s="61"/>
      <c r="G52" s="61"/>
      <c r="H52" s="61"/>
      <c r="I52" s="61"/>
      <c r="J52" s="61"/>
      <c r="K52" s="61"/>
      <c r="L52" s="61"/>
      <c r="M52" s="61"/>
      <c r="N52" s="61"/>
      <c r="O52" s="61"/>
      <c r="P52" s="61"/>
      <c r="Q52" s="61"/>
      <c r="R52" s="61"/>
      <c r="S52" s="63"/>
      <c r="T52" s="61"/>
      <c r="U52" s="61"/>
      <c r="V52" s="61"/>
      <c r="W52" s="61"/>
      <c r="X52" s="61"/>
      <c r="Y52" s="61"/>
      <c r="Z52" s="61"/>
      <c r="AA52" s="61"/>
      <c r="AB52" s="61"/>
      <c r="AC52" s="61"/>
      <c r="AD52" s="61"/>
      <c r="AE52" s="61"/>
      <c r="AF52" s="61"/>
      <c r="AG52" s="61"/>
      <c r="AH52" s="61"/>
      <c r="AI52" s="61"/>
      <c r="AJ52" s="18"/>
    </row>
    <row r="53" spans="1:36" ht="30" customHeight="1">
      <c r="A53" s="358"/>
      <c r="B53" s="45" t="s">
        <v>777</v>
      </c>
      <c r="C53" s="64"/>
      <c r="D53" s="61"/>
      <c r="E53" s="61"/>
      <c r="F53" s="61"/>
      <c r="G53" s="61"/>
      <c r="H53" s="61"/>
      <c r="I53" s="61"/>
      <c r="J53" s="61"/>
      <c r="K53" s="61"/>
      <c r="L53" s="61"/>
      <c r="M53" s="61"/>
      <c r="N53" s="61"/>
      <c r="O53" s="61"/>
      <c r="P53" s="61"/>
      <c r="Q53" s="61"/>
      <c r="R53" s="61"/>
      <c r="S53" s="63"/>
      <c r="T53" s="61"/>
      <c r="U53" s="61"/>
      <c r="V53" s="61"/>
      <c r="W53" s="61"/>
      <c r="X53" s="61"/>
      <c r="Y53" s="61"/>
      <c r="Z53" s="61"/>
      <c r="AA53" s="61"/>
      <c r="AB53" s="61"/>
      <c r="AC53" s="61"/>
      <c r="AD53" s="61"/>
      <c r="AE53" s="61"/>
      <c r="AF53" s="61"/>
      <c r="AG53" s="61"/>
      <c r="AH53" s="61"/>
      <c r="AI53" s="61"/>
      <c r="AJ53" s="18"/>
    </row>
    <row r="54" spans="1:36" ht="30" customHeight="1">
      <c r="A54" s="358"/>
      <c r="B54" s="45" t="s">
        <v>778</v>
      </c>
      <c r="C54" s="64"/>
      <c r="D54" s="61"/>
      <c r="E54" s="61"/>
      <c r="F54" s="61"/>
      <c r="G54" s="61"/>
      <c r="H54" s="61"/>
      <c r="I54" s="61"/>
      <c r="J54" s="61"/>
      <c r="K54" s="61"/>
      <c r="L54" s="61"/>
      <c r="M54" s="61"/>
      <c r="N54" s="61"/>
      <c r="O54" s="61"/>
      <c r="P54" s="61"/>
      <c r="Q54" s="61"/>
      <c r="R54" s="61"/>
      <c r="S54" s="63"/>
      <c r="T54" s="61"/>
      <c r="U54" s="61"/>
      <c r="V54" s="61"/>
      <c r="W54" s="61"/>
      <c r="X54" s="61"/>
      <c r="Y54" s="61"/>
      <c r="Z54" s="61"/>
      <c r="AA54" s="61"/>
      <c r="AB54" s="61"/>
      <c r="AC54" s="61"/>
      <c r="AD54" s="61"/>
      <c r="AE54" s="61"/>
      <c r="AF54" s="61"/>
      <c r="AG54" s="61"/>
      <c r="AH54" s="61"/>
      <c r="AI54" s="61"/>
      <c r="AJ54" s="18"/>
    </row>
    <row r="55" spans="1:36" ht="30" customHeight="1">
      <c r="A55" s="359"/>
      <c r="B55" s="45" t="s">
        <v>779</v>
      </c>
      <c r="C55" s="64"/>
      <c r="D55" s="61"/>
      <c r="E55" s="61"/>
      <c r="F55" s="61"/>
      <c r="G55" s="61"/>
      <c r="H55" s="61"/>
      <c r="I55" s="61"/>
      <c r="J55" s="61"/>
      <c r="K55" s="61"/>
      <c r="L55" s="61"/>
      <c r="M55" s="61"/>
      <c r="N55" s="61"/>
      <c r="O55" s="61"/>
      <c r="P55" s="61"/>
      <c r="Q55" s="61"/>
      <c r="R55" s="61"/>
      <c r="S55" s="63"/>
      <c r="T55" s="61"/>
      <c r="U55" s="61"/>
      <c r="V55" s="61"/>
      <c r="W55" s="61"/>
      <c r="X55" s="61"/>
      <c r="Y55" s="61"/>
      <c r="Z55" s="61"/>
      <c r="AA55" s="61"/>
      <c r="AB55" s="61"/>
      <c r="AC55" s="61"/>
      <c r="AD55" s="61"/>
      <c r="AE55" s="61"/>
      <c r="AF55" s="61"/>
      <c r="AG55" s="61"/>
      <c r="AH55" s="61"/>
      <c r="AI55" s="61"/>
      <c r="AJ55" s="18"/>
    </row>
    <row r="56" spans="1:36" ht="30" customHeight="1">
      <c r="A56" s="357" t="s">
        <v>780</v>
      </c>
      <c r="B56" s="45" t="s">
        <v>391</v>
      </c>
      <c r="C56" s="64" t="s">
        <v>781</v>
      </c>
      <c r="D56" s="64"/>
      <c r="E56" s="64"/>
      <c r="F56" s="64"/>
      <c r="G56" s="64"/>
      <c r="H56" s="64"/>
      <c r="I56" s="64"/>
      <c r="J56" s="64"/>
      <c r="K56" s="64"/>
      <c r="L56" s="64"/>
      <c r="M56" s="64"/>
      <c r="N56" s="61"/>
      <c r="O56" s="61"/>
      <c r="P56" s="61"/>
      <c r="Q56" s="61"/>
      <c r="R56" s="61"/>
      <c r="S56" s="63"/>
      <c r="T56" s="64"/>
      <c r="U56" s="64"/>
      <c r="V56" s="64"/>
      <c r="W56" s="64"/>
      <c r="X56" s="64"/>
      <c r="Y56" s="64"/>
      <c r="Z56" s="64"/>
      <c r="AA56" s="64"/>
      <c r="AB56" s="64"/>
      <c r="AC56" s="64"/>
      <c r="AD56" s="64"/>
      <c r="AE56" s="64"/>
      <c r="AF56" s="64"/>
      <c r="AG56" s="64"/>
      <c r="AH56" s="64"/>
      <c r="AI56" s="64"/>
      <c r="AJ56" s="18"/>
    </row>
    <row r="57" spans="1:36" ht="30" customHeight="1">
      <c r="A57" s="358"/>
      <c r="B57" s="45" t="s">
        <v>407</v>
      </c>
      <c r="C57" s="64" t="s">
        <v>781</v>
      </c>
      <c r="D57" s="64"/>
      <c r="E57" s="64"/>
      <c r="F57" s="64"/>
      <c r="G57" s="64"/>
      <c r="H57" s="64"/>
      <c r="I57" s="64"/>
      <c r="J57" s="64"/>
      <c r="K57" s="64"/>
      <c r="L57" s="64"/>
      <c r="M57" s="64"/>
      <c r="N57" s="61"/>
      <c r="O57" s="61"/>
      <c r="P57" s="61"/>
      <c r="Q57" s="61"/>
      <c r="R57" s="61"/>
      <c r="S57" s="63"/>
      <c r="T57" s="64"/>
      <c r="U57" s="64"/>
      <c r="V57" s="64"/>
      <c r="W57" s="64"/>
      <c r="X57" s="64"/>
      <c r="Y57" s="64"/>
      <c r="Z57" s="64"/>
      <c r="AA57" s="64"/>
      <c r="AB57" s="64"/>
      <c r="AC57" s="64"/>
      <c r="AD57" s="64"/>
      <c r="AE57" s="64"/>
      <c r="AF57" s="64"/>
      <c r="AG57" s="64"/>
      <c r="AH57" s="64"/>
      <c r="AI57" s="64"/>
      <c r="AJ57" s="18"/>
    </row>
    <row r="58" spans="1:36" ht="30" customHeight="1">
      <c r="A58" s="358"/>
      <c r="B58" s="45" t="s">
        <v>417</v>
      </c>
      <c r="C58" s="64"/>
      <c r="D58" s="64"/>
      <c r="E58" s="64"/>
      <c r="F58" s="64"/>
      <c r="G58" s="64"/>
      <c r="H58" s="64"/>
      <c r="I58" s="64"/>
      <c r="J58" s="64"/>
      <c r="K58" s="64"/>
      <c r="L58" s="64"/>
      <c r="M58" s="64"/>
      <c r="N58" s="61"/>
      <c r="O58" s="61"/>
      <c r="P58" s="61"/>
      <c r="Q58" s="61"/>
      <c r="R58" s="61"/>
      <c r="S58" s="63"/>
      <c r="T58" s="64"/>
      <c r="U58" s="64"/>
      <c r="V58" s="64"/>
      <c r="W58" s="64"/>
      <c r="X58" s="64"/>
      <c r="Y58" s="64"/>
      <c r="Z58" s="64"/>
      <c r="AA58" s="64"/>
      <c r="AB58" s="64"/>
      <c r="AC58" s="64"/>
      <c r="AD58" s="64"/>
      <c r="AE58" s="64"/>
      <c r="AF58" s="64"/>
      <c r="AG58" s="64"/>
      <c r="AH58" s="64"/>
      <c r="AI58" s="64"/>
      <c r="AJ58" s="18"/>
    </row>
    <row r="59" spans="1:36" ht="30" customHeight="1">
      <c r="A59" s="358"/>
      <c r="B59" s="45" t="s">
        <v>427</v>
      </c>
      <c r="C59" s="64"/>
      <c r="D59" s="64"/>
      <c r="E59" s="64"/>
      <c r="F59" s="64"/>
      <c r="G59" s="64"/>
      <c r="H59" s="64"/>
      <c r="I59" s="64"/>
      <c r="J59" s="64"/>
      <c r="K59" s="64"/>
      <c r="L59" s="64"/>
      <c r="M59" s="64"/>
      <c r="N59" s="61"/>
      <c r="O59" s="61"/>
      <c r="P59" s="61"/>
      <c r="Q59" s="61"/>
      <c r="R59" s="61"/>
      <c r="S59" s="63"/>
      <c r="T59" s="64"/>
      <c r="U59" s="64"/>
      <c r="V59" s="64"/>
      <c r="W59" s="64"/>
      <c r="X59" s="64"/>
      <c r="Y59" s="64"/>
      <c r="Z59" s="64"/>
      <c r="AA59" s="64"/>
      <c r="AB59" s="64"/>
      <c r="AC59" s="64"/>
      <c r="AD59" s="64"/>
      <c r="AE59" s="64"/>
      <c r="AF59" s="64"/>
      <c r="AG59" s="64"/>
      <c r="AH59" s="64"/>
      <c r="AI59" s="64"/>
      <c r="AJ59" s="18"/>
    </row>
    <row r="60" spans="1:36" ht="30" customHeight="1">
      <c r="A60" s="358"/>
      <c r="B60" s="45" t="s">
        <v>438</v>
      </c>
      <c r="C60" s="64"/>
      <c r="D60" s="64"/>
      <c r="E60" s="64"/>
      <c r="F60" s="64"/>
      <c r="G60" s="64"/>
      <c r="H60" s="64"/>
      <c r="I60" s="64"/>
      <c r="J60" s="64"/>
      <c r="K60" s="64"/>
      <c r="L60" s="64"/>
      <c r="M60" s="64"/>
      <c r="N60" s="61"/>
      <c r="O60" s="61"/>
      <c r="P60" s="61"/>
      <c r="Q60" s="61"/>
      <c r="R60" s="61"/>
      <c r="S60" s="63"/>
      <c r="T60" s="64"/>
      <c r="U60" s="64"/>
      <c r="V60" s="64"/>
      <c r="W60" s="64"/>
      <c r="X60" s="64"/>
      <c r="Y60" s="64"/>
      <c r="Z60" s="64"/>
      <c r="AA60" s="64"/>
      <c r="AB60" s="64"/>
      <c r="AC60" s="64"/>
      <c r="AD60" s="64"/>
      <c r="AE60" s="64"/>
      <c r="AF60" s="64"/>
      <c r="AG60" s="64"/>
      <c r="AH60" s="64"/>
      <c r="AI60" s="64"/>
      <c r="AJ60" s="18"/>
    </row>
    <row r="61" spans="1:36" ht="30" customHeight="1">
      <c r="A61" s="358"/>
      <c r="B61" s="45" t="s">
        <v>452</v>
      </c>
      <c r="C61" s="64"/>
      <c r="D61" s="64"/>
      <c r="E61" s="64"/>
      <c r="F61" s="64"/>
      <c r="G61" s="64"/>
      <c r="H61" s="64"/>
      <c r="I61" s="64"/>
      <c r="J61" s="64"/>
      <c r="K61" s="64"/>
      <c r="L61" s="64"/>
      <c r="M61" s="64"/>
      <c r="N61" s="61"/>
      <c r="O61" s="61"/>
      <c r="P61" s="61"/>
      <c r="Q61" s="61"/>
      <c r="R61" s="61"/>
      <c r="S61" s="63"/>
      <c r="T61" s="64"/>
      <c r="U61" s="64"/>
      <c r="V61" s="64"/>
      <c r="W61" s="64"/>
      <c r="X61" s="64"/>
      <c r="Y61" s="64"/>
      <c r="Z61" s="64"/>
      <c r="AA61" s="64"/>
      <c r="AB61" s="64"/>
      <c r="AC61" s="64"/>
      <c r="AD61" s="64"/>
      <c r="AE61" s="64"/>
      <c r="AF61" s="64"/>
      <c r="AG61" s="64"/>
      <c r="AH61" s="64"/>
      <c r="AI61" s="64"/>
      <c r="AJ61" s="18"/>
    </row>
    <row r="62" spans="1:36" ht="30" customHeight="1">
      <c r="A62" s="358"/>
      <c r="B62" s="45" t="s">
        <v>461</v>
      </c>
      <c r="C62" s="64"/>
      <c r="D62" s="64"/>
      <c r="E62" s="64"/>
      <c r="F62" s="64"/>
      <c r="G62" s="64"/>
      <c r="H62" s="64"/>
      <c r="I62" s="64"/>
      <c r="J62" s="64"/>
      <c r="K62" s="64"/>
      <c r="L62" s="64"/>
      <c r="M62" s="64"/>
      <c r="N62" s="61"/>
      <c r="O62" s="61"/>
      <c r="P62" s="61"/>
      <c r="Q62" s="61"/>
      <c r="R62" s="61"/>
      <c r="S62" s="63"/>
      <c r="T62" s="64"/>
      <c r="U62" s="64"/>
      <c r="V62" s="64"/>
      <c r="W62" s="64"/>
      <c r="X62" s="64"/>
      <c r="Y62" s="64"/>
      <c r="Z62" s="64"/>
      <c r="AA62" s="64"/>
      <c r="AB62" s="64"/>
      <c r="AC62" s="64"/>
      <c r="AD62" s="64"/>
      <c r="AE62" s="64"/>
      <c r="AF62" s="64"/>
      <c r="AG62" s="64"/>
      <c r="AH62" s="64"/>
      <c r="AI62" s="64"/>
      <c r="AJ62" s="18"/>
    </row>
    <row r="63" spans="1:36" ht="30" customHeight="1">
      <c r="A63" s="358"/>
      <c r="B63" s="45" t="s">
        <v>474</v>
      </c>
      <c r="C63" s="64" t="s">
        <v>781</v>
      </c>
      <c r="D63" s="64"/>
      <c r="E63" s="64"/>
      <c r="F63" s="64"/>
      <c r="G63" s="64"/>
      <c r="H63" s="64"/>
      <c r="I63" s="64"/>
      <c r="J63" s="64"/>
      <c r="K63" s="64"/>
      <c r="L63" s="64"/>
      <c r="M63" s="64"/>
      <c r="N63" s="61"/>
      <c r="O63" s="61"/>
      <c r="P63" s="61"/>
      <c r="Q63" s="61"/>
      <c r="R63" s="61"/>
      <c r="S63" s="63"/>
      <c r="T63" s="64"/>
      <c r="U63" s="64"/>
      <c r="V63" s="64"/>
      <c r="W63" s="64"/>
      <c r="X63" s="64"/>
      <c r="Y63" s="64"/>
      <c r="Z63" s="64"/>
      <c r="AA63" s="64"/>
      <c r="AB63" s="64"/>
      <c r="AC63" s="64"/>
      <c r="AD63" s="64"/>
      <c r="AE63" s="64"/>
      <c r="AF63" s="64"/>
      <c r="AG63" s="64"/>
      <c r="AH63" s="64"/>
      <c r="AI63" s="64"/>
      <c r="AJ63" s="18"/>
    </row>
    <row r="64" spans="1:36" ht="30" customHeight="1">
      <c r="A64" s="358"/>
      <c r="B64" s="45" t="s">
        <v>481</v>
      </c>
      <c r="C64" s="61" t="s">
        <v>781</v>
      </c>
      <c r="D64" s="61"/>
      <c r="E64" s="61"/>
      <c r="F64" s="61"/>
      <c r="G64" s="61"/>
      <c r="H64" s="61"/>
      <c r="I64" s="61"/>
      <c r="J64" s="61"/>
      <c r="K64" s="61"/>
      <c r="L64" s="61"/>
      <c r="M64" s="61"/>
      <c r="N64" s="61"/>
      <c r="O64" s="61"/>
      <c r="P64" s="61"/>
      <c r="Q64" s="61"/>
      <c r="R64" s="61"/>
      <c r="S64" s="63"/>
      <c r="T64" s="61"/>
      <c r="U64" s="61"/>
      <c r="V64" s="61"/>
      <c r="W64" s="61"/>
      <c r="X64" s="61"/>
      <c r="Y64" s="61"/>
      <c r="Z64" s="61"/>
      <c r="AA64" s="61"/>
      <c r="AB64" s="61"/>
      <c r="AC64" s="61"/>
      <c r="AD64" s="61"/>
      <c r="AE64" s="61"/>
      <c r="AF64" s="61"/>
      <c r="AG64" s="61"/>
      <c r="AH64" s="61"/>
      <c r="AI64" s="61"/>
      <c r="AJ64" s="18"/>
    </row>
    <row r="65" spans="1:36" ht="30" customHeight="1">
      <c r="A65" s="358"/>
      <c r="B65" s="45" t="s">
        <v>490</v>
      </c>
      <c r="C65" s="61"/>
      <c r="D65" s="61"/>
      <c r="E65" s="61"/>
      <c r="F65" s="61"/>
      <c r="G65" s="61"/>
      <c r="H65" s="61"/>
      <c r="I65" s="61"/>
      <c r="J65" s="61"/>
      <c r="K65" s="61"/>
      <c r="L65" s="61"/>
      <c r="M65" s="61"/>
      <c r="N65" s="61"/>
      <c r="O65" s="61"/>
      <c r="P65" s="61"/>
      <c r="Q65" s="61"/>
      <c r="R65" s="61"/>
      <c r="S65" s="63"/>
      <c r="T65" s="61"/>
      <c r="U65" s="61"/>
      <c r="V65" s="61"/>
      <c r="W65" s="61"/>
      <c r="X65" s="61"/>
      <c r="Y65" s="61"/>
      <c r="Z65" s="61"/>
      <c r="AA65" s="61"/>
      <c r="AB65" s="61"/>
      <c r="AC65" s="61"/>
      <c r="AD65" s="61"/>
      <c r="AE65" s="61"/>
      <c r="AF65" s="61"/>
      <c r="AG65" s="61"/>
      <c r="AH65" s="61"/>
      <c r="AI65" s="61"/>
      <c r="AJ65" s="18"/>
    </row>
    <row r="66" spans="1:36" ht="30" customHeight="1">
      <c r="A66" s="358"/>
      <c r="B66" s="45" t="s">
        <v>499</v>
      </c>
      <c r="C66" s="61"/>
      <c r="D66" s="61"/>
      <c r="E66" s="61"/>
      <c r="F66" s="61"/>
      <c r="G66" s="61"/>
      <c r="H66" s="61"/>
      <c r="I66" s="61"/>
      <c r="J66" s="61"/>
      <c r="K66" s="61"/>
      <c r="L66" s="61"/>
      <c r="M66" s="61"/>
      <c r="N66" s="61"/>
      <c r="O66" s="61"/>
      <c r="P66" s="61"/>
      <c r="Q66" s="61"/>
      <c r="R66" s="61"/>
      <c r="S66" s="63"/>
      <c r="T66" s="61"/>
      <c r="U66" s="61"/>
      <c r="V66" s="61"/>
      <c r="W66" s="61"/>
      <c r="X66" s="61"/>
      <c r="Y66" s="61"/>
      <c r="Z66" s="61"/>
      <c r="AA66" s="61"/>
      <c r="AB66" s="61"/>
      <c r="AC66" s="61"/>
      <c r="AD66" s="61"/>
      <c r="AE66" s="61"/>
      <c r="AF66" s="61"/>
      <c r="AG66" s="61"/>
      <c r="AH66" s="61"/>
      <c r="AI66" s="61"/>
      <c r="AJ66" s="18"/>
    </row>
    <row r="67" spans="1:36" ht="30" customHeight="1">
      <c r="A67" s="358"/>
      <c r="B67" s="45" t="s">
        <v>512</v>
      </c>
      <c r="C67" s="61"/>
      <c r="D67" s="61"/>
      <c r="E67" s="61"/>
      <c r="F67" s="61"/>
      <c r="G67" s="61"/>
      <c r="H67" s="61"/>
      <c r="I67" s="61"/>
      <c r="J67" s="61"/>
      <c r="K67" s="61"/>
      <c r="L67" s="61"/>
      <c r="M67" s="61"/>
      <c r="N67" s="61"/>
      <c r="O67" s="61"/>
      <c r="P67" s="61"/>
      <c r="Q67" s="61"/>
      <c r="R67" s="61"/>
      <c r="S67" s="63"/>
      <c r="T67" s="61"/>
      <c r="U67" s="61"/>
      <c r="V67" s="61"/>
      <c r="W67" s="61"/>
      <c r="X67" s="61"/>
      <c r="Y67" s="61"/>
      <c r="Z67" s="61"/>
      <c r="AA67" s="61"/>
      <c r="AB67" s="61"/>
      <c r="AC67" s="61"/>
      <c r="AD67" s="61"/>
      <c r="AE67" s="61"/>
      <c r="AF67" s="61"/>
      <c r="AG67" s="61"/>
      <c r="AH67" s="61"/>
      <c r="AI67" s="61"/>
      <c r="AJ67" s="18"/>
    </row>
    <row r="68" spans="1:36" ht="30" customHeight="1">
      <c r="A68" s="358"/>
      <c r="B68" s="45" t="s">
        <v>531</v>
      </c>
      <c r="C68" s="61"/>
      <c r="D68" s="61"/>
      <c r="E68" s="61"/>
      <c r="F68" s="61"/>
      <c r="G68" s="61"/>
      <c r="H68" s="61"/>
      <c r="I68" s="61"/>
      <c r="J68" s="61"/>
      <c r="K68" s="61"/>
      <c r="L68" s="61"/>
      <c r="M68" s="61"/>
      <c r="N68" s="61"/>
      <c r="O68" s="61"/>
      <c r="P68" s="61"/>
      <c r="Q68" s="61"/>
      <c r="R68" s="61"/>
      <c r="S68" s="63"/>
      <c r="T68" s="61"/>
      <c r="U68" s="61"/>
      <c r="V68" s="61"/>
      <c r="W68" s="61"/>
      <c r="X68" s="61"/>
      <c r="Y68" s="61"/>
      <c r="Z68" s="61"/>
      <c r="AA68" s="61"/>
      <c r="AB68" s="61"/>
      <c r="AC68" s="61"/>
      <c r="AD68" s="61"/>
      <c r="AE68" s="61"/>
      <c r="AF68" s="61"/>
      <c r="AG68" s="61"/>
      <c r="AH68" s="61"/>
      <c r="AI68" s="61"/>
      <c r="AJ68" s="18"/>
    </row>
    <row r="69" spans="1:36" ht="30" customHeight="1">
      <c r="A69" s="358"/>
      <c r="B69" s="45" t="s">
        <v>782</v>
      </c>
      <c r="C69" s="61"/>
      <c r="D69" s="61"/>
      <c r="E69" s="61"/>
      <c r="F69" s="61"/>
      <c r="G69" s="61"/>
      <c r="H69" s="61"/>
      <c r="I69" s="61"/>
      <c r="J69" s="61"/>
      <c r="K69" s="61"/>
      <c r="L69" s="61"/>
      <c r="M69" s="61"/>
      <c r="N69" s="61"/>
      <c r="O69" s="61"/>
      <c r="P69" s="61"/>
      <c r="Q69" s="61"/>
      <c r="R69" s="61"/>
      <c r="S69" s="63"/>
      <c r="T69" s="61"/>
      <c r="U69" s="61"/>
      <c r="V69" s="61"/>
      <c r="W69" s="61"/>
      <c r="X69" s="61"/>
      <c r="Y69" s="61"/>
      <c r="Z69" s="61"/>
      <c r="AA69" s="61"/>
      <c r="AB69" s="61"/>
      <c r="AC69" s="61"/>
      <c r="AD69" s="61"/>
      <c r="AE69" s="61"/>
      <c r="AF69" s="61"/>
      <c r="AG69" s="61"/>
      <c r="AH69" s="61"/>
      <c r="AI69" s="61"/>
      <c r="AJ69" s="18"/>
    </row>
    <row r="70" spans="1:36" ht="30" customHeight="1">
      <c r="A70" s="359"/>
      <c r="B70" s="45" t="s">
        <v>783</v>
      </c>
      <c r="C70" s="61"/>
      <c r="D70" s="61"/>
      <c r="E70" s="61"/>
      <c r="F70" s="61"/>
      <c r="G70" s="61"/>
      <c r="H70" s="61"/>
      <c r="I70" s="61"/>
      <c r="J70" s="61"/>
      <c r="K70" s="61"/>
      <c r="L70" s="61"/>
      <c r="M70" s="61"/>
      <c r="N70" s="61"/>
      <c r="O70" s="61"/>
      <c r="P70" s="61"/>
      <c r="Q70" s="61"/>
      <c r="R70" s="61"/>
      <c r="S70" s="63"/>
      <c r="T70" s="61"/>
      <c r="U70" s="61"/>
      <c r="V70" s="61"/>
      <c r="W70" s="61"/>
      <c r="X70" s="61"/>
      <c r="Y70" s="61"/>
      <c r="Z70" s="61"/>
      <c r="AA70" s="61"/>
      <c r="AB70" s="61"/>
      <c r="AC70" s="61"/>
      <c r="AD70" s="61"/>
      <c r="AE70" s="61"/>
      <c r="AF70" s="61"/>
      <c r="AG70" s="61"/>
      <c r="AH70" s="61"/>
      <c r="AI70" s="61"/>
      <c r="AJ70" s="18"/>
    </row>
    <row r="71" spans="1:36" ht="30" customHeight="1">
      <c r="A71" s="357" t="s">
        <v>784</v>
      </c>
      <c r="B71" s="45" t="s">
        <v>785</v>
      </c>
      <c r="C71" s="64" t="s">
        <v>786</v>
      </c>
      <c r="D71" s="64"/>
      <c r="E71" s="64"/>
      <c r="F71" s="64"/>
      <c r="G71" s="64"/>
      <c r="H71" s="64"/>
      <c r="I71" s="64"/>
      <c r="J71" s="64"/>
      <c r="K71" s="64"/>
      <c r="L71" s="64"/>
      <c r="M71" s="64"/>
      <c r="N71" s="61"/>
      <c r="O71" s="61"/>
      <c r="P71" s="61"/>
      <c r="Q71" s="61"/>
      <c r="R71" s="61"/>
      <c r="S71" s="63"/>
      <c r="T71" s="64"/>
      <c r="U71" s="64"/>
      <c r="V71" s="64"/>
      <c r="W71" s="64"/>
      <c r="X71" s="64"/>
      <c r="Y71" s="64"/>
      <c r="Z71" s="64"/>
      <c r="AA71" s="64"/>
      <c r="AB71" s="64"/>
      <c r="AC71" s="64"/>
      <c r="AD71" s="64"/>
      <c r="AE71" s="64"/>
      <c r="AF71" s="64"/>
      <c r="AG71" s="64"/>
      <c r="AH71" s="64"/>
      <c r="AI71" s="64"/>
      <c r="AJ71" s="18"/>
    </row>
    <row r="72" spans="1:36" ht="30" customHeight="1">
      <c r="A72" s="358"/>
      <c r="B72" s="45" t="s">
        <v>787</v>
      </c>
      <c r="C72" s="64" t="s">
        <v>786</v>
      </c>
      <c r="D72" s="64"/>
      <c r="E72" s="64"/>
      <c r="F72" s="64"/>
      <c r="G72" s="64"/>
      <c r="H72" s="64"/>
      <c r="I72" s="64"/>
      <c r="J72" s="64"/>
      <c r="K72" s="64"/>
      <c r="L72" s="64"/>
      <c r="M72" s="64"/>
      <c r="N72" s="61"/>
      <c r="O72" s="61"/>
      <c r="P72" s="61"/>
      <c r="Q72" s="61"/>
      <c r="R72" s="61"/>
      <c r="S72" s="63"/>
      <c r="T72" s="64"/>
      <c r="U72" s="64"/>
      <c r="V72" s="64"/>
      <c r="W72" s="64"/>
      <c r="X72" s="64"/>
      <c r="Y72" s="64"/>
      <c r="Z72" s="64"/>
      <c r="AA72" s="64"/>
      <c r="AB72" s="64"/>
      <c r="AC72" s="64"/>
      <c r="AD72" s="64"/>
      <c r="AE72" s="64"/>
      <c r="AF72" s="64"/>
      <c r="AG72" s="64"/>
      <c r="AH72" s="64"/>
      <c r="AI72" s="64"/>
      <c r="AJ72" s="18"/>
    </row>
    <row r="73" spans="1:36" ht="30" customHeight="1">
      <c r="A73" s="358"/>
      <c r="B73" s="45" t="s">
        <v>788</v>
      </c>
      <c r="C73" s="64" t="s">
        <v>786</v>
      </c>
      <c r="D73" s="64"/>
      <c r="E73" s="64"/>
      <c r="F73" s="64"/>
      <c r="G73" s="64"/>
      <c r="H73" s="64"/>
      <c r="I73" s="64"/>
      <c r="J73" s="64"/>
      <c r="K73" s="64"/>
      <c r="L73" s="64"/>
      <c r="M73" s="64"/>
      <c r="N73" s="61"/>
      <c r="O73" s="61"/>
      <c r="P73" s="61"/>
      <c r="Q73" s="61"/>
      <c r="R73" s="61"/>
      <c r="S73" s="63"/>
      <c r="T73" s="64"/>
      <c r="U73" s="64"/>
      <c r="V73" s="64"/>
      <c r="W73" s="64"/>
      <c r="X73" s="64"/>
      <c r="Y73" s="64"/>
      <c r="Z73" s="64"/>
      <c r="AA73" s="64"/>
      <c r="AB73" s="64"/>
      <c r="AC73" s="64"/>
      <c r="AD73" s="64"/>
      <c r="AE73" s="64"/>
      <c r="AF73" s="64"/>
      <c r="AG73" s="64"/>
      <c r="AH73" s="64"/>
      <c r="AI73" s="64"/>
      <c r="AJ73" s="18"/>
    </row>
    <row r="74" spans="1:36" ht="30" customHeight="1">
      <c r="A74" s="358"/>
      <c r="B74" s="45" t="s">
        <v>789</v>
      </c>
      <c r="C74" s="64"/>
      <c r="D74" s="64"/>
      <c r="E74" s="64"/>
      <c r="F74" s="64"/>
      <c r="G74" s="64"/>
      <c r="H74" s="64"/>
      <c r="I74" s="64"/>
      <c r="J74" s="64"/>
      <c r="K74" s="64"/>
      <c r="L74" s="64"/>
      <c r="M74" s="64"/>
      <c r="N74" s="61"/>
      <c r="O74" s="61"/>
      <c r="P74" s="61"/>
      <c r="Q74" s="61"/>
      <c r="R74" s="61"/>
      <c r="S74" s="63"/>
      <c r="T74" s="64"/>
      <c r="U74" s="64"/>
      <c r="V74" s="64"/>
      <c r="W74" s="64"/>
      <c r="X74" s="64"/>
      <c r="Y74" s="64"/>
      <c r="Z74" s="64"/>
      <c r="AA74" s="64"/>
      <c r="AB74" s="64"/>
      <c r="AC74" s="64"/>
      <c r="AD74" s="64"/>
      <c r="AE74" s="64"/>
      <c r="AF74" s="64"/>
      <c r="AG74" s="64"/>
      <c r="AH74" s="64"/>
      <c r="AI74" s="64"/>
      <c r="AJ74" s="18"/>
    </row>
    <row r="75" spans="1:36" ht="30" customHeight="1">
      <c r="A75" s="358"/>
      <c r="B75" s="45" t="s">
        <v>790</v>
      </c>
      <c r="C75" s="64"/>
      <c r="D75" s="64"/>
      <c r="E75" s="64"/>
      <c r="F75" s="64"/>
      <c r="G75" s="64"/>
      <c r="H75" s="64"/>
      <c r="I75" s="64"/>
      <c r="J75" s="64"/>
      <c r="K75" s="64"/>
      <c r="L75" s="64"/>
      <c r="M75" s="64"/>
      <c r="N75" s="61"/>
      <c r="O75" s="61"/>
      <c r="P75" s="61"/>
      <c r="Q75" s="61"/>
      <c r="R75" s="61"/>
      <c r="S75" s="63"/>
      <c r="T75" s="64"/>
      <c r="U75" s="64"/>
      <c r="V75" s="64"/>
      <c r="W75" s="64"/>
      <c r="X75" s="64"/>
      <c r="Y75" s="64"/>
      <c r="Z75" s="64"/>
      <c r="AA75" s="64"/>
      <c r="AB75" s="64"/>
      <c r="AC75" s="64"/>
      <c r="AD75" s="64"/>
      <c r="AE75" s="64"/>
      <c r="AF75" s="64"/>
      <c r="AG75" s="64"/>
      <c r="AH75" s="64"/>
      <c r="AI75" s="64"/>
      <c r="AJ75" s="18"/>
    </row>
    <row r="76" spans="1:36" ht="30" customHeight="1">
      <c r="A76" s="358"/>
      <c r="B76" s="45" t="s">
        <v>791</v>
      </c>
      <c r="C76" s="64"/>
      <c r="D76" s="64"/>
      <c r="E76" s="64"/>
      <c r="F76" s="64"/>
      <c r="G76" s="64"/>
      <c r="H76" s="64"/>
      <c r="I76" s="64"/>
      <c r="J76" s="64"/>
      <c r="K76" s="64"/>
      <c r="L76" s="64"/>
      <c r="M76" s="64"/>
      <c r="N76" s="61"/>
      <c r="O76" s="61"/>
      <c r="P76" s="61"/>
      <c r="Q76" s="61"/>
      <c r="R76" s="61"/>
      <c r="S76" s="63"/>
      <c r="T76" s="64"/>
      <c r="U76" s="64"/>
      <c r="V76" s="64"/>
      <c r="W76" s="64"/>
      <c r="X76" s="64"/>
      <c r="Y76" s="64"/>
      <c r="Z76" s="64"/>
      <c r="AA76" s="64"/>
      <c r="AB76" s="64"/>
      <c r="AC76" s="64"/>
      <c r="AD76" s="64"/>
      <c r="AE76" s="64"/>
      <c r="AF76" s="64"/>
      <c r="AG76" s="64"/>
      <c r="AH76" s="64"/>
      <c r="AI76" s="64"/>
      <c r="AJ76" s="18"/>
    </row>
    <row r="77" spans="1:36" ht="30" customHeight="1">
      <c r="A77" s="358"/>
      <c r="B77" s="45" t="s">
        <v>792</v>
      </c>
      <c r="C77" s="64"/>
      <c r="D77" s="64"/>
      <c r="E77" s="64"/>
      <c r="F77" s="64"/>
      <c r="G77" s="64"/>
      <c r="H77" s="64"/>
      <c r="I77" s="64"/>
      <c r="J77" s="64"/>
      <c r="K77" s="64"/>
      <c r="L77" s="64"/>
      <c r="M77" s="64"/>
      <c r="N77" s="61"/>
      <c r="O77" s="61"/>
      <c r="P77" s="61"/>
      <c r="Q77" s="61"/>
      <c r="R77" s="61"/>
      <c r="S77" s="63"/>
      <c r="T77" s="64"/>
      <c r="U77" s="64"/>
      <c r="V77" s="64"/>
      <c r="W77" s="64"/>
      <c r="X77" s="64"/>
      <c r="Y77" s="64"/>
      <c r="Z77" s="64"/>
      <c r="AA77" s="64"/>
      <c r="AB77" s="64"/>
      <c r="AC77" s="64"/>
      <c r="AD77" s="64"/>
      <c r="AE77" s="64"/>
      <c r="AF77" s="64"/>
      <c r="AG77" s="64"/>
      <c r="AH77" s="64"/>
      <c r="AI77" s="64"/>
      <c r="AJ77" s="18"/>
    </row>
    <row r="78" spans="1:36" ht="30" customHeight="1">
      <c r="A78" s="358"/>
      <c r="B78" s="45" t="s">
        <v>793</v>
      </c>
      <c r="C78" s="64"/>
      <c r="D78" s="64"/>
      <c r="E78" s="64"/>
      <c r="F78" s="64"/>
      <c r="G78" s="64"/>
      <c r="H78" s="64"/>
      <c r="I78" s="64"/>
      <c r="J78" s="64"/>
      <c r="K78" s="64"/>
      <c r="L78" s="64"/>
      <c r="M78" s="64"/>
      <c r="N78" s="61"/>
      <c r="O78" s="61"/>
      <c r="P78" s="61"/>
      <c r="Q78" s="61"/>
      <c r="R78" s="61"/>
      <c r="S78" s="63"/>
      <c r="T78" s="64"/>
      <c r="U78" s="64"/>
      <c r="V78" s="64"/>
      <c r="W78" s="64"/>
      <c r="X78" s="64"/>
      <c r="Y78" s="64"/>
      <c r="Z78" s="64"/>
      <c r="AA78" s="64"/>
      <c r="AB78" s="64"/>
      <c r="AC78" s="64"/>
      <c r="AD78" s="64"/>
      <c r="AE78" s="64"/>
      <c r="AF78" s="64"/>
      <c r="AG78" s="64"/>
      <c r="AH78" s="64"/>
      <c r="AI78" s="64"/>
      <c r="AJ78" s="18"/>
    </row>
    <row r="79" spans="1:36" ht="30" customHeight="1">
      <c r="A79" s="358"/>
      <c r="B79" s="45" t="s">
        <v>794</v>
      </c>
      <c r="C79" s="64"/>
      <c r="D79" s="64"/>
      <c r="E79" s="64"/>
      <c r="F79" s="64"/>
      <c r="G79" s="64"/>
      <c r="H79" s="64"/>
      <c r="I79" s="64"/>
      <c r="J79" s="64"/>
      <c r="K79" s="64"/>
      <c r="L79" s="64"/>
      <c r="M79" s="64"/>
      <c r="N79" s="61"/>
      <c r="O79" s="61"/>
      <c r="P79" s="61"/>
      <c r="Q79" s="61"/>
      <c r="R79" s="61"/>
      <c r="S79" s="63"/>
      <c r="T79" s="64"/>
      <c r="U79" s="64"/>
      <c r="V79" s="64"/>
      <c r="W79" s="64"/>
      <c r="X79" s="64"/>
      <c r="Y79" s="64"/>
      <c r="Z79" s="64"/>
      <c r="AA79" s="64"/>
      <c r="AB79" s="64"/>
      <c r="AC79" s="64"/>
      <c r="AD79" s="64"/>
      <c r="AE79" s="64"/>
      <c r="AF79" s="64"/>
      <c r="AG79" s="64"/>
      <c r="AH79" s="64"/>
      <c r="AI79" s="64"/>
      <c r="AJ79" s="18"/>
    </row>
    <row r="80" spans="1:36" ht="30" customHeight="1">
      <c r="A80" s="358"/>
      <c r="B80" s="45" t="s">
        <v>795</v>
      </c>
      <c r="C80" s="64"/>
      <c r="D80" s="64"/>
      <c r="E80" s="64"/>
      <c r="F80" s="64"/>
      <c r="G80" s="64"/>
      <c r="H80" s="64"/>
      <c r="I80" s="64"/>
      <c r="J80" s="64"/>
      <c r="K80" s="64"/>
      <c r="L80" s="64"/>
      <c r="M80" s="64"/>
      <c r="N80" s="61"/>
      <c r="O80" s="61"/>
      <c r="P80" s="61"/>
      <c r="Q80" s="61"/>
      <c r="R80" s="61"/>
      <c r="S80" s="63"/>
      <c r="T80" s="64"/>
      <c r="U80" s="64"/>
      <c r="V80" s="64"/>
      <c r="W80" s="64"/>
      <c r="X80" s="64"/>
      <c r="Y80" s="64"/>
      <c r="Z80" s="64"/>
      <c r="AA80" s="64"/>
      <c r="AB80" s="64"/>
      <c r="AC80" s="64"/>
      <c r="AD80" s="64"/>
      <c r="AE80" s="64"/>
      <c r="AF80" s="64"/>
      <c r="AG80" s="64"/>
      <c r="AH80" s="64"/>
      <c r="AI80" s="64"/>
      <c r="AJ80" s="18"/>
    </row>
    <row r="81" spans="1:36" ht="30" customHeight="1">
      <c r="A81" s="358"/>
      <c r="B81" s="45" t="s">
        <v>796</v>
      </c>
      <c r="C81" s="64"/>
      <c r="D81" s="64"/>
      <c r="E81" s="64"/>
      <c r="F81" s="64"/>
      <c r="G81" s="64"/>
      <c r="H81" s="64"/>
      <c r="I81" s="64"/>
      <c r="J81" s="64"/>
      <c r="K81" s="64"/>
      <c r="L81" s="64"/>
      <c r="M81" s="64"/>
      <c r="N81" s="61"/>
      <c r="O81" s="61"/>
      <c r="P81" s="61"/>
      <c r="Q81" s="61"/>
      <c r="R81" s="61"/>
      <c r="S81" s="63"/>
      <c r="T81" s="64"/>
      <c r="U81" s="64"/>
      <c r="V81" s="64"/>
      <c r="W81" s="64"/>
      <c r="X81" s="64"/>
      <c r="Y81" s="64"/>
      <c r="Z81" s="64"/>
      <c r="AA81" s="64"/>
      <c r="AB81" s="64"/>
      <c r="AC81" s="64"/>
      <c r="AD81" s="64"/>
      <c r="AE81" s="64"/>
      <c r="AF81" s="64"/>
      <c r="AG81" s="64"/>
      <c r="AH81" s="64"/>
      <c r="AI81" s="64"/>
      <c r="AJ81" s="18"/>
    </row>
    <row r="82" spans="1:36" ht="30" customHeight="1">
      <c r="A82" s="358"/>
      <c r="B82" s="45" t="s">
        <v>797</v>
      </c>
      <c r="C82" s="64"/>
      <c r="D82" s="64"/>
      <c r="E82" s="64"/>
      <c r="F82" s="64"/>
      <c r="G82" s="64"/>
      <c r="H82" s="64"/>
      <c r="I82" s="64"/>
      <c r="J82" s="64"/>
      <c r="K82" s="64"/>
      <c r="L82" s="64"/>
      <c r="M82" s="64"/>
      <c r="N82" s="61"/>
      <c r="O82" s="61"/>
      <c r="P82" s="61"/>
      <c r="Q82" s="61"/>
      <c r="R82" s="61"/>
      <c r="S82" s="63"/>
      <c r="T82" s="64"/>
      <c r="U82" s="64"/>
      <c r="V82" s="64"/>
      <c r="W82" s="64"/>
      <c r="X82" s="64"/>
      <c r="Y82" s="64"/>
      <c r="Z82" s="64"/>
      <c r="AA82" s="64"/>
      <c r="AB82" s="64"/>
      <c r="AC82" s="64"/>
      <c r="AD82" s="64"/>
      <c r="AE82" s="64"/>
      <c r="AF82" s="64"/>
      <c r="AG82" s="64"/>
      <c r="AH82" s="64"/>
      <c r="AI82" s="64"/>
      <c r="AJ82" s="18"/>
    </row>
    <row r="83" spans="1:36" ht="30" customHeight="1">
      <c r="A83" s="358"/>
      <c r="B83" s="45" t="s">
        <v>798</v>
      </c>
      <c r="C83" s="64"/>
      <c r="D83" s="64"/>
      <c r="E83" s="64"/>
      <c r="F83" s="64"/>
      <c r="G83" s="64"/>
      <c r="H83" s="64"/>
      <c r="I83" s="64"/>
      <c r="J83" s="64"/>
      <c r="K83" s="64"/>
      <c r="L83" s="64"/>
      <c r="M83" s="64"/>
      <c r="N83" s="61"/>
      <c r="O83" s="61"/>
      <c r="P83" s="61"/>
      <c r="Q83" s="61"/>
      <c r="R83" s="61"/>
      <c r="S83" s="63"/>
      <c r="T83" s="64"/>
      <c r="U83" s="64"/>
      <c r="V83" s="64"/>
      <c r="W83" s="64"/>
      <c r="X83" s="64"/>
      <c r="Y83" s="64"/>
      <c r="Z83" s="64"/>
      <c r="AA83" s="64"/>
      <c r="AB83" s="64"/>
      <c r="AC83" s="64"/>
      <c r="AD83" s="64"/>
      <c r="AE83" s="64"/>
      <c r="AF83" s="64"/>
      <c r="AG83" s="64"/>
      <c r="AH83" s="64"/>
      <c r="AI83" s="64"/>
      <c r="AJ83" s="18"/>
    </row>
    <row r="84" spans="1:36" ht="30" customHeight="1">
      <c r="A84" s="358"/>
      <c r="B84" s="45" t="s">
        <v>799</v>
      </c>
      <c r="C84" s="64"/>
      <c r="D84" s="64"/>
      <c r="E84" s="64"/>
      <c r="F84" s="64"/>
      <c r="G84" s="64"/>
      <c r="H84" s="64"/>
      <c r="I84" s="64"/>
      <c r="J84" s="64"/>
      <c r="K84" s="64"/>
      <c r="L84" s="64"/>
      <c r="M84" s="64"/>
      <c r="N84" s="61"/>
      <c r="O84" s="61"/>
      <c r="P84" s="61"/>
      <c r="Q84" s="61"/>
      <c r="R84" s="61"/>
      <c r="S84" s="63"/>
      <c r="T84" s="64"/>
      <c r="U84" s="64"/>
      <c r="V84" s="64"/>
      <c r="W84" s="64"/>
      <c r="X84" s="64"/>
      <c r="Y84" s="64"/>
      <c r="Z84" s="64"/>
      <c r="AA84" s="64"/>
      <c r="AB84" s="64"/>
      <c r="AC84" s="64"/>
      <c r="AD84" s="64"/>
      <c r="AE84" s="64"/>
      <c r="AF84" s="64"/>
      <c r="AG84" s="64"/>
      <c r="AH84" s="64"/>
      <c r="AI84" s="64"/>
      <c r="AJ84" s="18"/>
    </row>
    <row r="85" spans="1:36" ht="30" customHeight="1">
      <c r="A85" s="359"/>
      <c r="B85" s="45" t="s">
        <v>800</v>
      </c>
      <c r="C85" s="64"/>
      <c r="D85" s="64"/>
      <c r="E85" s="64"/>
      <c r="F85" s="64"/>
      <c r="G85" s="64"/>
      <c r="H85" s="64"/>
      <c r="I85" s="64"/>
      <c r="J85" s="64"/>
      <c r="K85" s="64"/>
      <c r="L85" s="64"/>
      <c r="M85" s="64"/>
      <c r="N85" s="61"/>
      <c r="O85" s="61"/>
      <c r="P85" s="61"/>
      <c r="Q85" s="61"/>
      <c r="R85" s="61"/>
      <c r="S85" s="63"/>
      <c r="T85" s="64"/>
      <c r="U85" s="64"/>
      <c r="V85" s="64"/>
      <c r="W85" s="64"/>
      <c r="X85" s="64"/>
      <c r="Y85" s="64"/>
      <c r="Z85" s="64"/>
      <c r="AA85" s="64"/>
      <c r="AB85" s="64"/>
      <c r="AC85" s="64"/>
      <c r="AD85" s="64"/>
      <c r="AE85" s="64"/>
      <c r="AF85" s="64"/>
      <c r="AG85" s="64"/>
      <c r="AH85" s="64"/>
      <c r="AI85" s="64"/>
      <c r="AJ85" s="18"/>
    </row>
    <row r="86" spans="1:36" ht="30" customHeight="1">
      <c r="A86" s="357" t="s">
        <v>801</v>
      </c>
      <c r="B86" s="45" t="s">
        <v>802</v>
      </c>
      <c r="C86" s="64" t="s">
        <v>803</v>
      </c>
      <c r="D86" s="64"/>
      <c r="E86" s="64"/>
      <c r="F86" s="64"/>
      <c r="G86" s="64"/>
      <c r="H86" s="64"/>
      <c r="I86" s="64"/>
      <c r="J86" s="64"/>
      <c r="K86" s="64"/>
      <c r="L86" s="64"/>
      <c r="M86" s="64"/>
      <c r="N86" s="61"/>
      <c r="O86" s="61"/>
      <c r="P86" s="61"/>
      <c r="Q86" s="61"/>
      <c r="R86" s="61"/>
      <c r="S86" s="63"/>
      <c r="T86" s="64"/>
      <c r="U86" s="64"/>
      <c r="V86" s="64"/>
      <c r="W86" s="64"/>
      <c r="X86" s="64"/>
      <c r="Y86" s="64"/>
      <c r="Z86" s="64"/>
      <c r="AA86" s="64"/>
      <c r="AB86" s="64"/>
      <c r="AC86" s="64"/>
      <c r="AD86" s="64"/>
      <c r="AE86" s="64"/>
      <c r="AF86" s="64"/>
      <c r="AG86" s="64"/>
      <c r="AH86" s="64"/>
      <c r="AI86" s="64"/>
      <c r="AJ86" s="18"/>
    </row>
    <row r="87" spans="1:36" ht="30" customHeight="1">
      <c r="A87" s="358"/>
      <c r="B87" s="45" t="s">
        <v>804</v>
      </c>
      <c r="C87" s="64" t="s">
        <v>803</v>
      </c>
      <c r="D87" s="64"/>
      <c r="E87" s="64"/>
      <c r="F87" s="64"/>
      <c r="G87" s="64"/>
      <c r="H87" s="64"/>
      <c r="I87" s="64"/>
      <c r="J87" s="64"/>
      <c r="K87" s="64"/>
      <c r="L87" s="64"/>
      <c r="M87" s="64"/>
      <c r="N87" s="61"/>
      <c r="O87" s="61"/>
      <c r="P87" s="61"/>
      <c r="Q87" s="61"/>
      <c r="R87" s="61"/>
      <c r="S87" s="63"/>
      <c r="T87" s="64"/>
      <c r="U87" s="64"/>
      <c r="V87" s="64"/>
      <c r="W87" s="64"/>
      <c r="X87" s="64"/>
      <c r="Y87" s="64"/>
      <c r="Z87" s="64"/>
      <c r="AA87" s="64"/>
      <c r="AB87" s="64"/>
      <c r="AC87" s="64"/>
      <c r="AD87" s="64"/>
      <c r="AE87" s="64"/>
      <c r="AF87" s="64"/>
      <c r="AG87" s="64"/>
      <c r="AH87" s="64"/>
      <c r="AI87" s="64"/>
      <c r="AJ87" s="18"/>
    </row>
    <row r="88" spans="1:36" ht="30" customHeight="1">
      <c r="A88" s="358"/>
      <c r="B88" s="45" t="s">
        <v>805</v>
      </c>
      <c r="C88" s="64" t="s">
        <v>803</v>
      </c>
      <c r="D88" s="64"/>
      <c r="E88" s="64"/>
      <c r="F88" s="64"/>
      <c r="G88" s="64"/>
      <c r="H88" s="64"/>
      <c r="I88" s="64"/>
      <c r="J88" s="64"/>
      <c r="K88" s="64"/>
      <c r="L88" s="64"/>
      <c r="M88" s="64"/>
      <c r="N88" s="61"/>
      <c r="O88" s="61"/>
      <c r="P88" s="61"/>
      <c r="Q88" s="61"/>
      <c r="R88" s="61"/>
      <c r="S88" s="63"/>
      <c r="T88" s="64"/>
      <c r="U88" s="64"/>
      <c r="V88" s="64"/>
      <c r="W88" s="64"/>
      <c r="X88" s="64"/>
      <c r="Y88" s="64"/>
      <c r="Z88" s="64"/>
      <c r="AA88" s="64"/>
      <c r="AB88" s="64"/>
      <c r="AC88" s="64"/>
      <c r="AD88" s="64"/>
      <c r="AE88" s="64"/>
      <c r="AF88" s="64"/>
      <c r="AG88" s="64"/>
      <c r="AH88" s="64"/>
      <c r="AI88" s="64"/>
      <c r="AJ88" s="18"/>
    </row>
    <row r="89" spans="1:36" ht="30" customHeight="1">
      <c r="A89" s="358"/>
      <c r="B89" s="45" t="s">
        <v>806</v>
      </c>
      <c r="C89" s="64"/>
      <c r="D89" s="64"/>
      <c r="E89" s="64"/>
      <c r="F89" s="64"/>
      <c r="G89" s="64"/>
      <c r="H89" s="64"/>
      <c r="I89" s="64"/>
      <c r="J89" s="64"/>
      <c r="K89" s="64"/>
      <c r="L89" s="64"/>
      <c r="M89" s="64"/>
      <c r="N89" s="61"/>
      <c r="O89" s="61"/>
      <c r="P89" s="61"/>
      <c r="Q89" s="61"/>
      <c r="R89" s="61"/>
      <c r="S89" s="63"/>
      <c r="T89" s="64"/>
      <c r="U89" s="64"/>
      <c r="V89" s="64"/>
      <c r="W89" s="64"/>
      <c r="X89" s="64"/>
      <c r="Y89" s="64"/>
      <c r="Z89" s="64"/>
      <c r="AA89" s="64"/>
      <c r="AB89" s="64"/>
      <c r="AC89" s="64"/>
      <c r="AD89" s="64"/>
      <c r="AE89" s="64"/>
      <c r="AF89" s="64"/>
      <c r="AG89" s="64"/>
      <c r="AH89" s="64"/>
      <c r="AI89" s="64"/>
      <c r="AJ89" s="18"/>
    </row>
    <row r="90" spans="1:36" ht="30" customHeight="1">
      <c r="A90" s="358"/>
      <c r="B90" s="45" t="s">
        <v>807</v>
      </c>
      <c r="C90" s="64"/>
      <c r="D90" s="64"/>
      <c r="E90" s="64"/>
      <c r="F90" s="64"/>
      <c r="G90" s="64"/>
      <c r="H90" s="64"/>
      <c r="I90" s="64"/>
      <c r="J90" s="64"/>
      <c r="K90" s="64"/>
      <c r="L90" s="64"/>
      <c r="M90" s="64"/>
      <c r="N90" s="61"/>
      <c r="O90" s="61"/>
      <c r="P90" s="61"/>
      <c r="Q90" s="61"/>
      <c r="R90" s="61"/>
      <c r="S90" s="63"/>
      <c r="T90" s="64"/>
      <c r="U90" s="64"/>
      <c r="V90" s="64"/>
      <c r="W90" s="64"/>
      <c r="X90" s="64"/>
      <c r="Y90" s="64"/>
      <c r="Z90" s="64"/>
      <c r="AA90" s="64"/>
      <c r="AB90" s="64"/>
      <c r="AC90" s="64"/>
      <c r="AD90" s="64"/>
      <c r="AE90" s="64"/>
      <c r="AF90" s="64"/>
      <c r="AG90" s="64"/>
      <c r="AH90" s="64"/>
      <c r="AI90" s="64"/>
      <c r="AJ90" s="18"/>
    </row>
    <row r="91" spans="1:36" ht="30" customHeight="1">
      <c r="A91" s="358"/>
      <c r="B91" s="45" t="s">
        <v>808</v>
      </c>
      <c r="C91" s="64"/>
      <c r="D91" s="64"/>
      <c r="E91" s="64"/>
      <c r="F91" s="64"/>
      <c r="G91" s="64"/>
      <c r="H91" s="64"/>
      <c r="I91" s="64"/>
      <c r="J91" s="64"/>
      <c r="K91" s="64"/>
      <c r="L91" s="64"/>
      <c r="M91" s="64"/>
      <c r="N91" s="61"/>
      <c r="O91" s="61"/>
      <c r="P91" s="61"/>
      <c r="Q91" s="61"/>
      <c r="R91" s="61"/>
      <c r="S91" s="63"/>
      <c r="T91" s="64"/>
      <c r="U91" s="64"/>
      <c r="V91" s="64"/>
      <c r="W91" s="64"/>
      <c r="X91" s="64"/>
      <c r="Y91" s="64"/>
      <c r="Z91" s="64"/>
      <c r="AA91" s="64"/>
      <c r="AB91" s="64"/>
      <c r="AC91" s="64"/>
      <c r="AD91" s="64"/>
      <c r="AE91" s="64"/>
      <c r="AF91" s="64"/>
      <c r="AG91" s="64"/>
      <c r="AH91" s="64"/>
      <c r="AI91" s="64"/>
      <c r="AJ91" s="18"/>
    </row>
    <row r="92" spans="1:36" ht="30" customHeight="1">
      <c r="A92" s="358"/>
      <c r="B92" s="45" t="s">
        <v>809</v>
      </c>
      <c r="C92" s="64"/>
      <c r="D92" s="64"/>
      <c r="E92" s="64"/>
      <c r="F92" s="64"/>
      <c r="G92" s="64"/>
      <c r="H92" s="64"/>
      <c r="I92" s="64"/>
      <c r="J92" s="64"/>
      <c r="K92" s="64"/>
      <c r="L92" s="64"/>
      <c r="M92" s="64"/>
      <c r="N92" s="61"/>
      <c r="O92" s="61"/>
      <c r="P92" s="61"/>
      <c r="Q92" s="61"/>
      <c r="R92" s="61"/>
      <c r="S92" s="63"/>
      <c r="T92" s="64"/>
      <c r="U92" s="64"/>
      <c r="V92" s="64"/>
      <c r="W92" s="64"/>
      <c r="X92" s="64"/>
      <c r="Y92" s="64"/>
      <c r="Z92" s="64"/>
      <c r="AA92" s="64"/>
      <c r="AB92" s="64"/>
      <c r="AC92" s="64"/>
      <c r="AD92" s="64"/>
      <c r="AE92" s="64"/>
      <c r="AF92" s="64"/>
      <c r="AG92" s="64"/>
      <c r="AH92" s="64"/>
      <c r="AI92" s="64"/>
      <c r="AJ92" s="18"/>
    </row>
    <row r="93" spans="1:36" ht="30" customHeight="1">
      <c r="A93" s="358"/>
      <c r="B93" s="45" t="s">
        <v>810</v>
      </c>
      <c r="C93" s="64"/>
      <c r="D93" s="64"/>
      <c r="E93" s="64"/>
      <c r="F93" s="64"/>
      <c r="G93" s="64"/>
      <c r="H93" s="64"/>
      <c r="I93" s="64"/>
      <c r="J93" s="64"/>
      <c r="K93" s="64"/>
      <c r="L93" s="64"/>
      <c r="M93" s="64"/>
      <c r="N93" s="61"/>
      <c r="O93" s="61"/>
      <c r="P93" s="61"/>
      <c r="Q93" s="61"/>
      <c r="R93" s="61"/>
      <c r="S93" s="63"/>
      <c r="T93" s="64"/>
      <c r="U93" s="64"/>
      <c r="V93" s="64"/>
      <c r="W93" s="64"/>
      <c r="X93" s="64"/>
      <c r="Y93" s="64"/>
      <c r="Z93" s="64"/>
      <c r="AA93" s="64"/>
      <c r="AB93" s="64"/>
      <c r="AC93" s="64"/>
      <c r="AD93" s="64"/>
      <c r="AE93" s="64"/>
      <c r="AF93" s="64"/>
      <c r="AG93" s="64"/>
      <c r="AH93" s="64"/>
      <c r="AI93" s="64"/>
      <c r="AJ93" s="18"/>
    </row>
    <row r="94" spans="1:36" ht="30" customHeight="1">
      <c r="A94" s="358"/>
      <c r="B94" s="45" t="s">
        <v>811</v>
      </c>
      <c r="C94" s="64"/>
      <c r="D94" s="64"/>
      <c r="E94" s="64"/>
      <c r="F94" s="64"/>
      <c r="G94" s="64"/>
      <c r="H94" s="64"/>
      <c r="I94" s="64"/>
      <c r="J94" s="64"/>
      <c r="K94" s="64"/>
      <c r="L94" s="64"/>
      <c r="M94" s="64"/>
      <c r="N94" s="61"/>
      <c r="O94" s="61"/>
      <c r="P94" s="61"/>
      <c r="Q94" s="61"/>
      <c r="R94" s="61"/>
      <c r="S94" s="63"/>
      <c r="T94" s="64"/>
      <c r="U94" s="64"/>
      <c r="V94" s="64"/>
      <c r="W94" s="64"/>
      <c r="X94" s="64"/>
      <c r="Y94" s="64"/>
      <c r="Z94" s="64"/>
      <c r="AA94" s="64"/>
      <c r="AB94" s="64"/>
      <c r="AC94" s="64"/>
      <c r="AD94" s="64"/>
      <c r="AE94" s="64"/>
      <c r="AF94" s="64"/>
      <c r="AG94" s="64"/>
      <c r="AH94" s="64"/>
      <c r="AI94" s="64"/>
      <c r="AJ94" s="18"/>
    </row>
    <row r="95" spans="1:36" ht="30" customHeight="1">
      <c r="A95" s="358"/>
      <c r="B95" s="45" t="s">
        <v>812</v>
      </c>
      <c r="C95" s="64"/>
      <c r="D95" s="64"/>
      <c r="E95" s="64"/>
      <c r="F95" s="64"/>
      <c r="G95" s="64"/>
      <c r="H95" s="64"/>
      <c r="I95" s="64"/>
      <c r="J95" s="64"/>
      <c r="K95" s="64"/>
      <c r="L95" s="64"/>
      <c r="M95" s="64"/>
      <c r="N95" s="61"/>
      <c r="O95" s="61"/>
      <c r="P95" s="61"/>
      <c r="Q95" s="61"/>
      <c r="R95" s="61"/>
      <c r="S95" s="63"/>
      <c r="T95" s="64"/>
      <c r="U95" s="64"/>
      <c r="V95" s="64"/>
      <c r="W95" s="64"/>
      <c r="X95" s="64"/>
      <c r="Y95" s="64"/>
      <c r="Z95" s="64"/>
      <c r="AA95" s="64"/>
      <c r="AB95" s="64"/>
      <c r="AC95" s="64"/>
      <c r="AD95" s="64"/>
      <c r="AE95" s="64"/>
      <c r="AF95" s="64"/>
      <c r="AG95" s="64"/>
      <c r="AH95" s="64"/>
      <c r="AI95" s="64"/>
      <c r="AJ95" s="18"/>
    </row>
    <row r="96" spans="1:36" ht="30" customHeight="1">
      <c r="A96" s="358"/>
      <c r="B96" s="45" t="s">
        <v>813</v>
      </c>
      <c r="C96" s="64"/>
      <c r="D96" s="64"/>
      <c r="E96" s="64"/>
      <c r="F96" s="64"/>
      <c r="G96" s="64"/>
      <c r="H96" s="64"/>
      <c r="I96" s="64"/>
      <c r="J96" s="64"/>
      <c r="K96" s="64"/>
      <c r="L96" s="64"/>
      <c r="M96" s="64"/>
      <c r="N96" s="61"/>
      <c r="O96" s="61"/>
      <c r="P96" s="61"/>
      <c r="Q96" s="61"/>
      <c r="R96" s="61"/>
      <c r="S96" s="63"/>
      <c r="T96" s="64"/>
      <c r="U96" s="64"/>
      <c r="V96" s="64"/>
      <c r="W96" s="64"/>
      <c r="X96" s="64"/>
      <c r="Y96" s="64"/>
      <c r="Z96" s="64"/>
      <c r="AA96" s="64"/>
      <c r="AB96" s="64"/>
      <c r="AC96" s="64"/>
      <c r="AD96" s="64"/>
      <c r="AE96" s="64"/>
      <c r="AF96" s="64"/>
      <c r="AG96" s="64"/>
      <c r="AH96" s="64"/>
      <c r="AI96" s="64"/>
      <c r="AJ96" s="18"/>
    </row>
    <row r="97" spans="1:36" ht="30" customHeight="1">
      <c r="A97" s="358"/>
      <c r="B97" s="45" t="s">
        <v>814</v>
      </c>
      <c r="C97" s="64"/>
      <c r="D97" s="64"/>
      <c r="E97" s="64"/>
      <c r="F97" s="64"/>
      <c r="G97" s="64"/>
      <c r="H97" s="64"/>
      <c r="I97" s="64"/>
      <c r="J97" s="64"/>
      <c r="K97" s="64"/>
      <c r="L97" s="64"/>
      <c r="M97" s="64"/>
      <c r="N97" s="61"/>
      <c r="O97" s="61"/>
      <c r="P97" s="61"/>
      <c r="Q97" s="61"/>
      <c r="R97" s="61"/>
      <c r="S97" s="63"/>
      <c r="T97" s="64"/>
      <c r="U97" s="64"/>
      <c r="V97" s="64"/>
      <c r="W97" s="64"/>
      <c r="X97" s="64"/>
      <c r="Y97" s="64"/>
      <c r="Z97" s="64"/>
      <c r="AA97" s="64"/>
      <c r="AB97" s="64"/>
      <c r="AC97" s="64"/>
      <c r="AD97" s="64"/>
      <c r="AE97" s="64"/>
      <c r="AF97" s="64"/>
      <c r="AG97" s="64"/>
      <c r="AH97" s="64"/>
      <c r="AI97" s="64"/>
      <c r="AJ97" s="18"/>
    </row>
    <row r="98" spans="1:36" ht="30" customHeight="1">
      <c r="A98" s="358"/>
      <c r="B98" s="45" t="s">
        <v>815</v>
      </c>
      <c r="C98" s="64"/>
      <c r="D98" s="64"/>
      <c r="E98" s="64"/>
      <c r="F98" s="64"/>
      <c r="G98" s="64"/>
      <c r="H98" s="64"/>
      <c r="I98" s="64"/>
      <c r="J98" s="64"/>
      <c r="K98" s="64"/>
      <c r="L98" s="64"/>
      <c r="M98" s="64"/>
      <c r="N98" s="61"/>
      <c r="O98" s="61"/>
      <c r="P98" s="61"/>
      <c r="Q98" s="61"/>
      <c r="R98" s="61"/>
      <c r="S98" s="63"/>
      <c r="T98" s="64"/>
      <c r="U98" s="64"/>
      <c r="V98" s="64"/>
      <c r="W98" s="64"/>
      <c r="X98" s="64"/>
      <c r="Y98" s="64"/>
      <c r="Z98" s="64"/>
      <c r="AA98" s="64"/>
      <c r="AB98" s="64"/>
      <c r="AC98" s="64"/>
      <c r="AD98" s="64"/>
      <c r="AE98" s="64"/>
      <c r="AF98" s="64"/>
      <c r="AG98" s="64"/>
      <c r="AH98" s="64"/>
      <c r="AI98" s="64"/>
      <c r="AJ98" s="18"/>
    </row>
    <row r="99" spans="1:36" ht="30" customHeight="1">
      <c r="A99" s="358"/>
      <c r="B99" s="45" t="s">
        <v>816</v>
      </c>
      <c r="C99" s="64"/>
      <c r="D99" s="64"/>
      <c r="E99" s="64"/>
      <c r="F99" s="64"/>
      <c r="G99" s="64"/>
      <c r="H99" s="64"/>
      <c r="I99" s="64"/>
      <c r="J99" s="64"/>
      <c r="K99" s="64"/>
      <c r="L99" s="64"/>
      <c r="M99" s="64"/>
      <c r="N99" s="61"/>
      <c r="O99" s="61"/>
      <c r="P99" s="61"/>
      <c r="Q99" s="61"/>
      <c r="R99" s="61"/>
      <c r="S99" s="63"/>
      <c r="T99" s="64"/>
      <c r="U99" s="64"/>
      <c r="V99" s="64"/>
      <c r="W99" s="64"/>
      <c r="X99" s="64"/>
      <c r="Y99" s="64"/>
      <c r="Z99" s="64"/>
      <c r="AA99" s="64"/>
      <c r="AB99" s="64"/>
      <c r="AC99" s="64"/>
      <c r="AD99" s="64"/>
      <c r="AE99" s="64"/>
      <c r="AF99" s="64"/>
      <c r="AG99" s="64"/>
      <c r="AH99" s="64"/>
      <c r="AI99" s="64"/>
      <c r="AJ99" s="18"/>
    </row>
    <row r="100" spans="1:36" ht="30" customHeight="1">
      <c r="A100" s="359"/>
      <c r="B100" s="45" t="s">
        <v>817</v>
      </c>
      <c r="C100" s="64"/>
      <c r="D100" s="64"/>
      <c r="E100" s="64"/>
      <c r="F100" s="64"/>
      <c r="G100" s="64"/>
      <c r="H100" s="64"/>
      <c r="I100" s="64"/>
      <c r="J100" s="64"/>
      <c r="K100" s="64"/>
      <c r="L100" s="64"/>
      <c r="M100" s="64"/>
      <c r="N100" s="61"/>
      <c r="O100" s="61"/>
      <c r="P100" s="61"/>
      <c r="Q100" s="61"/>
      <c r="R100" s="61"/>
      <c r="S100" s="63"/>
      <c r="T100" s="64"/>
      <c r="U100" s="64"/>
      <c r="V100" s="64"/>
      <c r="W100" s="64"/>
      <c r="X100" s="64"/>
      <c r="Y100" s="64"/>
      <c r="Z100" s="64"/>
      <c r="AA100" s="64"/>
      <c r="AB100" s="64"/>
      <c r="AC100" s="64"/>
      <c r="AD100" s="64"/>
      <c r="AE100" s="64"/>
      <c r="AF100" s="64"/>
      <c r="AG100" s="64"/>
      <c r="AH100" s="64"/>
      <c r="AI100" s="64"/>
      <c r="AJ100" s="18"/>
    </row>
    <row r="101" spans="1:36" ht="30" customHeight="1">
      <c r="A101" s="357" t="s">
        <v>818</v>
      </c>
      <c r="B101" s="45" t="s">
        <v>819</v>
      </c>
      <c r="C101" s="64" t="s">
        <v>820</v>
      </c>
      <c r="D101" s="64"/>
      <c r="E101" s="64"/>
      <c r="F101" s="64"/>
      <c r="G101" s="64"/>
      <c r="H101" s="64"/>
      <c r="I101" s="64"/>
      <c r="J101" s="64"/>
      <c r="K101" s="64"/>
      <c r="L101" s="64"/>
      <c r="M101" s="64"/>
      <c r="N101" s="61"/>
      <c r="O101" s="61"/>
      <c r="P101" s="61"/>
      <c r="Q101" s="61"/>
      <c r="R101" s="61"/>
      <c r="S101" s="63"/>
      <c r="T101" s="64"/>
      <c r="U101" s="64"/>
      <c r="V101" s="64"/>
      <c r="W101" s="64"/>
      <c r="X101" s="64"/>
      <c r="Y101" s="64"/>
      <c r="Z101" s="64"/>
      <c r="AA101" s="64"/>
      <c r="AB101" s="64"/>
      <c r="AC101" s="64"/>
      <c r="AD101" s="64"/>
      <c r="AE101" s="64"/>
      <c r="AF101" s="64"/>
      <c r="AG101" s="64"/>
      <c r="AH101" s="64"/>
      <c r="AI101" s="64"/>
      <c r="AJ101" s="18"/>
    </row>
    <row r="102" spans="1:36" ht="30" customHeight="1">
      <c r="A102" s="358"/>
      <c r="B102" s="45" t="s">
        <v>821</v>
      </c>
      <c r="C102" s="64" t="s">
        <v>820</v>
      </c>
      <c r="D102" s="64"/>
      <c r="E102" s="64"/>
      <c r="F102" s="64"/>
      <c r="G102" s="64"/>
      <c r="H102" s="64"/>
      <c r="I102" s="64"/>
      <c r="J102" s="64"/>
      <c r="K102" s="64"/>
      <c r="L102" s="64"/>
      <c r="M102" s="64"/>
      <c r="N102" s="61"/>
      <c r="O102" s="61"/>
      <c r="P102" s="61"/>
      <c r="Q102" s="61"/>
      <c r="R102" s="61"/>
      <c r="S102" s="63"/>
      <c r="T102" s="64"/>
      <c r="U102" s="64"/>
      <c r="V102" s="64"/>
      <c r="W102" s="64"/>
      <c r="X102" s="64"/>
      <c r="Y102" s="64"/>
      <c r="Z102" s="64"/>
      <c r="AA102" s="64"/>
      <c r="AB102" s="64"/>
      <c r="AC102" s="64"/>
      <c r="AD102" s="64"/>
      <c r="AE102" s="64"/>
      <c r="AF102" s="64"/>
      <c r="AG102" s="64"/>
      <c r="AH102" s="64"/>
      <c r="AI102" s="64"/>
      <c r="AJ102" s="18"/>
    </row>
    <row r="103" spans="1:36" ht="30" customHeight="1">
      <c r="A103" s="358"/>
      <c r="B103" s="45" t="s">
        <v>822</v>
      </c>
      <c r="C103" s="64" t="s">
        <v>820</v>
      </c>
      <c r="D103" s="64"/>
      <c r="E103" s="64"/>
      <c r="F103" s="64"/>
      <c r="G103" s="64"/>
      <c r="H103" s="64"/>
      <c r="I103" s="64"/>
      <c r="J103" s="64"/>
      <c r="K103" s="64"/>
      <c r="L103" s="64"/>
      <c r="M103" s="64"/>
      <c r="N103" s="61"/>
      <c r="O103" s="61"/>
      <c r="P103" s="61"/>
      <c r="Q103" s="61"/>
      <c r="R103" s="61"/>
      <c r="S103" s="63"/>
      <c r="T103" s="64"/>
      <c r="U103" s="64"/>
      <c r="V103" s="64"/>
      <c r="W103" s="64"/>
      <c r="X103" s="64"/>
      <c r="Y103" s="64"/>
      <c r="Z103" s="64"/>
      <c r="AA103" s="64"/>
      <c r="AB103" s="64"/>
      <c r="AC103" s="64"/>
      <c r="AD103" s="64"/>
      <c r="AE103" s="64"/>
      <c r="AF103" s="64"/>
      <c r="AG103" s="64"/>
      <c r="AH103" s="64"/>
      <c r="AI103" s="64"/>
      <c r="AJ103" s="18"/>
    </row>
    <row r="104" spans="1:36" ht="30" customHeight="1">
      <c r="A104" s="358"/>
      <c r="B104" s="45" t="s">
        <v>823</v>
      </c>
      <c r="C104" s="64"/>
      <c r="D104" s="64"/>
      <c r="E104" s="64"/>
      <c r="F104" s="64"/>
      <c r="G104" s="64"/>
      <c r="H104" s="64"/>
      <c r="I104" s="64"/>
      <c r="J104" s="64"/>
      <c r="K104" s="64"/>
      <c r="L104" s="64"/>
      <c r="M104" s="64"/>
      <c r="N104" s="61"/>
      <c r="O104" s="61"/>
      <c r="P104" s="61"/>
      <c r="Q104" s="61"/>
      <c r="R104" s="61"/>
      <c r="S104" s="63"/>
      <c r="T104" s="64"/>
      <c r="U104" s="64"/>
      <c r="V104" s="64"/>
      <c r="W104" s="64"/>
      <c r="X104" s="64"/>
      <c r="Y104" s="64"/>
      <c r="Z104" s="64"/>
      <c r="AA104" s="64"/>
      <c r="AB104" s="64"/>
      <c r="AC104" s="64"/>
      <c r="AD104" s="64"/>
      <c r="AE104" s="64"/>
      <c r="AF104" s="64"/>
      <c r="AG104" s="64"/>
      <c r="AH104" s="64"/>
      <c r="AI104" s="64"/>
      <c r="AJ104" s="18"/>
    </row>
    <row r="105" spans="1:36" ht="30" customHeight="1">
      <c r="A105" s="358"/>
      <c r="B105" s="45" t="s">
        <v>824</v>
      </c>
      <c r="C105" s="64"/>
      <c r="D105" s="64"/>
      <c r="E105" s="64"/>
      <c r="F105" s="64"/>
      <c r="G105" s="64"/>
      <c r="H105" s="64"/>
      <c r="I105" s="64"/>
      <c r="J105" s="64"/>
      <c r="K105" s="64"/>
      <c r="L105" s="64"/>
      <c r="M105" s="64"/>
      <c r="N105" s="61"/>
      <c r="O105" s="61"/>
      <c r="P105" s="61"/>
      <c r="Q105" s="61"/>
      <c r="R105" s="61"/>
      <c r="S105" s="63"/>
      <c r="T105" s="64"/>
      <c r="U105" s="64"/>
      <c r="V105" s="64"/>
      <c r="W105" s="64"/>
      <c r="X105" s="64"/>
      <c r="Y105" s="64"/>
      <c r="Z105" s="64"/>
      <c r="AA105" s="64"/>
      <c r="AB105" s="64"/>
      <c r="AC105" s="64"/>
      <c r="AD105" s="64"/>
      <c r="AE105" s="64"/>
      <c r="AF105" s="64"/>
      <c r="AG105" s="64"/>
      <c r="AH105" s="64"/>
      <c r="AI105" s="64"/>
      <c r="AJ105" s="18"/>
    </row>
    <row r="106" spans="1:36" ht="30" customHeight="1">
      <c r="A106" s="358"/>
      <c r="B106" s="45" t="s">
        <v>825</v>
      </c>
      <c r="C106" s="64"/>
      <c r="D106" s="64"/>
      <c r="E106" s="64"/>
      <c r="F106" s="64"/>
      <c r="G106" s="64"/>
      <c r="H106" s="64"/>
      <c r="I106" s="64"/>
      <c r="J106" s="64"/>
      <c r="K106" s="64"/>
      <c r="L106" s="64"/>
      <c r="M106" s="64"/>
      <c r="N106" s="61"/>
      <c r="O106" s="61"/>
      <c r="P106" s="61"/>
      <c r="Q106" s="61"/>
      <c r="R106" s="61"/>
      <c r="S106" s="63"/>
      <c r="T106" s="64"/>
      <c r="U106" s="64"/>
      <c r="V106" s="64"/>
      <c r="W106" s="64"/>
      <c r="X106" s="64"/>
      <c r="Y106" s="64"/>
      <c r="Z106" s="64"/>
      <c r="AA106" s="64"/>
      <c r="AB106" s="64"/>
      <c r="AC106" s="64"/>
      <c r="AD106" s="64"/>
      <c r="AE106" s="64"/>
      <c r="AF106" s="64"/>
      <c r="AG106" s="64"/>
      <c r="AH106" s="64"/>
      <c r="AI106" s="64"/>
      <c r="AJ106" s="18"/>
    </row>
    <row r="107" spans="1:36" ht="30" customHeight="1">
      <c r="A107" s="358"/>
      <c r="B107" s="45" t="s">
        <v>826</v>
      </c>
      <c r="C107" s="64"/>
      <c r="D107" s="64"/>
      <c r="E107" s="64"/>
      <c r="F107" s="64"/>
      <c r="G107" s="64"/>
      <c r="H107" s="64"/>
      <c r="I107" s="64"/>
      <c r="J107" s="64"/>
      <c r="K107" s="64"/>
      <c r="L107" s="64"/>
      <c r="M107" s="64"/>
      <c r="N107" s="61"/>
      <c r="O107" s="61"/>
      <c r="P107" s="61"/>
      <c r="Q107" s="61"/>
      <c r="R107" s="61"/>
      <c r="S107" s="63"/>
      <c r="T107" s="64"/>
      <c r="U107" s="64"/>
      <c r="V107" s="64"/>
      <c r="W107" s="64"/>
      <c r="X107" s="64"/>
      <c r="Y107" s="64"/>
      <c r="Z107" s="64"/>
      <c r="AA107" s="64"/>
      <c r="AB107" s="64"/>
      <c r="AC107" s="64"/>
      <c r="AD107" s="64"/>
      <c r="AE107" s="64"/>
      <c r="AF107" s="64"/>
      <c r="AG107" s="64"/>
      <c r="AH107" s="64"/>
      <c r="AI107" s="64"/>
      <c r="AJ107" s="18"/>
    </row>
    <row r="108" spans="1:36" ht="30" customHeight="1">
      <c r="A108" s="358"/>
      <c r="B108" s="45" t="s">
        <v>827</v>
      </c>
      <c r="C108" s="64"/>
      <c r="D108" s="64"/>
      <c r="E108" s="64"/>
      <c r="F108" s="64"/>
      <c r="G108" s="64"/>
      <c r="H108" s="64"/>
      <c r="I108" s="64"/>
      <c r="J108" s="64"/>
      <c r="K108" s="64"/>
      <c r="L108" s="64"/>
      <c r="M108" s="64"/>
      <c r="N108" s="61"/>
      <c r="O108" s="61"/>
      <c r="P108" s="61"/>
      <c r="Q108" s="61"/>
      <c r="R108" s="61"/>
      <c r="S108" s="63"/>
      <c r="T108" s="64"/>
      <c r="U108" s="64"/>
      <c r="V108" s="64"/>
      <c r="W108" s="64"/>
      <c r="X108" s="64"/>
      <c r="Y108" s="64"/>
      <c r="Z108" s="64"/>
      <c r="AA108" s="64"/>
      <c r="AB108" s="64"/>
      <c r="AC108" s="64"/>
      <c r="AD108" s="64"/>
      <c r="AE108" s="64"/>
      <c r="AF108" s="64"/>
      <c r="AG108" s="64"/>
      <c r="AH108" s="64"/>
      <c r="AI108" s="64"/>
      <c r="AJ108" s="18"/>
    </row>
    <row r="109" spans="1:36" ht="30" customHeight="1">
      <c r="A109" s="358"/>
      <c r="B109" s="45" t="s">
        <v>828</v>
      </c>
      <c r="C109" s="64"/>
      <c r="D109" s="64"/>
      <c r="E109" s="64"/>
      <c r="F109" s="64"/>
      <c r="G109" s="64"/>
      <c r="H109" s="64"/>
      <c r="I109" s="64"/>
      <c r="J109" s="64"/>
      <c r="K109" s="64"/>
      <c r="L109" s="64"/>
      <c r="M109" s="64"/>
      <c r="N109" s="61"/>
      <c r="O109" s="61"/>
      <c r="P109" s="61"/>
      <c r="Q109" s="61"/>
      <c r="R109" s="61"/>
      <c r="S109" s="63"/>
      <c r="T109" s="64"/>
      <c r="U109" s="64"/>
      <c r="V109" s="64"/>
      <c r="W109" s="64"/>
      <c r="X109" s="64"/>
      <c r="Y109" s="64"/>
      <c r="Z109" s="64"/>
      <c r="AA109" s="64"/>
      <c r="AB109" s="64"/>
      <c r="AC109" s="64"/>
      <c r="AD109" s="64"/>
      <c r="AE109" s="64"/>
      <c r="AF109" s="64"/>
      <c r="AG109" s="64"/>
      <c r="AH109" s="64"/>
      <c r="AI109" s="64"/>
      <c r="AJ109" s="18"/>
    </row>
    <row r="110" spans="1:36" ht="30" customHeight="1">
      <c r="A110" s="358"/>
      <c r="B110" s="45" t="s">
        <v>829</v>
      </c>
      <c r="C110" s="64"/>
      <c r="D110" s="64"/>
      <c r="E110" s="64"/>
      <c r="F110" s="64"/>
      <c r="G110" s="64"/>
      <c r="H110" s="64"/>
      <c r="I110" s="64"/>
      <c r="J110" s="64"/>
      <c r="K110" s="64"/>
      <c r="L110" s="64"/>
      <c r="M110" s="64"/>
      <c r="N110" s="61"/>
      <c r="O110" s="61"/>
      <c r="P110" s="61"/>
      <c r="Q110" s="61"/>
      <c r="R110" s="61"/>
      <c r="S110" s="63"/>
      <c r="T110" s="64"/>
      <c r="U110" s="64"/>
      <c r="V110" s="64"/>
      <c r="W110" s="64"/>
      <c r="X110" s="64"/>
      <c r="Y110" s="64"/>
      <c r="Z110" s="64"/>
      <c r="AA110" s="64"/>
      <c r="AB110" s="64"/>
      <c r="AC110" s="64"/>
      <c r="AD110" s="64"/>
      <c r="AE110" s="64"/>
      <c r="AF110" s="64"/>
      <c r="AG110" s="64"/>
      <c r="AH110" s="64"/>
      <c r="AI110" s="64"/>
      <c r="AJ110" s="18"/>
    </row>
    <row r="111" spans="1:36" ht="30" customHeight="1">
      <c r="A111" s="358"/>
      <c r="B111" s="45" t="s">
        <v>830</v>
      </c>
      <c r="C111" s="64"/>
      <c r="D111" s="64"/>
      <c r="E111" s="64"/>
      <c r="F111" s="64"/>
      <c r="G111" s="64"/>
      <c r="H111" s="64"/>
      <c r="I111" s="64"/>
      <c r="J111" s="64"/>
      <c r="K111" s="64"/>
      <c r="L111" s="64"/>
      <c r="M111" s="64"/>
      <c r="N111" s="61"/>
      <c r="O111" s="61"/>
      <c r="P111" s="61"/>
      <c r="Q111" s="61"/>
      <c r="R111" s="61"/>
      <c r="S111" s="63"/>
      <c r="T111" s="64"/>
      <c r="U111" s="64"/>
      <c r="V111" s="64"/>
      <c r="W111" s="64"/>
      <c r="X111" s="64"/>
      <c r="Y111" s="64"/>
      <c r="Z111" s="64"/>
      <c r="AA111" s="64"/>
      <c r="AB111" s="64"/>
      <c r="AC111" s="64"/>
      <c r="AD111" s="64"/>
      <c r="AE111" s="64"/>
      <c r="AF111" s="64"/>
      <c r="AG111" s="64"/>
      <c r="AH111" s="64"/>
      <c r="AI111" s="64"/>
      <c r="AJ111" s="18"/>
    </row>
    <row r="112" spans="1:36" ht="30" customHeight="1">
      <c r="A112" s="358"/>
      <c r="B112" s="45" t="s">
        <v>831</v>
      </c>
      <c r="C112" s="64"/>
      <c r="D112" s="64"/>
      <c r="E112" s="64"/>
      <c r="F112" s="64"/>
      <c r="G112" s="64"/>
      <c r="H112" s="64"/>
      <c r="I112" s="64"/>
      <c r="J112" s="64"/>
      <c r="K112" s="64"/>
      <c r="L112" s="64"/>
      <c r="M112" s="64"/>
      <c r="N112" s="61"/>
      <c r="O112" s="61"/>
      <c r="P112" s="61"/>
      <c r="Q112" s="61"/>
      <c r="R112" s="61"/>
      <c r="S112" s="63"/>
      <c r="T112" s="64"/>
      <c r="U112" s="64"/>
      <c r="V112" s="64"/>
      <c r="W112" s="64"/>
      <c r="X112" s="64"/>
      <c r="Y112" s="64"/>
      <c r="Z112" s="64"/>
      <c r="AA112" s="64"/>
      <c r="AB112" s="64"/>
      <c r="AC112" s="64"/>
      <c r="AD112" s="64"/>
      <c r="AE112" s="64"/>
      <c r="AF112" s="64"/>
      <c r="AG112" s="64"/>
      <c r="AH112" s="64"/>
      <c r="AI112" s="64"/>
      <c r="AJ112" s="18"/>
    </row>
    <row r="113" spans="1:36" ht="30" customHeight="1">
      <c r="A113" s="358"/>
      <c r="B113" s="45" t="s">
        <v>832</v>
      </c>
      <c r="C113" s="64"/>
      <c r="D113" s="64"/>
      <c r="E113" s="64"/>
      <c r="F113" s="64"/>
      <c r="G113" s="64"/>
      <c r="H113" s="64"/>
      <c r="I113" s="64"/>
      <c r="J113" s="64"/>
      <c r="K113" s="64"/>
      <c r="L113" s="64"/>
      <c r="M113" s="64"/>
      <c r="N113" s="61"/>
      <c r="O113" s="61"/>
      <c r="P113" s="61"/>
      <c r="Q113" s="61"/>
      <c r="R113" s="61"/>
      <c r="S113" s="63"/>
      <c r="T113" s="64"/>
      <c r="U113" s="64"/>
      <c r="V113" s="64"/>
      <c r="W113" s="64"/>
      <c r="X113" s="64"/>
      <c r="Y113" s="64"/>
      <c r="Z113" s="64"/>
      <c r="AA113" s="64"/>
      <c r="AB113" s="64"/>
      <c r="AC113" s="64"/>
      <c r="AD113" s="64"/>
      <c r="AE113" s="64"/>
      <c r="AF113" s="64"/>
      <c r="AG113" s="64"/>
      <c r="AH113" s="64"/>
      <c r="AI113" s="64"/>
      <c r="AJ113" s="18"/>
    </row>
    <row r="114" spans="1:36" ht="30" customHeight="1">
      <c r="A114" s="358"/>
      <c r="B114" s="45" t="s">
        <v>833</v>
      </c>
      <c r="C114" s="64"/>
      <c r="D114" s="64"/>
      <c r="E114" s="64"/>
      <c r="F114" s="64"/>
      <c r="G114" s="64"/>
      <c r="H114" s="64"/>
      <c r="I114" s="64"/>
      <c r="J114" s="64"/>
      <c r="K114" s="64"/>
      <c r="L114" s="64"/>
      <c r="M114" s="64"/>
      <c r="N114" s="61"/>
      <c r="O114" s="61"/>
      <c r="P114" s="61"/>
      <c r="Q114" s="61"/>
      <c r="R114" s="61"/>
      <c r="S114" s="63"/>
      <c r="T114" s="64"/>
      <c r="U114" s="64"/>
      <c r="V114" s="64"/>
      <c r="W114" s="64"/>
      <c r="X114" s="64"/>
      <c r="Y114" s="64"/>
      <c r="Z114" s="64"/>
      <c r="AA114" s="64"/>
      <c r="AB114" s="64"/>
      <c r="AC114" s="64"/>
      <c r="AD114" s="64"/>
      <c r="AE114" s="64"/>
      <c r="AF114" s="64"/>
      <c r="AG114" s="64"/>
      <c r="AH114" s="64"/>
      <c r="AI114" s="64"/>
      <c r="AJ114" s="18"/>
    </row>
    <row r="115" spans="1:36" ht="30" customHeight="1">
      <c r="A115" s="359"/>
      <c r="B115" s="45" t="s">
        <v>834</v>
      </c>
      <c r="C115" s="64"/>
      <c r="D115" s="64"/>
      <c r="E115" s="64"/>
      <c r="F115" s="64"/>
      <c r="G115" s="64"/>
      <c r="H115" s="64"/>
      <c r="I115" s="64"/>
      <c r="J115" s="64"/>
      <c r="K115" s="64"/>
      <c r="L115" s="64"/>
      <c r="M115" s="64"/>
      <c r="N115" s="61"/>
      <c r="O115" s="61"/>
      <c r="P115" s="61"/>
      <c r="Q115" s="61"/>
      <c r="R115" s="61"/>
      <c r="S115" s="63"/>
      <c r="T115" s="64"/>
      <c r="U115" s="64"/>
      <c r="V115" s="64"/>
      <c r="W115" s="64"/>
      <c r="X115" s="64"/>
      <c r="Y115" s="64"/>
      <c r="Z115" s="64"/>
      <c r="AA115" s="64"/>
      <c r="AB115" s="64"/>
      <c r="AC115" s="64"/>
      <c r="AD115" s="64"/>
      <c r="AE115" s="64"/>
      <c r="AF115" s="64"/>
      <c r="AG115" s="64"/>
      <c r="AH115" s="64"/>
      <c r="AI115" s="64"/>
      <c r="AJ115" s="18"/>
    </row>
    <row r="116" spans="1:36" ht="30" customHeight="1">
      <c r="A116" s="357" t="s">
        <v>835</v>
      </c>
      <c r="B116" s="45" t="s">
        <v>836</v>
      </c>
      <c r="C116" s="64" t="s">
        <v>837</v>
      </c>
      <c r="D116" s="64"/>
      <c r="E116" s="64"/>
      <c r="F116" s="64"/>
      <c r="G116" s="64"/>
      <c r="H116" s="64"/>
      <c r="I116" s="64"/>
      <c r="J116" s="64"/>
      <c r="K116" s="64"/>
      <c r="L116" s="64"/>
      <c r="M116" s="64"/>
      <c r="N116" s="61"/>
      <c r="O116" s="61"/>
      <c r="P116" s="61"/>
      <c r="Q116" s="61"/>
      <c r="R116" s="61"/>
      <c r="S116" s="63"/>
      <c r="T116" s="64"/>
      <c r="U116" s="64"/>
      <c r="V116" s="64"/>
      <c r="W116" s="64"/>
      <c r="X116" s="64"/>
      <c r="Y116" s="64"/>
      <c r="Z116" s="64"/>
      <c r="AA116" s="64"/>
      <c r="AB116" s="64"/>
      <c r="AC116" s="64"/>
      <c r="AD116" s="64"/>
      <c r="AE116" s="64"/>
      <c r="AF116" s="64"/>
      <c r="AG116" s="64"/>
      <c r="AH116" s="64"/>
      <c r="AI116" s="64"/>
      <c r="AJ116" s="18"/>
    </row>
    <row r="117" spans="1:36" ht="30" customHeight="1">
      <c r="A117" s="358"/>
      <c r="B117" s="45" t="s">
        <v>838</v>
      </c>
      <c r="C117" s="64" t="s">
        <v>837</v>
      </c>
      <c r="D117" s="64"/>
      <c r="E117" s="64"/>
      <c r="F117" s="64"/>
      <c r="G117" s="64"/>
      <c r="H117" s="64"/>
      <c r="I117" s="64"/>
      <c r="J117" s="64"/>
      <c r="K117" s="64"/>
      <c r="L117" s="64"/>
      <c r="M117" s="64"/>
      <c r="N117" s="61"/>
      <c r="O117" s="61"/>
      <c r="P117" s="61"/>
      <c r="Q117" s="61"/>
      <c r="R117" s="61"/>
      <c r="S117" s="63"/>
      <c r="T117" s="64"/>
      <c r="U117" s="64"/>
      <c r="V117" s="64"/>
      <c r="W117" s="64"/>
      <c r="X117" s="64"/>
      <c r="Y117" s="64"/>
      <c r="Z117" s="64"/>
      <c r="AA117" s="64"/>
      <c r="AB117" s="64"/>
      <c r="AC117" s="64"/>
      <c r="AD117" s="64"/>
      <c r="AE117" s="64"/>
      <c r="AF117" s="64"/>
      <c r="AG117" s="64"/>
      <c r="AH117" s="64"/>
      <c r="AI117" s="64"/>
      <c r="AJ117" s="18"/>
    </row>
    <row r="118" spans="1:36" ht="30" customHeight="1">
      <c r="A118" s="358"/>
      <c r="B118" s="45" t="s">
        <v>839</v>
      </c>
      <c r="C118" s="64" t="s">
        <v>837</v>
      </c>
      <c r="D118" s="64"/>
      <c r="E118" s="64"/>
      <c r="F118" s="64"/>
      <c r="G118" s="64"/>
      <c r="H118" s="64"/>
      <c r="I118" s="64"/>
      <c r="J118" s="64"/>
      <c r="K118" s="64"/>
      <c r="L118" s="64"/>
      <c r="M118" s="64"/>
      <c r="N118" s="61"/>
      <c r="O118" s="61"/>
      <c r="P118" s="61"/>
      <c r="Q118" s="61"/>
      <c r="R118" s="61"/>
      <c r="S118" s="63"/>
      <c r="T118" s="64"/>
      <c r="U118" s="64"/>
      <c r="V118" s="64"/>
      <c r="W118" s="64"/>
      <c r="X118" s="64"/>
      <c r="Y118" s="64"/>
      <c r="Z118" s="64"/>
      <c r="AA118" s="64"/>
      <c r="AB118" s="64"/>
      <c r="AC118" s="64"/>
      <c r="AD118" s="64"/>
      <c r="AE118" s="64"/>
      <c r="AF118" s="64"/>
      <c r="AG118" s="64"/>
      <c r="AH118" s="64"/>
      <c r="AI118" s="64"/>
      <c r="AJ118" s="18"/>
    </row>
    <row r="119" spans="1:36" ht="30" customHeight="1">
      <c r="A119" s="358"/>
      <c r="B119" s="45" t="s">
        <v>840</v>
      </c>
      <c r="C119" s="64"/>
      <c r="D119" s="64"/>
      <c r="E119" s="64"/>
      <c r="F119" s="64"/>
      <c r="G119" s="64"/>
      <c r="H119" s="64"/>
      <c r="I119" s="64"/>
      <c r="J119" s="64"/>
      <c r="K119" s="64"/>
      <c r="L119" s="64"/>
      <c r="M119" s="64"/>
      <c r="N119" s="61"/>
      <c r="O119" s="61"/>
      <c r="P119" s="61"/>
      <c r="Q119" s="61"/>
      <c r="R119" s="61"/>
      <c r="S119" s="63"/>
      <c r="T119" s="64"/>
      <c r="U119" s="64"/>
      <c r="V119" s="64"/>
      <c r="W119" s="64"/>
      <c r="X119" s="64"/>
      <c r="Y119" s="64"/>
      <c r="Z119" s="64"/>
      <c r="AA119" s="64"/>
      <c r="AB119" s="64"/>
      <c r="AC119" s="64"/>
      <c r="AD119" s="64"/>
      <c r="AE119" s="64"/>
      <c r="AF119" s="64"/>
      <c r="AG119" s="64"/>
      <c r="AH119" s="64"/>
      <c r="AI119" s="64"/>
      <c r="AJ119" s="18"/>
    </row>
    <row r="120" spans="1:36" ht="30" customHeight="1">
      <c r="A120" s="358"/>
      <c r="B120" s="45" t="s">
        <v>841</v>
      </c>
      <c r="C120" s="64"/>
      <c r="D120" s="64"/>
      <c r="E120" s="64"/>
      <c r="F120" s="64"/>
      <c r="G120" s="64"/>
      <c r="H120" s="64"/>
      <c r="I120" s="64"/>
      <c r="J120" s="64"/>
      <c r="K120" s="64"/>
      <c r="L120" s="64"/>
      <c r="M120" s="64"/>
      <c r="N120" s="61"/>
      <c r="O120" s="61"/>
      <c r="P120" s="61"/>
      <c r="Q120" s="61"/>
      <c r="R120" s="61"/>
      <c r="S120" s="63"/>
      <c r="T120" s="64"/>
      <c r="U120" s="64"/>
      <c r="V120" s="64"/>
      <c r="W120" s="64"/>
      <c r="X120" s="64"/>
      <c r="Y120" s="64"/>
      <c r="Z120" s="64"/>
      <c r="AA120" s="64"/>
      <c r="AB120" s="64"/>
      <c r="AC120" s="64"/>
      <c r="AD120" s="64"/>
      <c r="AE120" s="64"/>
      <c r="AF120" s="64"/>
      <c r="AG120" s="64"/>
      <c r="AH120" s="64"/>
      <c r="AI120" s="64"/>
      <c r="AJ120" s="18"/>
    </row>
    <row r="121" spans="1:36" ht="30" customHeight="1">
      <c r="A121" s="358"/>
      <c r="B121" s="45" t="s">
        <v>842</v>
      </c>
      <c r="C121" s="64"/>
      <c r="D121" s="64"/>
      <c r="E121" s="64"/>
      <c r="F121" s="64"/>
      <c r="G121" s="64"/>
      <c r="H121" s="64"/>
      <c r="I121" s="64"/>
      <c r="J121" s="64"/>
      <c r="K121" s="64"/>
      <c r="L121" s="64"/>
      <c r="M121" s="64"/>
      <c r="N121" s="61"/>
      <c r="O121" s="61"/>
      <c r="P121" s="61"/>
      <c r="Q121" s="61"/>
      <c r="R121" s="61"/>
      <c r="S121" s="63"/>
      <c r="T121" s="64"/>
      <c r="U121" s="64"/>
      <c r="V121" s="64"/>
      <c r="W121" s="64"/>
      <c r="X121" s="64"/>
      <c r="Y121" s="64"/>
      <c r="Z121" s="64"/>
      <c r="AA121" s="64"/>
      <c r="AB121" s="64"/>
      <c r="AC121" s="64"/>
      <c r="AD121" s="64"/>
      <c r="AE121" s="64"/>
      <c r="AF121" s="64"/>
      <c r="AG121" s="64"/>
      <c r="AH121" s="64"/>
      <c r="AI121" s="64"/>
      <c r="AJ121" s="18"/>
    </row>
    <row r="122" spans="1:36" ht="30" customHeight="1">
      <c r="A122" s="358"/>
      <c r="B122" s="45" t="s">
        <v>843</v>
      </c>
      <c r="C122" s="64"/>
      <c r="D122" s="64"/>
      <c r="E122" s="64"/>
      <c r="F122" s="64"/>
      <c r="G122" s="64"/>
      <c r="H122" s="64"/>
      <c r="I122" s="64"/>
      <c r="J122" s="64"/>
      <c r="K122" s="64"/>
      <c r="L122" s="64"/>
      <c r="M122" s="64"/>
      <c r="N122" s="61"/>
      <c r="O122" s="61"/>
      <c r="P122" s="61"/>
      <c r="Q122" s="61"/>
      <c r="R122" s="61"/>
      <c r="S122" s="63"/>
      <c r="T122" s="64"/>
      <c r="U122" s="64"/>
      <c r="V122" s="64"/>
      <c r="W122" s="64"/>
      <c r="X122" s="64"/>
      <c r="Y122" s="64"/>
      <c r="Z122" s="64"/>
      <c r="AA122" s="64"/>
      <c r="AB122" s="64"/>
      <c r="AC122" s="64"/>
      <c r="AD122" s="64"/>
      <c r="AE122" s="64"/>
      <c r="AF122" s="64"/>
      <c r="AG122" s="64"/>
      <c r="AH122" s="64"/>
      <c r="AI122" s="64"/>
      <c r="AJ122" s="18"/>
    </row>
    <row r="123" spans="1:36" ht="30" customHeight="1">
      <c r="A123" s="358"/>
      <c r="B123" s="45" t="s">
        <v>844</v>
      </c>
      <c r="C123" s="64"/>
      <c r="D123" s="64"/>
      <c r="E123" s="64"/>
      <c r="F123" s="64"/>
      <c r="G123" s="64"/>
      <c r="H123" s="64"/>
      <c r="I123" s="64"/>
      <c r="J123" s="64"/>
      <c r="K123" s="64"/>
      <c r="L123" s="64"/>
      <c r="M123" s="64"/>
      <c r="N123" s="61"/>
      <c r="O123" s="61"/>
      <c r="P123" s="61"/>
      <c r="Q123" s="61"/>
      <c r="R123" s="61"/>
      <c r="S123" s="63"/>
      <c r="T123" s="64"/>
      <c r="U123" s="64"/>
      <c r="V123" s="64"/>
      <c r="W123" s="64"/>
      <c r="X123" s="64"/>
      <c r="Y123" s="64"/>
      <c r="Z123" s="64"/>
      <c r="AA123" s="64"/>
      <c r="AB123" s="64"/>
      <c r="AC123" s="64"/>
      <c r="AD123" s="64"/>
      <c r="AE123" s="64"/>
      <c r="AF123" s="64"/>
      <c r="AG123" s="64"/>
      <c r="AH123" s="64"/>
      <c r="AI123" s="64"/>
      <c r="AJ123" s="18"/>
    </row>
    <row r="124" spans="1:36" ht="30" customHeight="1">
      <c r="A124" s="358"/>
      <c r="B124" s="45" t="s">
        <v>845</v>
      </c>
      <c r="C124" s="64"/>
      <c r="D124" s="64"/>
      <c r="E124" s="64"/>
      <c r="F124" s="64"/>
      <c r="G124" s="64"/>
      <c r="H124" s="64"/>
      <c r="I124" s="64"/>
      <c r="J124" s="64"/>
      <c r="K124" s="64"/>
      <c r="L124" s="64"/>
      <c r="M124" s="64"/>
      <c r="N124" s="61"/>
      <c r="O124" s="61"/>
      <c r="P124" s="61"/>
      <c r="Q124" s="61"/>
      <c r="R124" s="61"/>
      <c r="S124" s="63"/>
      <c r="T124" s="64"/>
      <c r="U124" s="64"/>
      <c r="V124" s="64"/>
      <c r="W124" s="64"/>
      <c r="X124" s="64"/>
      <c r="Y124" s="64"/>
      <c r="Z124" s="64"/>
      <c r="AA124" s="64"/>
      <c r="AB124" s="64"/>
      <c r="AC124" s="64"/>
      <c r="AD124" s="64"/>
      <c r="AE124" s="64"/>
      <c r="AF124" s="64"/>
      <c r="AG124" s="64"/>
      <c r="AH124" s="64"/>
      <c r="AI124" s="64"/>
      <c r="AJ124" s="18"/>
    </row>
    <row r="125" spans="1:36" ht="30" customHeight="1">
      <c r="A125" s="358"/>
      <c r="B125" s="45" t="s">
        <v>846</v>
      </c>
      <c r="C125" s="64"/>
      <c r="D125" s="64"/>
      <c r="E125" s="64"/>
      <c r="F125" s="64"/>
      <c r="G125" s="64"/>
      <c r="H125" s="64"/>
      <c r="I125" s="64"/>
      <c r="J125" s="64"/>
      <c r="K125" s="64"/>
      <c r="L125" s="64"/>
      <c r="M125" s="64"/>
      <c r="N125" s="61"/>
      <c r="O125" s="61"/>
      <c r="P125" s="61"/>
      <c r="Q125" s="61"/>
      <c r="R125" s="61"/>
      <c r="S125" s="63"/>
      <c r="T125" s="64"/>
      <c r="U125" s="64"/>
      <c r="V125" s="64"/>
      <c r="W125" s="64"/>
      <c r="X125" s="64"/>
      <c r="Y125" s="64"/>
      <c r="Z125" s="64"/>
      <c r="AA125" s="64"/>
      <c r="AB125" s="64"/>
      <c r="AC125" s="64"/>
      <c r="AD125" s="64"/>
      <c r="AE125" s="64"/>
      <c r="AF125" s="64"/>
      <c r="AG125" s="64"/>
      <c r="AH125" s="64"/>
      <c r="AI125" s="64"/>
      <c r="AJ125" s="18"/>
    </row>
    <row r="126" spans="1:36" ht="30" customHeight="1">
      <c r="A126" s="358"/>
      <c r="B126" s="45" t="s">
        <v>847</v>
      </c>
      <c r="C126" s="64"/>
      <c r="D126" s="64"/>
      <c r="E126" s="64"/>
      <c r="F126" s="64"/>
      <c r="G126" s="64"/>
      <c r="H126" s="64"/>
      <c r="I126" s="64"/>
      <c r="J126" s="64"/>
      <c r="K126" s="64"/>
      <c r="L126" s="64"/>
      <c r="M126" s="64"/>
      <c r="N126" s="61"/>
      <c r="O126" s="61"/>
      <c r="P126" s="61"/>
      <c r="Q126" s="61"/>
      <c r="R126" s="61"/>
      <c r="S126" s="63"/>
      <c r="T126" s="64"/>
      <c r="U126" s="64"/>
      <c r="V126" s="64"/>
      <c r="W126" s="64"/>
      <c r="X126" s="64"/>
      <c r="Y126" s="64"/>
      <c r="Z126" s="64"/>
      <c r="AA126" s="64"/>
      <c r="AB126" s="64"/>
      <c r="AC126" s="64"/>
      <c r="AD126" s="64"/>
      <c r="AE126" s="64"/>
      <c r="AF126" s="64"/>
      <c r="AG126" s="64"/>
      <c r="AH126" s="64"/>
      <c r="AI126" s="64"/>
      <c r="AJ126" s="18"/>
    </row>
    <row r="127" spans="1:36" ht="30" customHeight="1">
      <c r="A127" s="358"/>
      <c r="B127" s="45" t="s">
        <v>848</v>
      </c>
      <c r="C127" s="64"/>
      <c r="D127" s="64"/>
      <c r="E127" s="64"/>
      <c r="F127" s="64"/>
      <c r="G127" s="64"/>
      <c r="H127" s="64"/>
      <c r="I127" s="64"/>
      <c r="J127" s="64"/>
      <c r="K127" s="64"/>
      <c r="L127" s="64"/>
      <c r="M127" s="64"/>
      <c r="N127" s="61"/>
      <c r="O127" s="61"/>
      <c r="P127" s="61"/>
      <c r="Q127" s="61"/>
      <c r="R127" s="61"/>
      <c r="S127" s="63"/>
      <c r="T127" s="64"/>
      <c r="U127" s="64"/>
      <c r="V127" s="64"/>
      <c r="W127" s="64"/>
      <c r="X127" s="64"/>
      <c r="Y127" s="64"/>
      <c r="Z127" s="64"/>
      <c r="AA127" s="64"/>
      <c r="AB127" s="64"/>
      <c r="AC127" s="64"/>
      <c r="AD127" s="64"/>
      <c r="AE127" s="64"/>
      <c r="AF127" s="64"/>
      <c r="AG127" s="64"/>
      <c r="AH127" s="64"/>
      <c r="AI127" s="64"/>
      <c r="AJ127" s="18"/>
    </row>
    <row r="128" spans="1:36" ht="30" customHeight="1">
      <c r="A128" s="358"/>
      <c r="B128" s="45" t="s">
        <v>849</v>
      </c>
      <c r="C128" s="64"/>
      <c r="D128" s="64"/>
      <c r="E128" s="64"/>
      <c r="F128" s="64"/>
      <c r="G128" s="64"/>
      <c r="H128" s="64"/>
      <c r="I128" s="64"/>
      <c r="J128" s="64"/>
      <c r="K128" s="64"/>
      <c r="L128" s="64"/>
      <c r="M128" s="64"/>
      <c r="N128" s="61"/>
      <c r="O128" s="61"/>
      <c r="P128" s="61"/>
      <c r="Q128" s="61"/>
      <c r="R128" s="61"/>
      <c r="S128" s="63"/>
      <c r="T128" s="64"/>
      <c r="U128" s="64"/>
      <c r="V128" s="64"/>
      <c r="W128" s="64"/>
      <c r="X128" s="64"/>
      <c r="Y128" s="64"/>
      <c r="Z128" s="64"/>
      <c r="AA128" s="64"/>
      <c r="AB128" s="64"/>
      <c r="AC128" s="64"/>
      <c r="AD128" s="64"/>
      <c r="AE128" s="64"/>
      <c r="AF128" s="64"/>
      <c r="AG128" s="64"/>
      <c r="AH128" s="64"/>
      <c r="AI128" s="64"/>
      <c r="AJ128" s="18"/>
    </row>
    <row r="129" spans="1:36" ht="30" customHeight="1">
      <c r="A129" s="358"/>
      <c r="B129" s="45" t="s">
        <v>850</v>
      </c>
      <c r="C129" s="64"/>
      <c r="D129" s="64"/>
      <c r="E129" s="64"/>
      <c r="F129" s="64"/>
      <c r="G129" s="64"/>
      <c r="H129" s="64"/>
      <c r="I129" s="64"/>
      <c r="J129" s="64"/>
      <c r="K129" s="64"/>
      <c r="L129" s="64"/>
      <c r="M129" s="64"/>
      <c r="N129" s="61"/>
      <c r="O129" s="61"/>
      <c r="P129" s="61"/>
      <c r="Q129" s="61"/>
      <c r="R129" s="61"/>
      <c r="S129" s="63"/>
      <c r="T129" s="64"/>
      <c r="U129" s="64"/>
      <c r="V129" s="64"/>
      <c r="W129" s="64"/>
      <c r="X129" s="64"/>
      <c r="Y129" s="64"/>
      <c r="Z129" s="64"/>
      <c r="AA129" s="64"/>
      <c r="AB129" s="64"/>
      <c r="AC129" s="64"/>
      <c r="AD129" s="64"/>
      <c r="AE129" s="64"/>
      <c r="AF129" s="64"/>
      <c r="AG129" s="64"/>
      <c r="AH129" s="64"/>
      <c r="AI129" s="64"/>
      <c r="AJ129" s="18"/>
    </row>
    <row r="130" spans="1:36" ht="30" customHeight="1">
      <c r="A130" s="359"/>
      <c r="B130" s="45" t="s">
        <v>851</v>
      </c>
      <c r="C130" s="64"/>
      <c r="D130" s="64"/>
      <c r="E130" s="64"/>
      <c r="F130" s="64"/>
      <c r="G130" s="64"/>
      <c r="H130" s="64"/>
      <c r="I130" s="64"/>
      <c r="J130" s="64"/>
      <c r="K130" s="64"/>
      <c r="L130" s="64"/>
      <c r="M130" s="64"/>
      <c r="N130" s="61"/>
      <c r="O130" s="61"/>
      <c r="P130" s="61"/>
      <c r="Q130" s="61"/>
      <c r="R130" s="61"/>
      <c r="S130" s="63"/>
      <c r="T130" s="64"/>
      <c r="U130" s="64"/>
      <c r="V130" s="64"/>
      <c r="W130" s="64"/>
      <c r="X130" s="64"/>
      <c r="Y130" s="64"/>
      <c r="Z130" s="64"/>
      <c r="AA130" s="64"/>
      <c r="AB130" s="64"/>
      <c r="AC130" s="64"/>
      <c r="AD130" s="64"/>
      <c r="AE130" s="64"/>
      <c r="AF130" s="64"/>
      <c r="AG130" s="64"/>
      <c r="AH130" s="64"/>
      <c r="AI130" s="64"/>
      <c r="AJ130" s="18"/>
    </row>
    <row r="131" spans="1:36" ht="30" customHeight="1">
      <c r="A131" s="357" t="s">
        <v>852</v>
      </c>
      <c r="B131" s="45" t="s">
        <v>853</v>
      </c>
      <c r="C131" s="64" t="s">
        <v>854</v>
      </c>
      <c r="D131" s="64"/>
      <c r="E131" s="64"/>
      <c r="F131" s="64"/>
      <c r="G131" s="64"/>
      <c r="H131" s="64"/>
      <c r="I131" s="64"/>
      <c r="J131" s="64"/>
      <c r="K131" s="64"/>
      <c r="L131" s="64"/>
      <c r="M131" s="64"/>
      <c r="N131" s="61"/>
      <c r="O131" s="61"/>
      <c r="P131" s="61"/>
      <c r="Q131" s="61"/>
      <c r="R131" s="61"/>
      <c r="S131" s="63"/>
      <c r="T131" s="64"/>
      <c r="U131" s="64"/>
      <c r="V131" s="64"/>
      <c r="W131" s="64"/>
      <c r="X131" s="64"/>
      <c r="Y131" s="64"/>
      <c r="Z131" s="64"/>
      <c r="AA131" s="64"/>
      <c r="AB131" s="64"/>
      <c r="AC131" s="64"/>
      <c r="AD131" s="64"/>
      <c r="AE131" s="64"/>
      <c r="AF131" s="64"/>
      <c r="AG131" s="64"/>
      <c r="AH131" s="64"/>
      <c r="AI131" s="64"/>
      <c r="AJ131" s="18"/>
    </row>
    <row r="132" spans="1:36" ht="30" customHeight="1">
      <c r="A132" s="358"/>
      <c r="B132" s="45" t="s">
        <v>855</v>
      </c>
      <c r="C132" s="64" t="s">
        <v>854</v>
      </c>
      <c r="D132" s="64"/>
      <c r="E132" s="64"/>
      <c r="F132" s="64"/>
      <c r="G132" s="64"/>
      <c r="H132" s="64"/>
      <c r="I132" s="64"/>
      <c r="J132" s="64"/>
      <c r="K132" s="64"/>
      <c r="L132" s="64"/>
      <c r="M132" s="64"/>
      <c r="N132" s="61"/>
      <c r="O132" s="61"/>
      <c r="P132" s="61"/>
      <c r="Q132" s="61"/>
      <c r="R132" s="61"/>
      <c r="S132" s="63"/>
      <c r="T132" s="64"/>
      <c r="U132" s="64"/>
      <c r="V132" s="64"/>
      <c r="W132" s="64"/>
      <c r="X132" s="64"/>
      <c r="Y132" s="64"/>
      <c r="Z132" s="64"/>
      <c r="AA132" s="64"/>
      <c r="AB132" s="64"/>
      <c r="AC132" s="64"/>
      <c r="AD132" s="64"/>
      <c r="AE132" s="64"/>
      <c r="AF132" s="64"/>
      <c r="AG132" s="64"/>
      <c r="AH132" s="64"/>
      <c r="AI132" s="64"/>
      <c r="AJ132" s="18"/>
    </row>
    <row r="133" spans="1:36" ht="30" customHeight="1">
      <c r="A133" s="358"/>
      <c r="B133" s="45" t="s">
        <v>856</v>
      </c>
      <c r="C133" s="64" t="s">
        <v>854</v>
      </c>
      <c r="D133" s="64"/>
      <c r="E133" s="64"/>
      <c r="F133" s="64"/>
      <c r="G133" s="64"/>
      <c r="H133" s="64"/>
      <c r="I133" s="64"/>
      <c r="J133" s="64"/>
      <c r="K133" s="64"/>
      <c r="L133" s="64"/>
      <c r="M133" s="64"/>
      <c r="N133" s="61"/>
      <c r="O133" s="61"/>
      <c r="P133" s="61"/>
      <c r="Q133" s="61"/>
      <c r="R133" s="61"/>
      <c r="S133" s="63"/>
      <c r="T133" s="64"/>
      <c r="U133" s="64"/>
      <c r="V133" s="64"/>
      <c r="W133" s="64"/>
      <c r="X133" s="64"/>
      <c r="Y133" s="64"/>
      <c r="Z133" s="64"/>
      <c r="AA133" s="64"/>
      <c r="AB133" s="64"/>
      <c r="AC133" s="64"/>
      <c r="AD133" s="64"/>
      <c r="AE133" s="64"/>
      <c r="AF133" s="64"/>
      <c r="AG133" s="64"/>
      <c r="AH133" s="64"/>
      <c r="AI133" s="64"/>
      <c r="AJ133" s="18"/>
    </row>
    <row r="134" spans="1:36" ht="30" customHeight="1">
      <c r="A134" s="358"/>
      <c r="B134" s="45" t="s">
        <v>857</v>
      </c>
      <c r="C134" s="64"/>
      <c r="D134" s="64"/>
      <c r="E134" s="64"/>
      <c r="F134" s="64"/>
      <c r="G134" s="64"/>
      <c r="H134" s="64"/>
      <c r="I134" s="64"/>
      <c r="J134" s="64"/>
      <c r="K134" s="64"/>
      <c r="L134" s="64"/>
      <c r="M134" s="64"/>
      <c r="N134" s="61"/>
      <c r="O134" s="61"/>
      <c r="P134" s="61"/>
      <c r="Q134" s="61"/>
      <c r="R134" s="61"/>
      <c r="S134" s="63"/>
      <c r="T134" s="64"/>
      <c r="U134" s="64"/>
      <c r="V134" s="64"/>
      <c r="W134" s="64"/>
      <c r="X134" s="64"/>
      <c r="Y134" s="64"/>
      <c r="Z134" s="64"/>
      <c r="AA134" s="64"/>
      <c r="AB134" s="64"/>
      <c r="AC134" s="64"/>
      <c r="AD134" s="64"/>
      <c r="AE134" s="64"/>
      <c r="AF134" s="64"/>
      <c r="AG134" s="64"/>
      <c r="AH134" s="64"/>
      <c r="AI134" s="64"/>
      <c r="AJ134" s="18"/>
    </row>
    <row r="135" spans="1:36" ht="30" customHeight="1">
      <c r="A135" s="358"/>
      <c r="B135" s="45" t="s">
        <v>858</v>
      </c>
      <c r="C135" s="64"/>
      <c r="D135" s="64"/>
      <c r="E135" s="64"/>
      <c r="F135" s="64"/>
      <c r="G135" s="64"/>
      <c r="H135" s="64"/>
      <c r="I135" s="64"/>
      <c r="J135" s="64"/>
      <c r="K135" s="64"/>
      <c r="L135" s="64"/>
      <c r="M135" s="64"/>
      <c r="N135" s="61"/>
      <c r="O135" s="61"/>
      <c r="P135" s="61"/>
      <c r="Q135" s="61"/>
      <c r="R135" s="61"/>
      <c r="S135" s="63"/>
      <c r="T135" s="64"/>
      <c r="U135" s="64"/>
      <c r="V135" s="64"/>
      <c r="W135" s="64"/>
      <c r="X135" s="64"/>
      <c r="Y135" s="64"/>
      <c r="Z135" s="64"/>
      <c r="AA135" s="64"/>
      <c r="AB135" s="64"/>
      <c r="AC135" s="64"/>
      <c r="AD135" s="64"/>
      <c r="AE135" s="64"/>
      <c r="AF135" s="64"/>
      <c r="AG135" s="64"/>
      <c r="AH135" s="64"/>
      <c r="AI135" s="64"/>
      <c r="AJ135" s="18"/>
    </row>
    <row r="136" spans="1:36" ht="30" customHeight="1">
      <c r="A136" s="358"/>
      <c r="B136" s="45" t="s">
        <v>859</v>
      </c>
      <c r="C136" s="64"/>
      <c r="D136" s="64"/>
      <c r="E136" s="64"/>
      <c r="F136" s="64"/>
      <c r="G136" s="64"/>
      <c r="H136" s="64"/>
      <c r="I136" s="64"/>
      <c r="J136" s="64"/>
      <c r="K136" s="64"/>
      <c r="L136" s="64"/>
      <c r="M136" s="64"/>
      <c r="N136" s="61"/>
      <c r="O136" s="61"/>
      <c r="P136" s="61"/>
      <c r="Q136" s="61"/>
      <c r="R136" s="61"/>
      <c r="S136" s="63"/>
      <c r="T136" s="64"/>
      <c r="U136" s="64"/>
      <c r="V136" s="64"/>
      <c r="W136" s="64"/>
      <c r="X136" s="64"/>
      <c r="Y136" s="64"/>
      <c r="Z136" s="64"/>
      <c r="AA136" s="64"/>
      <c r="AB136" s="64"/>
      <c r="AC136" s="64"/>
      <c r="AD136" s="64"/>
      <c r="AE136" s="64"/>
      <c r="AF136" s="64"/>
      <c r="AG136" s="64"/>
      <c r="AH136" s="64"/>
      <c r="AI136" s="64"/>
      <c r="AJ136" s="18"/>
    </row>
    <row r="137" spans="1:36" ht="30" customHeight="1">
      <c r="A137" s="358"/>
      <c r="B137" s="45" t="s">
        <v>860</v>
      </c>
      <c r="C137" s="64"/>
      <c r="D137" s="64"/>
      <c r="E137" s="64"/>
      <c r="F137" s="64"/>
      <c r="G137" s="64"/>
      <c r="H137" s="64"/>
      <c r="I137" s="64"/>
      <c r="J137" s="64"/>
      <c r="K137" s="64"/>
      <c r="L137" s="64"/>
      <c r="M137" s="64"/>
      <c r="N137" s="61"/>
      <c r="O137" s="61"/>
      <c r="P137" s="61"/>
      <c r="Q137" s="61"/>
      <c r="R137" s="61"/>
      <c r="S137" s="63"/>
      <c r="T137" s="64"/>
      <c r="U137" s="64"/>
      <c r="V137" s="64"/>
      <c r="W137" s="64"/>
      <c r="X137" s="64"/>
      <c r="Y137" s="64"/>
      <c r="Z137" s="64"/>
      <c r="AA137" s="64"/>
      <c r="AB137" s="64"/>
      <c r="AC137" s="64"/>
      <c r="AD137" s="64"/>
      <c r="AE137" s="64"/>
      <c r="AF137" s="64"/>
      <c r="AG137" s="64"/>
      <c r="AH137" s="64"/>
      <c r="AI137" s="64"/>
      <c r="AJ137" s="18"/>
    </row>
    <row r="138" spans="1:36" ht="30" customHeight="1">
      <c r="A138" s="358"/>
      <c r="B138" s="45" t="s">
        <v>861</v>
      </c>
      <c r="C138" s="64"/>
      <c r="D138" s="64"/>
      <c r="E138" s="64"/>
      <c r="F138" s="64"/>
      <c r="G138" s="64"/>
      <c r="H138" s="64"/>
      <c r="I138" s="64"/>
      <c r="J138" s="64"/>
      <c r="K138" s="64"/>
      <c r="L138" s="64"/>
      <c r="M138" s="64"/>
      <c r="N138" s="61"/>
      <c r="O138" s="61"/>
      <c r="P138" s="61"/>
      <c r="Q138" s="61"/>
      <c r="R138" s="61"/>
      <c r="S138" s="63"/>
      <c r="T138" s="64"/>
      <c r="U138" s="64"/>
      <c r="V138" s="64"/>
      <c r="W138" s="64"/>
      <c r="X138" s="64"/>
      <c r="Y138" s="64"/>
      <c r="Z138" s="64"/>
      <c r="AA138" s="64"/>
      <c r="AB138" s="64"/>
      <c r="AC138" s="64"/>
      <c r="AD138" s="64"/>
      <c r="AE138" s="64"/>
      <c r="AF138" s="64"/>
      <c r="AG138" s="64"/>
      <c r="AH138" s="64"/>
      <c r="AI138" s="64"/>
      <c r="AJ138" s="18"/>
    </row>
    <row r="139" spans="1:36" ht="30" customHeight="1">
      <c r="A139" s="358"/>
      <c r="B139" s="45" t="s">
        <v>862</v>
      </c>
      <c r="C139" s="64"/>
      <c r="D139" s="64"/>
      <c r="E139" s="64"/>
      <c r="F139" s="64"/>
      <c r="G139" s="64"/>
      <c r="H139" s="64"/>
      <c r="I139" s="64"/>
      <c r="J139" s="64"/>
      <c r="K139" s="64"/>
      <c r="L139" s="64"/>
      <c r="M139" s="64"/>
      <c r="N139" s="61"/>
      <c r="O139" s="61"/>
      <c r="P139" s="61"/>
      <c r="Q139" s="61"/>
      <c r="R139" s="61"/>
      <c r="S139" s="63"/>
      <c r="T139" s="64"/>
      <c r="U139" s="64"/>
      <c r="V139" s="64"/>
      <c r="W139" s="64"/>
      <c r="X139" s="64"/>
      <c r="Y139" s="64"/>
      <c r="Z139" s="64"/>
      <c r="AA139" s="64"/>
      <c r="AB139" s="64"/>
      <c r="AC139" s="64"/>
      <c r="AD139" s="64"/>
      <c r="AE139" s="64"/>
      <c r="AF139" s="64"/>
      <c r="AG139" s="64"/>
      <c r="AH139" s="64"/>
      <c r="AI139" s="64"/>
      <c r="AJ139" s="18"/>
    </row>
    <row r="140" spans="1:36" ht="30" customHeight="1">
      <c r="A140" s="358"/>
      <c r="B140" s="45" t="s">
        <v>863</v>
      </c>
      <c r="C140" s="64"/>
      <c r="D140" s="64"/>
      <c r="E140" s="64"/>
      <c r="F140" s="64"/>
      <c r="G140" s="64"/>
      <c r="H140" s="64"/>
      <c r="I140" s="64"/>
      <c r="J140" s="64"/>
      <c r="K140" s="64"/>
      <c r="L140" s="64"/>
      <c r="M140" s="64"/>
      <c r="N140" s="61"/>
      <c r="O140" s="61"/>
      <c r="P140" s="61"/>
      <c r="Q140" s="61"/>
      <c r="R140" s="61"/>
      <c r="S140" s="63"/>
      <c r="T140" s="64"/>
      <c r="U140" s="64"/>
      <c r="V140" s="64"/>
      <c r="W140" s="64"/>
      <c r="X140" s="64"/>
      <c r="Y140" s="64"/>
      <c r="Z140" s="64"/>
      <c r="AA140" s="64"/>
      <c r="AB140" s="64"/>
      <c r="AC140" s="64"/>
      <c r="AD140" s="64"/>
      <c r="AE140" s="64"/>
      <c r="AF140" s="64"/>
      <c r="AG140" s="64"/>
      <c r="AH140" s="64"/>
      <c r="AI140" s="64"/>
      <c r="AJ140" s="18"/>
    </row>
    <row r="141" spans="1:36" ht="30" customHeight="1">
      <c r="A141" s="358"/>
      <c r="B141" s="45" t="s">
        <v>864</v>
      </c>
      <c r="C141" s="64"/>
      <c r="D141" s="64"/>
      <c r="E141" s="64"/>
      <c r="F141" s="64"/>
      <c r="G141" s="64"/>
      <c r="H141" s="64"/>
      <c r="I141" s="64"/>
      <c r="J141" s="64"/>
      <c r="K141" s="64"/>
      <c r="L141" s="64"/>
      <c r="M141" s="64"/>
      <c r="N141" s="61"/>
      <c r="O141" s="61"/>
      <c r="P141" s="61"/>
      <c r="Q141" s="61"/>
      <c r="R141" s="61"/>
      <c r="S141" s="63"/>
      <c r="T141" s="64"/>
      <c r="U141" s="64"/>
      <c r="V141" s="64"/>
      <c r="W141" s="64"/>
      <c r="X141" s="64"/>
      <c r="Y141" s="64"/>
      <c r="Z141" s="64"/>
      <c r="AA141" s="64"/>
      <c r="AB141" s="64"/>
      <c r="AC141" s="64"/>
      <c r="AD141" s="64"/>
      <c r="AE141" s="64"/>
      <c r="AF141" s="64"/>
      <c r="AG141" s="64"/>
      <c r="AH141" s="64"/>
      <c r="AI141" s="64"/>
      <c r="AJ141" s="18"/>
    </row>
    <row r="142" spans="1:36" ht="30" customHeight="1">
      <c r="A142" s="358"/>
      <c r="B142" s="45" t="s">
        <v>865</v>
      </c>
      <c r="C142" s="64"/>
      <c r="D142" s="64"/>
      <c r="E142" s="64"/>
      <c r="F142" s="64"/>
      <c r="G142" s="64"/>
      <c r="H142" s="64"/>
      <c r="I142" s="64"/>
      <c r="J142" s="64"/>
      <c r="K142" s="64"/>
      <c r="L142" s="64"/>
      <c r="M142" s="64"/>
      <c r="N142" s="61"/>
      <c r="O142" s="61"/>
      <c r="P142" s="61"/>
      <c r="Q142" s="61"/>
      <c r="R142" s="61"/>
      <c r="S142" s="63"/>
      <c r="T142" s="64"/>
      <c r="U142" s="64"/>
      <c r="V142" s="64"/>
      <c r="W142" s="64"/>
      <c r="X142" s="64"/>
      <c r="Y142" s="64"/>
      <c r="Z142" s="64"/>
      <c r="AA142" s="64"/>
      <c r="AB142" s="64"/>
      <c r="AC142" s="64"/>
      <c r="AD142" s="64"/>
      <c r="AE142" s="64"/>
      <c r="AF142" s="64"/>
      <c r="AG142" s="64"/>
      <c r="AH142" s="64"/>
      <c r="AI142" s="64"/>
      <c r="AJ142" s="18"/>
    </row>
    <row r="143" spans="1:36" ht="30" customHeight="1">
      <c r="A143" s="358"/>
      <c r="B143" s="45" t="s">
        <v>866</v>
      </c>
      <c r="C143" s="64"/>
      <c r="D143" s="64"/>
      <c r="E143" s="64"/>
      <c r="F143" s="64"/>
      <c r="G143" s="64"/>
      <c r="H143" s="64"/>
      <c r="I143" s="64"/>
      <c r="J143" s="64"/>
      <c r="K143" s="64"/>
      <c r="L143" s="64"/>
      <c r="M143" s="64"/>
      <c r="N143" s="61"/>
      <c r="O143" s="61"/>
      <c r="P143" s="61"/>
      <c r="Q143" s="61"/>
      <c r="R143" s="61"/>
      <c r="S143" s="63"/>
      <c r="T143" s="64"/>
      <c r="U143" s="64"/>
      <c r="V143" s="64"/>
      <c r="W143" s="64"/>
      <c r="X143" s="64"/>
      <c r="Y143" s="64"/>
      <c r="Z143" s="64"/>
      <c r="AA143" s="64"/>
      <c r="AB143" s="64"/>
      <c r="AC143" s="64"/>
      <c r="AD143" s="64"/>
      <c r="AE143" s="64"/>
      <c r="AF143" s="64"/>
      <c r="AG143" s="64"/>
      <c r="AH143" s="64"/>
      <c r="AI143" s="64"/>
      <c r="AJ143" s="18"/>
    </row>
    <row r="144" spans="1:36" ht="30" customHeight="1">
      <c r="A144" s="358"/>
      <c r="B144" s="45" t="s">
        <v>867</v>
      </c>
      <c r="C144" s="64"/>
      <c r="D144" s="64"/>
      <c r="E144" s="64"/>
      <c r="F144" s="64"/>
      <c r="G144" s="64"/>
      <c r="H144" s="64"/>
      <c r="I144" s="64"/>
      <c r="J144" s="64"/>
      <c r="K144" s="64"/>
      <c r="L144" s="64"/>
      <c r="M144" s="64"/>
      <c r="N144" s="61"/>
      <c r="O144" s="61"/>
      <c r="P144" s="61"/>
      <c r="Q144" s="61"/>
      <c r="R144" s="61"/>
      <c r="S144" s="63"/>
      <c r="T144" s="64"/>
      <c r="U144" s="64"/>
      <c r="V144" s="64"/>
      <c r="W144" s="64"/>
      <c r="X144" s="64"/>
      <c r="Y144" s="64"/>
      <c r="Z144" s="64"/>
      <c r="AA144" s="64"/>
      <c r="AB144" s="64"/>
      <c r="AC144" s="64"/>
      <c r="AD144" s="64"/>
      <c r="AE144" s="64"/>
      <c r="AF144" s="64"/>
      <c r="AG144" s="64"/>
      <c r="AH144" s="64"/>
      <c r="AI144" s="64"/>
      <c r="AJ144" s="18"/>
    </row>
    <row r="145" spans="1:36" ht="30" customHeight="1">
      <c r="A145" s="359"/>
      <c r="B145" s="45" t="s">
        <v>868</v>
      </c>
      <c r="C145" s="64"/>
      <c r="D145" s="64"/>
      <c r="E145" s="64"/>
      <c r="F145" s="64"/>
      <c r="G145" s="64"/>
      <c r="H145" s="64"/>
      <c r="I145" s="64"/>
      <c r="J145" s="64"/>
      <c r="K145" s="64"/>
      <c r="L145" s="64"/>
      <c r="M145" s="64"/>
      <c r="N145" s="61"/>
      <c r="O145" s="61"/>
      <c r="P145" s="61"/>
      <c r="Q145" s="61"/>
      <c r="R145" s="61"/>
      <c r="S145" s="63"/>
      <c r="T145" s="64"/>
      <c r="U145" s="64"/>
      <c r="V145" s="64"/>
      <c r="W145" s="64"/>
      <c r="X145" s="64"/>
      <c r="Y145" s="64"/>
      <c r="Z145" s="64"/>
      <c r="AA145" s="64"/>
      <c r="AB145" s="64"/>
      <c r="AC145" s="64"/>
      <c r="AD145" s="64"/>
      <c r="AE145" s="64"/>
      <c r="AF145" s="64"/>
      <c r="AG145" s="64"/>
      <c r="AH145" s="64"/>
      <c r="AI145" s="64"/>
      <c r="AJ145" s="18"/>
    </row>
    <row r="146" spans="1:36" ht="30" customHeight="1">
      <c r="A146" s="357" t="s">
        <v>869</v>
      </c>
      <c r="B146" s="45" t="s">
        <v>870</v>
      </c>
      <c r="C146" s="64" t="s">
        <v>871</v>
      </c>
      <c r="D146" s="64"/>
      <c r="E146" s="64"/>
      <c r="F146" s="64"/>
      <c r="G146" s="64"/>
      <c r="H146" s="64"/>
      <c r="I146" s="64"/>
      <c r="J146" s="64"/>
      <c r="K146" s="64"/>
      <c r="L146" s="64"/>
      <c r="M146" s="64"/>
      <c r="N146" s="61"/>
      <c r="O146" s="61"/>
      <c r="P146" s="61"/>
      <c r="Q146" s="61"/>
      <c r="R146" s="61"/>
      <c r="S146" s="63"/>
      <c r="T146" s="64"/>
      <c r="U146" s="64"/>
      <c r="V146" s="64"/>
      <c r="W146" s="64"/>
      <c r="X146" s="64"/>
      <c r="Y146" s="64"/>
      <c r="Z146" s="64"/>
      <c r="AA146" s="64"/>
      <c r="AB146" s="64"/>
      <c r="AC146" s="64"/>
      <c r="AD146" s="64"/>
      <c r="AE146" s="64"/>
      <c r="AF146" s="64"/>
      <c r="AG146" s="64"/>
      <c r="AH146" s="64"/>
      <c r="AI146" s="64"/>
      <c r="AJ146" s="18"/>
    </row>
    <row r="147" spans="1:36" ht="30" customHeight="1">
      <c r="A147" s="358"/>
      <c r="B147" s="45" t="s">
        <v>872</v>
      </c>
      <c r="C147" s="64" t="s">
        <v>871</v>
      </c>
      <c r="D147" s="64"/>
      <c r="E147" s="64"/>
      <c r="F147" s="64"/>
      <c r="G147" s="64"/>
      <c r="H147" s="64"/>
      <c r="I147" s="64"/>
      <c r="J147" s="64"/>
      <c r="K147" s="64"/>
      <c r="L147" s="64"/>
      <c r="M147" s="64"/>
      <c r="N147" s="61"/>
      <c r="O147" s="61"/>
      <c r="P147" s="61"/>
      <c r="Q147" s="61"/>
      <c r="R147" s="61"/>
      <c r="S147" s="63"/>
      <c r="T147" s="64"/>
      <c r="U147" s="64"/>
      <c r="V147" s="64"/>
      <c r="W147" s="64"/>
      <c r="X147" s="64"/>
      <c r="Y147" s="64"/>
      <c r="Z147" s="64"/>
      <c r="AA147" s="64"/>
      <c r="AB147" s="64"/>
      <c r="AC147" s="64"/>
      <c r="AD147" s="64"/>
      <c r="AE147" s="64"/>
      <c r="AF147" s="64"/>
      <c r="AG147" s="64"/>
      <c r="AH147" s="64"/>
      <c r="AI147" s="64"/>
      <c r="AJ147" s="18"/>
    </row>
    <row r="148" spans="1:36" ht="30" customHeight="1">
      <c r="A148" s="358"/>
      <c r="B148" s="45" t="s">
        <v>873</v>
      </c>
      <c r="C148" s="64" t="s">
        <v>871</v>
      </c>
      <c r="D148" s="64"/>
      <c r="E148" s="64"/>
      <c r="F148" s="64"/>
      <c r="G148" s="64"/>
      <c r="H148" s="64"/>
      <c r="I148" s="64"/>
      <c r="J148" s="64"/>
      <c r="K148" s="64"/>
      <c r="L148" s="64"/>
      <c r="M148" s="64"/>
      <c r="N148" s="61"/>
      <c r="O148" s="61"/>
      <c r="P148" s="61"/>
      <c r="Q148" s="61"/>
      <c r="R148" s="61"/>
      <c r="S148" s="63"/>
      <c r="T148" s="64"/>
      <c r="U148" s="64"/>
      <c r="V148" s="64"/>
      <c r="W148" s="64"/>
      <c r="X148" s="64"/>
      <c r="Y148" s="64"/>
      <c r="Z148" s="64"/>
      <c r="AA148" s="64"/>
      <c r="AB148" s="64"/>
      <c r="AC148" s="64"/>
      <c r="AD148" s="64"/>
      <c r="AE148" s="64"/>
      <c r="AF148" s="64"/>
      <c r="AG148" s="64"/>
      <c r="AH148" s="64"/>
      <c r="AI148" s="64"/>
      <c r="AJ148" s="18"/>
    </row>
    <row r="149" spans="1:36" ht="30" customHeight="1">
      <c r="A149" s="358"/>
      <c r="B149" s="45" t="s">
        <v>874</v>
      </c>
      <c r="C149" s="64"/>
      <c r="D149" s="64"/>
      <c r="E149" s="64"/>
      <c r="F149" s="64"/>
      <c r="G149" s="64"/>
      <c r="H149" s="64"/>
      <c r="I149" s="64"/>
      <c r="J149" s="64"/>
      <c r="K149" s="64"/>
      <c r="L149" s="64"/>
      <c r="M149" s="64"/>
      <c r="N149" s="61"/>
      <c r="O149" s="61"/>
      <c r="P149" s="61"/>
      <c r="Q149" s="61"/>
      <c r="R149" s="61"/>
      <c r="S149" s="63"/>
      <c r="T149" s="64"/>
      <c r="U149" s="64"/>
      <c r="V149" s="64"/>
      <c r="W149" s="64"/>
      <c r="X149" s="64"/>
      <c r="Y149" s="64"/>
      <c r="Z149" s="64"/>
      <c r="AA149" s="64"/>
      <c r="AB149" s="64"/>
      <c r="AC149" s="64"/>
      <c r="AD149" s="64"/>
      <c r="AE149" s="64"/>
      <c r="AF149" s="64"/>
      <c r="AG149" s="64"/>
      <c r="AH149" s="64"/>
      <c r="AI149" s="64"/>
      <c r="AJ149" s="18"/>
    </row>
    <row r="150" spans="1:36" ht="30" customHeight="1">
      <c r="A150" s="358"/>
      <c r="B150" s="45" t="s">
        <v>875</v>
      </c>
      <c r="C150" s="64"/>
      <c r="D150" s="64"/>
      <c r="E150" s="64"/>
      <c r="F150" s="64"/>
      <c r="G150" s="64"/>
      <c r="H150" s="64"/>
      <c r="I150" s="64"/>
      <c r="J150" s="64"/>
      <c r="K150" s="64"/>
      <c r="L150" s="64"/>
      <c r="M150" s="64"/>
      <c r="N150" s="61"/>
      <c r="O150" s="61"/>
      <c r="P150" s="61"/>
      <c r="Q150" s="61"/>
      <c r="R150" s="61"/>
      <c r="S150" s="63"/>
      <c r="T150" s="64"/>
      <c r="U150" s="64"/>
      <c r="V150" s="64"/>
      <c r="W150" s="64"/>
      <c r="X150" s="64"/>
      <c r="Y150" s="64"/>
      <c r="Z150" s="64"/>
      <c r="AA150" s="64"/>
      <c r="AB150" s="64"/>
      <c r="AC150" s="64"/>
      <c r="AD150" s="64"/>
      <c r="AE150" s="64"/>
      <c r="AF150" s="64"/>
      <c r="AG150" s="64"/>
      <c r="AH150" s="64"/>
      <c r="AI150" s="64"/>
      <c r="AJ150" s="18"/>
    </row>
    <row r="151" spans="1:36" ht="30" customHeight="1">
      <c r="A151" s="358"/>
      <c r="B151" s="45" t="s">
        <v>876</v>
      </c>
      <c r="C151" s="64"/>
      <c r="D151" s="64"/>
      <c r="E151" s="64"/>
      <c r="F151" s="64"/>
      <c r="G151" s="64"/>
      <c r="H151" s="64"/>
      <c r="I151" s="64"/>
      <c r="J151" s="64"/>
      <c r="K151" s="64"/>
      <c r="L151" s="64"/>
      <c r="M151" s="64"/>
      <c r="N151" s="61"/>
      <c r="O151" s="61"/>
      <c r="P151" s="61"/>
      <c r="Q151" s="61"/>
      <c r="R151" s="61"/>
      <c r="S151" s="63"/>
      <c r="T151" s="64"/>
      <c r="U151" s="64"/>
      <c r="V151" s="64"/>
      <c r="W151" s="64"/>
      <c r="X151" s="64"/>
      <c r="Y151" s="64"/>
      <c r="Z151" s="64"/>
      <c r="AA151" s="64"/>
      <c r="AB151" s="64"/>
      <c r="AC151" s="64"/>
      <c r="AD151" s="64"/>
      <c r="AE151" s="64"/>
      <c r="AF151" s="64"/>
      <c r="AG151" s="64"/>
      <c r="AH151" s="64"/>
      <c r="AI151" s="64"/>
      <c r="AJ151" s="18"/>
    </row>
    <row r="152" spans="1:36" ht="30" customHeight="1">
      <c r="A152" s="358"/>
      <c r="B152" s="45" t="s">
        <v>877</v>
      </c>
      <c r="C152" s="64"/>
      <c r="D152" s="64"/>
      <c r="E152" s="64"/>
      <c r="F152" s="64"/>
      <c r="G152" s="64"/>
      <c r="H152" s="64"/>
      <c r="I152" s="64"/>
      <c r="J152" s="64"/>
      <c r="K152" s="64"/>
      <c r="L152" s="64"/>
      <c r="M152" s="64"/>
      <c r="N152" s="61"/>
      <c r="O152" s="61"/>
      <c r="P152" s="61"/>
      <c r="Q152" s="61"/>
      <c r="R152" s="61"/>
      <c r="S152" s="63"/>
      <c r="T152" s="64"/>
      <c r="U152" s="64"/>
      <c r="V152" s="64"/>
      <c r="W152" s="64"/>
      <c r="X152" s="64"/>
      <c r="Y152" s="64"/>
      <c r="Z152" s="64"/>
      <c r="AA152" s="64"/>
      <c r="AB152" s="64"/>
      <c r="AC152" s="64"/>
      <c r="AD152" s="64"/>
      <c r="AE152" s="64"/>
      <c r="AF152" s="64"/>
      <c r="AG152" s="64"/>
      <c r="AH152" s="64"/>
      <c r="AI152" s="64"/>
      <c r="AJ152" s="18"/>
    </row>
    <row r="153" spans="1:36" ht="30" customHeight="1">
      <c r="A153" s="358"/>
      <c r="B153" s="45" t="s">
        <v>878</v>
      </c>
      <c r="C153" s="64"/>
      <c r="D153" s="64"/>
      <c r="E153" s="64"/>
      <c r="F153" s="64"/>
      <c r="G153" s="64"/>
      <c r="H153" s="64"/>
      <c r="I153" s="64"/>
      <c r="J153" s="64"/>
      <c r="K153" s="64"/>
      <c r="L153" s="64"/>
      <c r="M153" s="64"/>
      <c r="N153" s="61"/>
      <c r="O153" s="61"/>
      <c r="P153" s="61"/>
      <c r="Q153" s="61"/>
      <c r="R153" s="61"/>
      <c r="S153" s="63"/>
      <c r="T153" s="64"/>
      <c r="U153" s="64"/>
      <c r="V153" s="64"/>
      <c r="W153" s="64"/>
      <c r="X153" s="64"/>
      <c r="Y153" s="64"/>
      <c r="Z153" s="64"/>
      <c r="AA153" s="64"/>
      <c r="AB153" s="64"/>
      <c r="AC153" s="64"/>
      <c r="AD153" s="64"/>
      <c r="AE153" s="64"/>
      <c r="AF153" s="64"/>
      <c r="AG153" s="64"/>
      <c r="AH153" s="64"/>
      <c r="AI153" s="64"/>
      <c r="AJ153" s="18"/>
    </row>
    <row r="154" spans="1:36" ht="30" customHeight="1">
      <c r="A154" s="358"/>
      <c r="B154" s="45" t="s">
        <v>879</v>
      </c>
      <c r="C154" s="64"/>
      <c r="D154" s="64"/>
      <c r="E154" s="64"/>
      <c r="F154" s="64"/>
      <c r="G154" s="64"/>
      <c r="H154" s="64"/>
      <c r="I154" s="64"/>
      <c r="J154" s="64"/>
      <c r="K154" s="64"/>
      <c r="L154" s="64"/>
      <c r="M154" s="64"/>
      <c r="N154" s="61"/>
      <c r="O154" s="61"/>
      <c r="P154" s="61"/>
      <c r="Q154" s="61"/>
      <c r="R154" s="61"/>
      <c r="S154" s="63"/>
      <c r="T154" s="64"/>
      <c r="U154" s="64"/>
      <c r="V154" s="64"/>
      <c r="W154" s="64"/>
      <c r="X154" s="64"/>
      <c r="Y154" s="64"/>
      <c r="Z154" s="64"/>
      <c r="AA154" s="64"/>
      <c r="AB154" s="64"/>
      <c r="AC154" s="64"/>
      <c r="AD154" s="64"/>
      <c r="AE154" s="64"/>
      <c r="AF154" s="64"/>
      <c r="AG154" s="64"/>
      <c r="AH154" s="64"/>
      <c r="AI154" s="64"/>
      <c r="AJ154" s="18"/>
    </row>
    <row r="155" spans="1:36" ht="30" customHeight="1">
      <c r="A155" s="358"/>
      <c r="B155" s="45" t="s">
        <v>880</v>
      </c>
      <c r="C155" s="64"/>
      <c r="D155" s="64"/>
      <c r="E155" s="64"/>
      <c r="F155" s="64"/>
      <c r="G155" s="64"/>
      <c r="H155" s="64"/>
      <c r="I155" s="64"/>
      <c r="J155" s="64"/>
      <c r="K155" s="64"/>
      <c r="L155" s="64"/>
      <c r="M155" s="64"/>
      <c r="N155" s="61"/>
      <c r="O155" s="61"/>
      <c r="P155" s="61"/>
      <c r="Q155" s="61"/>
      <c r="R155" s="61"/>
      <c r="S155" s="63"/>
      <c r="T155" s="64"/>
      <c r="U155" s="64"/>
      <c r="V155" s="64"/>
      <c r="W155" s="64"/>
      <c r="X155" s="64"/>
      <c r="Y155" s="64"/>
      <c r="Z155" s="64"/>
      <c r="AA155" s="64"/>
      <c r="AB155" s="64"/>
      <c r="AC155" s="64"/>
      <c r="AD155" s="64"/>
      <c r="AE155" s="64"/>
      <c r="AF155" s="64"/>
      <c r="AG155" s="64"/>
      <c r="AH155" s="64"/>
      <c r="AI155" s="64"/>
      <c r="AJ155" s="18"/>
    </row>
    <row r="156" spans="1:36" ht="30" customHeight="1">
      <c r="A156" s="358"/>
      <c r="B156" s="45" t="s">
        <v>881</v>
      </c>
      <c r="C156" s="64"/>
      <c r="D156" s="64"/>
      <c r="E156" s="64"/>
      <c r="F156" s="64"/>
      <c r="G156" s="64"/>
      <c r="H156" s="64"/>
      <c r="I156" s="64"/>
      <c r="J156" s="64"/>
      <c r="K156" s="64"/>
      <c r="L156" s="64"/>
      <c r="M156" s="64"/>
      <c r="N156" s="61"/>
      <c r="O156" s="61"/>
      <c r="P156" s="61"/>
      <c r="Q156" s="61"/>
      <c r="R156" s="61"/>
      <c r="S156" s="63"/>
      <c r="T156" s="64"/>
      <c r="U156" s="64"/>
      <c r="V156" s="64"/>
      <c r="W156" s="64"/>
      <c r="X156" s="64"/>
      <c r="Y156" s="64"/>
      <c r="Z156" s="64"/>
      <c r="AA156" s="64"/>
      <c r="AB156" s="64"/>
      <c r="AC156" s="64"/>
      <c r="AD156" s="64"/>
      <c r="AE156" s="64"/>
      <c r="AF156" s="64"/>
      <c r="AG156" s="64"/>
      <c r="AH156" s="64"/>
      <c r="AI156" s="64"/>
      <c r="AJ156" s="18"/>
    </row>
    <row r="157" spans="1:36" ht="30" customHeight="1">
      <c r="A157" s="358"/>
      <c r="B157" s="45" t="s">
        <v>882</v>
      </c>
      <c r="C157" s="64"/>
      <c r="D157" s="64"/>
      <c r="E157" s="64"/>
      <c r="F157" s="64"/>
      <c r="G157" s="64"/>
      <c r="H157" s="64"/>
      <c r="I157" s="64"/>
      <c r="J157" s="64"/>
      <c r="K157" s="64"/>
      <c r="L157" s="64"/>
      <c r="M157" s="64"/>
      <c r="N157" s="61"/>
      <c r="O157" s="61"/>
      <c r="P157" s="61"/>
      <c r="Q157" s="61"/>
      <c r="R157" s="61"/>
      <c r="S157" s="63"/>
      <c r="T157" s="64"/>
      <c r="U157" s="64"/>
      <c r="V157" s="64"/>
      <c r="W157" s="64"/>
      <c r="X157" s="64"/>
      <c r="Y157" s="64"/>
      <c r="Z157" s="64"/>
      <c r="AA157" s="64"/>
      <c r="AB157" s="64"/>
      <c r="AC157" s="64"/>
      <c r="AD157" s="64"/>
      <c r="AE157" s="64"/>
      <c r="AF157" s="64"/>
      <c r="AG157" s="64"/>
      <c r="AH157" s="64"/>
      <c r="AI157" s="64"/>
      <c r="AJ157" s="18"/>
    </row>
    <row r="158" spans="1:36" ht="30" customHeight="1">
      <c r="A158" s="358"/>
      <c r="B158" s="45" t="s">
        <v>883</v>
      </c>
      <c r="C158" s="64"/>
      <c r="D158" s="64"/>
      <c r="E158" s="64"/>
      <c r="F158" s="64"/>
      <c r="G158" s="64"/>
      <c r="H158" s="64"/>
      <c r="I158" s="64"/>
      <c r="J158" s="64"/>
      <c r="K158" s="64"/>
      <c r="L158" s="64"/>
      <c r="M158" s="64"/>
      <c r="N158" s="61"/>
      <c r="O158" s="61"/>
      <c r="P158" s="61"/>
      <c r="Q158" s="61"/>
      <c r="R158" s="61"/>
      <c r="S158" s="63"/>
      <c r="T158" s="64"/>
      <c r="U158" s="64"/>
      <c r="V158" s="64"/>
      <c r="W158" s="64"/>
      <c r="X158" s="64"/>
      <c r="Y158" s="64"/>
      <c r="Z158" s="64"/>
      <c r="AA158" s="64"/>
      <c r="AB158" s="64"/>
      <c r="AC158" s="64"/>
      <c r="AD158" s="64"/>
      <c r="AE158" s="64"/>
      <c r="AF158" s="64"/>
      <c r="AG158" s="64"/>
      <c r="AH158" s="64"/>
      <c r="AI158" s="64"/>
      <c r="AJ158" s="18"/>
    </row>
    <row r="159" spans="1:36" ht="30" customHeight="1">
      <c r="A159" s="358"/>
      <c r="B159" s="45" t="s">
        <v>884</v>
      </c>
      <c r="C159" s="64"/>
      <c r="D159" s="64"/>
      <c r="E159" s="64"/>
      <c r="F159" s="64"/>
      <c r="G159" s="64"/>
      <c r="H159" s="64"/>
      <c r="I159" s="64"/>
      <c r="J159" s="64"/>
      <c r="K159" s="64"/>
      <c r="L159" s="64"/>
      <c r="M159" s="64"/>
      <c r="N159" s="61"/>
      <c r="O159" s="61"/>
      <c r="P159" s="61"/>
      <c r="Q159" s="61"/>
      <c r="R159" s="61"/>
      <c r="S159" s="63"/>
      <c r="T159" s="64"/>
      <c r="U159" s="64"/>
      <c r="V159" s="64"/>
      <c r="W159" s="64"/>
      <c r="X159" s="64"/>
      <c r="Y159" s="64"/>
      <c r="Z159" s="64"/>
      <c r="AA159" s="64"/>
      <c r="AB159" s="64"/>
      <c r="AC159" s="64"/>
      <c r="AD159" s="64"/>
      <c r="AE159" s="64"/>
      <c r="AF159" s="64"/>
      <c r="AG159" s="64"/>
      <c r="AH159" s="64"/>
      <c r="AI159" s="64"/>
      <c r="AJ159" s="18"/>
    </row>
    <row r="160" spans="1:36" ht="30" customHeight="1">
      <c r="A160" s="359"/>
      <c r="B160" s="45" t="s">
        <v>885</v>
      </c>
      <c r="C160" s="64"/>
      <c r="D160" s="64"/>
      <c r="E160" s="64"/>
      <c r="F160" s="64"/>
      <c r="G160" s="64"/>
      <c r="H160" s="64"/>
      <c r="I160" s="64"/>
      <c r="J160" s="64"/>
      <c r="K160" s="64"/>
      <c r="L160" s="64"/>
      <c r="M160" s="64"/>
      <c r="N160" s="61"/>
      <c r="O160" s="61"/>
      <c r="P160" s="61"/>
      <c r="Q160" s="61"/>
      <c r="R160" s="61"/>
      <c r="S160" s="63"/>
      <c r="T160" s="64"/>
      <c r="U160" s="64"/>
      <c r="V160" s="64"/>
      <c r="W160" s="64"/>
      <c r="X160" s="64"/>
      <c r="Y160" s="64"/>
      <c r="Z160" s="64"/>
      <c r="AA160" s="64"/>
      <c r="AB160" s="64"/>
      <c r="AC160" s="64"/>
      <c r="AD160" s="64"/>
      <c r="AE160" s="64"/>
      <c r="AF160" s="64"/>
      <c r="AG160" s="64"/>
      <c r="AH160" s="64"/>
      <c r="AI160" s="64"/>
      <c r="AJ160" s="18"/>
    </row>
    <row r="161" spans="1:36">
      <c r="AJ161" s="18"/>
    </row>
    <row r="162" spans="1:36">
      <c r="B162" s="65"/>
      <c r="AJ162" s="18"/>
    </row>
    <row r="163" spans="1:36" ht="15.75" thickBot="1">
      <c r="L163" s="73"/>
      <c r="AJ163" s="18"/>
    </row>
    <row r="164" spans="1:36" ht="26.25" customHeight="1" thickBot="1">
      <c r="A164" s="69" t="s">
        <v>521</v>
      </c>
      <c r="B164" s="70"/>
      <c r="C164" s="70"/>
      <c r="D164" s="70"/>
      <c r="E164" s="70"/>
      <c r="F164" s="70"/>
      <c r="G164" s="70"/>
      <c r="H164" s="70"/>
      <c r="I164" s="70"/>
      <c r="J164" s="70"/>
      <c r="K164" s="70"/>
      <c r="L164" s="72"/>
      <c r="M164" s="71"/>
      <c r="AJ164" s="18"/>
    </row>
    <row r="165" spans="1:36" ht="26.25" customHeight="1" thickBot="1">
      <c r="A165" s="47"/>
      <c r="B165" s="48"/>
      <c r="C165" s="48"/>
      <c r="D165" s="49"/>
      <c r="E165" s="49"/>
      <c r="F165" s="49"/>
      <c r="G165" s="49"/>
      <c r="H165" s="49"/>
      <c r="I165" s="49"/>
      <c r="J165" s="49"/>
      <c r="K165" s="49"/>
      <c r="L165" s="49"/>
      <c r="M165" s="49"/>
      <c r="N165" s="49"/>
      <c r="AJ165" s="18"/>
    </row>
    <row r="166" spans="1:36" ht="43.5" customHeight="1" thickBot="1">
      <c r="A166" s="53" t="s">
        <v>522</v>
      </c>
      <c r="B166" s="54"/>
      <c r="C166" s="55">
        <f>COUNTA(C170:C178,C182:C190,C194:C202,C206:C214)</f>
        <v>3</v>
      </c>
      <c r="AJ166" s="18"/>
    </row>
    <row r="167" spans="1:36">
      <c r="AJ167" s="18"/>
    </row>
    <row r="168" spans="1:36" ht="15.75">
      <c r="A168" s="278" t="s">
        <v>523</v>
      </c>
      <c r="B168" s="280" t="s">
        <v>83</v>
      </c>
      <c r="C168" s="280" t="s">
        <v>1</v>
      </c>
      <c r="D168" s="280" t="s">
        <v>3</v>
      </c>
      <c r="E168" s="281" t="s">
        <v>5</v>
      </c>
      <c r="F168" s="280" t="s">
        <v>7</v>
      </c>
      <c r="G168" s="280"/>
      <c r="H168" s="280" t="s">
        <v>9</v>
      </c>
      <c r="I168" s="280" t="s">
        <v>13</v>
      </c>
      <c r="J168" s="283" t="s">
        <v>11</v>
      </c>
      <c r="K168" s="283" t="s">
        <v>84</v>
      </c>
      <c r="L168" s="283"/>
      <c r="M168" s="283" t="s">
        <v>19</v>
      </c>
      <c r="N168" s="46"/>
      <c r="AJ168" s="18"/>
    </row>
    <row r="169" spans="1:36" ht="15.75">
      <c r="A169" s="279"/>
      <c r="B169" s="280"/>
      <c r="C169" s="280"/>
      <c r="D169" s="280"/>
      <c r="E169" s="281"/>
      <c r="F169" s="50" t="s">
        <v>86</v>
      </c>
      <c r="G169" s="50" t="s">
        <v>87</v>
      </c>
      <c r="H169" s="280"/>
      <c r="I169" s="280"/>
      <c r="J169" s="283"/>
      <c r="K169" s="97" t="s">
        <v>88</v>
      </c>
      <c r="L169" s="97" t="s">
        <v>89</v>
      </c>
      <c r="M169" s="283"/>
      <c r="N169" s="2"/>
      <c r="AJ169" s="18"/>
    </row>
    <row r="170" spans="1:36">
      <c r="A170" s="45" t="s">
        <v>754</v>
      </c>
      <c r="B170" s="45"/>
      <c r="C170" s="64" t="s">
        <v>535</v>
      </c>
      <c r="D170" s="64"/>
      <c r="E170" s="64"/>
      <c r="F170" s="64"/>
      <c r="G170" s="64"/>
      <c r="H170" s="64"/>
      <c r="I170" s="64"/>
      <c r="J170" s="61"/>
      <c r="K170" s="61"/>
      <c r="L170" s="61"/>
      <c r="M170" s="61"/>
      <c r="N170" s="2"/>
      <c r="AJ170" s="18"/>
    </row>
    <row r="171" spans="1:36">
      <c r="A171" s="45"/>
      <c r="B171" s="45"/>
      <c r="C171" s="64"/>
      <c r="D171" s="64"/>
      <c r="E171" s="64"/>
      <c r="F171" s="64"/>
      <c r="G171" s="64"/>
      <c r="H171" s="64"/>
      <c r="I171" s="64"/>
      <c r="J171" s="64"/>
      <c r="K171" s="64"/>
      <c r="L171" s="64"/>
      <c r="M171" s="64"/>
      <c r="N171" s="2"/>
      <c r="AJ171" s="18"/>
    </row>
    <row r="172" spans="1:36">
      <c r="A172" s="45"/>
      <c r="B172" s="45"/>
      <c r="C172" s="64"/>
      <c r="D172" s="64"/>
      <c r="E172" s="64"/>
      <c r="F172" s="64"/>
      <c r="G172" s="64"/>
      <c r="H172" s="64"/>
      <c r="I172" s="64"/>
      <c r="J172" s="64"/>
      <c r="K172" s="64"/>
      <c r="L172" s="64"/>
      <c r="M172" s="64"/>
      <c r="N172" s="2"/>
      <c r="AJ172" s="18"/>
    </row>
    <row r="173" spans="1:36">
      <c r="A173" s="45"/>
      <c r="B173" s="45"/>
      <c r="C173" s="64"/>
      <c r="D173" s="64"/>
      <c r="E173" s="64"/>
      <c r="F173" s="64"/>
      <c r="G173" s="64"/>
      <c r="H173" s="64"/>
      <c r="I173" s="64"/>
      <c r="J173" s="64"/>
      <c r="K173" s="64"/>
      <c r="L173" s="64"/>
      <c r="M173" s="64"/>
      <c r="N173" s="2"/>
      <c r="AJ173" s="18"/>
    </row>
    <row r="174" spans="1:36">
      <c r="A174" s="45"/>
      <c r="B174" s="45"/>
      <c r="C174" s="64"/>
      <c r="D174" s="64"/>
      <c r="E174" s="64"/>
      <c r="F174" s="64"/>
      <c r="G174" s="64"/>
      <c r="H174" s="64"/>
      <c r="I174" s="64"/>
      <c r="J174" s="64"/>
      <c r="K174" s="64"/>
      <c r="L174" s="64"/>
      <c r="M174" s="64"/>
      <c r="N174" s="2"/>
      <c r="AJ174" s="18"/>
    </row>
    <row r="175" spans="1:36">
      <c r="A175" s="45"/>
      <c r="B175" s="45"/>
      <c r="C175" s="64"/>
      <c r="D175" s="64"/>
      <c r="E175" s="64"/>
      <c r="F175" s="64"/>
      <c r="G175" s="64"/>
      <c r="H175" s="64"/>
      <c r="I175" s="64"/>
      <c r="J175" s="64"/>
      <c r="K175" s="64"/>
      <c r="L175" s="64"/>
      <c r="M175" s="64"/>
      <c r="N175" s="2"/>
      <c r="AJ175" s="18"/>
    </row>
    <row r="176" spans="1:36">
      <c r="A176" s="45"/>
      <c r="B176" s="45"/>
      <c r="C176" s="64"/>
      <c r="D176" s="64"/>
      <c r="E176" s="64"/>
      <c r="F176" s="64"/>
      <c r="G176" s="64"/>
      <c r="H176" s="64"/>
      <c r="I176" s="64"/>
      <c r="J176" s="64"/>
      <c r="K176" s="64"/>
      <c r="L176" s="64"/>
      <c r="M176" s="64"/>
      <c r="N176" s="2"/>
      <c r="AJ176" s="18"/>
    </row>
    <row r="177" spans="1:36">
      <c r="A177" s="45"/>
      <c r="B177" s="45"/>
      <c r="C177" s="64"/>
      <c r="D177" s="64"/>
      <c r="E177" s="64"/>
      <c r="F177" s="64"/>
      <c r="G177" s="64"/>
      <c r="H177" s="64"/>
      <c r="I177" s="64"/>
      <c r="J177" s="64"/>
      <c r="K177" s="64"/>
      <c r="L177" s="64"/>
      <c r="M177" s="64"/>
      <c r="N177" s="2"/>
      <c r="AJ177" s="18"/>
    </row>
    <row r="178" spans="1:36">
      <c r="A178" s="45"/>
      <c r="B178" s="45"/>
      <c r="C178" s="64"/>
      <c r="D178" s="64"/>
      <c r="E178" s="64"/>
      <c r="F178" s="64"/>
      <c r="G178" s="64"/>
      <c r="H178" s="64"/>
      <c r="I178" s="64"/>
      <c r="J178" s="64"/>
      <c r="K178" s="64"/>
      <c r="L178" s="64"/>
      <c r="M178" s="64"/>
      <c r="N178" s="2"/>
      <c r="AJ178" s="18"/>
    </row>
    <row r="179" spans="1:36">
      <c r="AJ179" s="18"/>
    </row>
    <row r="180" spans="1:36" ht="15.75">
      <c r="A180" s="278" t="s">
        <v>523</v>
      </c>
      <c r="B180" s="280" t="s">
        <v>83</v>
      </c>
      <c r="C180" s="280" t="s">
        <v>1</v>
      </c>
      <c r="D180" s="280" t="s">
        <v>3</v>
      </c>
      <c r="E180" s="281" t="s">
        <v>5</v>
      </c>
      <c r="F180" s="280" t="s">
        <v>7</v>
      </c>
      <c r="G180" s="280"/>
      <c r="H180" s="280" t="s">
        <v>9</v>
      </c>
      <c r="I180" s="280" t="s">
        <v>13</v>
      </c>
      <c r="J180" s="280" t="s">
        <v>11</v>
      </c>
      <c r="K180" s="283" t="s">
        <v>84</v>
      </c>
      <c r="L180" s="283"/>
      <c r="M180" s="280" t="s">
        <v>19</v>
      </c>
      <c r="N180" s="46"/>
      <c r="AJ180" s="18"/>
    </row>
    <row r="181" spans="1:36" ht="15" customHeight="1">
      <c r="A181" s="279"/>
      <c r="B181" s="280"/>
      <c r="C181" s="280"/>
      <c r="D181" s="280"/>
      <c r="E181" s="281"/>
      <c r="F181" s="50" t="s">
        <v>86</v>
      </c>
      <c r="G181" s="50" t="s">
        <v>87</v>
      </c>
      <c r="H181" s="280"/>
      <c r="I181" s="280"/>
      <c r="J181" s="280"/>
      <c r="K181" s="97" t="s">
        <v>88</v>
      </c>
      <c r="L181" s="97" t="s">
        <v>89</v>
      </c>
      <c r="M181" s="280"/>
      <c r="N181" s="2"/>
      <c r="AJ181" s="18"/>
    </row>
    <row r="182" spans="1:36">
      <c r="A182" s="45" t="s">
        <v>754</v>
      </c>
      <c r="B182" s="45"/>
      <c r="C182" s="64" t="s">
        <v>535</v>
      </c>
      <c r="D182" s="64"/>
      <c r="E182" s="64"/>
      <c r="F182" s="64"/>
      <c r="G182" s="64"/>
      <c r="H182" s="64"/>
      <c r="I182" s="64"/>
      <c r="J182" s="61"/>
      <c r="K182" s="61"/>
      <c r="L182" s="61"/>
      <c r="M182" s="61"/>
      <c r="N182" s="2"/>
      <c r="AJ182" s="18"/>
    </row>
    <row r="183" spans="1:36">
      <c r="A183" s="45"/>
      <c r="B183" s="45"/>
      <c r="C183" s="64"/>
      <c r="D183" s="64"/>
      <c r="E183" s="64"/>
      <c r="F183" s="64"/>
      <c r="G183" s="64"/>
      <c r="H183" s="64"/>
      <c r="I183" s="64"/>
      <c r="J183" s="64"/>
      <c r="K183" s="64"/>
      <c r="L183" s="64"/>
      <c r="M183" s="64"/>
      <c r="N183" s="2"/>
      <c r="AJ183" s="18"/>
    </row>
    <row r="184" spans="1:36">
      <c r="A184" s="45"/>
      <c r="B184" s="45"/>
      <c r="C184" s="64"/>
      <c r="D184" s="64"/>
      <c r="E184" s="64"/>
      <c r="F184" s="64"/>
      <c r="G184" s="64"/>
      <c r="H184" s="64"/>
      <c r="I184" s="64"/>
      <c r="J184" s="64"/>
      <c r="K184" s="64"/>
      <c r="L184" s="64"/>
      <c r="M184" s="64"/>
      <c r="N184" s="2"/>
      <c r="AJ184" s="18"/>
    </row>
    <row r="185" spans="1:36">
      <c r="A185" s="45"/>
      <c r="B185" s="45"/>
      <c r="C185" s="64"/>
      <c r="D185" s="64"/>
      <c r="E185" s="64"/>
      <c r="F185" s="64"/>
      <c r="G185" s="64"/>
      <c r="H185" s="64"/>
      <c r="I185" s="64"/>
      <c r="J185" s="64"/>
      <c r="K185" s="64"/>
      <c r="L185" s="64"/>
      <c r="M185" s="64"/>
      <c r="N185" s="2"/>
      <c r="AJ185" s="18"/>
    </row>
    <row r="186" spans="1:36">
      <c r="A186" s="45"/>
      <c r="B186" s="45"/>
      <c r="C186" s="64"/>
      <c r="D186" s="64"/>
      <c r="E186" s="64"/>
      <c r="F186" s="64"/>
      <c r="G186" s="64"/>
      <c r="H186" s="64"/>
      <c r="I186" s="64"/>
      <c r="J186" s="64"/>
      <c r="K186" s="64"/>
      <c r="L186" s="64"/>
      <c r="M186" s="64"/>
      <c r="N186" s="2"/>
      <c r="AJ186" s="18"/>
    </row>
    <row r="187" spans="1:36">
      <c r="A187" s="45"/>
      <c r="B187" s="45"/>
      <c r="C187" s="64"/>
      <c r="D187" s="64"/>
      <c r="E187" s="64"/>
      <c r="F187" s="64"/>
      <c r="G187" s="64"/>
      <c r="H187" s="64"/>
      <c r="I187" s="64"/>
      <c r="J187" s="64"/>
      <c r="K187" s="64"/>
      <c r="L187" s="64"/>
      <c r="M187" s="64"/>
      <c r="N187" s="2"/>
      <c r="AJ187" s="18"/>
    </row>
    <row r="188" spans="1:36">
      <c r="A188" s="45"/>
      <c r="B188" s="45"/>
      <c r="C188" s="64"/>
      <c r="D188" s="64"/>
      <c r="E188" s="64"/>
      <c r="F188" s="64"/>
      <c r="G188" s="64"/>
      <c r="H188" s="64"/>
      <c r="I188" s="64"/>
      <c r="J188" s="64"/>
      <c r="K188" s="64"/>
      <c r="L188" s="64"/>
      <c r="M188" s="64"/>
      <c r="N188" s="2"/>
      <c r="AJ188" s="18"/>
    </row>
    <row r="189" spans="1:36">
      <c r="A189" s="45"/>
      <c r="B189" s="45"/>
      <c r="C189" s="64"/>
      <c r="D189" s="64"/>
      <c r="E189" s="64"/>
      <c r="F189" s="64"/>
      <c r="G189" s="64"/>
      <c r="H189" s="64"/>
      <c r="I189" s="64"/>
      <c r="J189" s="64"/>
      <c r="K189" s="64"/>
      <c r="L189" s="64"/>
      <c r="M189" s="64"/>
      <c r="N189" s="2"/>
      <c r="AJ189" s="18"/>
    </row>
    <row r="190" spans="1:36">
      <c r="A190" s="45"/>
      <c r="B190" s="45"/>
      <c r="C190" s="64"/>
      <c r="D190" s="64"/>
      <c r="E190" s="64"/>
      <c r="F190" s="64"/>
      <c r="G190" s="64"/>
      <c r="H190" s="64"/>
      <c r="I190" s="64"/>
      <c r="J190" s="64"/>
      <c r="K190" s="64"/>
      <c r="L190" s="64"/>
      <c r="M190" s="64"/>
      <c r="N190" s="2"/>
      <c r="AJ190" s="18"/>
    </row>
    <row r="191" spans="1:36">
      <c r="AJ191" s="18"/>
    </row>
    <row r="192" spans="1:36" ht="15.75">
      <c r="A192" s="278" t="s">
        <v>523</v>
      </c>
      <c r="B192" s="280" t="s">
        <v>83</v>
      </c>
      <c r="C192" s="280" t="s">
        <v>1</v>
      </c>
      <c r="D192" s="280" t="s">
        <v>3</v>
      </c>
      <c r="E192" s="281" t="s">
        <v>5</v>
      </c>
      <c r="F192" s="280" t="s">
        <v>7</v>
      </c>
      <c r="G192" s="280"/>
      <c r="H192" s="280" t="s">
        <v>9</v>
      </c>
      <c r="I192" s="280" t="s">
        <v>13</v>
      </c>
      <c r="J192" s="280" t="s">
        <v>11</v>
      </c>
      <c r="K192" s="283" t="s">
        <v>84</v>
      </c>
      <c r="L192" s="283"/>
      <c r="M192" s="280" t="s">
        <v>19</v>
      </c>
      <c r="N192" s="46"/>
      <c r="AJ192" s="18"/>
    </row>
    <row r="193" spans="1:36" ht="15" customHeight="1">
      <c r="A193" s="279"/>
      <c r="B193" s="280"/>
      <c r="C193" s="280"/>
      <c r="D193" s="280"/>
      <c r="E193" s="281"/>
      <c r="F193" s="50" t="s">
        <v>86</v>
      </c>
      <c r="G193" s="50" t="s">
        <v>87</v>
      </c>
      <c r="H193" s="280"/>
      <c r="I193" s="280"/>
      <c r="J193" s="280"/>
      <c r="K193" s="97" t="s">
        <v>88</v>
      </c>
      <c r="L193" s="97" t="s">
        <v>89</v>
      </c>
      <c r="M193" s="280"/>
      <c r="N193" s="2"/>
      <c r="AJ193" s="18"/>
    </row>
    <row r="194" spans="1:36">
      <c r="A194" s="45"/>
      <c r="B194" s="45"/>
      <c r="C194" s="64" t="s">
        <v>535</v>
      </c>
      <c r="D194" s="64"/>
      <c r="E194" s="64"/>
      <c r="F194" s="64"/>
      <c r="G194" s="64"/>
      <c r="H194" s="64"/>
      <c r="I194" s="64"/>
      <c r="J194" s="61"/>
      <c r="K194" s="61"/>
      <c r="L194" s="61"/>
      <c r="M194" s="61"/>
      <c r="N194" s="2"/>
      <c r="AJ194" s="18"/>
    </row>
    <row r="195" spans="1:36">
      <c r="A195" s="45"/>
      <c r="B195" s="45"/>
      <c r="C195" s="64"/>
      <c r="D195" s="64"/>
      <c r="E195" s="64"/>
      <c r="F195" s="64"/>
      <c r="G195" s="64"/>
      <c r="H195" s="64"/>
      <c r="I195" s="64"/>
      <c r="J195" s="64"/>
      <c r="K195" s="64"/>
      <c r="L195" s="64"/>
      <c r="M195" s="64"/>
      <c r="N195" s="2"/>
      <c r="AJ195" s="18"/>
    </row>
    <row r="196" spans="1:36">
      <c r="A196" s="45"/>
      <c r="B196" s="45"/>
      <c r="C196" s="64"/>
      <c r="D196" s="64"/>
      <c r="E196" s="64"/>
      <c r="F196" s="64"/>
      <c r="G196" s="64"/>
      <c r="H196" s="64"/>
      <c r="I196" s="64"/>
      <c r="J196" s="64"/>
      <c r="K196" s="64"/>
      <c r="L196" s="64"/>
      <c r="M196" s="64"/>
      <c r="N196" s="2"/>
      <c r="AJ196" s="18"/>
    </row>
    <row r="197" spans="1:36">
      <c r="A197" s="45"/>
      <c r="B197" s="45"/>
      <c r="C197" s="64"/>
      <c r="D197" s="64"/>
      <c r="E197" s="64"/>
      <c r="F197" s="64"/>
      <c r="G197" s="64"/>
      <c r="H197" s="64"/>
      <c r="I197" s="64"/>
      <c r="J197" s="64"/>
      <c r="K197" s="64"/>
      <c r="L197" s="64"/>
      <c r="M197" s="64"/>
      <c r="N197" s="2"/>
      <c r="AJ197" s="18"/>
    </row>
    <row r="198" spans="1:36">
      <c r="A198" s="45"/>
      <c r="B198" s="45"/>
      <c r="C198" s="64"/>
      <c r="D198" s="64"/>
      <c r="E198" s="64"/>
      <c r="F198" s="64"/>
      <c r="G198" s="64"/>
      <c r="H198" s="64"/>
      <c r="I198" s="64"/>
      <c r="J198" s="64"/>
      <c r="K198" s="64"/>
      <c r="L198" s="64"/>
      <c r="M198" s="64"/>
      <c r="N198" s="2"/>
      <c r="AJ198" s="18"/>
    </row>
    <row r="199" spans="1:36">
      <c r="A199" s="45"/>
      <c r="B199" s="45"/>
      <c r="C199" s="64"/>
      <c r="D199" s="64"/>
      <c r="E199" s="64"/>
      <c r="F199" s="64"/>
      <c r="G199" s="64"/>
      <c r="H199" s="64"/>
      <c r="I199" s="64"/>
      <c r="J199" s="64"/>
      <c r="K199" s="64"/>
      <c r="L199" s="64"/>
      <c r="M199" s="64"/>
      <c r="N199" s="2"/>
      <c r="AJ199" s="18"/>
    </row>
    <row r="200" spans="1:36">
      <c r="A200" s="45"/>
      <c r="B200" s="45"/>
      <c r="C200" s="64"/>
      <c r="D200" s="64"/>
      <c r="E200" s="64"/>
      <c r="F200" s="64"/>
      <c r="G200" s="64"/>
      <c r="H200" s="64"/>
      <c r="I200" s="64"/>
      <c r="J200" s="64"/>
      <c r="K200" s="64"/>
      <c r="L200" s="64"/>
      <c r="M200" s="64"/>
      <c r="N200" s="2"/>
      <c r="AJ200" s="18"/>
    </row>
    <row r="201" spans="1:36">
      <c r="A201" s="45"/>
      <c r="B201" s="45"/>
      <c r="C201" s="64"/>
      <c r="D201" s="64"/>
      <c r="E201" s="64"/>
      <c r="F201" s="64"/>
      <c r="G201" s="64"/>
      <c r="H201" s="64"/>
      <c r="I201" s="64"/>
      <c r="J201" s="64"/>
      <c r="K201" s="64"/>
      <c r="L201" s="64"/>
      <c r="M201" s="64"/>
      <c r="N201" s="2"/>
      <c r="AJ201" s="18"/>
    </row>
    <row r="202" spans="1:36">
      <c r="A202" s="45"/>
      <c r="B202" s="45"/>
      <c r="C202" s="64"/>
      <c r="D202" s="64"/>
      <c r="E202" s="64"/>
      <c r="F202" s="64"/>
      <c r="G202" s="64"/>
      <c r="H202" s="64"/>
      <c r="I202" s="64"/>
      <c r="J202" s="64"/>
      <c r="K202" s="64"/>
      <c r="L202" s="64"/>
      <c r="M202" s="64"/>
      <c r="N202" s="2"/>
      <c r="AJ202" s="18"/>
    </row>
    <row r="203" spans="1:36">
      <c r="AJ203" s="18"/>
    </row>
    <row r="204" spans="1:36" ht="15.75">
      <c r="A204" s="282" t="s">
        <v>536</v>
      </c>
      <c r="B204" s="280" t="s">
        <v>83</v>
      </c>
      <c r="C204" s="280" t="s">
        <v>1</v>
      </c>
      <c r="D204" s="280" t="s">
        <v>3</v>
      </c>
      <c r="E204" s="281" t="s">
        <v>5</v>
      </c>
      <c r="F204" s="280" t="s">
        <v>7</v>
      </c>
      <c r="G204" s="280"/>
      <c r="H204" s="280" t="s">
        <v>9</v>
      </c>
      <c r="I204" s="280" t="s">
        <v>13</v>
      </c>
      <c r="J204" s="280" t="s">
        <v>11</v>
      </c>
      <c r="K204" s="283" t="s">
        <v>84</v>
      </c>
      <c r="L204" s="283"/>
      <c r="M204" s="280" t="s">
        <v>19</v>
      </c>
      <c r="N204" s="46"/>
      <c r="AJ204" s="18"/>
    </row>
    <row r="205" spans="1:36" ht="15.75">
      <c r="A205" s="282"/>
      <c r="B205" s="280"/>
      <c r="C205" s="280"/>
      <c r="D205" s="280"/>
      <c r="E205" s="281"/>
      <c r="F205" s="50" t="s">
        <v>86</v>
      </c>
      <c r="G205" s="50" t="s">
        <v>87</v>
      </c>
      <c r="H205" s="280"/>
      <c r="I205" s="280"/>
      <c r="J205" s="280"/>
      <c r="K205" s="97" t="s">
        <v>88</v>
      </c>
      <c r="L205" s="97" t="s">
        <v>89</v>
      </c>
      <c r="M205" s="280"/>
      <c r="N205" s="2"/>
      <c r="AJ205" s="18"/>
    </row>
    <row r="206" spans="1:36">
      <c r="A206" s="45"/>
      <c r="B206" s="45"/>
      <c r="C206" s="64"/>
      <c r="D206" s="64"/>
      <c r="E206" s="64"/>
      <c r="F206" s="64"/>
      <c r="G206" s="64"/>
      <c r="H206" s="64"/>
      <c r="I206" s="64"/>
      <c r="J206" s="61"/>
      <c r="K206" s="61"/>
      <c r="L206" s="61"/>
      <c r="M206" s="61"/>
      <c r="N206" s="2"/>
      <c r="AJ206" s="18"/>
    </row>
    <row r="207" spans="1:36">
      <c r="A207" s="45"/>
      <c r="B207" s="45"/>
      <c r="C207" s="64"/>
      <c r="D207" s="64"/>
      <c r="E207" s="64"/>
      <c r="F207" s="64"/>
      <c r="G207" s="64"/>
      <c r="H207" s="64"/>
      <c r="I207" s="64"/>
      <c r="J207" s="64"/>
      <c r="K207" s="64"/>
      <c r="L207" s="64"/>
      <c r="M207" s="64"/>
      <c r="N207" s="2"/>
      <c r="AJ207" s="18"/>
    </row>
    <row r="208" spans="1:36">
      <c r="A208" s="45"/>
      <c r="B208" s="45"/>
      <c r="C208" s="64"/>
      <c r="D208" s="64"/>
      <c r="E208" s="64"/>
      <c r="F208" s="64"/>
      <c r="G208" s="64"/>
      <c r="H208" s="64"/>
      <c r="I208" s="64"/>
      <c r="J208" s="64"/>
      <c r="K208" s="64"/>
      <c r="L208" s="64"/>
      <c r="M208" s="64"/>
      <c r="N208" s="2"/>
      <c r="AJ208" s="18"/>
    </row>
    <row r="209" spans="1:36">
      <c r="A209" s="45"/>
      <c r="B209" s="45"/>
      <c r="C209" s="64"/>
      <c r="D209" s="64"/>
      <c r="E209" s="64"/>
      <c r="F209" s="64"/>
      <c r="G209" s="64"/>
      <c r="H209" s="64"/>
      <c r="I209" s="64"/>
      <c r="J209" s="64"/>
      <c r="K209" s="64"/>
      <c r="L209" s="64"/>
      <c r="M209" s="64"/>
      <c r="N209" s="2"/>
      <c r="AJ209" s="18"/>
    </row>
    <row r="210" spans="1:36">
      <c r="A210" s="45"/>
      <c r="B210" s="45"/>
      <c r="C210" s="64"/>
      <c r="D210" s="64"/>
      <c r="E210" s="64"/>
      <c r="F210" s="64"/>
      <c r="G210" s="64"/>
      <c r="H210" s="64"/>
      <c r="I210" s="64"/>
      <c r="J210" s="64"/>
      <c r="K210" s="64"/>
      <c r="L210" s="64"/>
      <c r="M210" s="64"/>
      <c r="N210" s="2"/>
      <c r="AJ210" s="18"/>
    </row>
    <row r="211" spans="1:36">
      <c r="A211" s="45"/>
      <c r="B211" s="45"/>
      <c r="C211" s="64"/>
      <c r="D211" s="64"/>
      <c r="E211" s="64"/>
      <c r="F211" s="64"/>
      <c r="G211" s="64"/>
      <c r="H211" s="64"/>
      <c r="I211" s="64"/>
      <c r="J211" s="64"/>
      <c r="K211" s="64"/>
      <c r="L211" s="64"/>
      <c r="M211" s="64"/>
      <c r="N211" s="2"/>
      <c r="AJ211" s="18"/>
    </row>
    <row r="212" spans="1:36">
      <c r="A212" s="45"/>
      <c r="B212" s="45"/>
      <c r="C212" s="64"/>
      <c r="D212" s="64"/>
      <c r="E212" s="64"/>
      <c r="F212" s="64"/>
      <c r="G212" s="64"/>
      <c r="H212" s="64"/>
      <c r="I212" s="64"/>
      <c r="J212" s="64"/>
      <c r="K212" s="64"/>
      <c r="L212" s="64"/>
      <c r="M212" s="64"/>
      <c r="N212" s="2"/>
      <c r="AJ212" s="18"/>
    </row>
    <row r="213" spans="1:36">
      <c r="A213" s="45"/>
      <c r="B213" s="45"/>
      <c r="C213" s="64"/>
      <c r="D213" s="64"/>
      <c r="E213" s="64"/>
      <c r="F213" s="64"/>
      <c r="G213" s="64"/>
      <c r="H213" s="64"/>
      <c r="I213" s="64"/>
      <c r="J213" s="64"/>
      <c r="K213" s="64"/>
      <c r="L213" s="64"/>
      <c r="M213" s="64"/>
      <c r="N213" s="2"/>
      <c r="AJ213" s="18"/>
    </row>
    <row r="214" spans="1:36">
      <c r="A214" s="45"/>
      <c r="B214" s="45"/>
      <c r="C214" s="64"/>
      <c r="D214" s="64"/>
      <c r="E214" s="64"/>
      <c r="F214" s="64"/>
      <c r="G214" s="64"/>
      <c r="H214" s="64"/>
      <c r="I214" s="64"/>
      <c r="J214" s="64"/>
      <c r="K214" s="64"/>
      <c r="L214" s="64"/>
      <c r="M214" s="64"/>
      <c r="N214" s="2"/>
      <c r="AJ214" s="18"/>
    </row>
    <row r="215" spans="1:36">
      <c r="A215" s="18"/>
      <c r="B215" s="18"/>
      <c r="C215" s="18"/>
      <c r="D215" s="18"/>
      <c r="E215" s="18"/>
      <c r="F215" s="18"/>
      <c r="G215" s="18"/>
      <c r="H215" s="18"/>
      <c r="I215" s="18"/>
      <c r="J215" s="18"/>
      <c r="K215" s="18"/>
      <c r="L215" s="18"/>
      <c r="M215" s="18"/>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18"/>
    </row>
    <row r="216" spans="1:36">
      <c r="A216" s="18"/>
      <c r="B216" s="18"/>
      <c r="C216" s="18"/>
      <c r="D216" s="18"/>
      <c r="E216" s="18"/>
      <c r="F216" s="18"/>
      <c r="G216" s="18"/>
      <c r="H216" s="18"/>
      <c r="I216" s="18"/>
      <c r="J216" s="18"/>
      <c r="K216" s="18"/>
      <c r="L216" s="18"/>
      <c r="M216" s="18"/>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18"/>
    </row>
  </sheetData>
  <mergeCells count="94">
    <mergeCell ref="A1:AI1"/>
    <mergeCell ref="A2:AI2"/>
    <mergeCell ref="B4:G4"/>
    <mergeCell ref="B6:C6"/>
    <mergeCell ref="A8:M8"/>
    <mergeCell ref="N8:X8"/>
    <mergeCell ref="Y8:AI8"/>
    <mergeCell ref="N9:N10"/>
    <mergeCell ref="A9:A10"/>
    <mergeCell ref="B9:B10"/>
    <mergeCell ref="C9:C10"/>
    <mergeCell ref="D9:D10"/>
    <mergeCell ref="E9:E10"/>
    <mergeCell ref="F9:G9"/>
    <mergeCell ref="H9:H10"/>
    <mergeCell ref="I9:I10"/>
    <mergeCell ref="J9:J10"/>
    <mergeCell ref="K9:L9"/>
    <mergeCell ref="M9:M10"/>
    <mergeCell ref="X9:X10"/>
    <mergeCell ref="Y9:Y10"/>
    <mergeCell ref="Z9:Z10"/>
    <mergeCell ref="O9:O10"/>
    <mergeCell ref="P9:P10"/>
    <mergeCell ref="Q9:Q10"/>
    <mergeCell ref="R9:R10"/>
    <mergeCell ref="S9:S10"/>
    <mergeCell ref="T9:T10"/>
    <mergeCell ref="A131:A145"/>
    <mergeCell ref="AG9:AG10"/>
    <mergeCell ref="AH9:AH10"/>
    <mergeCell ref="AI9:AI10"/>
    <mergeCell ref="A11:A25"/>
    <mergeCell ref="A26:A40"/>
    <mergeCell ref="A41:A55"/>
    <mergeCell ref="AA9:AA10"/>
    <mergeCell ref="AB9:AB10"/>
    <mergeCell ref="AC9:AC10"/>
    <mergeCell ref="AD9:AD10"/>
    <mergeCell ref="AE9:AE10"/>
    <mergeCell ref="AF9:AF10"/>
    <mergeCell ref="U9:U10"/>
    <mergeCell ref="V9:V10"/>
    <mergeCell ref="W9:W10"/>
    <mergeCell ref="A56:A70"/>
    <mergeCell ref="A71:A85"/>
    <mergeCell ref="A86:A100"/>
    <mergeCell ref="A101:A115"/>
    <mergeCell ref="A116:A130"/>
    <mergeCell ref="K168:L168"/>
    <mergeCell ref="M168:M169"/>
    <mergeCell ref="A146:A160"/>
    <mergeCell ref="A168:A169"/>
    <mergeCell ref="B168:B169"/>
    <mergeCell ref="C168:C169"/>
    <mergeCell ref="D168:D169"/>
    <mergeCell ref="E168:E169"/>
    <mergeCell ref="F180:G180"/>
    <mergeCell ref="F168:G168"/>
    <mergeCell ref="H168:H169"/>
    <mergeCell ref="I168:I169"/>
    <mergeCell ref="J168:J169"/>
    <mergeCell ref="A180:A181"/>
    <mergeCell ref="B180:B181"/>
    <mergeCell ref="C180:C181"/>
    <mergeCell ref="D180:D181"/>
    <mergeCell ref="E180:E181"/>
    <mergeCell ref="A192:A193"/>
    <mergeCell ref="B192:B193"/>
    <mergeCell ref="C192:C193"/>
    <mergeCell ref="D192:D193"/>
    <mergeCell ref="E192:E193"/>
    <mergeCell ref="K192:L192"/>
    <mergeCell ref="M192:M193"/>
    <mergeCell ref="H180:H181"/>
    <mergeCell ref="I180:I181"/>
    <mergeCell ref="J180:J181"/>
    <mergeCell ref="K180:L180"/>
    <mergeCell ref="M180:M181"/>
    <mergeCell ref="F192:G192"/>
    <mergeCell ref="H192:H193"/>
    <mergeCell ref="I192:I193"/>
    <mergeCell ref="J192:J193"/>
    <mergeCell ref="H204:H205"/>
    <mergeCell ref="I204:I205"/>
    <mergeCell ref="J204:J205"/>
    <mergeCell ref="K204:L204"/>
    <mergeCell ref="M204:M205"/>
    <mergeCell ref="A204:A205"/>
    <mergeCell ref="B204:B205"/>
    <mergeCell ref="C204:C205"/>
    <mergeCell ref="D204:D205"/>
    <mergeCell ref="E204:E205"/>
    <mergeCell ref="F204:G204"/>
  </mergeCells>
  <conditionalFormatting sqref="N11:N160">
    <cfRule type="cellIs" dxfId="14" priority="8" stopIfTrue="1" operator="equal">
      <formula>"x"</formula>
    </cfRule>
  </conditionalFormatting>
  <conditionalFormatting sqref="O11:O160">
    <cfRule type="cellIs" dxfId="13" priority="7" operator="equal">
      <formula>"x"</formula>
    </cfRule>
  </conditionalFormatting>
  <conditionalFormatting sqref="P11:P160">
    <cfRule type="cellIs" dxfId="12" priority="6" operator="equal">
      <formula>"x"</formula>
    </cfRule>
  </conditionalFormatting>
  <conditionalFormatting sqref="Q11:Q160">
    <cfRule type="cellIs" dxfId="11" priority="5" stopIfTrue="1" operator="equal">
      <formula>"x"</formula>
    </cfRule>
  </conditionalFormatting>
  <conditionalFormatting sqref="R11:R160">
    <cfRule type="cellIs" dxfId="10" priority="4" operator="equal">
      <formula>"x"</formula>
    </cfRule>
  </conditionalFormatting>
  <conditionalFormatting sqref="S11:S160">
    <cfRule type="cellIs" dxfId="9" priority="1" stopIfTrue="1" operator="equal">
      <formula>$AN$7</formula>
    </cfRule>
    <cfRule type="cellIs" dxfId="8" priority="2" stopIfTrue="1" operator="equal">
      <formula>$AN$6</formula>
    </cfRule>
  </conditionalFormatting>
  <conditionalFormatting sqref="S149:S160">
    <cfRule type="cellIs" dxfId="7" priority="3" stopIfTrue="1" operator="equal">
      <formula>"x"</formula>
    </cfRule>
  </conditionalFormatting>
  <conditionalFormatting sqref="AN6:AN7">
    <cfRule type="cellIs" dxfId="6" priority="9" stopIfTrue="1" operator="equal">
      <formula>$AN$6</formula>
    </cfRule>
  </conditionalFormatting>
  <dataValidations count="1">
    <dataValidation type="list" allowBlank="1" showInputMessage="1" showErrorMessage="1" sqref="S11:S160" xr:uid="{00000000-0002-0000-0700-000000000000}">
      <formula1>$AN$6:$AN$7</formula1>
    </dataValidation>
  </dataValidations>
  <pageMargins left="0.511811024" right="0.511811024" top="0.78740157499999996" bottom="0.78740157499999996" header="0.31496062000000002" footer="0.31496062000000002"/>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37"/>
  <sheetViews>
    <sheetView showGridLines="0" topLeftCell="A22" zoomScale="80" zoomScaleNormal="80" zoomScalePageLayoutView="70" workbookViewId="0">
      <selection activeCell="C36" sqref="C36:J41"/>
    </sheetView>
  </sheetViews>
  <sheetFormatPr defaultColWidth="8.85546875" defaultRowHeight="15"/>
  <cols>
    <col min="1" max="1" width="2.85546875" customWidth="1"/>
    <col min="2" max="2" width="3.85546875" customWidth="1"/>
    <col min="3" max="3" width="53" bestFit="1" customWidth="1"/>
    <col min="4" max="4" width="12" bestFit="1" customWidth="1"/>
    <col min="5" max="5" width="7.42578125" customWidth="1"/>
    <col min="6" max="6" width="12" bestFit="1" customWidth="1"/>
    <col min="7" max="7" width="8.140625" customWidth="1"/>
    <col min="8" max="8" width="9.140625" customWidth="1"/>
    <col min="24" max="24" width="2.85546875" customWidth="1"/>
    <col min="26" max="26" width="0" hidden="1" customWidth="1"/>
    <col min="27" max="28" width="4.140625" hidden="1" customWidth="1"/>
    <col min="29" max="29" width="4.140625" customWidth="1"/>
  </cols>
  <sheetData>
    <row r="1" spans="1:28">
      <c r="A1" s="11"/>
      <c r="B1" s="339" t="s">
        <v>71</v>
      </c>
      <c r="C1" s="339"/>
      <c r="D1" s="339"/>
      <c r="E1" s="339"/>
      <c r="F1" s="339"/>
      <c r="G1" s="339"/>
      <c r="H1" s="339"/>
      <c r="I1" s="339"/>
      <c r="J1" s="339"/>
      <c r="K1" s="339"/>
      <c r="L1" s="339"/>
      <c r="M1" s="339"/>
      <c r="N1" s="339"/>
      <c r="O1" s="339"/>
      <c r="P1" s="339"/>
      <c r="Q1" s="339"/>
      <c r="R1" s="339"/>
      <c r="S1" s="339"/>
      <c r="T1" s="339"/>
      <c r="U1" s="339"/>
      <c r="V1" s="339"/>
      <c r="W1" s="339"/>
      <c r="X1" s="11"/>
    </row>
    <row r="2" spans="1:28" s="15" customFormat="1" ht="21" customHeight="1">
      <c r="A2" s="16"/>
      <c r="B2" s="339"/>
      <c r="C2" s="339"/>
      <c r="D2" s="339"/>
      <c r="E2" s="339"/>
      <c r="F2" s="339"/>
      <c r="G2" s="339"/>
      <c r="H2" s="339"/>
      <c r="I2" s="339"/>
      <c r="J2" s="339"/>
      <c r="K2" s="339"/>
      <c r="L2" s="339"/>
      <c r="M2" s="339"/>
      <c r="N2" s="339"/>
      <c r="O2" s="339"/>
      <c r="P2" s="339"/>
      <c r="Q2" s="339"/>
      <c r="R2" s="339"/>
      <c r="S2" s="339"/>
      <c r="T2" s="339"/>
      <c r="U2" s="339"/>
      <c r="V2" s="339"/>
      <c r="W2" s="339"/>
      <c r="X2" s="16"/>
    </row>
    <row r="3" spans="1:28" ht="33.75" customHeight="1">
      <c r="A3" s="11"/>
      <c r="B3" s="345" t="str">
        <f>'Monitoria Anual - 4'!A2</f>
        <v>Plano de Ação para a Conservação dos Pequenos Mamíferos de Áreas Abertas - PAN PMAA</v>
      </c>
      <c r="C3" s="345"/>
      <c r="D3" s="345"/>
      <c r="E3" s="345"/>
      <c r="F3" s="345"/>
      <c r="G3" s="345"/>
      <c r="H3" s="345"/>
      <c r="I3" s="345"/>
      <c r="J3" s="345"/>
      <c r="K3" s="345"/>
      <c r="L3" s="345"/>
      <c r="M3" s="345"/>
      <c r="N3" s="345"/>
      <c r="O3" s="345"/>
      <c r="P3" s="345"/>
      <c r="Q3" s="345"/>
      <c r="R3" s="345"/>
      <c r="S3" s="345"/>
      <c r="T3" s="345"/>
      <c r="U3" s="345"/>
      <c r="V3" s="345"/>
      <c r="W3" s="345"/>
      <c r="X3" s="11"/>
    </row>
    <row r="4" spans="1:28">
      <c r="A4" s="11"/>
      <c r="J4" s="12"/>
      <c r="K4" s="12"/>
      <c r="L4" s="12"/>
      <c r="M4" s="12"/>
      <c r="N4" s="12"/>
      <c r="O4" s="12"/>
      <c r="X4" s="11"/>
    </row>
    <row r="5" spans="1:28" s="2" customFormat="1" ht="45" customHeight="1">
      <c r="A5" s="18"/>
      <c r="B5" s="350" t="s">
        <v>537</v>
      </c>
      <c r="C5" s="350"/>
      <c r="D5" s="298" t="str">
        <f>'Monitoria Anual - 4'!B4</f>
        <v>Assegurar a viabilidade populacional por meio da manutenção dos habitats e ampliação
do conhecimento biológico das espécies alvo do PAN</v>
      </c>
      <c r="E5" s="298"/>
      <c r="F5" s="298"/>
      <c r="G5" s="298"/>
      <c r="H5" s="298"/>
      <c r="I5" s="298"/>
      <c r="J5" s="298"/>
      <c r="K5" s="298"/>
      <c r="L5" s="298"/>
      <c r="M5" s="351"/>
      <c r="N5" s="13"/>
      <c r="O5" s="13"/>
      <c r="P5" s="13"/>
      <c r="Q5" s="13"/>
      <c r="R5" s="13"/>
      <c r="X5" s="18"/>
    </row>
    <row r="6" spans="1:28">
      <c r="A6" s="11"/>
      <c r="J6" s="12"/>
      <c r="K6" s="12"/>
      <c r="L6" s="12"/>
      <c r="M6" s="12"/>
      <c r="N6" s="12"/>
      <c r="O6" s="12"/>
      <c r="X6" s="11"/>
    </row>
    <row r="7" spans="1:28" ht="26.25" customHeight="1">
      <c r="A7" s="11"/>
      <c r="B7" s="350" t="s">
        <v>75</v>
      </c>
      <c r="C7" s="350"/>
      <c r="D7" s="340" t="str">
        <f>'Monitoria Anual - 4'!B6</f>
        <v>01/10/2016 - 04/10/2016 (virtual)</v>
      </c>
      <c r="E7" s="340"/>
      <c r="F7" s="340"/>
      <c r="G7" s="341"/>
      <c r="H7" s="2"/>
      <c r="I7" s="14"/>
      <c r="J7" s="12"/>
      <c r="K7" s="12"/>
      <c r="L7" s="12"/>
      <c r="M7" s="12"/>
      <c r="N7" s="12"/>
      <c r="O7" s="12"/>
      <c r="X7" s="11"/>
    </row>
    <row r="8" spans="1:28">
      <c r="A8" s="11"/>
      <c r="X8" s="11"/>
    </row>
    <row r="9" spans="1:28" ht="31.5" customHeight="1">
      <c r="A9" s="11"/>
      <c r="B9" s="339" t="s">
        <v>538</v>
      </c>
      <c r="C9" s="339"/>
      <c r="D9" s="339"/>
      <c r="E9" s="339"/>
      <c r="F9" s="339"/>
      <c r="G9" s="339"/>
      <c r="H9" s="339"/>
      <c r="I9" s="339"/>
      <c r="J9" s="339"/>
      <c r="K9" s="339"/>
      <c r="L9" s="339"/>
      <c r="M9" s="339"/>
      <c r="N9" s="339"/>
      <c r="O9" s="339"/>
      <c r="P9" s="339"/>
      <c r="Q9" s="339"/>
      <c r="R9" s="339"/>
      <c r="S9" s="339"/>
      <c r="T9" s="339"/>
      <c r="U9" s="339"/>
      <c r="V9" s="339"/>
      <c r="W9" s="339"/>
      <c r="X9" s="11"/>
    </row>
    <row r="10" spans="1:28">
      <c r="A10" s="11"/>
      <c r="G10" s="10"/>
      <c r="H10" s="10"/>
      <c r="I10" s="10"/>
      <c r="X10" s="11"/>
    </row>
    <row r="11" spans="1:28" ht="15.75">
      <c r="A11" s="11"/>
      <c r="B11" s="340" t="s">
        <v>539</v>
      </c>
      <c r="C11" s="341"/>
      <c r="D11" s="42"/>
      <c r="E11" s="42"/>
      <c r="F11" s="42"/>
      <c r="G11" s="42"/>
      <c r="H11" s="42"/>
      <c r="I11" s="42"/>
      <c r="J11" s="42"/>
      <c r="K11" s="42"/>
      <c r="L11" s="42"/>
      <c r="M11" s="42"/>
      <c r="N11" s="42"/>
      <c r="O11" s="42"/>
      <c r="P11" s="42"/>
      <c r="Q11" s="42"/>
      <c r="R11" s="42"/>
      <c r="S11" s="42"/>
      <c r="T11" s="42"/>
      <c r="U11" s="42"/>
      <c r="V11" s="42"/>
      <c r="W11" s="42"/>
      <c r="X11" s="11"/>
    </row>
    <row r="12" spans="1:28" ht="15.75" thickBot="1">
      <c r="A12" s="11"/>
      <c r="F12" s="346"/>
      <c r="G12" s="346"/>
      <c r="H12" s="110"/>
      <c r="X12" s="11"/>
    </row>
    <row r="13" spans="1:28" ht="33.75" customHeight="1" thickBot="1">
      <c r="A13" s="11"/>
      <c r="C13" s="347" t="s">
        <v>755</v>
      </c>
      <c r="D13" s="348"/>
      <c r="E13" s="348"/>
      <c r="F13" s="348"/>
      <c r="G13" s="349"/>
      <c r="H13" s="3"/>
      <c r="X13" s="11"/>
    </row>
    <row r="14" spans="1:28" s="2" customFormat="1" ht="34.5" customHeight="1" thickBot="1">
      <c r="A14" s="18"/>
      <c r="C14" s="26" t="s">
        <v>541</v>
      </c>
      <c r="D14" s="7" t="s">
        <v>542</v>
      </c>
      <c r="E14" s="8" t="s">
        <v>543</v>
      </c>
      <c r="F14" s="7" t="s">
        <v>544</v>
      </c>
      <c r="G14" s="9" t="s">
        <v>543</v>
      </c>
      <c r="H14" s="6"/>
      <c r="X14" s="18"/>
    </row>
    <row r="15" spans="1:28" ht="15.75">
      <c r="A15" s="11"/>
      <c r="C15" s="79" t="s">
        <v>545</v>
      </c>
      <c r="D15" s="89"/>
      <c r="E15" s="90"/>
      <c r="F15" s="86">
        <f>COUNTA('Monitoria Anual - 4'!S11:S999)</f>
        <v>0</v>
      </c>
      <c r="G15" s="27">
        <f t="shared" ref="G15:G21" si="0">F15/$F$22</f>
        <v>0</v>
      </c>
      <c r="H15" s="4"/>
      <c r="X15" s="11"/>
    </row>
    <row r="16" spans="1:28" ht="15.75">
      <c r="A16" s="11"/>
      <c r="C16" s="80" t="s">
        <v>546</v>
      </c>
      <c r="D16" s="91">
        <f>COUNTA('Monitoria Anual - 4'!N11:N999)</f>
        <v>0</v>
      </c>
      <c r="E16" s="29" t="e">
        <f>D16/$D$22</f>
        <v>#DIV/0!</v>
      </c>
      <c r="F16" s="87">
        <f>D16-AB16</f>
        <v>0</v>
      </c>
      <c r="G16" s="29">
        <f t="shared" si="0"/>
        <v>0</v>
      </c>
      <c r="H16" s="4"/>
      <c r="X16" s="11"/>
      <c r="Z16">
        <f>COUNTIFS('Monitoria Anual - 4'!N:N,"x",'Monitoria Anual - 4'!S:S,"Excluída")</f>
        <v>0</v>
      </c>
      <c r="AA16">
        <f>COUNTIFS('Monitoria Anual - 4'!N:N,"x",'Monitoria Anual - 4'!S:S,"Agrupada")</f>
        <v>0</v>
      </c>
      <c r="AB16">
        <f>Z16+AA16</f>
        <v>0</v>
      </c>
    </row>
    <row r="17" spans="1:28" ht="15.75">
      <c r="A17" s="11"/>
      <c r="C17" s="81" t="s">
        <v>547</v>
      </c>
      <c r="D17" s="91">
        <f>COUNTA('Monitoria Anual - 4'!O11:O999)</f>
        <v>0</v>
      </c>
      <c r="E17" s="29" t="e">
        <f>D17/$D$22</f>
        <v>#DIV/0!</v>
      </c>
      <c r="F17" s="87">
        <f>D17-AB17</f>
        <v>0</v>
      </c>
      <c r="G17" s="29">
        <f t="shared" si="0"/>
        <v>0</v>
      </c>
      <c r="H17" s="4"/>
      <c r="X17" s="11"/>
      <c r="Z17">
        <f t="array" ref="Z17">COUNTIFS('Monitoria Anual - 4'!O:O,"x",'Monitoria Anual - 4'!S:S,"Excluída")</f>
        <v>0</v>
      </c>
      <c r="AA17">
        <f t="array" ref="AA17">COUNTIFS('Monitoria Anual - 4'!O:O,"x",'Monitoria Anual - 4'!S:S,"Agrupada")</f>
        <v>0</v>
      </c>
      <c r="AB17">
        <f>Z17+AA17</f>
        <v>0</v>
      </c>
    </row>
    <row r="18" spans="1:28" ht="15.75">
      <c r="A18" s="11"/>
      <c r="C18" s="82" t="s">
        <v>548</v>
      </c>
      <c r="D18" s="91">
        <f>COUNTA('Monitoria Anual - 4'!P11:P999)</f>
        <v>0</v>
      </c>
      <c r="E18" s="29" t="e">
        <f>D18/$D$22</f>
        <v>#DIV/0!</v>
      </c>
      <c r="F18" s="87">
        <f>D18-AB18</f>
        <v>0</v>
      </c>
      <c r="G18" s="29">
        <f t="shared" si="0"/>
        <v>0</v>
      </c>
      <c r="H18" s="4"/>
      <c r="X18" s="11"/>
      <c r="Z18">
        <f t="array" ref="Z18">COUNTIFS('Monitoria Anual - 4'!P:P,"x",'Monitoria Anual - 4'!S:S,"Excluída")</f>
        <v>0</v>
      </c>
      <c r="AA18">
        <f t="array" ref="AA18">COUNTIFS('Monitoria Anual - 4'!P:P,"x",'Monitoria Anual - 4'!S:S,"Agrupada")</f>
        <v>0</v>
      </c>
      <c r="AB18">
        <f>Z18+AA18</f>
        <v>0</v>
      </c>
    </row>
    <row r="19" spans="1:28" ht="15.75">
      <c r="A19" s="11"/>
      <c r="C19" s="83" t="s">
        <v>549</v>
      </c>
      <c r="D19" s="91">
        <f>COUNTA('Monitoria Anual - 4'!Q11:Q999)</f>
        <v>0</v>
      </c>
      <c r="E19" s="29" t="e">
        <f>D19/$D$22</f>
        <v>#DIV/0!</v>
      </c>
      <c r="F19" s="87">
        <f t="shared" ref="F19:F20" si="1">D19-AB19</f>
        <v>0</v>
      </c>
      <c r="G19" s="29">
        <f t="shared" si="0"/>
        <v>0</v>
      </c>
      <c r="H19" s="4"/>
      <c r="X19" s="11"/>
      <c r="Z19">
        <f t="array" ref="Z19">COUNTIFS('Monitoria Anual - 4'!Q:Q,"x",'Monitoria Anual - 4'!S:S,"Excluída")</f>
        <v>0</v>
      </c>
      <c r="AA19">
        <f t="array" ref="AA19">COUNTIFS('Monitoria Anual - 4'!Q:Q,"x",'Monitoria Anual - 4'!S:S,"Agrupada")</f>
        <v>0</v>
      </c>
      <c r="AB19">
        <f>Z19+AA19</f>
        <v>0</v>
      </c>
    </row>
    <row r="20" spans="1:28" ht="15.75">
      <c r="A20" s="11"/>
      <c r="C20" s="84" t="s">
        <v>550</v>
      </c>
      <c r="D20" s="91">
        <f>COUNTA('Monitoria Anual - 4'!R11:R999)</f>
        <v>0</v>
      </c>
      <c r="E20" s="29" t="e">
        <f>D20/$D$22</f>
        <v>#DIV/0!</v>
      </c>
      <c r="F20" s="87">
        <f t="shared" si="1"/>
        <v>0</v>
      </c>
      <c r="G20" s="29">
        <f t="shared" si="0"/>
        <v>0</v>
      </c>
      <c r="H20" s="4"/>
      <c r="X20" s="11"/>
      <c r="Z20">
        <f t="array" ref="Z20">COUNTIFS('Monitoria Anual - 4'!R:R,"x",'Monitoria Anual - 4'!S:S,"Excluída")</f>
        <v>0</v>
      </c>
      <c r="AA20">
        <f t="array" ref="AA20">COUNTIFS('Monitoria Anual - 4'!R:R,"x",'Monitoria Anual - 4'!S:S,"Agrupada")</f>
        <v>0</v>
      </c>
      <c r="AB20">
        <f>Z20+AA20</f>
        <v>0</v>
      </c>
    </row>
    <row r="21" spans="1:28" ht="16.5" thickBot="1">
      <c r="A21" s="11"/>
      <c r="C21" s="85" t="s">
        <v>551</v>
      </c>
      <c r="D21" s="92"/>
      <c r="E21" s="93"/>
      <c r="F21" s="88">
        <f>'Monitoria Anual - 4'!C166</f>
        <v>3</v>
      </c>
      <c r="G21" s="30">
        <f t="shared" si="0"/>
        <v>1</v>
      </c>
      <c r="H21" s="4"/>
      <c r="X21" s="11"/>
    </row>
    <row r="22" spans="1:28" ht="16.5" thickBot="1">
      <c r="A22" s="11"/>
      <c r="C22" s="94" t="s">
        <v>552</v>
      </c>
      <c r="D22" s="96">
        <f>SUM(D16:D20)</f>
        <v>0</v>
      </c>
      <c r="E22" s="32" t="e">
        <f>SUM(E15:E21)</f>
        <v>#DIV/0!</v>
      </c>
      <c r="F22" s="95">
        <f>SUM(F16:F21)</f>
        <v>3</v>
      </c>
      <c r="G22" s="32">
        <f>SUM(G16:G21)</f>
        <v>1</v>
      </c>
      <c r="H22" s="4"/>
      <c r="X22" s="11"/>
    </row>
    <row r="23" spans="1:28" ht="15.75" thickBot="1">
      <c r="A23" s="11"/>
      <c r="C23" s="75" t="s">
        <v>553</v>
      </c>
      <c r="D23" s="342">
        <f>COUNTIF('Monitoria Anual - 4'!S11:S999,"Agrupada")</f>
        <v>0</v>
      </c>
      <c r="E23" s="343"/>
      <c r="F23" s="343"/>
      <c r="G23" s="344"/>
      <c r="H23" s="5"/>
      <c r="X23" s="11"/>
    </row>
    <row r="24" spans="1:28" ht="15.75" thickBot="1">
      <c r="A24" s="11"/>
      <c r="C24" s="74" t="s">
        <v>554</v>
      </c>
      <c r="D24" s="342">
        <f>COUNTIF('Monitoria Anual - 4'!S11:S161,"Excluída")</f>
        <v>0</v>
      </c>
      <c r="E24" s="343"/>
      <c r="F24" s="343"/>
      <c r="G24" s="344"/>
      <c r="X24" s="11"/>
    </row>
    <row r="25" spans="1:28">
      <c r="A25" s="11"/>
      <c r="X25" s="11"/>
    </row>
    <row r="26" spans="1:28">
      <c r="A26" s="11"/>
      <c r="X26" s="11"/>
    </row>
    <row r="27" spans="1:28" ht="15.75">
      <c r="A27" s="11"/>
      <c r="B27" s="340" t="s">
        <v>555</v>
      </c>
      <c r="C27" s="341"/>
      <c r="D27" s="42"/>
      <c r="E27" s="42"/>
      <c r="F27" s="42"/>
      <c r="G27" s="42"/>
      <c r="X27" s="11"/>
    </row>
    <row r="28" spans="1:28" ht="16.5" thickBot="1">
      <c r="A28" s="11"/>
      <c r="B28" s="42"/>
      <c r="C28" s="17"/>
      <c r="D28" s="17"/>
      <c r="E28" s="17"/>
      <c r="F28" s="17"/>
      <c r="G28" s="17"/>
      <c r="H28" s="42"/>
      <c r="I28" s="42"/>
      <c r="J28" s="42"/>
      <c r="K28" s="42"/>
      <c r="L28" s="42"/>
      <c r="M28" s="42"/>
      <c r="N28" s="42"/>
      <c r="O28" s="42"/>
      <c r="P28" s="42"/>
      <c r="Q28" s="42"/>
      <c r="R28" s="42"/>
      <c r="S28" s="42"/>
      <c r="T28" s="42"/>
      <c r="U28" s="42"/>
      <c r="V28" s="42"/>
      <c r="W28" s="42"/>
      <c r="X28" s="11"/>
    </row>
    <row r="29" spans="1:28" ht="16.5" thickBot="1">
      <c r="A29" s="11"/>
      <c r="B29" s="17"/>
      <c r="C29" s="33" t="s">
        <v>556</v>
      </c>
      <c r="D29" s="68">
        <f>COUNTA('Monitoria Anual - 4'!A11:A160)</f>
        <v>10</v>
      </c>
      <c r="H29" s="17"/>
      <c r="I29" s="17"/>
      <c r="J29" s="17"/>
      <c r="K29" s="17"/>
      <c r="L29" s="17"/>
      <c r="M29" s="17"/>
      <c r="N29" s="17"/>
      <c r="O29" s="17"/>
      <c r="P29" s="17"/>
      <c r="Q29" s="17"/>
      <c r="R29" s="17"/>
      <c r="S29" s="17"/>
      <c r="T29" s="17"/>
      <c r="U29" s="17"/>
      <c r="V29" s="17"/>
      <c r="W29" s="17"/>
      <c r="X29" s="11"/>
    </row>
    <row r="30" spans="1:28" ht="15.75" thickBot="1">
      <c r="A30" s="11"/>
      <c r="X30" s="11"/>
    </row>
    <row r="31" spans="1:28" ht="15.75" thickBot="1">
      <c r="A31" s="11"/>
      <c r="C31" s="78" t="s">
        <v>557</v>
      </c>
      <c r="D31" s="78" t="s">
        <v>558</v>
      </c>
      <c r="E31" s="19"/>
      <c r="F31" s="20"/>
      <c r="G31" s="21"/>
      <c r="H31" s="23"/>
      <c r="I31" s="24"/>
      <c r="J31" s="25"/>
      <c r="W31" s="1"/>
      <c r="X31" s="11"/>
    </row>
    <row r="32" spans="1:28">
      <c r="A32" s="11"/>
      <c r="C32" s="76" t="s">
        <v>559</v>
      </c>
      <c r="D32" s="99">
        <f>SUM(F32:J32)</f>
        <v>0</v>
      </c>
      <c r="E32" s="34">
        <f>COUNTA('Monitoria Anual - 4'!S11:S25)</f>
        <v>0</v>
      </c>
      <c r="F32" s="66">
        <f>COUNTA('Monitoria Anual - 4'!N11:N25)</f>
        <v>0</v>
      </c>
      <c r="G32" s="66">
        <f>COUNTA('Monitoria Anual - 4'!O11:O25)</f>
        <v>0</v>
      </c>
      <c r="H32" s="66">
        <f>COUNTA('Monitoria Anual - 4'!P11:P25)</f>
        <v>0</v>
      </c>
      <c r="I32" s="66">
        <f>COUNTA('Monitoria Anual - 4'!Q11:Q25)</f>
        <v>0</v>
      </c>
      <c r="J32" s="67">
        <f>COUNTA('Monitoria Anual - 4'!R11:R25)</f>
        <v>0</v>
      </c>
      <c r="W32" s="1"/>
      <c r="X32" s="11"/>
    </row>
    <row r="33" spans="1:24">
      <c r="A33" s="11"/>
      <c r="C33" s="77" t="s">
        <v>560</v>
      </c>
      <c r="D33" s="76">
        <f>SUM(F33:J33)</f>
        <v>0</v>
      </c>
      <c r="E33" s="35">
        <f>COUNTA('Monitoria Anual - 4'!S26:S40)</f>
        <v>0</v>
      </c>
      <c r="F33" s="36">
        <f>COUNTA('Monitoria Anual - 4'!N26:N40)</f>
        <v>0</v>
      </c>
      <c r="G33" s="36">
        <f>COUNTA('Monitoria Anual - 4'!O26:O40)</f>
        <v>0</v>
      </c>
      <c r="H33" s="36">
        <f>COUNTA('Monitoria Anual - 4'!P26:P40)</f>
        <v>0</v>
      </c>
      <c r="I33" s="36">
        <f>COUNTA('Monitoria Anual - 4'!Q26:Q40)</f>
        <v>0</v>
      </c>
      <c r="J33" s="37">
        <f>COUNTA('Monitoria Anual - 4'!R26:R40)</f>
        <v>0</v>
      </c>
      <c r="W33" s="1"/>
      <c r="X33" s="11"/>
    </row>
    <row r="34" spans="1:24">
      <c r="A34" s="11"/>
      <c r="C34" s="77" t="s">
        <v>561</v>
      </c>
      <c r="D34" s="76">
        <f t="shared" ref="D34:D35" si="2">SUM(F34:J34)</f>
        <v>0</v>
      </c>
      <c r="E34" s="35">
        <f>COUNTA('Monitoria Anual - 4'!S41:S55)</f>
        <v>0</v>
      </c>
      <c r="F34" s="36">
        <f>COUNTA('Monitoria Anual - 4'!N41:N55)</f>
        <v>0</v>
      </c>
      <c r="G34" s="36">
        <f>COUNTA('Monitoria Anual - 4'!O41:O55)</f>
        <v>0</v>
      </c>
      <c r="H34" s="36">
        <f>COUNTA('Monitoria Anual - 4'!P41:P55)</f>
        <v>0</v>
      </c>
      <c r="I34" s="36">
        <f>COUNTA('Monitoria Anual - 4'!Q41:Q55)</f>
        <v>0</v>
      </c>
      <c r="J34" s="37">
        <f>COUNTA('Monitoria Anual - 4'!R41:R55)</f>
        <v>0</v>
      </c>
      <c r="W34" s="1"/>
      <c r="X34" s="11"/>
    </row>
    <row r="35" spans="1:24">
      <c r="A35" s="11"/>
      <c r="C35" s="77" t="s">
        <v>562</v>
      </c>
      <c r="D35" s="76">
        <f t="shared" si="2"/>
        <v>0</v>
      </c>
      <c r="E35" s="35">
        <f>COUNTA('Monitoria Anual - 4'!S56:S70)</f>
        <v>0</v>
      </c>
      <c r="F35" s="36">
        <f>COUNTA('Monitoria Anual - 4'!N56:N70)</f>
        <v>0</v>
      </c>
      <c r="G35" s="36">
        <f>COUNTA('Monitoria Anual - 4'!O56:O70)</f>
        <v>0</v>
      </c>
      <c r="H35" s="36">
        <f>COUNTA('Monitoria Anual - 4'!P56:P70)</f>
        <v>0</v>
      </c>
      <c r="I35" s="36">
        <f>COUNTA('Monitoria Anual - 4'!Q56:Q70)</f>
        <v>0</v>
      </c>
      <c r="J35" s="37">
        <f>COUNTA('Monitoria Anual - 4'!R56:R70)</f>
        <v>0</v>
      </c>
      <c r="W35" s="1"/>
      <c r="X35" s="11"/>
    </row>
    <row r="36" spans="1:24">
      <c r="A36" s="11"/>
      <c r="X36" s="11"/>
    </row>
    <row r="37" spans="1:24">
      <c r="A37" s="11"/>
      <c r="B37" s="11"/>
      <c r="C37" s="11"/>
      <c r="D37" s="11"/>
      <c r="E37" s="11"/>
      <c r="F37" s="11"/>
      <c r="G37" s="11"/>
      <c r="H37" s="11"/>
      <c r="I37" s="11"/>
      <c r="J37" s="11"/>
      <c r="K37" s="11"/>
      <c r="L37" s="11"/>
      <c r="M37" s="11"/>
      <c r="N37" s="11"/>
      <c r="O37" s="11"/>
      <c r="P37" s="11"/>
      <c r="Q37" s="11"/>
      <c r="R37" s="11"/>
      <c r="S37" s="11"/>
      <c r="T37" s="11"/>
      <c r="U37" s="11"/>
      <c r="V37" s="11"/>
      <c r="W37" s="11"/>
      <c r="X37" s="11"/>
    </row>
  </sheetData>
  <sheetProtection algorithmName="SHA-512" hashValue="vB4Wk4rl2BazUkTHv9jdUtVJ3x2RQV6KQh6gWHlZHISu41GUvzMltJfsYrt9iEpqHh+GtG/Awfvhyn0U0c9TSQ==" saltValue="tUmLIfwgxBEtE7SI2DapZA==" spinCount="100000" sheet="1" objects="1" scenarios="1"/>
  <mergeCells count="13">
    <mergeCell ref="B1:W2"/>
    <mergeCell ref="B3:W3"/>
    <mergeCell ref="B5:C5"/>
    <mergeCell ref="D5:M5"/>
    <mergeCell ref="B7:C7"/>
    <mergeCell ref="D7:G7"/>
    <mergeCell ref="B27:C27"/>
    <mergeCell ref="B9:W9"/>
    <mergeCell ref="B11:C11"/>
    <mergeCell ref="F12:G12"/>
    <mergeCell ref="C13:G13"/>
    <mergeCell ref="D23:G23"/>
    <mergeCell ref="D24:G24"/>
  </mergeCells>
  <conditionalFormatting sqref="E32:F32 G32:J35 F33:F35">
    <cfRule type="cellIs" dxfId="5" priority="1" stopIfTrue="1" operator="equal">
      <formula>0</formula>
    </cfRule>
  </conditionalFormatting>
  <pageMargins left="0.25" right="0.25" top="0.75" bottom="0.75" header="0.3" footer="0.3"/>
  <pageSetup paperSize="9" scale="52" fitToHeight="0" orientation="landscape" r:id="rId1"/>
  <colBreaks count="1" manualBreakCount="1">
    <brk id="1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324"/>
  <sheetViews>
    <sheetView showGridLines="0" zoomScale="60" zoomScaleNormal="60" workbookViewId="0">
      <selection activeCell="A2" sqref="A2:M2"/>
    </sheetView>
  </sheetViews>
  <sheetFormatPr defaultColWidth="8.85546875" defaultRowHeight="15"/>
  <cols>
    <col min="1" max="1" width="72.42578125" style="2" customWidth="1"/>
    <col min="2" max="2" width="7.28515625" style="2" customWidth="1"/>
    <col min="3" max="3" width="73.42578125" style="2" customWidth="1"/>
    <col min="4" max="4" width="18.7109375" style="2" customWidth="1"/>
    <col min="5" max="5" width="19.42578125" style="2" customWidth="1"/>
    <col min="6" max="6" width="25.7109375" style="2" customWidth="1"/>
    <col min="7" max="7" width="27.42578125" style="2" customWidth="1"/>
    <col min="8" max="12" width="25.140625" style="2" customWidth="1"/>
    <col min="13" max="13" width="27.7109375" style="2" bestFit="1" customWidth="1"/>
    <col min="14" max="16" width="26.7109375" style="59" customWidth="1"/>
    <col min="17" max="17" width="37.85546875" style="2" customWidth="1"/>
    <col min="18" max="18" width="28.7109375" style="2" customWidth="1"/>
    <col min="19" max="19" width="40" style="2" customWidth="1"/>
    <col min="20" max="21" width="26.7109375" style="2" customWidth="1"/>
    <col min="22" max="22" width="2.7109375" style="2" customWidth="1"/>
    <col min="23" max="25" width="8.85546875" style="2"/>
    <col min="26" max="26" width="8.85546875" style="2" hidden="1" customWidth="1"/>
    <col min="27" max="16384" width="8.85546875" style="2"/>
  </cols>
  <sheetData>
    <row r="1" spans="1:26" ht="33.75" customHeight="1">
      <c r="A1" s="284" t="s">
        <v>71</v>
      </c>
      <c r="B1" s="284"/>
      <c r="C1" s="284"/>
      <c r="D1" s="284"/>
      <c r="E1" s="284"/>
      <c r="F1" s="284"/>
      <c r="G1" s="284"/>
      <c r="H1" s="284"/>
      <c r="I1" s="284"/>
      <c r="J1" s="284"/>
      <c r="K1" s="284"/>
      <c r="L1" s="284"/>
      <c r="M1" s="284"/>
      <c r="N1" s="56"/>
      <c r="O1" s="56"/>
      <c r="P1" s="56"/>
      <c r="Q1" s="18"/>
      <c r="R1" s="18"/>
      <c r="S1" s="18"/>
      <c r="T1" s="18"/>
      <c r="U1" s="18"/>
      <c r="V1" s="18"/>
      <c r="W1" s="18"/>
    </row>
    <row r="2" spans="1:26" ht="33.75" customHeight="1" thickBot="1">
      <c r="A2" s="353" t="s">
        <v>72</v>
      </c>
      <c r="B2" s="353"/>
      <c r="C2" s="353"/>
      <c r="D2" s="353"/>
      <c r="E2" s="353"/>
      <c r="F2" s="353"/>
      <c r="G2" s="353"/>
      <c r="H2" s="353"/>
      <c r="I2" s="353"/>
      <c r="J2" s="353"/>
      <c r="K2" s="353"/>
      <c r="L2" s="353"/>
      <c r="M2" s="353"/>
      <c r="N2" s="57"/>
      <c r="O2" s="57"/>
      <c r="P2" s="57"/>
      <c r="Q2" s="57"/>
      <c r="R2" s="57"/>
      <c r="S2" s="57"/>
      <c r="T2" s="58"/>
      <c r="U2" s="58"/>
      <c r="W2" s="18"/>
    </row>
    <row r="3" spans="1:26" ht="15.75" thickTop="1">
      <c r="W3" s="18"/>
    </row>
    <row r="4" spans="1:26" ht="45" customHeight="1">
      <c r="A4" s="52" t="s">
        <v>73</v>
      </c>
      <c r="B4" s="298" t="s">
        <v>563</v>
      </c>
      <c r="C4" s="299"/>
      <c r="D4" s="299"/>
      <c r="E4" s="299"/>
      <c r="F4" s="299"/>
      <c r="G4" s="300"/>
      <c r="H4" s="13"/>
      <c r="I4" s="13"/>
      <c r="J4" s="13"/>
      <c r="K4" s="13"/>
      <c r="L4" s="13"/>
      <c r="M4" s="13"/>
      <c r="N4" s="13"/>
      <c r="O4" s="13"/>
      <c r="P4" s="13"/>
      <c r="W4" s="18"/>
    </row>
    <row r="5" spans="1:26">
      <c r="W5" s="18"/>
    </row>
    <row r="6" spans="1:26" ht="27" customHeight="1">
      <c r="A6" s="52" t="s">
        <v>75</v>
      </c>
      <c r="B6" s="301" t="s">
        <v>756</v>
      </c>
      <c r="C6" s="302"/>
      <c r="M6" s="59"/>
      <c r="W6" s="18"/>
      <c r="Z6" s="2" t="s">
        <v>77</v>
      </c>
    </row>
    <row r="7" spans="1:26" ht="15.75" thickBot="1">
      <c r="W7" s="18"/>
      <c r="Z7" s="60" t="s">
        <v>78</v>
      </c>
    </row>
    <row r="8" spans="1:26" ht="27" customHeight="1" thickBot="1">
      <c r="A8" s="305" t="s">
        <v>79</v>
      </c>
      <c r="B8" s="306"/>
      <c r="C8" s="306"/>
      <c r="D8" s="306"/>
      <c r="E8" s="306"/>
      <c r="F8" s="306"/>
      <c r="G8" s="306"/>
      <c r="H8" s="306"/>
      <c r="I8" s="306"/>
      <c r="J8" s="306"/>
      <c r="K8" s="306"/>
      <c r="L8" s="306"/>
      <c r="M8" s="307"/>
      <c r="N8" s="324" t="s">
        <v>80</v>
      </c>
      <c r="O8" s="325"/>
      <c r="P8" s="325"/>
      <c r="Q8" s="325"/>
      <c r="R8" s="325"/>
      <c r="S8" s="325"/>
      <c r="T8" s="325"/>
      <c r="U8" s="326"/>
      <c r="W8" s="18"/>
    </row>
    <row r="9" spans="1:26" ht="64.5" customHeight="1">
      <c r="A9" s="292" t="s">
        <v>82</v>
      </c>
      <c r="B9" s="290" t="s">
        <v>83</v>
      </c>
      <c r="C9" s="290" t="s">
        <v>1</v>
      </c>
      <c r="D9" s="290" t="s">
        <v>3</v>
      </c>
      <c r="E9" s="294" t="s">
        <v>5</v>
      </c>
      <c r="F9" s="290" t="s">
        <v>7</v>
      </c>
      <c r="G9" s="290"/>
      <c r="H9" s="290" t="s">
        <v>9</v>
      </c>
      <c r="I9" s="290" t="s">
        <v>13</v>
      </c>
      <c r="J9" s="290" t="s">
        <v>11</v>
      </c>
      <c r="K9" s="308" t="s">
        <v>84</v>
      </c>
      <c r="L9" s="309"/>
      <c r="M9" s="290" t="s">
        <v>19</v>
      </c>
      <c r="N9" s="333" t="s">
        <v>24</v>
      </c>
      <c r="O9" s="361" t="s">
        <v>34</v>
      </c>
      <c r="P9" s="316" t="s">
        <v>30</v>
      </c>
      <c r="Q9" s="320" t="s">
        <v>38</v>
      </c>
      <c r="R9" s="320" t="s">
        <v>40</v>
      </c>
      <c r="S9" s="320" t="s">
        <v>42</v>
      </c>
      <c r="T9" s="320" t="s">
        <v>44</v>
      </c>
      <c r="U9" s="320" t="s">
        <v>46</v>
      </c>
      <c r="W9" s="18"/>
    </row>
    <row r="10" spans="1:26" ht="45.75" customHeight="1" thickBot="1">
      <c r="A10" s="293"/>
      <c r="B10" s="291"/>
      <c r="C10" s="291"/>
      <c r="D10" s="291"/>
      <c r="E10" s="295"/>
      <c r="F10" s="51" t="s">
        <v>86</v>
      </c>
      <c r="G10" s="51" t="s">
        <v>87</v>
      </c>
      <c r="H10" s="291"/>
      <c r="I10" s="291"/>
      <c r="J10" s="291"/>
      <c r="K10" s="98" t="s">
        <v>88</v>
      </c>
      <c r="L10" s="98" t="s">
        <v>89</v>
      </c>
      <c r="M10" s="291"/>
      <c r="N10" s="334"/>
      <c r="O10" s="362"/>
      <c r="P10" s="317"/>
      <c r="Q10" s="321"/>
      <c r="R10" s="321"/>
      <c r="S10" s="321"/>
      <c r="T10" s="321"/>
      <c r="U10" s="321"/>
      <c r="W10" s="18"/>
    </row>
    <row r="11" spans="1:26" ht="30" customHeight="1">
      <c r="A11" s="108" t="s">
        <v>757</v>
      </c>
      <c r="B11" s="109" t="s">
        <v>91</v>
      </c>
      <c r="C11" s="61"/>
      <c r="D11" s="61"/>
      <c r="E11" s="61"/>
      <c r="F11" s="61"/>
      <c r="G11" s="61"/>
      <c r="H11" s="61"/>
      <c r="I11" s="61"/>
      <c r="J11" s="61"/>
      <c r="K11" s="61"/>
      <c r="L11" s="61"/>
      <c r="M11" s="61"/>
      <c r="N11" s="62"/>
      <c r="O11" s="61"/>
      <c r="P11" s="61"/>
      <c r="Q11" s="61"/>
      <c r="R11" s="61"/>
      <c r="S11" s="61"/>
      <c r="T11" s="61"/>
      <c r="U11" s="61"/>
      <c r="W11" s="18"/>
    </row>
    <row r="12" spans="1:26" ht="30" customHeight="1">
      <c r="A12" s="108"/>
      <c r="B12" s="45" t="s">
        <v>106</v>
      </c>
      <c r="C12" s="64"/>
      <c r="D12" s="64"/>
      <c r="E12" s="64"/>
      <c r="F12" s="64"/>
      <c r="G12" s="64"/>
      <c r="H12" s="64"/>
      <c r="I12" s="64"/>
      <c r="J12" s="64"/>
      <c r="K12" s="64"/>
      <c r="L12" s="64"/>
      <c r="M12" s="64"/>
      <c r="N12" s="61"/>
      <c r="O12" s="61"/>
      <c r="P12" s="61"/>
      <c r="Q12" s="64"/>
      <c r="R12" s="64"/>
      <c r="S12" s="64"/>
      <c r="T12" s="64"/>
      <c r="U12" s="64"/>
      <c r="W12" s="18"/>
    </row>
    <row r="13" spans="1:26" ht="30" customHeight="1">
      <c r="A13" s="108"/>
      <c r="B13" s="45" t="s">
        <v>118</v>
      </c>
      <c r="C13" s="64"/>
      <c r="D13" s="64"/>
      <c r="E13" s="64"/>
      <c r="F13" s="64"/>
      <c r="G13" s="64"/>
      <c r="H13" s="64"/>
      <c r="I13" s="64"/>
      <c r="J13" s="64"/>
      <c r="K13" s="64"/>
      <c r="L13" s="64"/>
      <c r="M13" s="64"/>
      <c r="N13" s="61"/>
      <c r="O13" s="61"/>
      <c r="P13" s="61"/>
      <c r="Q13" s="64"/>
      <c r="R13" s="64"/>
      <c r="S13" s="64"/>
      <c r="T13" s="64"/>
      <c r="U13" s="64"/>
      <c r="W13" s="18"/>
    </row>
    <row r="14" spans="1:26" ht="30" customHeight="1">
      <c r="A14" s="108"/>
      <c r="B14" s="45" t="s">
        <v>131</v>
      </c>
      <c r="C14" s="64"/>
      <c r="D14" s="64"/>
      <c r="E14" s="64"/>
      <c r="F14" s="64"/>
      <c r="G14" s="64"/>
      <c r="H14" s="64"/>
      <c r="I14" s="64"/>
      <c r="J14" s="64"/>
      <c r="K14" s="64"/>
      <c r="L14" s="64"/>
      <c r="M14" s="64"/>
      <c r="N14" s="61"/>
      <c r="O14" s="61"/>
      <c r="P14" s="61"/>
      <c r="Q14" s="64"/>
      <c r="R14" s="64"/>
      <c r="S14" s="64"/>
      <c r="T14" s="64"/>
      <c r="U14" s="64"/>
      <c r="W14" s="18"/>
    </row>
    <row r="15" spans="1:26" ht="30" customHeight="1">
      <c r="A15" s="108"/>
      <c r="B15" s="45" t="s">
        <v>140</v>
      </c>
      <c r="C15" s="64"/>
      <c r="D15" s="64"/>
      <c r="E15" s="64"/>
      <c r="F15" s="64"/>
      <c r="G15" s="64"/>
      <c r="H15" s="64"/>
      <c r="I15" s="64"/>
      <c r="J15" s="64"/>
      <c r="K15" s="64"/>
      <c r="L15" s="64"/>
      <c r="M15" s="64"/>
      <c r="N15" s="61"/>
      <c r="O15" s="61"/>
      <c r="P15" s="61"/>
      <c r="Q15" s="64"/>
      <c r="R15" s="64"/>
      <c r="S15" s="64"/>
      <c r="T15" s="64"/>
      <c r="U15" s="64"/>
      <c r="W15" s="18"/>
    </row>
    <row r="16" spans="1:26" ht="30" customHeight="1">
      <c r="A16" s="108"/>
      <c r="B16" s="45" t="s">
        <v>156</v>
      </c>
      <c r="C16" s="64"/>
      <c r="D16" s="64"/>
      <c r="E16" s="64"/>
      <c r="F16" s="64"/>
      <c r="G16" s="64"/>
      <c r="H16" s="64"/>
      <c r="I16" s="64"/>
      <c r="J16" s="64"/>
      <c r="K16" s="64"/>
      <c r="L16" s="64"/>
      <c r="M16" s="64"/>
      <c r="N16" s="61"/>
      <c r="O16" s="61"/>
      <c r="P16" s="61"/>
      <c r="Q16" s="64"/>
      <c r="R16" s="64"/>
      <c r="S16" s="64"/>
      <c r="T16" s="64"/>
      <c r="U16" s="64"/>
      <c r="W16" s="18"/>
    </row>
    <row r="17" spans="1:23" ht="30" customHeight="1">
      <c r="A17" s="108"/>
      <c r="B17" s="45" t="s">
        <v>170</v>
      </c>
      <c r="C17" s="64"/>
      <c r="D17" s="64"/>
      <c r="E17" s="64"/>
      <c r="F17" s="64"/>
      <c r="G17" s="64"/>
      <c r="H17" s="64"/>
      <c r="I17" s="64"/>
      <c r="J17" s="64"/>
      <c r="K17" s="64"/>
      <c r="L17" s="64"/>
      <c r="M17" s="64"/>
      <c r="N17" s="61"/>
      <c r="O17" s="61"/>
      <c r="P17" s="61"/>
      <c r="Q17" s="64"/>
      <c r="R17" s="64"/>
      <c r="S17" s="64"/>
      <c r="T17" s="64"/>
      <c r="U17" s="64"/>
      <c r="W17" s="18"/>
    </row>
    <row r="18" spans="1:23" ht="30" customHeight="1">
      <c r="A18" s="108"/>
      <c r="B18" s="45" t="s">
        <v>179</v>
      </c>
      <c r="C18" s="64"/>
      <c r="D18" s="64"/>
      <c r="E18" s="64"/>
      <c r="F18" s="64"/>
      <c r="G18" s="64"/>
      <c r="H18" s="64"/>
      <c r="I18" s="64"/>
      <c r="J18" s="64"/>
      <c r="K18" s="64"/>
      <c r="L18" s="64"/>
      <c r="M18" s="64"/>
      <c r="N18" s="61"/>
      <c r="O18" s="61"/>
      <c r="P18" s="61"/>
      <c r="Q18" s="64"/>
      <c r="R18" s="64"/>
      <c r="S18" s="64"/>
      <c r="T18" s="64"/>
      <c r="U18" s="64"/>
      <c r="W18" s="18"/>
    </row>
    <row r="19" spans="1:23" ht="30" customHeight="1">
      <c r="A19" s="108"/>
      <c r="B19" s="45" t="s">
        <v>758</v>
      </c>
      <c r="C19" s="64"/>
      <c r="D19" s="64"/>
      <c r="E19" s="64"/>
      <c r="F19" s="64"/>
      <c r="G19" s="64"/>
      <c r="H19" s="64"/>
      <c r="I19" s="64"/>
      <c r="J19" s="64"/>
      <c r="K19" s="64"/>
      <c r="L19" s="64"/>
      <c r="M19" s="64"/>
      <c r="N19" s="61"/>
      <c r="O19" s="61"/>
      <c r="P19" s="61"/>
      <c r="Q19" s="64"/>
      <c r="R19" s="64"/>
      <c r="S19" s="64"/>
      <c r="T19" s="64"/>
      <c r="U19" s="64"/>
      <c r="W19" s="18"/>
    </row>
    <row r="20" spans="1:23" ht="30" customHeight="1">
      <c r="A20" s="108"/>
      <c r="B20" s="45" t="s">
        <v>759</v>
      </c>
      <c r="C20" s="64"/>
      <c r="D20" s="64"/>
      <c r="E20" s="64"/>
      <c r="F20" s="64"/>
      <c r="G20" s="64"/>
      <c r="H20" s="64"/>
      <c r="I20" s="64"/>
      <c r="J20" s="64"/>
      <c r="K20" s="64"/>
      <c r="L20" s="64"/>
      <c r="M20" s="64"/>
      <c r="N20" s="61"/>
      <c r="O20" s="61"/>
      <c r="P20" s="61"/>
      <c r="Q20" s="64"/>
      <c r="R20" s="64"/>
      <c r="S20" s="64"/>
      <c r="T20" s="64"/>
      <c r="U20" s="64"/>
      <c r="W20" s="18"/>
    </row>
    <row r="21" spans="1:23" ht="30" customHeight="1">
      <c r="A21" s="108"/>
      <c r="B21" s="45" t="s">
        <v>760</v>
      </c>
      <c r="C21" s="64"/>
      <c r="D21" s="64"/>
      <c r="E21" s="64"/>
      <c r="F21" s="64"/>
      <c r="G21" s="64"/>
      <c r="H21" s="64"/>
      <c r="I21" s="64"/>
      <c r="J21" s="64"/>
      <c r="K21" s="64"/>
      <c r="L21" s="64"/>
      <c r="M21" s="64"/>
      <c r="N21" s="61"/>
      <c r="O21" s="61"/>
      <c r="P21" s="61"/>
      <c r="Q21" s="64"/>
      <c r="R21" s="64"/>
      <c r="S21" s="64"/>
      <c r="T21" s="64"/>
      <c r="U21" s="64"/>
      <c r="W21" s="18"/>
    </row>
    <row r="22" spans="1:23" ht="30" customHeight="1">
      <c r="A22" s="108"/>
      <c r="B22" s="45" t="s">
        <v>761</v>
      </c>
      <c r="C22" s="64"/>
      <c r="D22" s="64"/>
      <c r="E22" s="64"/>
      <c r="F22" s="64"/>
      <c r="G22" s="64"/>
      <c r="H22" s="64"/>
      <c r="I22" s="64"/>
      <c r="J22" s="64"/>
      <c r="K22" s="64"/>
      <c r="L22" s="64"/>
      <c r="M22" s="64"/>
      <c r="N22" s="61"/>
      <c r="O22" s="61"/>
      <c r="P22" s="61"/>
      <c r="Q22" s="64"/>
      <c r="R22" s="64"/>
      <c r="S22" s="64"/>
      <c r="T22" s="64"/>
      <c r="U22" s="64"/>
      <c r="W22" s="18"/>
    </row>
    <row r="23" spans="1:23" ht="30" customHeight="1">
      <c r="A23" s="108"/>
      <c r="B23" s="45" t="s">
        <v>762</v>
      </c>
      <c r="C23" s="64"/>
      <c r="D23" s="64"/>
      <c r="E23" s="64"/>
      <c r="F23" s="64"/>
      <c r="G23" s="64"/>
      <c r="H23" s="64"/>
      <c r="I23" s="64"/>
      <c r="J23" s="64"/>
      <c r="K23" s="64"/>
      <c r="L23" s="64"/>
      <c r="M23" s="64"/>
      <c r="N23" s="61"/>
      <c r="O23" s="61"/>
      <c r="P23" s="61"/>
      <c r="Q23" s="64"/>
      <c r="R23" s="64"/>
      <c r="S23" s="64"/>
      <c r="T23" s="64"/>
      <c r="U23" s="64"/>
      <c r="W23" s="18"/>
    </row>
    <row r="24" spans="1:23" ht="30" customHeight="1">
      <c r="A24" s="108"/>
      <c r="B24" s="45" t="s">
        <v>763</v>
      </c>
      <c r="C24" s="64"/>
      <c r="D24" s="64"/>
      <c r="E24" s="64"/>
      <c r="F24" s="64"/>
      <c r="G24" s="64"/>
      <c r="H24" s="64"/>
      <c r="I24" s="64"/>
      <c r="J24" s="64"/>
      <c r="K24" s="64"/>
      <c r="L24" s="64"/>
      <c r="M24" s="64"/>
      <c r="N24" s="61"/>
      <c r="O24" s="61"/>
      <c r="P24" s="61"/>
      <c r="Q24" s="64"/>
      <c r="R24" s="64"/>
      <c r="S24" s="64"/>
      <c r="T24" s="64"/>
      <c r="U24" s="64"/>
      <c r="W24" s="18"/>
    </row>
    <row r="25" spans="1:23" ht="30" customHeight="1">
      <c r="A25" s="108"/>
      <c r="B25" s="45" t="s">
        <v>764</v>
      </c>
      <c r="C25" s="64"/>
      <c r="D25" s="64"/>
      <c r="E25" s="64"/>
      <c r="F25" s="64"/>
      <c r="G25" s="64"/>
      <c r="H25" s="64"/>
      <c r="I25" s="64"/>
      <c r="J25" s="64"/>
      <c r="K25" s="64"/>
      <c r="L25" s="64"/>
      <c r="M25" s="64"/>
      <c r="N25" s="61"/>
      <c r="O25" s="61"/>
      <c r="P25" s="61"/>
      <c r="Q25" s="64"/>
      <c r="R25" s="64"/>
      <c r="S25" s="64"/>
      <c r="T25" s="64"/>
      <c r="U25" s="64"/>
      <c r="W25" s="18"/>
    </row>
    <row r="26" spans="1:23" ht="30" customHeight="1">
      <c r="A26" s="107" t="s">
        <v>765</v>
      </c>
      <c r="B26" s="45" t="s">
        <v>191</v>
      </c>
      <c r="C26" s="64"/>
      <c r="D26" s="64"/>
      <c r="E26" s="64"/>
      <c r="F26" s="64"/>
      <c r="G26" s="64"/>
      <c r="H26" s="64"/>
      <c r="I26" s="64"/>
      <c r="J26" s="64"/>
      <c r="K26" s="64"/>
      <c r="L26" s="64"/>
      <c r="M26" s="64"/>
      <c r="N26" s="61"/>
      <c r="O26" s="61"/>
      <c r="P26" s="61"/>
      <c r="Q26" s="64"/>
      <c r="R26" s="64"/>
      <c r="S26" s="64"/>
      <c r="T26" s="64"/>
      <c r="U26" s="64"/>
      <c r="W26" s="18"/>
    </row>
    <row r="27" spans="1:23" ht="30" customHeight="1">
      <c r="A27" s="108"/>
      <c r="B27" s="45" t="s">
        <v>206</v>
      </c>
      <c r="C27" s="64"/>
      <c r="D27" s="64"/>
      <c r="E27" s="64"/>
      <c r="F27" s="64"/>
      <c r="G27" s="64"/>
      <c r="H27" s="64"/>
      <c r="I27" s="64"/>
      <c r="J27" s="64"/>
      <c r="K27" s="64"/>
      <c r="L27" s="64"/>
      <c r="M27" s="64"/>
      <c r="N27" s="61"/>
      <c r="O27" s="61"/>
      <c r="P27" s="61"/>
      <c r="Q27" s="64"/>
      <c r="R27" s="64"/>
      <c r="S27" s="64"/>
      <c r="T27" s="64"/>
      <c r="U27" s="64"/>
      <c r="W27" s="18"/>
    </row>
    <row r="28" spans="1:23" ht="30" customHeight="1">
      <c r="A28" s="108"/>
      <c r="B28" s="45" t="s">
        <v>218</v>
      </c>
      <c r="C28" s="61"/>
      <c r="D28" s="61"/>
      <c r="E28" s="61"/>
      <c r="F28" s="61"/>
      <c r="G28" s="61"/>
      <c r="H28" s="61"/>
      <c r="I28" s="61"/>
      <c r="J28" s="61"/>
      <c r="K28" s="61"/>
      <c r="L28" s="61"/>
      <c r="M28" s="61"/>
      <c r="N28" s="61"/>
      <c r="O28" s="61"/>
      <c r="P28" s="61"/>
      <c r="Q28" s="61"/>
      <c r="R28" s="61"/>
      <c r="S28" s="61"/>
      <c r="T28" s="61"/>
      <c r="U28" s="61"/>
      <c r="W28" s="18"/>
    </row>
    <row r="29" spans="1:23" ht="30" customHeight="1">
      <c r="A29" s="108"/>
      <c r="B29" s="45" t="s">
        <v>229</v>
      </c>
      <c r="C29" s="61"/>
      <c r="D29" s="61"/>
      <c r="E29" s="61"/>
      <c r="F29" s="61"/>
      <c r="G29" s="61"/>
      <c r="H29" s="61"/>
      <c r="I29" s="61"/>
      <c r="J29" s="61"/>
      <c r="K29" s="61"/>
      <c r="L29" s="61"/>
      <c r="M29" s="61"/>
      <c r="N29" s="61"/>
      <c r="O29" s="61"/>
      <c r="P29" s="61"/>
      <c r="Q29" s="61"/>
      <c r="R29" s="61"/>
      <c r="S29" s="61"/>
      <c r="T29" s="61"/>
      <c r="U29" s="61"/>
      <c r="W29" s="18"/>
    </row>
    <row r="30" spans="1:23" ht="30" customHeight="1">
      <c r="A30" s="108"/>
      <c r="B30" s="45" t="s">
        <v>244</v>
      </c>
      <c r="C30" s="61"/>
      <c r="D30" s="61"/>
      <c r="E30" s="61"/>
      <c r="F30" s="61"/>
      <c r="G30" s="61"/>
      <c r="H30" s="61"/>
      <c r="I30" s="61"/>
      <c r="J30" s="61"/>
      <c r="K30" s="61"/>
      <c r="L30" s="61"/>
      <c r="M30" s="61"/>
      <c r="N30" s="61"/>
      <c r="O30" s="61"/>
      <c r="P30" s="61"/>
      <c r="Q30" s="61"/>
      <c r="R30" s="61"/>
      <c r="S30" s="61"/>
      <c r="T30" s="61"/>
      <c r="U30" s="61"/>
      <c r="W30" s="18"/>
    </row>
    <row r="31" spans="1:23" ht="30" customHeight="1">
      <c r="A31" s="108"/>
      <c r="B31" s="45" t="s">
        <v>254</v>
      </c>
      <c r="C31" s="61"/>
      <c r="D31" s="61"/>
      <c r="E31" s="61"/>
      <c r="F31" s="61"/>
      <c r="G31" s="61"/>
      <c r="H31" s="61"/>
      <c r="I31" s="61"/>
      <c r="J31" s="61"/>
      <c r="K31" s="61"/>
      <c r="L31" s="61"/>
      <c r="M31" s="61"/>
      <c r="N31" s="61"/>
      <c r="O31" s="61"/>
      <c r="P31" s="61"/>
      <c r="Q31" s="61"/>
      <c r="R31" s="61"/>
      <c r="S31" s="61"/>
      <c r="T31" s="61"/>
      <c r="U31" s="61"/>
      <c r="W31" s="18"/>
    </row>
    <row r="32" spans="1:23" ht="30" customHeight="1">
      <c r="A32" s="108"/>
      <c r="B32" s="45" t="s">
        <v>264</v>
      </c>
      <c r="C32" s="61"/>
      <c r="D32" s="61"/>
      <c r="E32" s="61"/>
      <c r="F32" s="61"/>
      <c r="G32" s="61"/>
      <c r="H32" s="61"/>
      <c r="I32" s="61"/>
      <c r="J32" s="61"/>
      <c r="K32" s="61"/>
      <c r="L32" s="61"/>
      <c r="M32" s="61"/>
      <c r="N32" s="61"/>
      <c r="O32" s="61"/>
      <c r="P32" s="61"/>
      <c r="Q32" s="61"/>
      <c r="R32" s="61"/>
      <c r="S32" s="61"/>
      <c r="T32" s="61"/>
      <c r="U32" s="61"/>
      <c r="W32" s="18"/>
    </row>
    <row r="33" spans="1:23" ht="30" customHeight="1">
      <c r="A33" s="108"/>
      <c r="B33" s="45" t="s">
        <v>279</v>
      </c>
      <c r="C33" s="61"/>
      <c r="D33" s="61"/>
      <c r="E33" s="61"/>
      <c r="F33" s="61"/>
      <c r="G33" s="61"/>
      <c r="H33" s="61"/>
      <c r="I33" s="61"/>
      <c r="J33" s="61"/>
      <c r="K33" s="61"/>
      <c r="L33" s="61"/>
      <c r="M33" s="61"/>
      <c r="N33" s="61"/>
      <c r="O33" s="61"/>
      <c r="P33" s="61"/>
      <c r="Q33" s="61"/>
      <c r="R33" s="61"/>
      <c r="S33" s="61"/>
      <c r="T33" s="61"/>
      <c r="U33" s="61"/>
      <c r="W33" s="18"/>
    </row>
    <row r="34" spans="1:23" ht="30" customHeight="1">
      <c r="A34" s="108"/>
      <c r="B34" s="45" t="s">
        <v>290</v>
      </c>
      <c r="C34" s="61"/>
      <c r="D34" s="61"/>
      <c r="E34" s="61"/>
      <c r="F34" s="61"/>
      <c r="G34" s="61"/>
      <c r="H34" s="61"/>
      <c r="I34" s="61"/>
      <c r="J34" s="61"/>
      <c r="K34" s="61"/>
      <c r="L34" s="61"/>
      <c r="M34" s="61"/>
      <c r="N34" s="61"/>
      <c r="O34" s="61"/>
      <c r="P34" s="61"/>
      <c r="Q34" s="61"/>
      <c r="R34" s="61"/>
      <c r="S34" s="61"/>
      <c r="T34" s="61"/>
      <c r="U34" s="61"/>
      <c r="W34" s="18"/>
    </row>
    <row r="35" spans="1:23" ht="30" customHeight="1">
      <c r="A35" s="108"/>
      <c r="B35" s="45" t="s">
        <v>301</v>
      </c>
      <c r="C35" s="61"/>
      <c r="D35" s="61"/>
      <c r="E35" s="61"/>
      <c r="F35" s="61"/>
      <c r="G35" s="61"/>
      <c r="H35" s="61"/>
      <c r="I35" s="61"/>
      <c r="J35" s="61"/>
      <c r="K35" s="61"/>
      <c r="L35" s="61"/>
      <c r="M35" s="61"/>
      <c r="N35" s="61"/>
      <c r="O35" s="61"/>
      <c r="P35" s="61"/>
      <c r="Q35" s="61"/>
      <c r="R35" s="61"/>
      <c r="S35" s="61"/>
      <c r="T35" s="61"/>
      <c r="U35" s="61"/>
      <c r="W35" s="18"/>
    </row>
    <row r="36" spans="1:23" ht="30" customHeight="1">
      <c r="A36" s="108"/>
      <c r="B36" s="45" t="s">
        <v>314</v>
      </c>
      <c r="C36" s="61"/>
      <c r="D36" s="61"/>
      <c r="E36" s="61"/>
      <c r="F36" s="61"/>
      <c r="G36" s="61"/>
      <c r="H36" s="61"/>
      <c r="I36" s="61"/>
      <c r="J36" s="61"/>
      <c r="K36" s="61"/>
      <c r="L36" s="61"/>
      <c r="M36" s="61"/>
      <c r="N36" s="61"/>
      <c r="O36" s="61"/>
      <c r="P36" s="61"/>
      <c r="Q36" s="61"/>
      <c r="R36" s="61"/>
      <c r="S36" s="61"/>
      <c r="T36" s="61"/>
      <c r="U36" s="61"/>
      <c r="W36" s="18"/>
    </row>
    <row r="37" spans="1:23" ht="30" customHeight="1">
      <c r="A37" s="108"/>
      <c r="B37" s="45" t="s">
        <v>324</v>
      </c>
      <c r="C37" s="61"/>
      <c r="D37" s="61"/>
      <c r="E37" s="61"/>
      <c r="F37" s="61"/>
      <c r="G37" s="61"/>
      <c r="H37" s="61"/>
      <c r="I37" s="61"/>
      <c r="J37" s="61"/>
      <c r="K37" s="61"/>
      <c r="L37" s="61"/>
      <c r="M37" s="61"/>
      <c r="N37" s="61"/>
      <c r="O37" s="61"/>
      <c r="P37" s="61"/>
      <c r="Q37" s="61"/>
      <c r="R37" s="61"/>
      <c r="S37" s="61"/>
      <c r="T37" s="61"/>
      <c r="U37" s="61"/>
      <c r="W37" s="18"/>
    </row>
    <row r="38" spans="1:23" ht="30" customHeight="1">
      <c r="A38" s="108"/>
      <c r="B38" s="45" t="s">
        <v>524</v>
      </c>
      <c r="C38" s="61"/>
      <c r="D38" s="61"/>
      <c r="E38" s="61"/>
      <c r="F38" s="61"/>
      <c r="G38" s="61"/>
      <c r="H38" s="61"/>
      <c r="I38" s="61"/>
      <c r="J38" s="61"/>
      <c r="K38" s="61"/>
      <c r="L38" s="61"/>
      <c r="M38" s="61"/>
      <c r="N38" s="61"/>
      <c r="O38" s="61"/>
      <c r="P38" s="61"/>
      <c r="Q38" s="61"/>
      <c r="R38" s="61"/>
      <c r="S38" s="61"/>
      <c r="T38" s="61"/>
      <c r="U38" s="61"/>
      <c r="W38" s="18"/>
    </row>
    <row r="39" spans="1:23" ht="30" customHeight="1">
      <c r="A39" s="108"/>
      <c r="B39" s="45" t="s">
        <v>766</v>
      </c>
      <c r="C39" s="61"/>
      <c r="D39" s="61"/>
      <c r="E39" s="61"/>
      <c r="F39" s="61"/>
      <c r="G39" s="61"/>
      <c r="H39" s="61"/>
      <c r="I39" s="61"/>
      <c r="J39" s="61"/>
      <c r="K39" s="61"/>
      <c r="L39" s="61"/>
      <c r="M39" s="61"/>
      <c r="N39" s="61"/>
      <c r="O39" s="61"/>
      <c r="P39" s="61"/>
      <c r="Q39" s="61"/>
      <c r="R39" s="61"/>
      <c r="S39" s="61"/>
      <c r="T39" s="61"/>
      <c r="U39" s="61"/>
      <c r="W39" s="18"/>
    </row>
    <row r="40" spans="1:23" ht="30" customHeight="1">
      <c r="A40" s="109"/>
      <c r="B40" s="45" t="s">
        <v>767</v>
      </c>
      <c r="C40" s="61"/>
      <c r="D40" s="61"/>
      <c r="E40" s="61"/>
      <c r="F40" s="61"/>
      <c r="G40" s="61"/>
      <c r="H40" s="61"/>
      <c r="I40" s="61"/>
      <c r="J40" s="61"/>
      <c r="K40" s="61"/>
      <c r="L40" s="61"/>
      <c r="M40" s="61"/>
      <c r="N40" s="61"/>
      <c r="O40" s="61"/>
      <c r="P40" s="61"/>
      <c r="Q40" s="61"/>
      <c r="R40" s="61"/>
      <c r="S40" s="61"/>
      <c r="T40" s="61"/>
      <c r="U40" s="61"/>
      <c r="W40" s="18"/>
    </row>
    <row r="41" spans="1:23" ht="30" customHeight="1">
      <c r="A41" s="107" t="s">
        <v>768</v>
      </c>
      <c r="B41" s="45" t="s">
        <v>334</v>
      </c>
      <c r="C41" s="64" t="s">
        <v>769</v>
      </c>
      <c r="D41" s="64"/>
      <c r="E41" s="64"/>
      <c r="F41" s="64"/>
      <c r="G41" s="64"/>
      <c r="H41" s="64"/>
      <c r="I41" s="64"/>
      <c r="J41" s="64"/>
      <c r="K41" s="64"/>
      <c r="L41" s="64"/>
      <c r="M41" s="64"/>
      <c r="N41" s="61"/>
      <c r="O41" s="61"/>
      <c r="P41" s="61"/>
      <c r="Q41" s="64"/>
      <c r="R41" s="64"/>
      <c r="S41" s="64"/>
      <c r="T41" s="64"/>
      <c r="U41" s="64"/>
      <c r="W41" s="18"/>
    </row>
    <row r="42" spans="1:23" ht="30" customHeight="1">
      <c r="A42" s="108"/>
      <c r="B42" s="45" t="s">
        <v>346</v>
      </c>
      <c r="C42" s="64" t="s">
        <v>769</v>
      </c>
      <c r="D42" s="64"/>
      <c r="E42" s="64"/>
      <c r="F42" s="64"/>
      <c r="G42" s="64"/>
      <c r="H42" s="64"/>
      <c r="I42" s="64"/>
      <c r="J42" s="64"/>
      <c r="K42" s="64"/>
      <c r="L42" s="64"/>
      <c r="M42" s="64"/>
      <c r="N42" s="61"/>
      <c r="O42" s="61"/>
      <c r="P42" s="61"/>
      <c r="Q42" s="64"/>
      <c r="R42" s="64"/>
      <c r="S42" s="64"/>
      <c r="T42" s="64"/>
      <c r="U42" s="64"/>
      <c r="W42" s="18"/>
    </row>
    <row r="43" spans="1:23" ht="30" customHeight="1">
      <c r="A43" s="108"/>
      <c r="B43" s="45" t="s">
        <v>356</v>
      </c>
      <c r="C43" s="64" t="s">
        <v>769</v>
      </c>
      <c r="D43" s="64"/>
      <c r="E43" s="64"/>
      <c r="F43" s="64"/>
      <c r="G43" s="64"/>
      <c r="H43" s="64"/>
      <c r="I43" s="64"/>
      <c r="J43" s="64"/>
      <c r="K43" s="64"/>
      <c r="L43" s="64"/>
      <c r="M43" s="64"/>
      <c r="N43" s="61"/>
      <c r="O43" s="61"/>
      <c r="P43" s="61"/>
      <c r="Q43" s="64"/>
      <c r="R43" s="64"/>
      <c r="S43" s="64"/>
      <c r="T43" s="64"/>
      <c r="U43" s="64"/>
      <c r="W43" s="18"/>
    </row>
    <row r="44" spans="1:23" ht="30" customHeight="1">
      <c r="A44" s="108"/>
      <c r="B44" s="45" t="s">
        <v>368</v>
      </c>
      <c r="C44" s="64"/>
      <c r="D44" s="61"/>
      <c r="E44" s="61"/>
      <c r="F44" s="61"/>
      <c r="G44" s="61"/>
      <c r="H44" s="61"/>
      <c r="I44" s="61"/>
      <c r="J44" s="61"/>
      <c r="K44" s="61"/>
      <c r="L44" s="61"/>
      <c r="M44" s="61"/>
      <c r="N44" s="61"/>
      <c r="O44" s="61"/>
      <c r="P44" s="61"/>
      <c r="Q44" s="61"/>
      <c r="R44" s="61"/>
      <c r="S44" s="61"/>
      <c r="T44" s="61"/>
      <c r="U44" s="61"/>
      <c r="W44" s="18"/>
    </row>
    <row r="45" spans="1:23" ht="30" customHeight="1">
      <c r="A45" s="108"/>
      <c r="B45" s="45" t="s">
        <v>381</v>
      </c>
      <c r="C45" s="64"/>
      <c r="D45" s="61"/>
      <c r="E45" s="61"/>
      <c r="F45" s="61"/>
      <c r="G45" s="61"/>
      <c r="H45" s="61"/>
      <c r="I45" s="61"/>
      <c r="J45" s="61"/>
      <c r="K45" s="61"/>
      <c r="L45" s="61"/>
      <c r="M45" s="61"/>
      <c r="N45" s="61"/>
      <c r="O45" s="61"/>
      <c r="P45" s="61"/>
      <c r="Q45" s="61"/>
      <c r="R45" s="61"/>
      <c r="S45" s="61"/>
      <c r="T45" s="61"/>
      <c r="U45" s="61"/>
      <c r="W45" s="18"/>
    </row>
    <row r="46" spans="1:23" ht="30" customHeight="1">
      <c r="A46" s="108"/>
      <c r="B46" s="45" t="s">
        <v>770</v>
      </c>
      <c r="C46" s="64"/>
      <c r="D46" s="61"/>
      <c r="E46" s="61"/>
      <c r="F46" s="61"/>
      <c r="G46" s="61"/>
      <c r="H46" s="61"/>
      <c r="I46" s="61"/>
      <c r="J46" s="61"/>
      <c r="K46" s="61"/>
      <c r="L46" s="61"/>
      <c r="M46" s="61"/>
      <c r="N46" s="61"/>
      <c r="O46" s="61"/>
      <c r="P46" s="61"/>
      <c r="Q46" s="61"/>
      <c r="R46" s="61"/>
      <c r="S46" s="61"/>
      <c r="T46" s="61"/>
      <c r="U46" s="61"/>
      <c r="W46" s="18"/>
    </row>
    <row r="47" spans="1:23" ht="30" customHeight="1">
      <c r="A47" s="108"/>
      <c r="B47" s="45" t="s">
        <v>771</v>
      </c>
      <c r="C47" s="64"/>
      <c r="D47" s="61"/>
      <c r="E47" s="61"/>
      <c r="F47" s="61"/>
      <c r="G47" s="61"/>
      <c r="H47" s="61"/>
      <c r="I47" s="61"/>
      <c r="J47" s="61"/>
      <c r="K47" s="61"/>
      <c r="L47" s="61"/>
      <c r="M47" s="61"/>
      <c r="N47" s="61"/>
      <c r="O47" s="61"/>
      <c r="P47" s="61"/>
      <c r="Q47" s="61"/>
      <c r="R47" s="61"/>
      <c r="S47" s="61"/>
      <c r="T47" s="61"/>
      <c r="U47" s="61"/>
      <c r="W47" s="18"/>
    </row>
    <row r="48" spans="1:23" ht="30" customHeight="1">
      <c r="A48" s="108"/>
      <c r="B48" s="45" t="s">
        <v>772</v>
      </c>
      <c r="C48" s="64"/>
      <c r="D48" s="61"/>
      <c r="E48" s="61"/>
      <c r="F48" s="61"/>
      <c r="G48" s="61"/>
      <c r="H48" s="61"/>
      <c r="I48" s="61"/>
      <c r="J48" s="61"/>
      <c r="K48" s="61"/>
      <c r="L48" s="61"/>
      <c r="M48" s="61"/>
      <c r="N48" s="61"/>
      <c r="O48" s="61"/>
      <c r="P48" s="61"/>
      <c r="Q48" s="61"/>
      <c r="R48" s="61"/>
      <c r="S48" s="61"/>
      <c r="T48" s="61"/>
      <c r="U48" s="61"/>
      <c r="W48" s="18"/>
    </row>
    <row r="49" spans="1:23" ht="30" customHeight="1">
      <c r="A49" s="108"/>
      <c r="B49" s="45" t="s">
        <v>773</v>
      </c>
      <c r="C49" s="64" t="s">
        <v>769</v>
      </c>
      <c r="D49" s="61"/>
      <c r="E49" s="61"/>
      <c r="F49" s="61"/>
      <c r="G49" s="61"/>
      <c r="H49" s="61"/>
      <c r="I49" s="61"/>
      <c r="J49" s="61"/>
      <c r="K49" s="61"/>
      <c r="L49" s="61"/>
      <c r="M49" s="61"/>
      <c r="N49" s="61"/>
      <c r="O49" s="61"/>
      <c r="P49" s="61"/>
      <c r="Q49" s="61"/>
      <c r="R49" s="61"/>
      <c r="S49" s="61"/>
      <c r="T49" s="61"/>
      <c r="U49" s="61"/>
      <c r="W49" s="18"/>
    </row>
    <row r="50" spans="1:23" ht="30" customHeight="1">
      <c r="A50" s="108"/>
      <c r="B50" s="45" t="s">
        <v>774</v>
      </c>
      <c r="C50" s="64"/>
      <c r="D50" s="61"/>
      <c r="E50" s="61"/>
      <c r="F50" s="61"/>
      <c r="G50" s="61"/>
      <c r="H50" s="61"/>
      <c r="I50" s="61"/>
      <c r="J50" s="61"/>
      <c r="K50" s="61"/>
      <c r="L50" s="61"/>
      <c r="M50" s="61"/>
      <c r="N50" s="61"/>
      <c r="O50" s="61"/>
      <c r="P50" s="61"/>
      <c r="Q50" s="61"/>
      <c r="R50" s="61"/>
      <c r="S50" s="61"/>
      <c r="T50" s="61"/>
      <c r="U50" s="61"/>
      <c r="W50" s="18"/>
    </row>
    <row r="51" spans="1:23" ht="30" customHeight="1">
      <c r="A51" s="108"/>
      <c r="B51" s="45" t="s">
        <v>775</v>
      </c>
      <c r="C51" s="64"/>
      <c r="D51" s="61"/>
      <c r="E51" s="61"/>
      <c r="F51" s="61"/>
      <c r="G51" s="61"/>
      <c r="H51" s="61"/>
      <c r="I51" s="61"/>
      <c r="J51" s="61"/>
      <c r="K51" s="61"/>
      <c r="L51" s="61"/>
      <c r="M51" s="61"/>
      <c r="N51" s="61"/>
      <c r="O51" s="61"/>
      <c r="P51" s="61"/>
      <c r="Q51" s="61"/>
      <c r="R51" s="61"/>
      <c r="S51" s="61"/>
      <c r="T51" s="61"/>
      <c r="U51" s="61"/>
      <c r="W51" s="18"/>
    </row>
    <row r="52" spans="1:23" ht="30" customHeight="1">
      <c r="A52" s="108"/>
      <c r="B52" s="45" t="s">
        <v>776</v>
      </c>
      <c r="C52" s="64"/>
      <c r="D52" s="61"/>
      <c r="E52" s="61"/>
      <c r="F52" s="61"/>
      <c r="G52" s="61"/>
      <c r="H52" s="61"/>
      <c r="I52" s="61"/>
      <c r="J52" s="61"/>
      <c r="K52" s="61"/>
      <c r="L52" s="61"/>
      <c r="M52" s="61"/>
      <c r="N52" s="61"/>
      <c r="O52" s="61"/>
      <c r="P52" s="61"/>
      <c r="Q52" s="61"/>
      <c r="R52" s="61"/>
      <c r="S52" s="61"/>
      <c r="T52" s="61"/>
      <c r="U52" s="61"/>
      <c r="W52" s="18"/>
    </row>
    <row r="53" spans="1:23" ht="30" customHeight="1">
      <c r="A53" s="108"/>
      <c r="B53" s="45" t="s">
        <v>777</v>
      </c>
      <c r="C53" s="64"/>
      <c r="D53" s="61"/>
      <c r="E53" s="61"/>
      <c r="F53" s="61"/>
      <c r="G53" s="61"/>
      <c r="H53" s="61"/>
      <c r="I53" s="61"/>
      <c r="J53" s="61"/>
      <c r="K53" s="61"/>
      <c r="L53" s="61"/>
      <c r="M53" s="61"/>
      <c r="N53" s="61"/>
      <c r="O53" s="61"/>
      <c r="P53" s="61"/>
      <c r="Q53" s="61"/>
      <c r="R53" s="61"/>
      <c r="S53" s="61"/>
      <c r="T53" s="61"/>
      <c r="U53" s="61"/>
      <c r="W53" s="18"/>
    </row>
    <row r="54" spans="1:23" ht="30" customHeight="1">
      <c r="A54" s="108"/>
      <c r="B54" s="45" t="s">
        <v>778</v>
      </c>
      <c r="C54" s="64"/>
      <c r="D54" s="61"/>
      <c r="E54" s="61"/>
      <c r="F54" s="61"/>
      <c r="G54" s="61"/>
      <c r="H54" s="61"/>
      <c r="I54" s="61"/>
      <c r="J54" s="61"/>
      <c r="K54" s="61"/>
      <c r="L54" s="61"/>
      <c r="M54" s="61"/>
      <c r="N54" s="61"/>
      <c r="O54" s="61"/>
      <c r="P54" s="61"/>
      <c r="Q54" s="61"/>
      <c r="R54" s="61"/>
      <c r="S54" s="61"/>
      <c r="T54" s="61"/>
      <c r="U54" s="61"/>
      <c r="W54" s="18"/>
    </row>
    <row r="55" spans="1:23" ht="30" customHeight="1">
      <c r="A55" s="109"/>
      <c r="B55" s="45" t="s">
        <v>779</v>
      </c>
      <c r="C55" s="64"/>
      <c r="D55" s="61"/>
      <c r="E55" s="61"/>
      <c r="F55" s="61"/>
      <c r="G55" s="61"/>
      <c r="H55" s="61"/>
      <c r="I55" s="61"/>
      <c r="J55" s="61"/>
      <c r="K55" s="61"/>
      <c r="L55" s="61"/>
      <c r="M55" s="61"/>
      <c r="N55" s="61"/>
      <c r="O55" s="61"/>
      <c r="P55" s="61"/>
      <c r="Q55" s="61"/>
      <c r="R55" s="61"/>
      <c r="S55" s="61"/>
      <c r="T55" s="61"/>
      <c r="U55" s="61"/>
      <c r="W55" s="18"/>
    </row>
    <row r="56" spans="1:23" ht="30" customHeight="1">
      <c r="A56" s="107" t="s">
        <v>780</v>
      </c>
      <c r="B56" s="45" t="s">
        <v>391</v>
      </c>
      <c r="C56" s="64" t="s">
        <v>781</v>
      </c>
      <c r="D56" s="64"/>
      <c r="E56" s="64"/>
      <c r="F56" s="64"/>
      <c r="G56" s="64"/>
      <c r="H56" s="64"/>
      <c r="I56" s="64"/>
      <c r="J56" s="64"/>
      <c r="K56" s="64"/>
      <c r="L56" s="64"/>
      <c r="M56" s="64"/>
      <c r="N56" s="61"/>
      <c r="O56" s="61"/>
      <c r="P56" s="61"/>
      <c r="Q56" s="64"/>
      <c r="R56" s="64"/>
      <c r="S56" s="64"/>
      <c r="T56" s="64"/>
      <c r="U56" s="64"/>
      <c r="W56" s="18"/>
    </row>
    <row r="57" spans="1:23" ht="30" customHeight="1">
      <c r="A57" s="108"/>
      <c r="B57" s="45" t="s">
        <v>407</v>
      </c>
      <c r="C57" s="64" t="s">
        <v>781</v>
      </c>
      <c r="D57" s="64"/>
      <c r="E57" s="64"/>
      <c r="F57" s="64"/>
      <c r="G57" s="64"/>
      <c r="H57" s="64"/>
      <c r="I57" s="64"/>
      <c r="J57" s="64"/>
      <c r="K57" s="64"/>
      <c r="L57" s="64"/>
      <c r="M57" s="64"/>
      <c r="N57" s="61"/>
      <c r="O57" s="61"/>
      <c r="P57" s="61"/>
      <c r="Q57" s="64"/>
      <c r="R57" s="64"/>
      <c r="S57" s="64"/>
      <c r="T57" s="64"/>
      <c r="U57" s="64"/>
      <c r="W57" s="18"/>
    </row>
    <row r="58" spans="1:23" ht="30" customHeight="1">
      <c r="A58" s="108"/>
      <c r="B58" s="45" t="s">
        <v>417</v>
      </c>
      <c r="C58" s="64"/>
      <c r="D58" s="64"/>
      <c r="E58" s="64"/>
      <c r="F58" s="64"/>
      <c r="G58" s="64"/>
      <c r="H58" s="64"/>
      <c r="I58" s="64"/>
      <c r="J58" s="64"/>
      <c r="K58" s="64"/>
      <c r="L58" s="64"/>
      <c r="M58" s="64"/>
      <c r="N58" s="61"/>
      <c r="O58" s="61"/>
      <c r="P58" s="61"/>
      <c r="Q58" s="64"/>
      <c r="R58" s="64"/>
      <c r="S58" s="64"/>
      <c r="T58" s="64"/>
      <c r="U58" s="64"/>
      <c r="W58" s="18"/>
    </row>
    <row r="59" spans="1:23" ht="30" customHeight="1">
      <c r="A59" s="108"/>
      <c r="B59" s="45" t="s">
        <v>427</v>
      </c>
      <c r="C59" s="64"/>
      <c r="D59" s="64"/>
      <c r="E59" s="64"/>
      <c r="F59" s="64"/>
      <c r="G59" s="64"/>
      <c r="H59" s="64"/>
      <c r="I59" s="64"/>
      <c r="J59" s="64"/>
      <c r="K59" s="64"/>
      <c r="L59" s="64"/>
      <c r="M59" s="64"/>
      <c r="N59" s="61"/>
      <c r="O59" s="61"/>
      <c r="P59" s="61"/>
      <c r="Q59" s="64"/>
      <c r="R59" s="64"/>
      <c r="S59" s="64"/>
      <c r="T59" s="64"/>
      <c r="U59" s="64"/>
      <c r="W59" s="18"/>
    </row>
    <row r="60" spans="1:23" ht="30" customHeight="1">
      <c r="A60" s="108"/>
      <c r="B60" s="45" t="s">
        <v>438</v>
      </c>
      <c r="C60" s="64"/>
      <c r="D60" s="64"/>
      <c r="E60" s="64"/>
      <c r="F60" s="64"/>
      <c r="G60" s="64"/>
      <c r="H60" s="64"/>
      <c r="I60" s="64"/>
      <c r="J60" s="64"/>
      <c r="K60" s="64"/>
      <c r="L60" s="64"/>
      <c r="M60" s="64"/>
      <c r="N60" s="61"/>
      <c r="O60" s="61"/>
      <c r="P60" s="61"/>
      <c r="Q60" s="64"/>
      <c r="R60" s="64"/>
      <c r="S60" s="64"/>
      <c r="T60" s="64"/>
      <c r="U60" s="64"/>
      <c r="W60" s="18"/>
    </row>
    <row r="61" spans="1:23" ht="30" customHeight="1">
      <c r="A61" s="108"/>
      <c r="B61" s="45" t="s">
        <v>452</v>
      </c>
      <c r="C61" s="64"/>
      <c r="D61" s="64"/>
      <c r="E61" s="64"/>
      <c r="F61" s="64"/>
      <c r="G61" s="64"/>
      <c r="H61" s="64"/>
      <c r="I61" s="64"/>
      <c r="J61" s="64"/>
      <c r="K61" s="64"/>
      <c r="L61" s="64"/>
      <c r="M61" s="64"/>
      <c r="N61" s="61"/>
      <c r="O61" s="61"/>
      <c r="P61" s="61"/>
      <c r="Q61" s="64"/>
      <c r="R61" s="64"/>
      <c r="S61" s="64"/>
      <c r="T61" s="64"/>
      <c r="U61" s="64"/>
      <c r="W61" s="18"/>
    </row>
    <row r="62" spans="1:23" ht="30" customHeight="1">
      <c r="A62" s="108"/>
      <c r="B62" s="45" t="s">
        <v>461</v>
      </c>
      <c r="C62" s="64"/>
      <c r="D62" s="64"/>
      <c r="E62" s="64"/>
      <c r="F62" s="64"/>
      <c r="G62" s="64"/>
      <c r="H62" s="64"/>
      <c r="I62" s="64"/>
      <c r="J62" s="64"/>
      <c r="K62" s="64"/>
      <c r="L62" s="64"/>
      <c r="M62" s="64"/>
      <c r="N62" s="61"/>
      <c r="O62" s="61"/>
      <c r="P62" s="61"/>
      <c r="Q62" s="64"/>
      <c r="R62" s="64"/>
      <c r="S62" s="64"/>
      <c r="T62" s="64"/>
      <c r="U62" s="64"/>
      <c r="W62" s="18"/>
    </row>
    <row r="63" spans="1:23" ht="30" customHeight="1">
      <c r="A63" s="108"/>
      <c r="B63" s="45" t="s">
        <v>474</v>
      </c>
      <c r="C63" s="64" t="s">
        <v>781</v>
      </c>
      <c r="D63" s="64"/>
      <c r="E63" s="64"/>
      <c r="F63" s="64"/>
      <c r="G63" s="64"/>
      <c r="H63" s="64"/>
      <c r="I63" s="64"/>
      <c r="J63" s="64"/>
      <c r="K63" s="64"/>
      <c r="L63" s="64"/>
      <c r="M63" s="64"/>
      <c r="N63" s="61"/>
      <c r="O63" s="61"/>
      <c r="P63" s="61"/>
      <c r="Q63" s="64"/>
      <c r="R63" s="64"/>
      <c r="S63" s="64"/>
      <c r="T63" s="64"/>
      <c r="U63" s="64"/>
      <c r="W63" s="18"/>
    </row>
    <row r="64" spans="1:23" ht="30" customHeight="1">
      <c r="A64" s="108"/>
      <c r="B64" s="45" t="s">
        <v>481</v>
      </c>
      <c r="C64" s="61" t="s">
        <v>781</v>
      </c>
      <c r="D64" s="61"/>
      <c r="E64" s="61"/>
      <c r="F64" s="61"/>
      <c r="G64" s="61"/>
      <c r="H64" s="61"/>
      <c r="I64" s="61"/>
      <c r="J64" s="61"/>
      <c r="K64" s="61"/>
      <c r="L64" s="61"/>
      <c r="M64" s="61"/>
      <c r="N64" s="61"/>
      <c r="O64" s="61"/>
      <c r="P64" s="61"/>
      <c r="Q64" s="61"/>
      <c r="R64" s="61"/>
      <c r="S64" s="61"/>
      <c r="T64" s="61"/>
      <c r="U64" s="61"/>
      <c r="W64" s="18"/>
    </row>
    <row r="65" spans="1:23" ht="30" customHeight="1">
      <c r="A65" s="108"/>
      <c r="B65" s="45" t="s">
        <v>490</v>
      </c>
      <c r="C65" s="61"/>
      <c r="D65" s="61"/>
      <c r="E65" s="61"/>
      <c r="F65" s="61"/>
      <c r="G65" s="61"/>
      <c r="H65" s="61"/>
      <c r="I65" s="61"/>
      <c r="J65" s="61"/>
      <c r="K65" s="61"/>
      <c r="L65" s="61"/>
      <c r="M65" s="61"/>
      <c r="N65" s="61"/>
      <c r="O65" s="61"/>
      <c r="P65" s="61"/>
      <c r="Q65" s="61"/>
      <c r="R65" s="61"/>
      <c r="S65" s="61"/>
      <c r="T65" s="61"/>
      <c r="U65" s="61"/>
      <c r="W65" s="18"/>
    </row>
    <row r="66" spans="1:23" ht="30" customHeight="1">
      <c r="A66" s="108"/>
      <c r="B66" s="45" t="s">
        <v>499</v>
      </c>
      <c r="C66" s="61"/>
      <c r="D66" s="61"/>
      <c r="E66" s="61"/>
      <c r="F66" s="61"/>
      <c r="G66" s="61"/>
      <c r="H66" s="61"/>
      <c r="I66" s="61"/>
      <c r="J66" s="61"/>
      <c r="K66" s="61"/>
      <c r="L66" s="61"/>
      <c r="M66" s="61"/>
      <c r="N66" s="61"/>
      <c r="O66" s="61"/>
      <c r="P66" s="61"/>
      <c r="Q66" s="61"/>
      <c r="R66" s="61"/>
      <c r="S66" s="61"/>
      <c r="T66" s="61"/>
      <c r="U66" s="61"/>
      <c r="W66" s="18"/>
    </row>
    <row r="67" spans="1:23" ht="30" customHeight="1">
      <c r="A67" s="108"/>
      <c r="B67" s="45" t="s">
        <v>512</v>
      </c>
      <c r="C67" s="61"/>
      <c r="D67" s="61"/>
      <c r="E67" s="61"/>
      <c r="F67" s="61"/>
      <c r="G67" s="61"/>
      <c r="H67" s="61"/>
      <c r="I67" s="61"/>
      <c r="J67" s="61"/>
      <c r="K67" s="61"/>
      <c r="L67" s="61"/>
      <c r="M67" s="61"/>
      <c r="N67" s="61"/>
      <c r="O67" s="61"/>
      <c r="P67" s="61"/>
      <c r="Q67" s="61"/>
      <c r="R67" s="61"/>
      <c r="S67" s="61"/>
      <c r="T67" s="61"/>
      <c r="U67" s="61"/>
      <c r="W67" s="18"/>
    </row>
    <row r="68" spans="1:23" ht="30" customHeight="1">
      <c r="A68" s="108"/>
      <c r="B68" s="45" t="s">
        <v>531</v>
      </c>
      <c r="C68" s="61"/>
      <c r="D68" s="61"/>
      <c r="E68" s="61"/>
      <c r="F68" s="61"/>
      <c r="G68" s="61"/>
      <c r="H68" s="61"/>
      <c r="I68" s="61"/>
      <c r="J68" s="61"/>
      <c r="K68" s="61"/>
      <c r="L68" s="61"/>
      <c r="M68" s="61"/>
      <c r="N68" s="61"/>
      <c r="O68" s="61"/>
      <c r="P68" s="61"/>
      <c r="Q68" s="61"/>
      <c r="R68" s="61"/>
      <c r="S68" s="61"/>
      <c r="T68" s="61"/>
      <c r="U68" s="61"/>
      <c r="W68" s="18"/>
    </row>
    <row r="69" spans="1:23" ht="30" customHeight="1">
      <c r="A69" s="108"/>
      <c r="B69" s="45" t="s">
        <v>782</v>
      </c>
      <c r="C69" s="61"/>
      <c r="D69" s="61"/>
      <c r="E69" s="61"/>
      <c r="F69" s="61"/>
      <c r="G69" s="61"/>
      <c r="H69" s="61"/>
      <c r="I69" s="61"/>
      <c r="J69" s="61"/>
      <c r="K69" s="61"/>
      <c r="L69" s="61"/>
      <c r="M69" s="61"/>
      <c r="N69" s="61"/>
      <c r="O69" s="61"/>
      <c r="P69" s="61"/>
      <c r="Q69" s="61"/>
      <c r="R69" s="61"/>
      <c r="S69" s="61"/>
      <c r="T69" s="61"/>
      <c r="U69" s="61"/>
      <c r="W69" s="18"/>
    </row>
    <row r="70" spans="1:23" ht="30" customHeight="1">
      <c r="A70" s="109"/>
      <c r="B70" s="45" t="s">
        <v>783</v>
      </c>
      <c r="C70" s="61"/>
      <c r="D70" s="61"/>
      <c r="E70" s="61"/>
      <c r="F70" s="61"/>
      <c r="G70" s="61"/>
      <c r="H70" s="61"/>
      <c r="I70" s="61"/>
      <c r="J70" s="61"/>
      <c r="K70" s="61"/>
      <c r="L70" s="61"/>
      <c r="M70" s="61"/>
      <c r="N70" s="61"/>
      <c r="O70" s="61"/>
      <c r="P70" s="61"/>
      <c r="Q70" s="61"/>
      <c r="R70" s="61"/>
      <c r="S70" s="61"/>
      <c r="T70" s="61"/>
      <c r="U70" s="61"/>
      <c r="W70" s="18"/>
    </row>
    <row r="71" spans="1:23" ht="30" customHeight="1">
      <c r="A71" s="107" t="s">
        <v>784</v>
      </c>
      <c r="B71" s="45" t="s">
        <v>785</v>
      </c>
      <c r="C71" s="64" t="s">
        <v>786</v>
      </c>
      <c r="D71" s="64"/>
      <c r="E71" s="64"/>
      <c r="F71" s="64"/>
      <c r="G71" s="64"/>
      <c r="H71" s="64"/>
      <c r="I71" s="64"/>
      <c r="J71" s="64"/>
      <c r="K71" s="64"/>
      <c r="L71" s="64"/>
      <c r="M71" s="64"/>
      <c r="N71" s="61"/>
      <c r="O71" s="61"/>
      <c r="P71" s="61"/>
      <c r="Q71" s="64"/>
      <c r="R71" s="64"/>
      <c r="S71" s="64"/>
      <c r="T71" s="64"/>
      <c r="U71" s="64"/>
      <c r="W71" s="18"/>
    </row>
    <row r="72" spans="1:23" ht="30" customHeight="1">
      <c r="A72" s="108"/>
      <c r="B72" s="45" t="s">
        <v>787</v>
      </c>
      <c r="C72" s="64" t="s">
        <v>786</v>
      </c>
      <c r="D72" s="64"/>
      <c r="E72" s="64"/>
      <c r="F72" s="64"/>
      <c r="G72" s="64"/>
      <c r="H72" s="64"/>
      <c r="I72" s="64"/>
      <c r="J72" s="64"/>
      <c r="K72" s="64"/>
      <c r="L72" s="64"/>
      <c r="M72" s="64"/>
      <c r="N72" s="61"/>
      <c r="O72" s="61"/>
      <c r="P72" s="61"/>
      <c r="Q72" s="64"/>
      <c r="R72" s="64"/>
      <c r="S72" s="64"/>
      <c r="T72" s="64"/>
      <c r="U72" s="64"/>
      <c r="W72" s="18"/>
    </row>
    <row r="73" spans="1:23" ht="30" customHeight="1">
      <c r="A73" s="108"/>
      <c r="B73" s="45" t="s">
        <v>788</v>
      </c>
      <c r="C73" s="64" t="s">
        <v>786</v>
      </c>
      <c r="D73" s="64"/>
      <c r="E73" s="64"/>
      <c r="F73" s="64"/>
      <c r="G73" s="64"/>
      <c r="H73" s="64"/>
      <c r="I73" s="64"/>
      <c r="J73" s="64"/>
      <c r="K73" s="64"/>
      <c r="L73" s="64"/>
      <c r="M73" s="64"/>
      <c r="N73" s="61"/>
      <c r="O73" s="61"/>
      <c r="P73" s="61"/>
      <c r="Q73" s="64"/>
      <c r="R73" s="64"/>
      <c r="S73" s="64"/>
      <c r="T73" s="64"/>
      <c r="U73" s="64"/>
      <c r="W73" s="18"/>
    </row>
    <row r="74" spans="1:23" ht="30" customHeight="1">
      <c r="A74" s="108"/>
      <c r="B74" s="45" t="s">
        <v>789</v>
      </c>
      <c r="C74" s="64"/>
      <c r="D74" s="64"/>
      <c r="E74" s="64"/>
      <c r="F74" s="64"/>
      <c r="G74" s="64"/>
      <c r="H74" s="64"/>
      <c r="I74" s="64"/>
      <c r="J74" s="64"/>
      <c r="K74" s="64"/>
      <c r="L74" s="64"/>
      <c r="M74" s="64"/>
      <c r="N74" s="61"/>
      <c r="O74" s="61"/>
      <c r="P74" s="61"/>
      <c r="Q74" s="64"/>
      <c r="R74" s="64"/>
      <c r="S74" s="64"/>
      <c r="T74" s="64"/>
      <c r="U74" s="64"/>
      <c r="W74" s="18"/>
    </row>
    <row r="75" spans="1:23" ht="30" customHeight="1">
      <c r="A75" s="108"/>
      <c r="B75" s="45" t="s">
        <v>790</v>
      </c>
      <c r="C75" s="64"/>
      <c r="D75" s="64"/>
      <c r="E75" s="64"/>
      <c r="F75" s="64"/>
      <c r="G75" s="64"/>
      <c r="H75" s="64"/>
      <c r="I75" s="64"/>
      <c r="J75" s="64"/>
      <c r="K75" s="64"/>
      <c r="L75" s="64"/>
      <c r="M75" s="64"/>
      <c r="N75" s="61"/>
      <c r="O75" s="61"/>
      <c r="P75" s="61"/>
      <c r="Q75" s="64"/>
      <c r="R75" s="64"/>
      <c r="S75" s="64"/>
      <c r="T75" s="64"/>
      <c r="U75" s="64"/>
      <c r="W75" s="18"/>
    </row>
    <row r="76" spans="1:23" ht="30" customHeight="1">
      <c r="A76" s="108"/>
      <c r="B76" s="45" t="s">
        <v>791</v>
      </c>
      <c r="C76" s="64"/>
      <c r="D76" s="64"/>
      <c r="E76" s="64"/>
      <c r="F76" s="64"/>
      <c r="G76" s="64"/>
      <c r="H76" s="64"/>
      <c r="I76" s="64"/>
      <c r="J76" s="64"/>
      <c r="K76" s="64"/>
      <c r="L76" s="64"/>
      <c r="M76" s="64"/>
      <c r="N76" s="61"/>
      <c r="O76" s="61"/>
      <c r="P76" s="61"/>
      <c r="Q76" s="64"/>
      <c r="R76" s="64"/>
      <c r="S76" s="64"/>
      <c r="T76" s="64"/>
      <c r="U76" s="64"/>
      <c r="W76" s="18"/>
    </row>
    <row r="77" spans="1:23" ht="30" customHeight="1">
      <c r="A77" s="108"/>
      <c r="B77" s="45" t="s">
        <v>792</v>
      </c>
      <c r="C77" s="64"/>
      <c r="D77" s="64"/>
      <c r="E77" s="64"/>
      <c r="F77" s="64"/>
      <c r="G77" s="64"/>
      <c r="H77" s="64"/>
      <c r="I77" s="64"/>
      <c r="J77" s="64"/>
      <c r="K77" s="64"/>
      <c r="L77" s="64"/>
      <c r="M77" s="64"/>
      <c r="N77" s="61"/>
      <c r="O77" s="61"/>
      <c r="P77" s="61"/>
      <c r="Q77" s="64"/>
      <c r="R77" s="64"/>
      <c r="S77" s="64"/>
      <c r="T77" s="64"/>
      <c r="U77" s="64"/>
      <c r="W77" s="18"/>
    </row>
    <row r="78" spans="1:23" ht="30" customHeight="1">
      <c r="A78" s="108"/>
      <c r="B78" s="45" t="s">
        <v>793</v>
      </c>
      <c r="C78" s="64"/>
      <c r="D78" s="64"/>
      <c r="E78" s="64"/>
      <c r="F78" s="64"/>
      <c r="G78" s="64"/>
      <c r="H78" s="64"/>
      <c r="I78" s="64"/>
      <c r="J78" s="64"/>
      <c r="K78" s="64"/>
      <c r="L78" s="64"/>
      <c r="M78" s="64"/>
      <c r="N78" s="61"/>
      <c r="O78" s="61"/>
      <c r="P78" s="61"/>
      <c r="Q78" s="64"/>
      <c r="R78" s="64"/>
      <c r="S78" s="64"/>
      <c r="T78" s="64"/>
      <c r="U78" s="64"/>
      <c r="W78" s="18"/>
    </row>
    <row r="79" spans="1:23" ht="30" customHeight="1">
      <c r="A79" s="108"/>
      <c r="B79" s="45" t="s">
        <v>794</v>
      </c>
      <c r="C79" s="64"/>
      <c r="D79" s="64"/>
      <c r="E79" s="64"/>
      <c r="F79" s="64"/>
      <c r="G79" s="64"/>
      <c r="H79" s="64"/>
      <c r="I79" s="64"/>
      <c r="J79" s="64"/>
      <c r="K79" s="64"/>
      <c r="L79" s="64"/>
      <c r="M79" s="64"/>
      <c r="N79" s="61"/>
      <c r="O79" s="61"/>
      <c r="P79" s="61"/>
      <c r="Q79" s="64"/>
      <c r="R79" s="64"/>
      <c r="S79" s="64"/>
      <c r="T79" s="64"/>
      <c r="U79" s="64"/>
      <c r="W79" s="18"/>
    </row>
    <row r="80" spans="1:23" ht="30" customHeight="1">
      <c r="A80" s="108"/>
      <c r="B80" s="45" t="s">
        <v>795</v>
      </c>
      <c r="C80" s="64"/>
      <c r="D80" s="64"/>
      <c r="E80" s="64"/>
      <c r="F80" s="64"/>
      <c r="G80" s="64"/>
      <c r="H80" s="64"/>
      <c r="I80" s="64"/>
      <c r="J80" s="64"/>
      <c r="K80" s="64"/>
      <c r="L80" s="64"/>
      <c r="M80" s="64"/>
      <c r="N80" s="61"/>
      <c r="O80" s="61"/>
      <c r="P80" s="61"/>
      <c r="Q80" s="64"/>
      <c r="R80" s="64"/>
      <c r="S80" s="64"/>
      <c r="T80" s="64"/>
      <c r="U80" s="64"/>
      <c r="W80" s="18"/>
    </row>
    <row r="81" spans="1:23" ht="30" customHeight="1">
      <c r="A81" s="108"/>
      <c r="B81" s="45" t="s">
        <v>796</v>
      </c>
      <c r="C81" s="64"/>
      <c r="D81" s="64"/>
      <c r="E81" s="64"/>
      <c r="F81" s="64"/>
      <c r="G81" s="64"/>
      <c r="H81" s="64"/>
      <c r="I81" s="64"/>
      <c r="J81" s="64"/>
      <c r="K81" s="64"/>
      <c r="L81" s="64"/>
      <c r="M81" s="64"/>
      <c r="N81" s="61"/>
      <c r="O81" s="61"/>
      <c r="P81" s="61"/>
      <c r="Q81" s="64"/>
      <c r="R81" s="64"/>
      <c r="S81" s="64"/>
      <c r="T81" s="64"/>
      <c r="U81" s="64"/>
      <c r="W81" s="18"/>
    </row>
    <row r="82" spans="1:23" ht="30" customHeight="1">
      <c r="A82" s="108"/>
      <c r="B82" s="45" t="s">
        <v>797</v>
      </c>
      <c r="C82" s="64"/>
      <c r="D82" s="64"/>
      <c r="E82" s="64"/>
      <c r="F82" s="64"/>
      <c r="G82" s="64"/>
      <c r="H82" s="64"/>
      <c r="I82" s="64"/>
      <c r="J82" s="64"/>
      <c r="K82" s="64"/>
      <c r="L82" s="64"/>
      <c r="M82" s="64"/>
      <c r="N82" s="61"/>
      <c r="O82" s="61"/>
      <c r="P82" s="61"/>
      <c r="Q82" s="64"/>
      <c r="R82" s="64"/>
      <c r="S82" s="64"/>
      <c r="T82" s="64"/>
      <c r="U82" s="64"/>
      <c r="W82" s="18"/>
    </row>
    <row r="83" spans="1:23" ht="30" customHeight="1">
      <c r="A83" s="108"/>
      <c r="B83" s="45" t="s">
        <v>798</v>
      </c>
      <c r="C83" s="64"/>
      <c r="D83" s="64"/>
      <c r="E83" s="64"/>
      <c r="F83" s="64"/>
      <c r="G83" s="64"/>
      <c r="H83" s="64"/>
      <c r="I83" s="64"/>
      <c r="J83" s="64"/>
      <c r="K83" s="64"/>
      <c r="L83" s="64"/>
      <c r="M83" s="64"/>
      <c r="N83" s="61"/>
      <c r="O83" s="61"/>
      <c r="P83" s="61"/>
      <c r="Q83" s="64"/>
      <c r="R83" s="64"/>
      <c r="S83" s="64"/>
      <c r="T83" s="64"/>
      <c r="U83" s="64"/>
      <c r="W83" s="18"/>
    </row>
    <row r="84" spans="1:23" ht="30" customHeight="1">
      <c r="A84" s="108"/>
      <c r="B84" s="45" t="s">
        <v>799</v>
      </c>
      <c r="C84" s="64"/>
      <c r="D84" s="64"/>
      <c r="E84" s="64"/>
      <c r="F84" s="64"/>
      <c r="G84" s="64"/>
      <c r="H84" s="64"/>
      <c r="I84" s="64"/>
      <c r="J84" s="64"/>
      <c r="K84" s="64"/>
      <c r="L84" s="64"/>
      <c r="M84" s="64"/>
      <c r="N84" s="61"/>
      <c r="O84" s="61"/>
      <c r="P84" s="61"/>
      <c r="Q84" s="64"/>
      <c r="R84" s="64"/>
      <c r="S84" s="64"/>
      <c r="T84" s="64"/>
      <c r="U84" s="64"/>
      <c r="W84" s="18"/>
    </row>
    <row r="85" spans="1:23" ht="30" customHeight="1">
      <c r="A85" s="109"/>
      <c r="B85" s="45" t="s">
        <v>800</v>
      </c>
      <c r="C85" s="64"/>
      <c r="D85" s="64"/>
      <c r="E85" s="64"/>
      <c r="F85" s="64"/>
      <c r="G85" s="64"/>
      <c r="H85" s="64"/>
      <c r="I85" s="64"/>
      <c r="J85" s="64"/>
      <c r="K85" s="64"/>
      <c r="L85" s="64"/>
      <c r="M85" s="64"/>
      <c r="N85" s="61"/>
      <c r="O85" s="61"/>
      <c r="P85" s="61"/>
      <c r="Q85" s="64"/>
      <c r="R85" s="64"/>
      <c r="S85" s="64"/>
      <c r="T85" s="64"/>
      <c r="U85" s="64"/>
      <c r="W85" s="18"/>
    </row>
    <row r="86" spans="1:23" ht="30" customHeight="1">
      <c r="A86" s="107" t="s">
        <v>801</v>
      </c>
      <c r="B86" s="45" t="s">
        <v>802</v>
      </c>
      <c r="C86" s="64" t="s">
        <v>803</v>
      </c>
      <c r="D86" s="64"/>
      <c r="E86" s="64"/>
      <c r="F86" s="64"/>
      <c r="G86" s="64"/>
      <c r="H86" s="64"/>
      <c r="I86" s="64"/>
      <c r="J86" s="64"/>
      <c r="K86" s="64"/>
      <c r="L86" s="64"/>
      <c r="M86" s="64"/>
      <c r="N86" s="61"/>
      <c r="O86" s="61"/>
      <c r="P86" s="61"/>
      <c r="Q86" s="64"/>
      <c r="R86" s="64"/>
      <c r="S86" s="64"/>
      <c r="T86" s="64"/>
      <c r="U86" s="64"/>
      <c r="W86" s="18"/>
    </row>
    <row r="87" spans="1:23" ht="30" customHeight="1">
      <c r="A87" s="108"/>
      <c r="B87" s="45" t="s">
        <v>804</v>
      </c>
      <c r="C87" s="64" t="s">
        <v>803</v>
      </c>
      <c r="D87" s="64"/>
      <c r="E87" s="64"/>
      <c r="F87" s="64"/>
      <c r="G87" s="64"/>
      <c r="H87" s="64"/>
      <c r="I87" s="64"/>
      <c r="J87" s="64"/>
      <c r="K87" s="64"/>
      <c r="L87" s="64"/>
      <c r="M87" s="64"/>
      <c r="N87" s="61"/>
      <c r="O87" s="61"/>
      <c r="P87" s="61"/>
      <c r="Q87" s="64"/>
      <c r="R87" s="64"/>
      <c r="S87" s="64"/>
      <c r="T87" s="64"/>
      <c r="U87" s="64"/>
      <c r="W87" s="18"/>
    </row>
    <row r="88" spans="1:23" ht="30" customHeight="1">
      <c r="A88" s="108"/>
      <c r="B88" s="45" t="s">
        <v>805</v>
      </c>
      <c r="C88" s="64" t="s">
        <v>803</v>
      </c>
      <c r="D88" s="64"/>
      <c r="E88" s="64"/>
      <c r="F88" s="64"/>
      <c r="G88" s="64"/>
      <c r="H88" s="64"/>
      <c r="I88" s="64"/>
      <c r="J88" s="64"/>
      <c r="K88" s="64"/>
      <c r="L88" s="64"/>
      <c r="M88" s="64"/>
      <c r="N88" s="61"/>
      <c r="O88" s="61"/>
      <c r="P88" s="61"/>
      <c r="Q88" s="64"/>
      <c r="R88" s="64"/>
      <c r="S88" s="64"/>
      <c r="T88" s="64"/>
      <c r="U88" s="64"/>
      <c r="W88" s="18"/>
    </row>
    <row r="89" spans="1:23" ht="30" customHeight="1">
      <c r="A89" s="108"/>
      <c r="B89" s="45" t="s">
        <v>806</v>
      </c>
      <c r="C89" s="64"/>
      <c r="D89" s="64"/>
      <c r="E89" s="64"/>
      <c r="F89" s="64"/>
      <c r="G89" s="64"/>
      <c r="H89" s="64"/>
      <c r="I89" s="64"/>
      <c r="J89" s="64"/>
      <c r="K89" s="64"/>
      <c r="L89" s="64"/>
      <c r="M89" s="64"/>
      <c r="N89" s="61"/>
      <c r="O89" s="61"/>
      <c r="P89" s="61"/>
      <c r="Q89" s="64"/>
      <c r="R89" s="64"/>
      <c r="S89" s="64"/>
      <c r="T89" s="64"/>
      <c r="U89" s="64"/>
      <c r="W89" s="18"/>
    </row>
    <row r="90" spans="1:23" ht="30" customHeight="1">
      <c r="A90" s="108"/>
      <c r="B90" s="45" t="s">
        <v>807</v>
      </c>
      <c r="C90" s="64"/>
      <c r="D90" s="64"/>
      <c r="E90" s="64"/>
      <c r="F90" s="64"/>
      <c r="G90" s="64"/>
      <c r="H90" s="64"/>
      <c r="I90" s="64"/>
      <c r="J90" s="64"/>
      <c r="K90" s="64"/>
      <c r="L90" s="64"/>
      <c r="M90" s="64"/>
      <c r="N90" s="61"/>
      <c r="O90" s="61"/>
      <c r="P90" s="61"/>
      <c r="Q90" s="64"/>
      <c r="R90" s="64"/>
      <c r="S90" s="64"/>
      <c r="T90" s="64"/>
      <c r="U90" s="64"/>
      <c r="W90" s="18"/>
    </row>
    <row r="91" spans="1:23" ht="30" customHeight="1">
      <c r="A91" s="108"/>
      <c r="B91" s="45" t="s">
        <v>808</v>
      </c>
      <c r="C91" s="64"/>
      <c r="D91" s="64"/>
      <c r="E91" s="64"/>
      <c r="F91" s="64"/>
      <c r="G91" s="64"/>
      <c r="H91" s="64"/>
      <c r="I91" s="64"/>
      <c r="J91" s="64"/>
      <c r="K91" s="64"/>
      <c r="L91" s="64"/>
      <c r="M91" s="64"/>
      <c r="N91" s="61"/>
      <c r="O91" s="61"/>
      <c r="P91" s="61"/>
      <c r="Q91" s="64"/>
      <c r="R91" s="64"/>
      <c r="S91" s="64"/>
      <c r="T91" s="64"/>
      <c r="U91" s="64"/>
      <c r="W91" s="18"/>
    </row>
    <row r="92" spans="1:23" ht="30" customHeight="1">
      <c r="A92" s="108"/>
      <c r="B92" s="45" t="s">
        <v>809</v>
      </c>
      <c r="C92" s="64"/>
      <c r="D92" s="64"/>
      <c r="E92" s="64"/>
      <c r="F92" s="64"/>
      <c r="G92" s="64"/>
      <c r="H92" s="64"/>
      <c r="I92" s="64"/>
      <c r="J92" s="64"/>
      <c r="K92" s="64"/>
      <c r="L92" s="64"/>
      <c r="M92" s="64"/>
      <c r="N92" s="61"/>
      <c r="O92" s="61"/>
      <c r="P92" s="61"/>
      <c r="Q92" s="64"/>
      <c r="R92" s="64"/>
      <c r="S92" s="64"/>
      <c r="T92" s="64"/>
      <c r="U92" s="64"/>
      <c r="W92" s="18"/>
    </row>
    <row r="93" spans="1:23" ht="30" customHeight="1">
      <c r="A93" s="108"/>
      <c r="B93" s="45" t="s">
        <v>810</v>
      </c>
      <c r="C93" s="64"/>
      <c r="D93" s="64"/>
      <c r="E93" s="64"/>
      <c r="F93" s="64"/>
      <c r="G93" s="64"/>
      <c r="H93" s="64"/>
      <c r="I93" s="64"/>
      <c r="J93" s="64"/>
      <c r="K93" s="64"/>
      <c r="L93" s="64"/>
      <c r="M93" s="64"/>
      <c r="N93" s="61"/>
      <c r="O93" s="61"/>
      <c r="P93" s="61"/>
      <c r="Q93" s="64"/>
      <c r="R93" s="64"/>
      <c r="S93" s="64"/>
      <c r="T93" s="64"/>
      <c r="U93" s="64"/>
      <c r="W93" s="18"/>
    </row>
    <row r="94" spans="1:23" ht="30" customHeight="1">
      <c r="A94" s="108"/>
      <c r="B94" s="45" t="s">
        <v>811</v>
      </c>
      <c r="C94" s="64"/>
      <c r="D94" s="64"/>
      <c r="E94" s="64"/>
      <c r="F94" s="64"/>
      <c r="G94" s="64"/>
      <c r="H94" s="64"/>
      <c r="I94" s="64"/>
      <c r="J94" s="64"/>
      <c r="K94" s="64"/>
      <c r="L94" s="64"/>
      <c r="M94" s="64"/>
      <c r="N94" s="61"/>
      <c r="O94" s="61"/>
      <c r="P94" s="61"/>
      <c r="Q94" s="64"/>
      <c r="R94" s="64"/>
      <c r="S94" s="64"/>
      <c r="T94" s="64"/>
      <c r="U94" s="64"/>
      <c r="W94" s="18"/>
    </row>
    <row r="95" spans="1:23" ht="30" customHeight="1">
      <c r="A95" s="108"/>
      <c r="B95" s="45" t="s">
        <v>812</v>
      </c>
      <c r="C95" s="64"/>
      <c r="D95" s="64"/>
      <c r="E95" s="64"/>
      <c r="F95" s="64"/>
      <c r="G95" s="64"/>
      <c r="H95" s="64"/>
      <c r="I95" s="64"/>
      <c r="J95" s="64"/>
      <c r="K95" s="64"/>
      <c r="L95" s="64"/>
      <c r="M95" s="64"/>
      <c r="N95" s="61"/>
      <c r="O95" s="61"/>
      <c r="P95" s="61"/>
      <c r="Q95" s="64"/>
      <c r="R95" s="64"/>
      <c r="S95" s="64"/>
      <c r="T95" s="64"/>
      <c r="U95" s="64"/>
      <c r="W95" s="18"/>
    </row>
    <row r="96" spans="1:23" ht="30" customHeight="1">
      <c r="A96" s="108"/>
      <c r="B96" s="45" t="s">
        <v>813</v>
      </c>
      <c r="C96" s="64"/>
      <c r="D96" s="64"/>
      <c r="E96" s="64"/>
      <c r="F96" s="64"/>
      <c r="G96" s="64"/>
      <c r="H96" s="64"/>
      <c r="I96" s="64"/>
      <c r="J96" s="64"/>
      <c r="K96" s="64"/>
      <c r="L96" s="64"/>
      <c r="M96" s="64"/>
      <c r="N96" s="61"/>
      <c r="O96" s="61"/>
      <c r="P96" s="61"/>
      <c r="Q96" s="64"/>
      <c r="R96" s="64"/>
      <c r="S96" s="64"/>
      <c r="T96" s="64"/>
      <c r="U96" s="64"/>
      <c r="W96" s="18"/>
    </row>
    <row r="97" spans="1:23" ht="30" customHeight="1">
      <c r="A97" s="108"/>
      <c r="B97" s="45" t="s">
        <v>814</v>
      </c>
      <c r="C97" s="64"/>
      <c r="D97" s="64"/>
      <c r="E97" s="64"/>
      <c r="F97" s="64"/>
      <c r="G97" s="64"/>
      <c r="H97" s="64"/>
      <c r="I97" s="64"/>
      <c r="J97" s="64"/>
      <c r="K97" s="64"/>
      <c r="L97" s="64"/>
      <c r="M97" s="64"/>
      <c r="N97" s="61"/>
      <c r="O97" s="61"/>
      <c r="P97" s="61"/>
      <c r="Q97" s="64"/>
      <c r="R97" s="64"/>
      <c r="S97" s="64"/>
      <c r="T97" s="64"/>
      <c r="U97" s="64"/>
      <c r="W97" s="18"/>
    </row>
    <row r="98" spans="1:23" ht="30" customHeight="1">
      <c r="A98" s="108"/>
      <c r="B98" s="45" t="s">
        <v>815</v>
      </c>
      <c r="C98" s="64"/>
      <c r="D98" s="64"/>
      <c r="E98" s="64"/>
      <c r="F98" s="64"/>
      <c r="G98" s="64"/>
      <c r="H98" s="64"/>
      <c r="I98" s="64"/>
      <c r="J98" s="64"/>
      <c r="K98" s="64"/>
      <c r="L98" s="64"/>
      <c r="M98" s="64"/>
      <c r="N98" s="61"/>
      <c r="O98" s="61"/>
      <c r="P98" s="61"/>
      <c r="Q98" s="64"/>
      <c r="R98" s="64"/>
      <c r="S98" s="64"/>
      <c r="T98" s="64"/>
      <c r="U98" s="64"/>
      <c r="W98" s="18"/>
    </row>
    <row r="99" spans="1:23" ht="30" customHeight="1">
      <c r="A99" s="108"/>
      <c r="B99" s="45" t="s">
        <v>816</v>
      </c>
      <c r="C99" s="64"/>
      <c r="D99" s="64"/>
      <c r="E99" s="64"/>
      <c r="F99" s="64"/>
      <c r="G99" s="64"/>
      <c r="H99" s="64"/>
      <c r="I99" s="64"/>
      <c r="J99" s="64"/>
      <c r="K99" s="64"/>
      <c r="L99" s="64"/>
      <c r="M99" s="64"/>
      <c r="N99" s="61"/>
      <c r="O99" s="61"/>
      <c r="P99" s="61"/>
      <c r="Q99" s="64"/>
      <c r="R99" s="64"/>
      <c r="S99" s="64"/>
      <c r="T99" s="64"/>
      <c r="U99" s="64"/>
      <c r="W99" s="18"/>
    </row>
    <row r="100" spans="1:23" ht="30" customHeight="1">
      <c r="A100" s="109"/>
      <c r="B100" s="45" t="s">
        <v>817</v>
      </c>
      <c r="C100" s="64"/>
      <c r="D100" s="64"/>
      <c r="E100" s="64"/>
      <c r="F100" s="64"/>
      <c r="G100" s="64"/>
      <c r="H100" s="64"/>
      <c r="I100" s="64"/>
      <c r="J100" s="64"/>
      <c r="K100" s="64"/>
      <c r="L100" s="64"/>
      <c r="M100" s="64"/>
      <c r="N100" s="61"/>
      <c r="O100" s="61"/>
      <c r="P100" s="61"/>
      <c r="Q100" s="64"/>
      <c r="R100" s="64"/>
      <c r="S100" s="64"/>
      <c r="T100" s="64"/>
      <c r="U100" s="64"/>
      <c r="W100" s="18"/>
    </row>
    <row r="101" spans="1:23" ht="30" customHeight="1">
      <c r="A101" s="107" t="s">
        <v>818</v>
      </c>
      <c r="B101" s="45" t="s">
        <v>819</v>
      </c>
      <c r="C101" s="64" t="s">
        <v>820</v>
      </c>
      <c r="D101" s="64"/>
      <c r="E101" s="64"/>
      <c r="F101" s="64"/>
      <c r="G101" s="64"/>
      <c r="H101" s="64"/>
      <c r="I101" s="64"/>
      <c r="J101" s="64"/>
      <c r="K101" s="64"/>
      <c r="L101" s="64"/>
      <c r="M101" s="64"/>
      <c r="N101" s="61"/>
      <c r="O101" s="61"/>
      <c r="P101" s="61"/>
      <c r="Q101" s="64"/>
      <c r="R101" s="64"/>
      <c r="S101" s="64"/>
      <c r="T101" s="64"/>
      <c r="U101" s="64"/>
      <c r="W101" s="18"/>
    </row>
    <row r="102" spans="1:23" ht="30" customHeight="1">
      <c r="A102" s="108"/>
      <c r="B102" s="45" t="s">
        <v>821</v>
      </c>
      <c r="C102" s="64" t="s">
        <v>820</v>
      </c>
      <c r="D102" s="64"/>
      <c r="E102" s="64"/>
      <c r="F102" s="64"/>
      <c r="G102" s="64"/>
      <c r="H102" s="64"/>
      <c r="I102" s="64"/>
      <c r="J102" s="64"/>
      <c r="K102" s="64"/>
      <c r="L102" s="64"/>
      <c r="M102" s="64"/>
      <c r="N102" s="61"/>
      <c r="O102" s="61"/>
      <c r="P102" s="61"/>
      <c r="Q102" s="64"/>
      <c r="R102" s="64"/>
      <c r="S102" s="64"/>
      <c r="T102" s="64"/>
      <c r="U102" s="64"/>
      <c r="W102" s="18"/>
    </row>
    <row r="103" spans="1:23" ht="30" customHeight="1">
      <c r="A103" s="108"/>
      <c r="B103" s="45" t="s">
        <v>822</v>
      </c>
      <c r="C103" s="64" t="s">
        <v>820</v>
      </c>
      <c r="D103" s="64"/>
      <c r="E103" s="64"/>
      <c r="F103" s="64"/>
      <c r="G103" s="64"/>
      <c r="H103" s="64"/>
      <c r="I103" s="64"/>
      <c r="J103" s="64"/>
      <c r="K103" s="64"/>
      <c r="L103" s="64"/>
      <c r="M103" s="64"/>
      <c r="N103" s="61"/>
      <c r="O103" s="61"/>
      <c r="P103" s="61"/>
      <c r="Q103" s="64"/>
      <c r="R103" s="64"/>
      <c r="S103" s="64"/>
      <c r="T103" s="64"/>
      <c r="U103" s="64"/>
      <c r="W103" s="18"/>
    </row>
    <row r="104" spans="1:23" ht="30" customHeight="1">
      <c r="A104" s="108"/>
      <c r="B104" s="45" t="s">
        <v>823</v>
      </c>
      <c r="C104" s="64"/>
      <c r="D104" s="64"/>
      <c r="E104" s="64"/>
      <c r="F104" s="64"/>
      <c r="G104" s="64"/>
      <c r="H104" s="64"/>
      <c r="I104" s="64"/>
      <c r="J104" s="64"/>
      <c r="K104" s="64"/>
      <c r="L104" s="64"/>
      <c r="M104" s="64"/>
      <c r="N104" s="61"/>
      <c r="O104" s="61"/>
      <c r="P104" s="61"/>
      <c r="Q104" s="64"/>
      <c r="R104" s="64"/>
      <c r="S104" s="64"/>
      <c r="T104" s="64"/>
      <c r="U104" s="64"/>
      <c r="W104" s="18"/>
    </row>
    <row r="105" spans="1:23" ht="30" customHeight="1">
      <c r="A105" s="108"/>
      <c r="B105" s="45" t="s">
        <v>824</v>
      </c>
      <c r="C105" s="64"/>
      <c r="D105" s="64"/>
      <c r="E105" s="64"/>
      <c r="F105" s="64"/>
      <c r="G105" s="64"/>
      <c r="H105" s="64"/>
      <c r="I105" s="64"/>
      <c r="J105" s="64"/>
      <c r="K105" s="64"/>
      <c r="L105" s="64"/>
      <c r="M105" s="64"/>
      <c r="N105" s="61"/>
      <c r="O105" s="61"/>
      <c r="P105" s="61"/>
      <c r="Q105" s="64"/>
      <c r="R105" s="64"/>
      <c r="S105" s="64"/>
      <c r="T105" s="64"/>
      <c r="U105" s="64"/>
      <c r="W105" s="18"/>
    </row>
    <row r="106" spans="1:23" ht="30" customHeight="1">
      <c r="A106" s="108"/>
      <c r="B106" s="45" t="s">
        <v>825</v>
      </c>
      <c r="C106" s="64"/>
      <c r="D106" s="64"/>
      <c r="E106" s="64"/>
      <c r="F106" s="64"/>
      <c r="G106" s="64"/>
      <c r="H106" s="64"/>
      <c r="I106" s="64"/>
      <c r="J106" s="64"/>
      <c r="K106" s="64"/>
      <c r="L106" s="64"/>
      <c r="M106" s="64"/>
      <c r="N106" s="61"/>
      <c r="O106" s="61"/>
      <c r="P106" s="61"/>
      <c r="Q106" s="64"/>
      <c r="R106" s="64"/>
      <c r="S106" s="64"/>
      <c r="T106" s="64"/>
      <c r="U106" s="64"/>
      <c r="W106" s="18"/>
    </row>
    <row r="107" spans="1:23" ht="30" customHeight="1">
      <c r="A107" s="108"/>
      <c r="B107" s="45" t="s">
        <v>826</v>
      </c>
      <c r="C107" s="64"/>
      <c r="D107" s="64"/>
      <c r="E107" s="64"/>
      <c r="F107" s="64"/>
      <c r="G107" s="64"/>
      <c r="H107" s="64"/>
      <c r="I107" s="64"/>
      <c r="J107" s="64"/>
      <c r="K107" s="64"/>
      <c r="L107" s="64"/>
      <c r="M107" s="64"/>
      <c r="N107" s="61"/>
      <c r="O107" s="61"/>
      <c r="P107" s="61"/>
      <c r="Q107" s="64"/>
      <c r="R107" s="64"/>
      <c r="S107" s="64"/>
      <c r="T107" s="64"/>
      <c r="U107" s="64"/>
      <c r="W107" s="18"/>
    </row>
    <row r="108" spans="1:23" ht="30" customHeight="1">
      <c r="A108" s="108"/>
      <c r="B108" s="45" t="s">
        <v>827</v>
      </c>
      <c r="C108" s="64"/>
      <c r="D108" s="64"/>
      <c r="E108" s="64"/>
      <c r="F108" s="64"/>
      <c r="G108" s="64"/>
      <c r="H108" s="64"/>
      <c r="I108" s="64"/>
      <c r="J108" s="64"/>
      <c r="K108" s="64"/>
      <c r="L108" s="64"/>
      <c r="M108" s="64"/>
      <c r="N108" s="61"/>
      <c r="O108" s="61"/>
      <c r="P108" s="61"/>
      <c r="Q108" s="64"/>
      <c r="R108" s="64"/>
      <c r="S108" s="64"/>
      <c r="T108" s="64"/>
      <c r="U108" s="64"/>
      <c r="W108" s="18"/>
    </row>
    <row r="109" spans="1:23" ht="30" customHeight="1">
      <c r="A109" s="108"/>
      <c r="B109" s="45" t="s">
        <v>828</v>
      </c>
      <c r="C109" s="64"/>
      <c r="D109" s="64"/>
      <c r="E109" s="64"/>
      <c r="F109" s="64"/>
      <c r="G109" s="64"/>
      <c r="H109" s="64"/>
      <c r="I109" s="64"/>
      <c r="J109" s="64"/>
      <c r="K109" s="64"/>
      <c r="L109" s="64"/>
      <c r="M109" s="64"/>
      <c r="N109" s="61"/>
      <c r="O109" s="61"/>
      <c r="P109" s="61"/>
      <c r="Q109" s="64"/>
      <c r="R109" s="64"/>
      <c r="S109" s="64"/>
      <c r="T109" s="64"/>
      <c r="U109" s="64"/>
      <c r="W109" s="18"/>
    </row>
    <row r="110" spans="1:23" ht="30" customHeight="1">
      <c r="A110" s="108"/>
      <c r="B110" s="45" t="s">
        <v>829</v>
      </c>
      <c r="C110" s="64"/>
      <c r="D110" s="64"/>
      <c r="E110" s="64"/>
      <c r="F110" s="64"/>
      <c r="G110" s="64"/>
      <c r="H110" s="64"/>
      <c r="I110" s="64"/>
      <c r="J110" s="64"/>
      <c r="K110" s="64"/>
      <c r="L110" s="64"/>
      <c r="M110" s="64"/>
      <c r="N110" s="61"/>
      <c r="O110" s="61"/>
      <c r="P110" s="61"/>
      <c r="Q110" s="64"/>
      <c r="R110" s="64"/>
      <c r="S110" s="64"/>
      <c r="T110" s="64"/>
      <c r="U110" s="64"/>
      <c r="W110" s="18"/>
    </row>
    <row r="111" spans="1:23" ht="30" customHeight="1">
      <c r="A111" s="108"/>
      <c r="B111" s="45" t="s">
        <v>830</v>
      </c>
      <c r="C111" s="64"/>
      <c r="D111" s="64"/>
      <c r="E111" s="64"/>
      <c r="F111" s="64"/>
      <c r="G111" s="64"/>
      <c r="H111" s="64"/>
      <c r="I111" s="64"/>
      <c r="J111" s="64"/>
      <c r="K111" s="64"/>
      <c r="L111" s="64"/>
      <c r="M111" s="64"/>
      <c r="N111" s="61"/>
      <c r="O111" s="61"/>
      <c r="P111" s="61"/>
      <c r="Q111" s="64"/>
      <c r="R111" s="64"/>
      <c r="S111" s="64"/>
      <c r="T111" s="64"/>
      <c r="U111" s="64"/>
      <c r="W111" s="18"/>
    </row>
    <row r="112" spans="1:23" ht="30" customHeight="1">
      <c r="A112" s="108"/>
      <c r="B112" s="45" t="s">
        <v>831</v>
      </c>
      <c r="C112" s="64"/>
      <c r="D112" s="64"/>
      <c r="E112" s="64"/>
      <c r="F112" s="64"/>
      <c r="G112" s="64"/>
      <c r="H112" s="64"/>
      <c r="I112" s="64"/>
      <c r="J112" s="64"/>
      <c r="K112" s="64"/>
      <c r="L112" s="64"/>
      <c r="M112" s="64"/>
      <c r="N112" s="61"/>
      <c r="O112" s="61"/>
      <c r="P112" s="61"/>
      <c r="Q112" s="64"/>
      <c r="R112" s="64"/>
      <c r="S112" s="64"/>
      <c r="T112" s="64"/>
      <c r="U112" s="64"/>
      <c r="W112" s="18"/>
    </row>
    <row r="113" spans="1:23" ht="30" customHeight="1">
      <c r="A113" s="108"/>
      <c r="B113" s="45" t="s">
        <v>832</v>
      </c>
      <c r="C113" s="64"/>
      <c r="D113" s="64"/>
      <c r="E113" s="64"/>
      <c r="F113" s="64"/>
      <c r="G113" s="64"/>
      <c r="H113" s="64"/>
      <c r="I113" s="64"/>
      <c r="J113" s="64"/>
      <c r="K113" s="64"/>
      <c r="L113" s="64"/>
      <c r="M113" s="64"/>
      <c r="N113" s="61"/>
      <c r="O113" s="61"/>
      <c r="P113" s="61"/>
      <c r="Q113" s="64"/>
      <c r="R113" s="64"/>
      <c r="S113" s="64"/>
      <c r="T113" s="64"/>
      <c r="U113" s="64"/>
      <c r="W113" s="18"/>
    </row>
    <row r="114" spans="1:23" ht="30" customHeight="1">
      <c r="A114" s="108"/>
      <c r="B114" s="45" t="s">
        <v>833</v>
      </c>
      <c r="C114" s="64"/>
      <c r="D114" s="64"/>
      <c r="E114" s="64"/>
      <c r="F114" s="64"/>
      <c r="G114" s="64"/>
      <c r="H114" s="64"/>
      <c r="I114" s="64"/>
      <c r="J114" s="64"/>
      <c r="K114" s="64"/>
      <c r="L114" s="64"/>
      <c r="M114" s="64"/>
      <c r="N114" s="61"/>
      <c r="O114" s="61"/>
      <c r="P114" s="61"/>
      <c r="Q114" s="64"/>
      <c r="R114" s="64"/>
      <c r="S114" s="64"/>
      <c r="T114" s="64"/>
      <c r="U114" s="64"/>
      <c r="W114" s="18"/>
    </row>
    <row r="115" spans="1:23" ht="30" customHeight="1">
      <c r="A115" s="109"/>
      <c r="B115" s="45" t="s">
        <v>834</v>
      </c>
      <c r="C115" s="64"/>
      <c r="D115" s="64"/>
      <c r="E115" s="64"/>
      <c r="F115" s="64"/>
      <c r="G115" s="64"/>
      <c r="H115" s="64"/>
      <c r="I115" s="64"/>
      <c r="J115" s="64"/>
      <c r="K115" s="64"/>
      <c r="L115" s="64"/>
      <c r="M115" s="64"/>
      <c r="N115" s="61"/>
      <c r="O115" s="61"/>
      <c r="P115" s="61"/>
      <c r="Q115" s="64"/>
      <c r="R115" s="64"/>
      <c r="S115" s="64"/>
      <c r="T115" s="64"/>
      <c r="U115" s="64"/>
      <c r="W115" s="18"/>
    </row>
    <row r="116" spans="1:23" ht="30" customHeight="1">
      <c r="A116" s="107" t="s">
        <v>835</v>
      </c>
      <c r="B116" s="45" t="s">
        <v>836</v>
      </c>
      <c r="C116" s="64" t="s">
        <v>837</v>
      </c>
      <c r="D116" s="64"/>
      <c r="E116" s="64"/>
      <c r="F116" s="64"/>
      <c r="G116" s="64"/>
      <c r="H116" s="64"/>
      <c r="I116" s="64"/>
      <c r="J116" s="64"/>
      <c r="K116" s="64"/>
      <c r="L116" s="64"/>
      <c r="M116" s="64"/>
      <c r="N116" s="61"/>
      <c r="O116" s="61"/>
      <c r="P116" s="61"/>
      <c r="Q116" s="64"/>
      <c r="R116" s="64"/>
      <c r="S116" s="64"/>
      <c r="T116" s="64"/>
      <c r="U116" s="64"/>
      <c r="W116" s="18"/>
    </row>
    <row r="117" spans="1:23" ht="30" customHeight="1">
      <c r="A117" s="108"/>
      <c r="B117" s="45" t="s">
        <v>838</v>
      </c>
      <c r="C117" s="64" t="s">
        <v>837</v>
      </c>
      <c r="D117" s="64"/>
      <c r="E117" s="64"/>
      <c r="F117" s="64"/>
      <c r="G117" s="64"/>
      <c r="H117" s="64"/>
      <c r="I117" s="64"/>
      <c r="J117" s="64"/>
      <c r="K117" s="64"/>
      <c r="L117" s="64"/>
      <c r="M117" s="64"/>
      <c r="N117" s="61"/>
      <c r="O117" s="61"/>
      <c r="P117" s="61"/>
      <c r="Q117" s="64"/>
      <c r="R117" s="64"/>
      <c r="S117" s="64"/>
      <c r="T117" s="64"/>
      <c r="U117" s="64"/>
      <c r="W117" s="18"/>
    </row>
    <row r="118" spans="1:23" ht="30" customHeight="1">
      <c r="A118" s="108"/>
      <c r="B118" s="45" t="s">
        <v>839</v>
      </c>
      <c r="C118" s="64" t="s">
        <v>837</v>
      </c>
      <c r="D118" s="64"/>
      <c r="E118" s="64"/>
      <c r="F118" s="64"/>
      <c r="G118" s="64"/>
      <c r="H118" s="64"/>
      <c r="I118" s="64"/>
      <c r="J118" s="64"/>
      <c r="K118" s="64"/>
      <c r="L118" s="64"/>
      <c r="M118" s="64"/>
      <c r="N118" s="61"/>
      <c r="O118" s="61"/>
      <c r="P118" s="61"/>
      <c r="Q118" s="64"/>
      <c r="R118" s="64"/>
      <c r="S118" s="64"/>
      <c r="T118" s="64"/>
      <c r="U118" s="64"/>
      <c r="W118" s="18"/>
    </row>
    <row r="119" spans="1:23" ht="30" customHeight="1">
      <c r="A119" s="108"/>
      <c r="B119" s="45" t="s">
        <v>840</v>
      </c>
      <c r="C119" s="64"/>
      <c r="D119" s="64"/>
      <c r="E119" s="64"/>
      <c r="F119" s="64"/>
      <c r="G119" s="64"/>
      <c r="H119" s="64"/>
      <c r="I119" s="64"/>
      <c r="J119" s="64"/>
      <c r="K119" s="64"/>
      <c r="L119" s="64"/>
      <c r="M119" s="64"/>
      <c r="N119" s="61"/>
      <c r="O119" s="61"/>
      <c r="P119" s="61"/>
      <c r="Q119" s="64"/>
      <c r="R119" s="64"/>
      <c r="S119" s="64"/>
      <c r="T119" s="64"/>
      <c r="U119" s="64"/>
      <c r="W119" s="18"/>
    </row>
    <row r="120" spans="1:23" ht="30" customHeight="1">
      <c r="A120" s="108"/>
      <c r="B120" s="45" t="s">
        <v>841</v>
      </c>
      <c r="C120" s="64"/>
      <c r="D120" s="64"/>
      <c r="E120" s="64"/>
      <c r="F120" s="64"/>
      <c r="G120" s="64"/>
      <c r="H120" s="64"/>
      <c r="I120" s="64"/>
      <c r="J120" s="64"/>
      <c r="K120" s="64"/>
      <c r="L120" s="64"/>
      <c r="M120" s="64"/>
      <c r="N120" s="61"/>
      <c r="O120" s="61"/>
      <c r="P120" s="61"/>
      <c r="Q120" s="64"/>
      <c r="R120" s="64"/>
      <c r="S120" s="64"/>
      <c r="T120" s="64"/>
      <c r="U120" s="64"/>
      <c r="W120" s="18"/>
    </row>
    <row r="121" spans="1:23" ht="30" customHeight="1">
      <c r="A121" s="108"/>
      <c r="B121" s="45" t="s">
        <v>842</v>
      </c>
      <c r="C121" s="64"/>
      <c r="D121" s="64"/>
      <c r="E121" s="64"/>
      <c r="F121" s="64"/>
      <c r="G121" s="64"/>
      <c r="H121" s="64"/>
      <c r="I121" s="64"/>
      <c r="J121" s="64"/>
      <c r="K121" s="64"/>
      <c r="L121" s="64"/>
      <c r="M121" s="64"/>
      <c r="N121" s="61"/>
      <c r="O121" s="61"/>
      <c r="P121" s="61"/>
      <c r="Q121" s="64"/>
      <c r="R121" s="64"/>
      <c r="S121" s="64"/>
      <c r="T121" s="64"/>
      <c r="U121" s="64"/>
      <c r="W121" s="18"/>
    </row>
    <row r="122" spans="1:23" ht="30" customHeight="1">
      <c r="A122" s="108"/>
      <c r="B122" s="45" t="s">
        <v>843</v>
      </c>
      <c r="C122" s="64"/>
      <c r="D122" s="64"/>
      <c r="E122" s="64"/>
      <c r="F122" s="64"/>
      <c r="G122" s="64"/>
      <c r="H122" s="64"/>
      <c r="I122" s="64"/>
      <c r="J122" s="64"/>
      <c r="K122" s="64"/>
      <c r="L122" s="64"/>
      <c r="M122" s="64"/>
      <c r="N122" s="61"/>
      <c r="O122" s="61"/>
      <c r="P122" s="61"/>
      <c r="Q122" s="64"/>
      <c r="R122" s="64"/>
      <c r="S122" s="64"/>
      <c r="T122" s="64"/>
      <c r="U122" s="64"/>
      <c r="W122" s="18"/>
    </row>
    <row r="123" spans="1:23" ht="30" customHeight="1">
      <c r="A123" s="108"/>
      <c r="B123" s="45" t="s">
        <v>844</v>
      </c>
      <c r="C123" s="64"/>
      <c r="D123" s="64"/>
      <c r="E123" s="64"/>
      <c r="F123" s="64"/>
      <c r="G123" s="64"/>
      <c r="H123" s="64"/>
      <c r="I123" s="64"/>
      <c r="J123" s="64"/>
      <c r="K123" s="64"/>
      <c r="L123" s="64"/>
      <c r="M123" s="64"/>
      <c r="N123" s="61"/>
      <c r="O123" s="61"/>
      <c r="P123" s="61"/>
      <c r="Q123" s="64"/>
      <c r="R123" s="64"/>
      <c r="S123" s="64"/>
      <c r="T123" s="64"/>
      <c r="U123" s="64"/>
      <c r="W123" s="18"/>
    </row>
    <row r="124" spans="1:23" ht="30" customHeight="1">
      <c r="A124" s="108"/>
      <c r="B124" s="45" t="s">
        <v>845</v>
      </c>
      <c r="C124" s="64"/>
      <c r="D124" s="64"/>
      <c r="E124" s="64"/>
      <c r="F124" s="64"/>
      <c r="G124" s="64"/>
      <c r="H124" s="64"/>
      <c r="I124" s="64"/>
      <c r="J124" s="64"/>
      <c r="K124" s="64"/>
      <c r="L124" s="64"/>
      <c r="M124" s="64"/>
      <c r="N124" s="61"/>
      <c r="O124" s="61"/>
      <c r="P124" s="61"/>
      <c r="Q124" s="64"/>
      <c r="R124" s="64"/>
      <c r="S124" s="64"/>
      <c r="T124" s="64"/>
      <c r="U124" s="64"/>
      <c r="W124" s="18"/>
    </row>
    <row r="125" spans="1:23" ht="30" customHeight="1">
      <c r="A125" s="108"/>
      <c r="B125" s="45" t="s">
        <v>846</v>
      </c>
      <c r="C125" s="64"/>
      <c r="D125" s="64"/>
      <c r="E125" s="64"/>
      <c r="F125" s="64"/>
      <c r="G125" s="64"/>
      <c r="H125" s="64"/>
      <c r="I125" s="64"/>
      <c r="J125" s="64"/>
      <c r="K125" s="64"/>
      <c r="L125" s="64"/>
      <c r="M125" s="64"/>
      <c r="N125" s="61"/>
      <c r="O125" s="61"/>
      <c r="P125" s="61"/>
      <c r="Q125" s="64"/>
      <c r="R125" s="64"/>
      <c r="S125" s="64"/>
      <c r="T125" s="64"/>
      <c r="U125" s="64"/>
      <c r="W125" s="18"/>
    </row>
    <row r="126" spans="1:23" ht="30" customHeight="1">
      <c r="A126" s="108"/>
      <c r="B126" s="45" t="s">
        <v>847</v>
      </c>
      <c r="C126" s="64"/>
      <c r="D126" s="64"/>
      <c r="E126" s="64"/>
      <c r="F126" s="64"/>
      <c r="G126" s="64"/>
      <c r="H126" s="64"/>
      <c r="I126" s="64"/>
      <c r="J126" s="64"/>
      <c r="K126" s="64"/>
      <c r="L126" s="64"/>
      <c r="M126" s="64"/>
      <c r="N126" s="61"/>
      <c r="O126" s="61"/>
      <c r="P126" s="61"/>
      <c r="Q126" s="64"/>
      <c r="R126" s="64"/>
      <c r="S126" s="64"/>
      <c r="T126" s="64"/>
      <c r="U126" s="64"/>
      <c r="W126" s="18"/>
    </row>
    <row r="127" spans="1:23" ht="30" customHeight="1">
      <c r="A127" s="108"/>
      <c r="B127" s="45" t="s">
        <v>848</v>
      </c>
      <c r="C127" s="64"/>
      <c r="D127" s="64"/>
      <c r="E127" s="64"/>
      <c r="F127" s="64"/>
      <c r="G127" s="64"/>
      <c r="H127" s="64"/>
      <c r="I127" s="64"/>
      <c r="J127" s="64"/>
      <c r="K127" s="64"/>
      <c r="L127" s="64"/>
      <c r="M127" s="64"/>
      <c r="N127" s="61"/>
      <c r="O127" s="61"/>
      <c r="P127" s="61"/>
      <c r="Q127" s="64"/>
      <c r="R127" s="64"/>
      <c r="S127" s="64"/>
      <c r="T127" s="64"/>
      <c r="U127" s="64"/>
      <c r="W127" s="18"/>
    </row>
    <row r="128" spans="1:23" ht="30" customHeight="1">
      <c r="A128" s="108"/>
      <c r="B128" s="45" t="s">
        <v>849</v>
      </c>
      <c r="C128" s="64"/>
      <c r="D128" s="64"/>
      <c r="E128" s="64"/>
      <c r="F128" s="64"/>
      <c r="G128" s="64"/>
      <c r="H128" s="64"/>
      <c r="I128" s="64"/>
      <c r="J128" s="64"/>
      <c r="K128" s="64"/>
      <c r="L128" s="64"/>
      <c r="M128" s="64"/>
      <c r="N128" s="61"/>
      <c r="O128" s="61"/>
      <c r="P128" s="61"/>
      <c r="Q128" s="64"/>
      <c r="R128" s="64"/>
      <c r="S128" s="64"/>
      <c r="T128" s="64"/>
      <c r="U128" s="64"/>
      <c r="W128" s="18"/>
    </row>
    <row r="129" spans="1:23" ht="30" customHeight="1">
      <c r="A129" s="108"/>
      <c r="B129" s="45" t="s">
        <v>850</v>
      </c>
      <c r="C129" s="64"/>
      <c r="D129" s="64"/>
      <c r="E129" s="64"/>
      <c r="F129" s="64"/>
      <c r="G129" s="64"/>
      <c r="H129" s="64"/>
      <c r="I129" s="64"/>
      <c r="J129" s="64"/>
      <c r="K129" s="64"/>
      <c r="L129" s="64"/>
      <c r="M129" s="64"/>
      <c r="N129" s="61"/>
      <c r="O129" s="61"/>
      <c r="P129" s="61"/>
      <c r="Q129" s="64"/>
      <c r="R129" s="64"/>
      <c r="S129" s="64"/>
      <c r="T129" s="64"/>
      <c r="U129" s="64"/>
      <c r="W129" s="18"/>
    </row>
    <row r="130" spans="1:23" ht="30" customHeight="1">
      <c r="A130" s="109"/>
      <c r="B130" s="45" t="s">
        <v>851</v>
      </c>
      <c r="C130" s="64"/>
      <c r="D130" s="64"/>
      <c r="E130" s="64"/>
      <c r="F130" s="64"/>
      <c r="G130" s="64"/>
      <c r="H130" s="64"/>
      <c r="I130" s="64"/>
      <c r="J130" s="64"/>
      <c r="K130" s="64"/>
      <c r="L130" s="64"/>
      <c r="M130" s="64"/>
      <c r="N130" s="61"/>
      <c r="O130" s="61"/>
      <c r="P130" s="61"/>
      <c r="Q130" s="64"/>
      <c r="R130" s="64"/>
      <c r="S130" s="64"/>
      <c r="T130" s="64"/>
      <c r="U130" s="64"/>
      <c r="W130" s="18"/>
    </row>
    <row r="131" spans="1:23" ht="30" customHeight="1">
      <c r="A131" s="107" t="s">
        <v>852</v>
      </c>
      <c r="B131" s="45" t="s">
        <v>853</v>
      </c>
      <c r="C131" s="64" t="s">
        <v>854</v>
      </c>
      <c r="D131" s="64"/>
      <c r="E131" s="64"/>
      <c r="F131" s="64"/>
      <c r="G131" s="64"/>
      <c r="H131" s="64"/>
      <c r="I131" s="64"/>
      <c r="J131" s="64"/>
      <c r="K131" s="64"/>
      <c r="L131" s="64"/>
      <c r="M131" s="64"/>
      <c r="N131" s="61"/>
      <c r="O131" s="61"/>
      <c r="P131" s="61"/>
      <c r="Q131" s="64"/>
      <c r="R131" s="64"/>
      <c r="S131" s="64"/>
      <c r="T131" s="64"/>
      <c r="U131" s="64"/>
      <c r="W131" s="18"/>
    </row>
    <row r="132" spans="1:23" ht="30" customHeight="1">
      <c r="A132" s="108"/>
      <c r="B132" s="45" t="s">
        <v>855</v>
      </c>
      <c r="C132" s="64" t="s">
        <v>854</v>
      </c>
      <c r="D132" s="64"/>
      <c r="E132" s="64"/>
      <c r="F132" s="64"/>
      <c r="G132" s="64"/>
      <c r="H132" s="64"/>
      <c r="I132" s="64"/>
      <c r="J132" s="64"/>
      <c r="K132" s="64"/>
      <c r="L132" s="64"/>
      <c r="M132" s="64"/>
      <c r="N132" s="61"/>
      <c r="O132" s="61"/>
      <c r="P132" s="61"/>
      <c r="Q132" s="64"/>
      <c r="R132" s="64"/>
      <c r="S132" s="64"/>
      <c r="T132" s="64"/>
      <c r="U132" s="64"/>
      <c r="W132" s="18"/>
    </row>
    <row r="133" spans="1:23" ht="30" customHeight="1">
      <c r="A133" s="108"/>
      <c r="B133" s="45" t="s">
        <v>856</v>
      </c>
      <c r="C133" s="64" t="s">
        <v>854</v>
      </c>
      <c r="D133" s="64"/>
      <c r="E133" s="64"/>
      <c r="F133" s="64"/>
      <c r="G133" s="64"/>
      <c r="H133" s="64"/>
      <c r="I133" s="64"/>
      <c r="J133" s="64"/>
      <c r="K133" s="64"/>
      <c r="L133" s="64"/>
      <c r="M133" s="64"/>
      <c r="N133" s="61"/>
      <c r="O133" s="61"/>
      <c r="P133" s="61"/>
      <c r="Q133" s="64"/>
      <c r="R133" s="64"/>
      <c r="S133" s="64"/>
      <c r="T133" s="64"/>
      <c r="U133" s="64"/>
      <c r="W133" s="18"/>
    </row>
    <row r="134" spans="1:23" ht="30" customHeight="1">
      <c r="A134" s="108"/>
      <c r="B134" s="45" t="s">
        <v>857</v>
      </c>
      <c r="C134" s="64"/>
      <c r="D134" s="64"/>
      <c r="E134" s="64"/>
      <c r="F134" s="64"/>
      <c r="G134" s="64"/>
      <c r="H134" s="64"/>
      <c r="I134" s="64"/>
      <c r="J134" s="64"/>
      <c r="K134" s="64"/>
      <c r="L134" s="64"/>
      <c r="M134" s="64"/>
      <c r="N134" s="61"/>
      <c r="O134" s="61"/>
      <c r="P134" s="61"/>
      <c r="Q134" s="64"/>
      <c r="R134" s="64"/>
      <c r="S134" s="64"/>
      <c r="T134" s="64"/>
      <c r="U134" s="64"/>
      <c r="W134" s="18"/>
    </row>
    <row r="135" spans="1:23" ht="30" customHeight="1">
      <c r="A135" s="108"/>
      <c r="B135" s="45" t="s">
        <v>858</v>
      </c>
      <c r="C135" s="64"/>
      <c r="D135" s="64"/>
      <c r="E135" s="64"/>
      <c r="F135" s="64"/>
      <c r="G135" s="64"/>
      <c r="H135" s="64"/>
      <c r="I135" s="64"/>
      <c r="J135" s="64"/>
      <c r="K135" s="64"/>
      <c r="L135" s="64"/>
      <c r="M135" s="64"/>
      <c r="N135" s="61"/>
      <c r="O135" s="61"/>
      <c r="P135" s="61"/>
      <c r="Q135" s="64"/>
      <c r="R135" s="64"/>
      <c r="S135" s="64"/>
      <c r="T135" s="64"/>
      <c r="U135" s="64"/>
      <c r="W135" s="18"/>
    </row>
    <row r="136" spans="1:23" ht="30" customHeight="1">
      <c r="A136" s="108"/>
      <c r="B136" s="45" t="s">
        <v>859</v>
      </c>
      <c r="C136" s="64"/>
      <c r="D136" s="64"/>
      <c r="E136" s="64"/>
      <c r="F136" s="64"/>
      <c r="G136" s="64"/>
      <c r="H136" s="64"/>
      <c r="I136" s="64"/>
      <c r="J136" s="64"/>
      <c r="K136" s="64"/>
      <c r="L136" s="64"/>
      <c r="M136" s="64"/>
      <c r="N136" s="61"/>
      <c r="O136" s="61"/>
      <c r="P136" s="61"/>
      <c r="Q136" s="64"/>
      <c r="R136" s="64"/>
      <c r="S136" s="64"/>
      <c r="T136" s="64"/>
      <c r="U136" s="64"/>
      <c r="W136" s="18"/>
    </row>
    <row r="137" spans="1:23" ht="30" customHeight="1">
      <c r="A137" s="108"/>
      <c r="B137" s="45" t="s">
        <v>860</v>
      </c>
      <c r="C137" s="64"/>
      <c r="D137" s="64"/>
      <c r="E137" s="64"/>
      <c r="F137" s="64"/>
      <c r="G137" s="64"/>
      <c r="H137" s="64"/>
      <c r="I137" s="64"/>
      <c r="J137" s="64"/>
      <c r="K137" s="64"/>
      <c r="L137" s="64"/>
      <c r="M137" s="64"/>
      <c r="N137" s="61"/>
      <c r="O137" s="61"/>
      <c r="P137" s="61"/>
      <c r="Q137" s="64"/>
      <c r="R137" s="64"/>
      <c r="S137" s="64"/>
      <c r="T137" s="64"/>
      <c r="U137" s="64"/>
      <c r="W137" s="18"/>
    </row>
    <row r="138" spans="1:23" ht="30" customHeight="1">
      <c r="A138" s="108"/>
      <c r="B138" s="45" t="s">
        <v>861</v>
      </c>
      <c r="C138" s="64"/>
      <c r="D138" s="64"/>
      <c r="E138" s="64"/>
      <c r="F138" s="64"/>
      <c r="G138" s="64"/>
      <c r="H138" s="64"/>
      <c r="I138" s="64"/>
      <c r="J138" s="64"/>
      <c r="K138" s="64"/>
      <c r="L138" s="64"/>
      <c r="M138" s="64"/>
      <c r="N138" s="61"/>
      <c r="O138" s="61"/>
      <c r="P138" s="61"/>
      <c r="Q138" s="64"/>
      <c r="R138" s="64"/>
      <c r="S138" s="64"/>
      <c r="T138" s="64"/>
      <c r="U138" s="64"/>
      <c r="W138" s="18"/>
    </row>
    <row r="139" spans="1:23" ht="30" customHeight="1">
      <c r="A139" s="108"/>
      <c r="B139" s="45" t="s">
        <v>862</v>
      </c>
      <c r="C139" s="64"/>
      <c r="D139" s="64"/>
      <c r="E139" s="64"/>
      <c r="F139" s="64"/>
      <c r="G139" s="64"/>
      <c r="H139" s="64"/>
      <c r="I139" s="64"/>
      <c r="J139" s="64"/>
      <c r="K139" s="64"/>
      <c r="L139" s="64"/>
      <c r="M139" s="64"/>
      <c r="N139" s="61"/>
      <c r="O139" s="61"/>
      <c r="P139" s="61"/>
      <c r="Q139" s="64"/>
      <c r="R139" s="64"/>
      <c r="S139" s="64"/>
      <c r="T139" s="64"/>
      <c r="U139" s="64"/>
      <c r="W139" s="18"/>
    </row>
    <row r="140" spans="1:23" ht="30" customHeight="1">
      <c r="A140" s="108"/>
      <c r="B140" s="45" t="s">
        <v>863</v>
      </c>
      <c r="C140" s="64"/>
      <c r="D140" s="64"/>
      <c r="E140" s="64"/>
      <c r="F140" s="64"/>
      <c r="G140" s="64"/>
      <c r="H140" s="64"/>
      <c r="I140" s="64"/>
      <c r="J140" s="64"/>
      <c r="K140" s="64"/>
      <c r="L140" s="64"/>
      <c r="M140" s="64"/>
      <c r="N140" s="61"/>
      <c r="O140" s="61"/>
      <c r="P140" s="61"/>
      <c r="Q140" s="64"/>
      <c r="R140" s="64"/>
      <c r="S140" s="64"/>
      <c r="T140" s="64"/>
      <c r="U140" s="64"/>
      <c r="W140" s="18"/>
    </row>
    <row r="141" spans="1:23" ht="30" customHeight="1">
      <c r="A141" s="108"/>
      <c r="B141" s="45" t="s">
        <v>864</v>
      </c>
      <c r="C141" s="64"/>
      <c r="D141" s="64"/>
      <c r="E141" s="64"/>
      <c r="F141" s="64"/>
      <c r="G141" s="64"/>
      <c r="H141" s="64"/>
      <c r="I141" s="64"/>
      <c r="J141" s="64"/>
      <c r="K141" s="64"/>
      <c r="L141" s="64"/>
      <c r="M141" s="64"/>
      <c r="N141" s="61"/>
      <c r="O141" s="61"/>
      <c r="P141" s="61"/>
      <c r="Q141" s="64"/>
      <c r="R141" s="64"/>
      <c r="S141" s="64"/>
      <c r="T141" s="64"/>
      <c r="U141" s="64"/>
      <c r="W141" s="18"/>
    </row>
    <row r="142" spans="1:23" ht="30" customHeight="1">
      <c r="A142" s="108"/>
      <c r="B142" s="45" t="s">
        <v>865</v>
      </c>
      <c r="C142" s="64"/>
      <c r="D142" s="64"/>
      <c r="E142" s="64"/>
      <c r="F142" s="64"/>
      <c r="G142" s="64"/>
      <c r="H142" s="64"/>
      <c r="I142" s="64"/>
      <c r="J142" s="64"/>
      <c r="K142" s="64"/>
      <c r="L142" s="64"/>
      <c r="M142" s="64"/>
      <c r="N142" s="61"/>
      <c r="O142" s="61"/>
      <c r="P142" s="61"/>
      <c r="Q142" s="64"/>
      <c r="R142" s="64"/>
      <c r="S142" s="64"/>
      <c r="T142" s="64"/>
      <c r="U142" s="64"/>
      <c r="W142" s="18"/>
    </row>
    <row r="143" spans="1:23" ht="30" customHeight="1">
      <c r="A143" s="108"/>
      <c r="B143" s="45" t="s">
        <v>866</v>
      </c>
      <c r="C143" s="64"/>
      <c r="D143" s="64"/>
      <c r="E143" s="64"/>
      <c r="F143" s="64"/>
      <c r="G143" s="64"/>
      <c r="H143" s="64"/>
      <c r="I143" s="64"/>
      <c r="J143" s="64"/>
      <c r="K143" s="64"/>
      <c r="L143" s="64"/>
      <c r="M143" s="64"/>
      <c r="N143" s="61"/>
      <c r="O143" s="61"/>
      <c r="P143" s="61"/>
      <c r="Q143" s="64"/>
      <c r="R143" s="64"/>
      <c r="S143" s="64"/>
      <c r="T143" s="64"/>
      <c r="U143" s="64"/>
      <c r="W143" s="18"/>
    </row>
    <row r="144" spans="1:23" ht="30" customHeight="1">
      <c r="A144" s="108"/>
      <c r="B144" s="45" t="s">
        <v>867</v>
      </c>
      <c r="C144" s="64"/>
      <c r="D144" s="64"/>
      <c r="E144" s="64"/>
      <c r="F144" s="64"/>
      <c r="G144" s="64"/>
      <c r="H144" s="64"/>
      <c r="I144" s="64"/>
      <c r="J144" s="64"/>
      <c r="K144" s="64"/>
      <c r="L144" s="64"/>
      <c r="M144" s="64"/>
      <c r="N144" s="61"/>
      <c r="O144" s="61"/>
      <c r="P144" s="61"/>
      <c r="Q144" s="64"/>
      <c r="R144" s="64"/>
      <c r="S144" s="64"/>
      <c r="T144" s="64"/>
      <c r="U144" s="64"/>
      <c r="W144" s="18"/>
    </row>
    <row r="145" spans="1:23" ht="30" customHeight="1">
      <c r="A145" s="109"/>
      <c r="B145" s="45" t="s">
        <v>868</v>
      </c>
      <c r="C145" s="64"/>
      <c r="D145" s="64"/>
      <c r="E145" s="64"/>
      <c r="F145" s="64"/>
      <c r="G145" s="64"/>
      <c r="H145" s="64"/>
      <c r="I145" s="64"/>
      <c r="J145" s="64"/>
      <c r="K145" s="64"/>
      <c r="L145" s="64"/>
      <c r="M145" s="64"/>
      <c r="N145" s="61"/>
      <c r="O145" s="61"/>
      <c r="P145" s="61"/>
      <c r="Q145" s="64"/>
      <c r="R145" s="64"/>
      <c r="S145" s="64"/>
      <c r="T145" s="64"/>
      <c r="U145" s="64"/>
      <c r="W145" s="18"/>
    </row>
    <row r="146" spans="1:23" ht="30" customHeight="1">
      <c r="A146" s="107" t="s">
        <v>869</v>
      </c>
      <c r="B146" s="45" t="s">
        <v>870</v>
      </c>
      <c r="C146" s="64" t="s">
        <v>871</v>
      </c>
      <c r="D146" s="64"/>
      <c r="E146" s="64"/>
      <c r="F146" s="64"/>
      <c r="G146" s="64"/>
      <c r="H146" s="64"/>
      <c r="I146" s="64"/>
      <c r="J146" s="64"/>
      <c r="K146" s="64"/>
      <c r="L146" s="64"/>
      <c r="M146" s="64"/>
      <c r="N146" s="61"/>
      <c r="O146" s="61"/>
      <c r="P146" s="61"/>
      <c r="Q146" s="64"/>
      <c r="R146" s="64"/>
      <c r="S146" s="64"/>
      <c r="T146" s="64"/>
      <c r="U146" s="64"/>
      <c r="W146" s="18"/>
    </row>
    <row r="147" spans="1:23" ht="30" customHeight="1">
      <c r="A147" s="108"/>
      <c r="B147" s="45" t="s">
        <v>872</v>
      </c>
      <c r="C147" s="64" t="s">
        <v>871</v>
      </c>
      <c r="D147" s="64"/>
      <c r="E147" s="64"/>
      <c r="F147" s="64"/>
      <c r="G147" s="64"/>
      <c r="H147" s="64"/>
      <c r="I147" s="64"/>
      <c r="J147" s="64"/>
      <c r="K147" s="64"/>
      <c r="L147" s="64"/>
      <c r="M147" s="64"/>
      <c r="N147" s="61"/>
      <c r="O147" s="61"/>
      <c r="P147" s="61"/>
      <c r="Q147" s="64"/>
      <c r="R147" s="64"/>
      <c r="S147" s="64"/>
      <c r="T147" s="64"/>
      <c r="U147" s="64"/>
      <c r="W147" s="18"/>
    </row>
    <row r="148" spans="1:23" ht="30" customHeight="1">
      <c r="A148" s="108"/>
      <c r="B148" s="45" t="s">
        <v>873</v>
      </c>
      <c r="C148" s="64" t="s">
        <v>871</v>
      </c>
      <c r="D148" s="64"/>
      <c r="E148" s="64"/>
      <c r="F148" s="64"/>
      <c r="G148" s="64"/>
      <c r="H148" s="64"/>
      <c r="I148" s="64"/>
      <c r="J148" s="64"/>
      <c r="K148" s="64"/>
      <c r="L148" s="64"/>
      <c r="M148" s="64"/>
      <c r="N148" s="61"/>
      <c r="O148" s="61"/>
      <c r="P148" s="61"/>
      <c r="Q148" s="64"/>
      <c r="R148" s="64"/>
      <c r="S148" s="64"/>
      <c r="T148" s="64"/>
      <c r="U148" s="64"/>
      <c r="W148" s="18"/>
    </row>
    <row r="149" spans="1:23" ht="30" customHeight="1">
      <c r="A149" s="108"/>
      <c r="B149" s="45" t="s">
        <v>874</v>
      </c>
      <c r="C149" s="64"/>
      <c r="D149" s="64"/>
      <c r="E149" s="64"/>
      <c r="F149" s="64"/>
      <c r="G149" s="64"/>
      <c r="H149" s="64"/>
      <c r="I149" s="64"/>
      <c r="J149" s="64"/>
      <c r="K149" s="64"/>
      <c r="L149" s="64"/>
      <c r="M149" s="64"/>
      <c r="N149" s="61"/>
      <c r="O149" s="61"/>
      <c r="P149" s="61"/>
      <c r="Q149" s="64"/>
      <c r="R149" s="64"/>
      <c r="S149" s="64"/>
      <c r="T149" s="64"/>
      <c r="U149" s="64"/>
      <c r="W149" s="18"/>
    </row>
    <row r="150" spans="1:23" ht="30" customHeight="1">
      <c r="A150" s="108"/>
      <c r="B150" s="45" t="s">
        <v>875</v>
      </c>
      <c r="C150" s="64"/>
      <c r="D150" s="64"/>
      <c r="E150" s="64"/>
      <c r="F150" s="64"/>
      <c r="G150" s="64"/>
      <c r="H150" s="64"/>
      <c r="I150" s="64"/>
      <c r="J150" s="64"/>
      <c r="K150" s="64"/>
      <c r="L150" s="64"/>
      <c r="M150" s="64"/>
      <c r="N150" s="61"/>
      <c r="O150" s="61"/>
      <c r="P150" s="61"/>
      <c r="Q150" s="64"/>
      <c r="R150" s="64"/>
      <c r="S150" s="64"/>
      <c r="T150" s="64"/>
      <c r="U150" s="64"/>
      <c r="W150" s="18"/>
    </row>
    <row r="151" spans="1:23" ht="30" customHeight="1">
      <c r="A151" s="108"/>
      <c r="B151" s="45" t="s">
        <v>876</v>
      </c>
      <c r="C151" s="64"/>
      <c r="D151" s="64"/>
      <c r="E151" s="64"/>
      <c r="F151" s="64"/>
      <c r="G151" s="64"/>
      <c r="H151" s="64"/>
      <c r="I151" s="64"/>
      <c r="J151" s="64"/>
      <c r="K151" s="64"/>
      <c r="L151" s="64"/>
      <c r="M151" s="64"/>
      <c r="N151" s="61"/>
      <c r="O151" s="61"/>
      <c r="P151" s="61"/>
      <c r="Q151" s="64"/>
      <c r="R151" s="64"/>
      <c r="S151" s="64"/>
      <c r="T151" s="64"/>
      <c r="U151" s="64"/>
      <c r="W151" s="18"/>
    </row>
    <row r="152" spans="1:23" ht="30" customHeight="1">
      <c r="A152" s="108"/>
      <c r="B152" s="45" t="s">
        <v>877</v>
      </c>
      <c r="C152" s="64"/>
      <c r="D152" s="64"/>
      <c r="E152" s="64"/>
      <c r="F152" s="64"/>
      <c r="G152" s="64"/>
      <c r="H152" s="64"/>
      <c r="I152" s="64"/>
      <c r="J152" s="64"/>
      <c r="K152" s="64"/>
      <c r="L152" s="64"/>
      <c r="M152" s="64"/>
      <c r="N152" s="61"/>
      <c r="O152" s="61"/>
      <c r="P152" s="61"/>
      <c r="Q152" s="64"/>
      <c r="R152" s="64"/>
      <c r="S152" s="64"/>
      <c r="T152" s="64"/>
      <c r="U152" s="64"/>
      <c r="W152" s="18"/>
    </row>
    <row r="153" spans="1:23" ht="30" customHeight="1">
      <c r="A153" s="108"/>
      <c r="B153" s="45" t="s">
        <v>878</v>
      </c>
      <c r="C153" s="64"/>
      <c r="D153" s="64"/>
      <c r="E153" s="64"/>
      <c r="F153" s="64"/>
      <c r="G153" s="64"/>
      <c r="H153" s="64"/>
      <c r="I153" s="64"/>
      <c r="J153" s="64"/>
      <c r="K153" s="64"/>
      <c r="L153" s="64"/>
      <c r="M153" s="64"/>
      <c r="N153" s="61"/>
      <c r="O153" s="61"/>
      <c r="P153" s="61"/>
      <c r="Q153" s="64"/>
      <c r="R153" s="64"/>
      <c r="S153" s="64"/>
      <c r="T153" s="64"/>
      <c r="U153" s="64"/>
      <c r="W153" s="18"/>
    </row>
    <row r="154" spans="1:23" ht="30" customHeight="1">
      <c r="A154" s="108"/>
      <c r="B154" s="45" t="s">
        <v>879</v>
      </c>
      <c r="C154" s="64"/>
      <c r="D154" s="64"/>
      <c r="E154" s="64"/>
      <c r="F154" s="64"/>
      <c r="G154" s="64"/>
      <c r="H154" s="64"/>
      <c r="I154" s="64"/>
      <c r="J154" s="64"/>
      <c r="K154" s="64"/>
      <c r="L154" s="64"/>
      <c r="M154" s="64"/>
      <c r="N154" s="61"/>
      <c r="O154" s="61"/>
      <c r="P154" s="61"/>
      <c r="Q154" s="64"/>
      <c r="R154" s="64"/>
      <c r="S154" s="64"/>
      <c r="T154" s="64"/>
      <c r="U154" s="64"/>
      <c r="W154" s="18"/>
    </row>
    <row r="155" spans="1:23" ht="30" customHeight="1">
      <c r="A155" s="108"/>
      <c r="B155" s="45" t="s">
        <v>880</v>
      </c>
      <c r="C155" s="64"/>
      <c r="D155" s="64"/>
      <c r="E155" s="64"/>
      <c r="F155" s="64"/>
      <c r="G155" s="64"/>
      <c r="H155" s="64"/>
      <c r="I155" s="64"/>
      <c r="J155" s="64"/>
      <c r="K155" s="64"/>
      <c r="L155" s="64"/>
      <c r="M155" s="64"/>
      <c r="N155" s="61"/>
      <c r="O155" s="61"/>
      <c r="P155" s="61"/>
      <c r="Q155" s="64"/>
      <c r="R155" s="64"/>
      <c r="S155" s="64"/>
      <c r="T155" s="64"/>
      <c r="U155" s="64"/>
      <c r="W155" s="18"/>
    </row>
    <row r="156" spans="1:23" ht="30" customHeight="1">
      <c r="A156" s="108"/>
      <c r="B156" s="45" t="s">
        <v>881</v>
      </c>
      <c r="C156" s="64"/>
      <c r="D156" s="64"/>
      <c r="E156" s="64"/>
      <c r="F156" s="64"/>
      <c r="G156" s="64"/>
      <c r="H156" s="64"/>
      <c r="I156" s="64"/>
      <c r="J156" s="64"/>
      <c r="K156" s="64"/>
      <c r="L156" s="64"/>
      <c r="M156" s="64"/>
      <c r="N156" s="61"/>
      <c r="O156" s="61"/>
      <c r="P156" s="61"/>
      <c r="Q156" s="64"/>
      <c r="R156" s="64"/>
      <c r="S156" s="64"/>
      <c r="T156" s="64"/>
      <c r="U156" s="64"/>
      <c r="W156" s="18"/>
    </row>
    <row r="157" spans="1:23" ht="30" customHeight="1">
      <c r="A157" s="108"/>
      <c r="B157" s="45" t="s">
        <v>882</v>
      </c>
      <c r="C157" s="64"/>
      <c r="D157" s="64"/>
      <c r="E157" s="64"/>
      <c r="F157" s="64"/>
      <c r="G157" s="64"/>
      <c r="H157" s="64"/>
      <c r="I157" s="64"/>
      <c r="J157" s="64"/>
      <c r="K157" s="64"/>
      <c r="L157" s="64"/>
      <c r="M157" s="64"/>
      <c r="N157" s="61"/>
      <c r="O157" s="61"/>
      <c r="P157" s="61"/>
      <c r="Q157" s="64"/>
      <c r="R157" s="64"/>
      <c r="S157" s="64"/>
      <c r="T157" s="64"/>
      <c r="U157" s="64"/>
      <c r="W157" s="18"/>
    </row>
    <row r="158" spans="1:23" ht="30" customHeight="1">
      <c r="A158" s="108"/>
      <c r="B158" s="45" t="s">
        <v>883</v>
      </c>
      <c r="C158" s="64"/>
      <c r="D158" s="64"/>
      <c r="E158" s="64"/>
      <c r="F158" s="64"/>
      <c r="G158" s="64"/>
      <c r="H158" s="64"/>
      <c r="I158" s="64"/>
      <c r="J158" s="64"/>
      <c r="K158" s="64"/>
      <c r="L158" s="64"/>
      <c r="M158" s="64"/>
      <c r="N158" s="61"/>
      <c r="O158" s="61"/>
      <c r="P158" s="61"/>
      <c r="Q158" s="64"/>
      <c r="R158" s="64"/>
      <c r="S158" s="64"/>
      <c r="T158" s="64"/>
      <c r="U158" s="64"/>
      <c r="W158" s="18"/>
    </row>
    <row r="159" spans="1:23" ht="30" customHeight="1">
      <c r="A159" s="108"/>
      <c r="B159" s="45" t="s">
        <v>884</v>
      </c>
      <c r="C159" s="64"/>
      <c r="D159" s="64"/>
      <c r="E159" s="64"/>
      <c r="F159" s="64"/>
      <c r="G159" s="64"/>
      <c r="H159" s="64"/>
      <c r="I159" s="64"/>
      <c r="J159" s="64"/>
      <c r="K159" s="64"/>
      <c r="L159" s="64"/>
      <c r="M159" s="64"/>
      <c r="N159" s="61"/>
      <c r="O159" s="61"/>
      <c r="P159" s="61"/>
      <c r="Q159" s="64"/>
      <c r="R159" s="64"/>
      <c r="S159" s="64"/>
      <c r="T159" s="64"/>
      <c r="U159" s="64"/>
      <c r="W159" s="18"/>
    </row>
    <row r="160" spans="1:23" ht="30" customHeight="1">
      <c r="A160" s="109"/>
      <c r="B160" s="45" t="s">
        <v>885</v>
      </c>
      <c r="C160" s="64"/>
      <c r="D160" s="64"/>
      <c r="E160" s="64"/>
      <c r="F160" s="64"/>
      <c r="G160" s="64"/>
      <c r="H160" s="64"/>
      <c r="I160" s="64"/>
      <c r="J160" s="64"/>
      <c r="K160" s="64"/>
      <c r="L160" s="64"/>
      <c r="M160" s="64"/>
      <c r="N160" s="61"/>
      <c r="O160" s="61"/>
      <c r="P160" s="61"/>
      <c r="Q160" s="64"/>
      <c r="R160" s="64"/>
      <c r="S160" s="64"/>
      <c r="T160" s="64"/>
      <c r="U160" s="64"/>
      <c r="W160" s="18"/>
    </row>
    <row r="161" spans="1:23">
      <c r="W161" s="18"/>
    </row>
    <row r="162" spans="1:23">
      <c r="A162" s="18"/>
      <c r="B162" s="18"/>
      <c r="C162" s="18"/>
      <c r="D162" s="18"/>
      <c r="E162" s="18"/>
      <c r="F162" s="18"/>
      <c r="G162" s="18"/>
      <c r="H162" s="18"/>
      <c r="I162" s="18"/>
      <c r="J162" s="18"/>
      <c r="K162" s="18"/>
      <c r="L162" s="18"/>
      <c r="M162" s="18"/>
      <c r="N162" s="56"/>
      <c r="O162" s="56"/>
      <c r="P162" s="56"/>
      <c r="Q162" s="18"/>
      <c r="R162" s="18"/>
      <c r="S162" s="18"/>
      <c r="T162" s="18"/>
      <c r="U162" s="18"/>
      <c r="V162" s="18"/>
      <c r="W162" s="18"/>
    </row>
    <row r="163" spans="1:23">
      <c r="A163" s="56"/>
      <c r="B163" s="56"/>
      <c r="C163" s="56"/>
      <c r="D163" s="18"/>
      <c r="E163" s="18"/>
      <c r="F163" s="18"/>
      <c r="G163" s="18"/>
      <c r="H163" s="18"/>
      <c r="I163" s="18"/>
      <c r="J163" s="18"/>
      <c r="K163" s="18"/>
      <c r="L163" s="18"/>
      <c r="M163" s="18"/>
      <c r="N163" s="18"/>
      <c r="O163" s="18"/>
      <c r="P163" s="18"/>
      <c r="Q163" s="18"/>
      <c r="R163" s="18"/>
      <c r="S163" s="18"/>
      <c r="T163" s="18"/>
      <c r="U163" s="18"/>
      <c r="V163" s="18"/>
      <c r="W163" s="18"/>
    </row>
    <row r="164" spans="1:23">
      <c r="A164" s="59"/>
      <c r="B164" s="59"/>
      <c r="C164" s="59"/>
      <c r="N164" s="2"/>
      <c r="O164" s="2"/>
      <c r="P164" s="2"/>
    </row>
    <row r="165" spans="1:23" ht="26.25" customHeight="1">
      <c r="A165" s="59"/>
      <c r="B165" s="59"/>
      <c r="C165" s="59"/>
      <c r="N165" s="2"/>
      <c r="O165" s="2"/>
      <c r="P165" s="2"/>
    </row>
    <row r="166" spans="1:23" ht="26.25" customHeight="1">
      <c r="A166" s="59"/>
      <c r="B166" s="59"/>
      <c r="C166" s="59"/>
      <c r="N166" s="2"/>
      <c r="O166" s="2"/>
      <c r="P166" s="2"/>
    </row>
    <row r="167" spans="1:23" ht="43.5" customHeight="1">
      <c r="A167" s="59"/>
      <c r="B167" s="59"/>
      <c r="C167" s="59"/>
      <c r="N167" s="2"/>
      <c r="O167" s="2"/>
      <c r="P167" s="2"/>
    </row>
    <row r="168" spans="1:23">
      <c r="A168" s="59"/>
      <c r="B168" s="59"/>
      <c r="C168" s="59"/>
      <c r="N168" s="2"/>
      <c r="O168" s="2"/>
      <c r="P168" s="2"/>
    </row>
    <row r="169" spans="1:23" ht="15.75" customHeight="1">
      <c r="A169" s="59"/>
      <c r="B169" s="59"/>
      <c r="C169" s="59"/>
      <c r="N169" s="2"/>
      <c r="O169" s="2"/>
      <c r="P169" s="2"/>
    </row>
    <row r="170" spans="1:23">
      <c r="A170" s="59"/>
      <c r="B170" s="59"/>
      <c r="C170" s="59"/>
      <c r="N170" s="2"/>
      <c r="O170" s="2"/>
      <c r="P170" s="2"/>
    </row>
    <row r="171" spans="1:23">
      <c r="A171" s="59"/>
      <c r="B171" s="59"/>
      <c r="C171" s="59"/>
      <c r="N171" s="2"/>
      <c r="O171" s="2"/>
      <c r="P171" s="2"/>
    </row>
    <row r="172" spans="1:23">
      <c r="A172" s="59"/>
      <c r="B172" s="59"/>
      <c r="C172" s="59"/>
      <c r="N172" s="2"/>
      <c r="O172" s="2"/>
      <c r="P172" s="2"/>
    </row>
    <row r="173" spans="1:23">
      <c r="A173" s="59"/>
      <c r="B173" s="59"/>
      <c r="C173" s="59"/>
      <c r="N173" s="2"/>
      <c r="O173" s="2"/>
      <c r="P173" s="2"/>
    </row>
    <row r="174" spans="1:23">
      <c r="A174" s="59"/>
      <c r="B174" s="59"/>
      <c r="C174" s="59"/>
      <c r="N174" s="2"/>
      <c r="O174" s="2"/>
      <c r="P174" s="2"/>
    </row>
    <row r="175" spans="1:23">
      <c r="A175" s="59"/>
      <c r="B175" s="59"/>
      <c r="C175" s="59"/>
      <c r="N175" s="2"/>
      <c r="O175" s="2"/>
      <c r="P175" s="2"/>
    </row>
    <row r="176" spans="1:23">
      <c r="A176" s="59"/>
      <c r="B176" s="59"/>
      <c r="C176" s="59"/>
      <c r="N176" s="2"/>
      <c r="O176" s="2"/>
      <c r="P176" s="2"/>
    </row>
    <row r="177" spans="1:16">
      <c r="A177" s="59"/>
      <c r="B177" s="59"/>
      <c r="C177" s="59"/>
      <c r="N177" s="2"/>
      <c r="O177" s="2"/>
      <c r="P177" s="2"/>
    </row>
    <row r="178" spans="1:16">
      <c r="A178" s="59"/>
      <c r="B178" s="59"/>
      <c r="C178" s="59"/>
      <c r="N178" s="2"/>
      <c r="O178" s="2"/>
      <c r="P178" s="2"/>
    </row>
    <row r="179" spans="1:16">
      <c r="A179" s="59"/>
      <c r="B179" s="59"/>
      <c r="C179" s="59"/>
      <c r="N179" s="2"/>
      <c r="O179" s="2"/>
      <c r="P179" s="2"/>
    </row>
    <row r="180" spans="1:16">
      <c r="A180" s="59"/>
      <c r="B180" s="59"/>
      <c r="C180" s="59"/>
      <c r="N180" s="2"/>
      <c r="O180" s="2"/>
      <c r="P180" s="2"/>
    </row>
    <row r="181" spans="1:16" ht="15.75" customHeight="1">
      <c r="A181" s="59"/>
      <c r="B181" s="59"/>
      <c r="C181" s="59"/>
      <c r="N181" s="2"/>
      <c r="O181" s="2"/>
      <c r="P181" s="2"/>
    </row>
    <row r="182" spans="1:16" ht="15" customHeight="1">
      <c r="A182" s="59"/>
      <c r="B182" s="59"/>
      <c r="C182" s="59"/>
      <c r="N182" s="2"/>
      <c r="O182" s="2"/>
      <c r="P182" s="2"/>
    </row>
    <row r="183" spans="1:16">
      <c r="A183" s="59"/>
      <c r="B183" s="59"/>
      <c r="C183" s="59"/>
      <c r="N183" s="2"/>
      <c r="O183" s="2"/>
      <c r="P183" s="2"/>
    </row>
    <row r="184" spans="1:16">
      <c r="A184" s="59"/>
      <c r="B184" s="59"/>
      <c r="C184" s="59"/>
      <c r="N184" s="2"/>
      <c r="O184" s="2"/>
      <c r="P184" s="2"/>
    </row>
    <row r="185" spans="1:16">
      <c r="A185" s="59"/>
      <c r="B185" s="59"/>
      <c r="C185" s="59"/>
      <c r="N185" s="2"/>
      <c r="O185" s="2"/>
      <c r="P185" s="2"/>
    </row>
    <row r="186" spans="1:16">
      <c r="A186" s="59"/>
      <c r="B186" s="59"/>
      <c r="C186" s="59"/>
      <c r="N186" s="2"/>
      <c r="O186" s="2"/>
      <c r="P186" s="2"/>
    </row>
    <row r="187" spans="1:16">
      <c r="A187" s="59"/>
      <c r="B187" s="59"/>
      <c r="C187" s="59"/>
      <c r="N187" s="2"/>
      <c r="O187" s="2"/>
      <c r="P187" s="2"/>
    </row>
    <row r="188" spans="1:16">
      <c r="A188" s="59"/>
      <c r="B188" s="59"/>
      <c r="C188" s="59"/>
      <c r="N188" s="2"/>
      <c r="O188" s="2"/>
      <c r="P188" s="2"/>
    </row>
    <row r="189" spans="1:16">
      <c r="A189" s="59"/>
      <c r="B189" s="59"/>
      <c r="C189" s="59"/>
      <c r="N189" s="2"/>
      <c r="O189" s="2"/>
      <c r="P189" s="2"/>
    </row>
    <row r="190" spans="1:16">
      <c r="A190" s="59"/>
      <c r="B190" s="59"/>
      <c r="C190" s="59"/>
      <c r="N190" s="2"/>
      <c r="O190" s="2"/>
      <c r="P190" s="2"/>
    </row>
    <row r="191" spans="1:16">
      <c r="A191" s="59"/>
      <c r="B191" s="59"/>
      <c r="C191" s="59"/>
      <c r="N191" s="2"/>
      <c r="O191" s="2"/>
      <c r="P191" s="2"/>
    </row>
    <row r="192" spans="1:16">
      <c r="A192" s="59"/>
      <c r="B192" s="59"/>
      <c r="C192" s="59"/>
      <c r="N192" s="2"/>
      <c r="O192" s="2"/>
      <c r="P192" s="2"/>
    </row>
    <row r="193" spans="1:16" ht="15.75" customHeight="1">
      <c r="A193" s="59"/>
      <c r="B193" s="59"/>
      <c r="C193" s="59"/>
      <c r="N193" s="2"/>
      <c r="O193" s="2"/>
      <c r="P193" s="2"/>
    </row>
    <row r="194" spans="1:16" ht="15" customHeight="1">
      <c r="A194" s="59"/>
      <c r="B194" s="59"/>
      <c r="C194" s="59"/>
      <c r="N194" s="2"/>
      <c r="O194" s="2"/>
      <c r="P194" s="2"/>
    </row>
    <row r="195" spans="1:16">
      <c r="A195" s="59"/>
      <c r="B195" s="59"/>
      <c r="C195" s="59"/>
      <c r="N195" s="2"/>
      <c r="O195" s="2"/>
      <c r="P195" s="2"/>
    </row>
    <row r="196" spans="1:16">
      <c r="A196" s="59"/>
      <c r="B196" s="59"/>
      <c r="C196" s="59"/>
      <c r="N196" s="2"/>
      <c r="O196" s="2"/>
      <c r="P196" s="2"/>
    </row>
    <row r="197" spans="1:16">
      <c r="A197" s="59"/>
      <c r="B197" s="59"/>
      <c r="C197" s="59"/>
      <c r="N197" s="2"/>
      <c r="O197" s="2"/>
      <c r="P197" s="2"/>
    </row>
    <row r="198" spans="1:16">
      <c r="A198" s="59"/>
      <c r="B198" s="59"/>
      <c r="C198" s="59"/>
      <c r="N198" s="2"/>
      <c r="O198" s="2"/>
      <c r="P198" s="2"/>
    </row>
    <row r="199" spans="1:16">
      <c r="A199" s="59"/>
      <c r="B199" s="59"/>
      <c r="C199" s="59"/>
      <c r="N199" s="2"/>
      <c r="O199" s="2"/>
      <c r="P199" s="2"/>
    </row>
    <row r="200" spans="1:16">
      <c r="A200" s="59"/>
      <c r="B200" s="59"/>
      <c r="C200" s="59"/>
      <c r="N200" s="2"/>
      <c r="O200" s="2"/>
      <c r="P200" s="2"/>
    </row>
    <row r="201" spans="1:16">
      <c r="A201" s="59"/>
      <c r="B201" s="59"/>
      <c r="C201" s="59"/>
      <c r="N201" s="2"/>
      <c r="O201" s="2"/>
      <c r="P201" s="2"/>
    </row>
    <row r="202" spans="1:16">
      <c r="A202" s="59"/>
      <c r="B202" s="59"/>
      <c r="C202" s="59"/>
      <c r="N202" s="2"/>
      <c r="O202" s="2"/>
      <c r="P202" s="2"/>
    </row>
    <row r="203" spans="1:16">
      <c r="A203" s="59"/>
      <c r="B203" s="59"/>
      <c r="C203" s="59"/>
      <c r="N203" s="2"/>
      <c r="O203" s="2"/>
      <c r="P203" s="2"/>
    </row>
    <row r="204" spans="1:16">
      <c r="A204" s="59"/>
      <c r="B204" s="59"/>
      <c r="C204" s="59"/>
      <c r="N204" s="2"/>
      <c r="O204" s="2"/>
      <c r="P204" s="2"/>
    </row>
    <row r="205" spans="1:16" ht="15.75" customHeight="1">
      <c r="A205" s="59"/>
      <c r="B205" s="59"/>
      <c r="C205" s="59"/>
      <c r="N205" s="2"/>
      <c r="O205" s="2"/>
      <c r="P205" s="2"/>
    </row>
    <row r="206" spans="1:16">
      <c r="A206" s="59"/>
      <c r="B206" s="59"/>
      <c r="C206" s="59"/>
      <c r="N206" s="2"/>
      <c r="O206" s="2"/>
      <c r="P206" s="2"/>
    </row>
    <row r="207" spans="1:16">
      <c r="A207" s="59"/>
      <c r="B207" s="59"/>
      <c r="C207" s="59"/>
      <c r="N207" s="2"/>
      <c r="O207" s="2"/>
      <c r="P207" s="2"/>
    </row>
    <row r="208" spans="1:16">
      <c r="A208" s="59"/>
      <c r="B208" s="59"/>
      <c r="C208" s="59"/>
      <c r="N208" s="2"/>
      <c r="O208" s="2"/>
      <c r="P208" s="2"/>
    </row>
    <row r="209" spans="1:16">
      <c r="A209" s="59"/>
      <c r="B209" s="59"/>
      <c r="C209" s="59"/>
      <c r="N209" s="2"/>
      <c r="O209" s="2"/>
      <c r="P209" s="2"/>
    </row>
    <row r="210" spans="1:16">
      <c r="A210" s="59"/>
      <c r="B210" s="59"/>
      <c r="C210" s="59"/>
      <c r="N210" s="2"/>
      <c r="O210" s="2"/>
      <c r="P210" s="2"/>
    </row>
    <row r="211" spans="1:16">
      <c r="A211" s="59"/>
      <c r="B211" s="59"/>
      <c r="C211" s="59"/>
      <c r="N211" s="2"/>
      <c r="O211" s="2"/>
      <c r="P211" s="2"/>
    </row>
    <row r="212" spans="1:16">
      <c r="A212" s="59"/>
      <c r="B212" s="59"/>
      <c r="C212" s="59"/>
      <c r="N212" s="2"/>
      <c r="O212" s="2"/>
      <c r="P212" s="2"/>
    </row>
    <row r="213" spans="1:16">
      <c r="A213" s="59"/>
      <c r="B213" s="59"/>
      <c r="C213" s="59"/>
      <c r="N213" s="2"/>
      <c r="O213" s="2"/>
      <c r="P213" s="2"/>
    </row>
    <row r="214" spans="1:16">
      <c r="A214" s="59"/>
      <c r="B214" s="59"/>
      <c r="C214" s="59"/>
      <c r="N214" s="2"/>
      <c r="O214" s="2"/>
      <c r="P214" s="2"/>
    </row>
    <row r="215" spans="1:16">
      <c r="A215" s="59"/>
      <c r="B215" s="59"/>
      <c r="C215" s="59"/>
      <c r="N215" s="2"/>
      <c r="O215" s="2"/>
      <c r="P215" s="2"/>
    </row>
    <row r="216" spans="1:16">
      <c r="A216" s="59"/>
      <c r="B216" s="59"/>
      <c r="C216" s="59"/>
      <c r="N216" s="2"/>
      <c r="O216" s="2"/>
      <c r="P216" s="2"/>
    </row>
    <row r="217" spans="1:16">
      <c r="A217" s="59"/>
      <c r="B217" s="59"/>
      <c r="C217" s="59"/>
      <c r="N217" s="2"/>
      <c r="O217" s="2"/>
      <c r="P217" s="2"/>
    </row>
    <row r="218" spans="1:16">
      <c r="A218" s="59"/>
      <c r="B218" s="59"/>
      <c r="C218" s="59"/>
      <c r="N218" s="2"/>
      <c r="O218" s="2"/>
      <c r="P218" s="2"/>
    </row>
    <row r="219" spans="1:16">
      <c r="A219" s="59"/>
      <c r="B219" s="59"/>
      <c r="C219" s="59"/>
      <c r="N219" s="2"/>
      <c r="O219" s="2"/>
      <c r="P219" s="2"/>
    </row>
    <row r="220" spans="1:16">
      <c r="A220" s="59"/>
      <c r="B220" s="59"/>
      <c r="C220" s="59"/>
      <c r="N220" s="2"/>
      <c r="O220" s="2"/>
      <c r="P220" s="2"/>
    </row>
    <row r="221" spans="1:16">
      <c r="A221" s="59"/>
      <c r="B221" s="59"/>
      <c r="C221" s="59"/>
      <c r="N221" s="2"/>
      <c r="O221" s="2"/>
      <c r="P221" s="2"/>
    </row>
    <row r="222" spans="1:16">
      <c r="A222" s="59"/>
      <c r="B222" s="59"/>
      <c r="C222" s="59"/>
      <c r="N222" s="2"/>
      <c r="O222" s="2"/>
      <c r="P222" s="2"/>
    </row>
    <row r="223" spans="1:16">
      <c r="A223" s="59"/>
      <c r="B223" s="59"/>
      <c r="C223" s="59"/>
      <c r="N223" s="2"/>
      <c r="O223" s="2"/>
      <c r="P223" s="2"/>
    </row>
    <row r="224" spans="1:16">
      <c r="A224" s="59"/>
      <c r="B224" s="59"/>
      <c r="C224" s="59"/>
      <c r="N224" s="2"/>
      <c r="O224" s="2"/>
      <c r="P224" s="2"/>
    </row>
    <row r="225" spans="1:16">
      <c r="A225" s="59"/>
      <c r="B225" s="59"/>
      <c r="C225" s="59"/>
      <c r="N225" s="2"/>
      <c r="O225" s="2"/>
      <c r="P225" s="2"/>
    </row>
    <row r="226" spans="1:16">
      <c r="A226" s="59"/>
      <c r="B226" s="59"/>
      <c r="C226" s="59"/>
      <c r="N226" s="2"/>
      <c r="O226" s="2"/>
      <c r="P226" s="2"/>
    </row>
    <row r="227" spans="1:16">
      <c r="A227" s="59"/>
      <c r="B227" s="59"/>
      <c r="C227" s="59"/>
      <c r="N227" s="2"/>
      <c r="O227" s="2"/>
      <c r="P227" s="2"/>
    </row>
    <row r="228" spans="1:16">
      <c r="A228" s="59"/>
      <c r="B228" s="59"/>
      <c r="C228" s="59"/>
      <c r="N228" s="2"/>
      <c r="O228" s="2"/>
      <c r="P228" s="2"/>
    </row>
    <row r="229" spans="1:16">
      <c r="A229" s="59"/>
      <c r="B229" s="59"/>
      <c r="C229" s="59"/>
      <c r="N229" s="2"/>
      <c r="O229" s="2"/>
      <c r="P229" s="2"/>
    </row>
    <row r="230" spans="1:16">
      <c r="A230" s="59"/>
      <c r="B230" s="59"/>
      <c r="C230" s="59"/>
      <c r="N230" s="2"/>
      <c r="O230" s="2"/>
      <c r="P230" s="2"/>
    </row>
    <row r="231" spans="1:16">
      <c r="A231" s="59"/>
      <c r="B231" s="59"/>
      <c r="C231" s="59"/>
      <c r="N231" s="2"/>
      <c r="O231" s="2"/>
      <c r="P231" s="2"/>
    </row>
    <row r="232" spans="1:16">
      <c r="A232" s="59"/>
      <c r="B232" s="59"/>
      <c r="C232" s="59"/>
      <c r="N232" s="2"/>
      <c r="O232" s="2"/>
      <c r="P232" s="2"/>
    </row>
    <row r="233" spans="1:16">
      <c r="A233" s="59"/>
      <c r="B233" s="59"/>
      <c r="C233" s="59"/>
      <c r="N233" s="2"/>
      <c r="O233" s="2"/>
      <c r="P233" s="2"/>
    </row>
    <row r="234" spans="1:16">
      <c r="A234" s="59"/>
      <c r="B234" s="59"/>
      <c r="C234" s="59"/>
      <c r="N234" s="2"/>
      <c r="O234" s="2"/>
      <c r="P234" s="2"/>
    </row>
    <row r="235" spans="1:16">
      <c r="A235" s="59"/>
      <c r="B235" s="59"/>
      <c r="C235" s="59"/>
      <c r="N235" s="2"/>
      <c r="O235" s="2"/>
      <c r="P235" s="2"/>
    </row>
    <row r="236" spans="1:16">
      <c r="A236" s="59"/>
      <c r="B236" s="59"/>
      <c r="C236" s="59"/>
      <c r="N236" s="2"/>
      <c r="O236" s="2"/>
      <c r="P236" s="2"/>
    </row>
    <row r="237" spans="1:16">
      <c r="A237" s="59"/>
      <c r="B237" s="59"/>
      <c r="C237" s="59"/>
      <c r="N237" s="2"/>
      <c r="O237" s="2"/>
      <c r="P237" s="2"/>
    </row>
    <row r="238" spans="1:16">
      <c r="A238" s="59"/>
      <c r="B238" s="59"/>
      <c r="C238" s="59"/>
      <c r="N238" s="2"/>
      <c r="O238" s="2"/>
      <c r="P238" s="2"/>
    </row>
    <row r="239" spans="1:16">
      <c r="A239" s="59"/>
      <c r="B239" s="59"/>
      <c r="C239" s="59"/>
      <c r="N239" s="2"/>
      <c r="O239" s="2"/>
      <c r="P239" s="2"/>
    </row>
    <row r="240" spans="1:16">
      <c r="A240" s="59"/>
      <c r="B240" s="59"/>
      <c r="C240" s="59"/>
      <c r="N240" s="2"/>
      <c r="O240" s="2"/>
      <c r="P240" s="2"/>
    </row>
    <row r="241" spans="1:16">
      <c r="A241" s="59"/>
      <c r="B241" s="59"/>
      <c r="C241" s="59"/>
      <c r="N241" s="2"/>
      <c r="O241" s="2"/>
      <c r="P241" s="2"/>
    </row>
    <row r="242" spans="1:16">
      <c r="A242" s="59"/>
      <c r="B242" s="59"/>
      <c r="C242" s="59"/>
      <c r="N242" s="2"/>
      <c r="O242" s="2"/>
      <c r="P242" s="2"/>
    </row>
    <row r="243" spans="1:16">
      <c r="A243" s="59"/>
      <c r="B243" s="59"/>
      <c r="C243" s="59"/>
      <c r="N243" s="2"/>
      <c r="O243" s="2"/>
      <c r="P243" s="2"/>
    </row>
    <row r="244" spans="1:16">
      <c r="A244" s="59"/>
      <c r="B244" s="59"/>
      <c r="C244" s="59"/>
      <c r="N244" s="2"/>
      <c r="O244" s="2"/>
      <c r="P244" s="2"/>
    </row>
    <row r="245" spans="1:16">
      <c r="A245" s="59"/>
      <c r="B245" s="59"/>
      <c r="C245" s="59"/>
      <c r="N245" s="2"/>
      <c r="O245" s="2"/>
      <c r="P245" s="2"/>
    </row>
    <row r="246" spans="1:16">
      <c r="A246" s="59"/>
      <c r="B246" s="59"/>
      <c r="C246" s="59"/>
      <c r="N246" s="2"/>
      <c r="O246" s="2"/>
      <c r="P246" s="2"/>
    </row>
    <row r="247" spans="1:16">
      <c r="A247" s="59"/>
      <c r="B247" s="59"/>
      <c r="C247" s="59"/>
      <c r="N247" s="2"/>
      <c r="O247" s="2"/>
      <c r="P247" s="2"/>
    </row>
    <row r="248" spans="1:16">
      <c r="A248" s="59"/>
      <c r="B248" s="59"/>
      <c r="C248" s="59"/>
      <c r="N248" s="2"/>
      <c r="O248" s="2"/>
      <c r="P248" s="2"/>
    </row>
    <row r="249" spans="1:16">
      <c r="A249" s="59"/>
      <c r="B249" s="59"/>
      <c r="C249" s="59"/>
      <c r="N249" s="2"/>
      <c r="O249" s="2"/>
      <c r="P249" s="2"/>
    </row>
    <row r="250" spans="1:16">
      <c r="A250" s="59"/>
      <c r="B250" s="59"/>
      <c r="C250" s="59"/>
      <c r="N250" s="2"/>
      <c r="O250" s="2"/>
      <c r="P250" s="2"/>
    </row>
    <row r="251" spans="1:16">
      <c r="A251" s="59"/>
      <c r="B251" s="59"/>
      <c r="C251" s="59"/>
      <c r="N251" s="2"/>
      <c r="O251" s="2"/>
      <c r="P251" s="2"/>
    </row>
    <row r="252" spans="1:16">
      <c r="A252" s="59"/>
      <c r="B252" s="59"/>
      <c r="C252" s="59"/>
      <c r="N252" s="2"/>
      <c r="O252" s="2"/>
      <c r="P252" s="2"/>
    </row>
    <row r="253" spans="1:16">
      <c r="A253" s="59"/>
      <c r="B253" s="59"/>
      <c r="C253" s="59"/>
      <c r="N253" s="2"/>
      <c r="O253" s="2"/>
      <c r="P253" s="2"/>
    </row>
    <row r="254" spans="1:16">
      <c r="A254" s="59"/>
      <c r="B254" s="59"/>
      <c r="C254" s="59"/>
      <c r="N254" s="2"/>
      <c r="O254" s="2"/>
      <c r="P254" s="2"/>
    </row>
    <row r="255" spans="1:16">
      <c r="A255" s="59"/>
      <c r="B255" s="59"/>
      <c r="C255" s="59"/>
      <c r="N255" s="2"/>
      <c r="O255" s="2"/>
      <c r="P255" s="2"/>
    </row>
    <row r="256" spans="1:16">
      <c r="A256" s="59"/>
      <c r="B256" s="59"/>
      <c r="C256" s="59"/>
      <c r="N256" s="2"/>
      <c r="O256" s="2"/>
      <c r="P256" s="2"/>
    </row>
    <row r="257" spans="1:16">
      <c r="A257" s="59"/>
      <c r="B257" s="59"/>
      <c r="C257" s="59"/>
      <c r="N257" s="2"/>
      <c r="O257" s="2"/>
      <c r="P257" s="2"/>
    </row>
    <row r="258" spans="1:16">
      <c r="A258" s="59"/>
      <c r="B258" s="59"/>
      <c r="C258" s="59"/>
      <c r="N258" s="2"/>
      <c r="O258" s="2"/>
      <c r="P258" s="2"/>
    </row>
    <row r="259" spans="1:16">
      <c r="A259" s="59"/>
      <c r="B259" s="59"/>
      <c r="C259" s="59"/>
      <c r="N259" s="2"/>
      <c r="O259" s="2"/>
      <c r="P259" s="2"/>
    </row>
    <row r="260" spans="1:16">
      <c r="A260" s="59"/>
      <c r="B260" s="59"/>
      <c r="C260" s="59"/>
      <c r="N260" s="2"/>
      <c r="O260" s="2"/>
      <c r="P260" s="2"/>
    </row>
    <row r="261" spans="1:16">
      <c r="A261" s="59"/>
      <c r="B261" s="59"/>
      <c r="C261" s="59"/>
      <c r="N261" s="2"/>
      <c r="O261" s="2"/>
      <c r="P261" s="2"/>
    </row>
    <row r="262" spans="1:16">
      <c r="A262" s="59"/>
      <c r="B262" s="59"/>
      <c r="C262" s="59"/>
      <c r="N262" s="2"/>
      <c r="O262" s="2"/>
      <c r="P262" s="2"/>
    </row>
    <row r="263" spans="1:16">
      <c r="A263" s="59"/>
      <c r="B263" s="59"/>
      <c r="C263" s="59"/>
      <c r="N263" s="2"/>
      <c r="O263" s="2"/>
      <c r="P263" s="2"/>
    </row>
    <row r="264" spans="1:16">
      <c r="A264" s="59"/>
      <c r="B264" s="59"/>
      <c r="C264" s="59"/>
      <c r="N264" s="2"/>
      <c r="O264" s="2"/>
      <c r="P264" s="2"/>
    </row>
    <row r="265" spans="1:16">
      <c r="A265" s="59"/>
      <c r="B265" s="59"/>
      <c r="C265" s="59"/>
      <c r="N265" s="2"/>
      <c r="O265" s="2"/>
      <c r="P265" s="2"/>
    </row>
    <row r="266" spans="1:16">
      <c r="A266" s="59"/>
      <c r="B266" s="59"/>
      <c r="C266" s="59"/>
      <c r="N266" s="2"/>
      <c r="O266" s="2"/>
      <c r="P266" s="2"/>
    </row>
    <row r="267" spans="1:16">
      <c r="A267" s="59"/>
      <c r="B267" s="59"/>
      <c r="C267" s="59"/>
      <c r="N267" s="2"/>
      <c r="O267" s="2"/>
      <c r="P267" s="2"/>
    </row>
    <row r="268" spans="1:16">
      <c r="A268" s="59"/>
      <c r="B268" s="59"/>
      <c r="C268" s="59"/>
      <c r="N268" s="2"/>
      <c r="O268" s="2"/>
      <c r="P268" s="2"/>
    </row>
    <row r="269" spans="1:16">
      <c r="A269" s="59"/>
      <c r="B269" s="59"/>
      <c r="C269" s="59"/>
      <c r="N269" s="2"/>
      <c r="O269" s="2"/>
      <c r="P269" s="2"/>
    </row>
    <row r="270" spans="1:16">
      <c r="A270" s="59"/>
      <c r="B270" s="59"/>
      <c r="C270" s="59"/>
      <c r="N270" s="2"/>
      <c r="O270" s="2"/>
      <c r="P270" s="2"/>
    </row>
    <row r="271" spans="1:16">
      <c r="A271" s="59"/>
      <c r="B271" s="59"/>
      <c r="C271" s="59"/>
      <c r="N271" s="2"/>
      <c r="O271" s="2"/>
      <c r="P271" s="2"/>
    </row>
    <row r="272" spans="1:16">
      <c r="A272" s="59"/>
      <c r="B272" s="59"/>
      <c r="C272" s="59"/>
      <c r="N272" s="2"/>
      <c r="O272" s="2"/>
      <c r="P272" s="2"/>
    </row>
    <row r="273" spans="1:16">
      <c r="A273" s="59"/>
      <c r="B273" s="59"/>
      <c r="C273" s="59"/>
      <c r="N273" s="2"/>
      <c r="O273" s="2"/>
      <c r="P273" s="2"/>
    </row>
    <row r="274" spans="1:16">
      <c r="A274" s="59"/>
      <c r="B274" s="59"/>
      <c r="C274" s="59"/>
      <c r="N274" s="2"/>
      <c r="O274" s="2"/>
      <c r="P274" s="2"/>
    </row>
    <row r="275" spans="1:16">
      <c r="A275" s="59"/>
      <c r="B275" s="59"/>
      <c r="C275" s="59"/>
      <c r="N275" s="2"/>
      <c r="O275" s="2"/>
      <c r="P275" s="2"/>
    </row>
    <row r="276" spans="1:16">
      <c r="A276" s="59"/>
      <c r="B276" s="59"/>
      <c r="C276" s="59"/>
      <c r="N276" s="2"/>
      <c r="O276" s="2"/>
      <c r="P276" s="2"/>
    </row>
    <row r="277" spans="1:16">
      <c r="A277" s="59"/>
      <c r="B277" s="59"/>
      <c r="C277" s="59"/>
      <c r="N277" s="2"/>
      <c r="O277" s="2"/>
      <c r="P277" s="2"/>
    </row>
    <row r="278" spans="1:16">
      <c r="A278" s="59"/>
      <c r="B278" s="59"/>
      <c r="C278" s="59"/>
      <c r="N278" s="2"/>
      <c r="O278" s="2"/>
      <c r="P278" s="2"/>
    </row>
    <row r="279" spans="1:16">
      <c r="A279" s="59"/>
      <c r="B279" s="59"/>
      <c r="C279" s="59"/>
      <c r="N279" s="2"/>
      <c r="O279" s="2"/>
      <c r="P279" s="2"/>
    </row>
    <row r="280" spans="1:16">
      <c r="A280" s="59"/>
      <c r="B280" s="59"/>
      <c r="C280" s="59"/>
      <c r="N280" s="2"/>
      <c r="O280" s="2"/>
      <c r="P280" s="2"/>
    </row>
    <row r="281" spans="1:16">
      <c r="A281" s="59"/>
      <c r="B281" s="59"/>
      <c r="C281" s="59"/>
      <c r="N281" s="2"/>
      <c r="O281" s="2"/>
      <c r="P281" s="2"/>
    </row>
    <row r="282" spans="1:16">
      <c r="A282" s="59"/>
      <c r="B282" s="59"/>
      <c r="C282" s="59"/>
      <c r="N282" s="2"/>
      <c r="O282" s="2"/>
      <c r="P282" s="2"/>
    </row>
    <row r="283" spans="1:16">
      <c r="A283" s="59"/>
      <c r="B283" s="59"/>
      <c r="C283" s="59"/>
      <c r="N283" s="2"/>
      <c r="O283" s="2"/>
      <c r="P283" s="2"/>
    </row>
    <row r="284" spans="1:16">
      <c r="A284" s="59"/>
      <c r="B284" s="59"/>
      <c r="C284" s="59"/>
      <c r="N284" s="2"/>
      <c r="O284" s="2"/>
      <c r="P284" s="2"/>
    </row>
    <row r="285" spans="1:16">
      <c r="A285" s="59"/>
      <c r="B285" s="59"/>
      <c r="C285" s="59"/>
      <c r="N285" s="2"/>
      <c r="O285" s="2"/>
      <c r="P285" s="2"/>
    </row>
    <row r="286" spans="1:16">
      <c r="A286" s="59"/>
      <c r="B286" s="59"/>
      <c r="C286" s="59"/>
      <c r="N286" s="2"/>
      <c r="O286" s="2"/>
      <c r="P286" s="2"/>
    </row>
    <row r="287" spans="1:16">
      <c r="A287" s="59"/>
      <c r="B287" s="59"/>
      <c r="C287" s="59"/>
      <c r="N287" s="2"/>
      <c r="O287" s="2"/>
      <c r="P287" s="2"/>
    </row>
    <row r="288" spans="1:16">
      <c r="A288" s="59"/>
      <c r="B288" s="59"/>
      <c r="C288" s="59"/>
      <c r="N288" s="2"/>
      <c r="O288" s="2"/>
      <c r="P288" s="2"/>
    </row>
    <row r="289" spans="1:16">
      <c r="A289" s="59"/>
      <c r="B289" s="59"/>
      <c r="C289" s="59"/>
      <c r="N289" s="2"/>
      <c r="O289" s="2"/>
      <c r="P289" s="2"/>
    </row>
    <row r="290" spans="1:16">
      <c r="A290" s="59"/>
      <c r="B290" s="59"/>
      <c r="C290" s="59"/>
      <c r="N290" s="2"/>
      <c r="O290" s="2"/>
      <c r="P290" s="2"/>
    </row>
    <row r="291" spans="1:16">
      <c r="A291" s="59"/>
      <c r="B291" s="59"/>
      <c r="C291" s="59"/>
      <c r="N291" s="2"/>
      <c r="O291" s="2"/>
      <c r="P291" s="2"/>
    </row>
    <row r="292" spans="1:16">
      <c r="A292" s="59"/>
      <c r="B292" s="59"/>
      <c r="C292" s="59"/>
      <c r="N292" s="2"/>
      <c r="O292" s="2"/>
      <c r="P292" s="2"/>
    </row>
    <row r="293" spans="1:16">
      <c r="A293" s="59"/>
      <c r="B293" s="59"/>
      <c r="C293" s="59"/>
      <c r="N293" s="2"/>
      <c r="O293" s="2"/>
      <c r="P293" s="2"/>
    </row>
    <row r="294" spans="1:16">
      <c r="A294" s="59"/>
      <c r="B294" s="59"/>
      <c r="C294" s="59"/>
      <c r="N294" s="2"/>
      <c r="O294" s="2"/>
      <c r="P294" s="2"/>
    </row>
    <row r="295" spans="1:16">
      <c r="A295" s="59"/>
      <c r="B295" s="59"/>
      <c r="C295" s="59"/>
      <c r="N295" s="2"/>
      <c r="O295" s="2"/>
      <c r="P295" s="2"/>
    </row>
    <row r="296" spans="1:16">
      <c r="A296" s="59"/>
      <c r="B296" s="59"/>
      <c r="C296" s="59"/>
      <c r="N296" s="2"/>
      <c r="O296" s="2"/>
      <c r="P296" s="2"/>
    </row>
    <row r="297" spans="1:16">
      <c r="A297" s="59"/>
      <c r="B297" s="59"/>
      <c r="C297" s="59"/>
      <c r="N297" s="2"/>
      <c r="O297" s="2"/>
      <c r="P297" s="2"/>
    </row>
    <row r="298" spans="1:16">
      <c r="A298" s="59"/>
      <c r="B298" s="59"/>
      <c r="C298" s="59"/>
      <c r="N298" s="2"/>
      <c r="O298" s="2"/>
      <c r="P298" s="2"/>
    </row>
    <row r="299" spans="1:16">
      <c r="A299" s="59"/>
      <c r="B299" s="59"/>
      <c r="C299" s="59"/>
      <c r="N299" s="2"/>
      <c r="O299" s="2"/>
      <c r="P299" s="2"/>
    </row>
    <row r="300" spans="1:16">
      <c r="A300" s="59"/>
      <c r="B300" s="59"/>
      <c r="C300" s="59"/>
      <c r="N300" s="2"/>
      <c r="O300" s="2"/>
      <c r="P300" s="2"/>
    </row>
    <row r="301" spans="1:16">
      <c r="A301" s="59"/>
      <c r="B301" s="59"/>
      <c r="C301" s="59"/>
      <c r="N301" s="2"/>
      <c r="O301" s="2"/>
      <c r="P301" s="2"/>
    </row>
    <row r="302" spans="1:16">
      <c r="A302" s="59"/>
      <c r="B302" s="59"/>
      <c r="C302" s="59"/>
      <c r="N302" s="2"/>
      <c r="O302" s="2"/>
      <c r="P302" s="2"/>
    </row>
    <row r="303" spans="1:16">
      <c r="A303" s="59"/>
      <c r="B303" s="59"/>
      <c r="C303" s="59"/>
      <c r="N303" s="2"/>
      <c r="O303" s="2"/>
      <c r="P303" s="2"/>
    </row>
    <row r="304" spans="1:16">
      <c r="A304" s="59"/>
      <c r="B304" s="59"/>
      <c r="C304" s="59"/>
      <c r="N304" s="2"/>
      <c r="O304" s="2"/>
      <c r="P304" s="2"/>
    </row>
    <row r="305" spans="1:16">
      <c r="A305" s="59"/>
      <c r="B305" s="59"/>
      <c r="C305" s="59"/>
      <c r="N305" s="2"/>
      <c r="O305" s="2"/>
      <c r="P305" s="2"/>
    </row>
    <row r="306" spans="1:16">
      <c r="A306" s="59"/>
      <c r="B306" s="59"/>
      <c r="C306" s="59"/>
      <c r="N306" s="2"/>
      <c r="O306" s="2"/>
      <c r="P306" s="2"/>
    </row>
    <row r="307" spans="1:16">
      <c r="A307" s="59"/>
      <c r="B307" s="59"/>
      <c r="C307" s="59"/>
      <c r="N307" s="2"/>
      <c r="O307" s="2"/>
      <c r="P307" s="2"/>
    </row>
    <row r="308" spans="1:16">
      <c r="A308" s="59"/>
      <c r="B308" s="59"/>
      <c r="C308" s="59"/>
      <c r="N308" s="2"/>
      <c r="O308" s="2"/>
      <c r="P308" s="2"/>
    </row>
    <row r="309" spans="1:16">
      <c r="A309" s="59"/>
      <c r="B309" s="59"/>
      <c r="C309" s="59"/>
      <c r="N309" s="2"/>
      <c r="O309" s="2"/>
      <c r="P309" s="2"/>
    </row>
    <row r="310" spans="1:16">
      <c r="A310" s="59"/>
      <c r="B310" s="59"/>
      <c r="C310" s="59"/>
      <c r="N310" s="2"/>
      <c r="O310" s="2"/>
      <c r="P310" s="2"/>
    </row>
    <row r="311" spans="1:16">
      <c r="A311" s="59"/>
      <c r="B311" s="59"/>
      <c r="C311" s="59"/>
      <c r="N311" s="2"/>
      <c r="O311" s="2"/>
      <c r="P311" s="2"/>
    </row>
    <row r="312" spans="1:16">
      <c r="A312" s="59"/>
      <c r="B312" s="59"/>
      <c r="C312" s="59"/>
      <c r="N312" s="2"/>
      <c r="O312" s="2"/>
      <c r="P312" s="2"/>
    </row>
    <row r="313" spans="1:16">
      <c r="A313" s="59"/>
      <c r="B313" s="59"/>
      <c r="C313" s="59"/>
      <c r="N313" s="2"/>
      <c r="O313" s="2"/>
      <c r="P313" s="2"/>
    </row>
    <row r="314" spans="1:16">
      <c r="A314" s="59"/>
      <c r="B314" s="59"/>
      <c r="C314" s="59"/>
      <c r="N314" s="2"/>
      <c r="O314" s="2"/>
      <c r="P314" s="2"/>
    </row>
    <row r="315" spans="1:16">
      <c r="A315" s="59"/>
      <c r="B315" s="59"/>
      <c r="C315" s="59"/>
      <c r="N315" s="2"/>
      <c r="O315" s="2"/>
      <c r="P315" s="2"/>
    </row>
    <row r="316" spans="1:16">
      <c r="A316" s="59"/>
      <c r="B316" s="59"/>
      <c r="C316" s="59"/>
      <c r="N316" s="2"/>
      <c r="O316" s="2"/>
      <c r="P316" s="2"/>
    </row>
    <row r="317" spans="1:16">
      <c r="A317" s="59"/>
      <c r="B317" s="59"/>
      <c r="C317" s="59"/>
      <c r="N317" s="2"/>
      <c r="O317" s="2"/>
      <c r="P317" s="2"/>
    </row>
    <row r="318" spans="1:16">
      <c r="A318" s="59"/>
      <c r="B318" s="59"/>
      <c r="C318" s="59"/>
      <c r="N318" s="2"/>
      <c r="O318" s="2"/>
      <c r="P318" s="2"/>
    </row>
    <row r="319" spans="1:16">
      <c r="A319" s="59"/>
      <c r="B319" s="59"/>
      <c r="C319" s="59"/>
      <c r="N319" s="2"/>
      <c r="O319" s="2"/>
      <c r="P319" s="2"/>
    </row>
    <row r="320" spans="1:16">
      <c r="A320" s="59"/>
      <c r="B320" s="59"/>
      <c r="C320" s="59"/>
      <c r="N320" s="2"/>
      <c r="O320" s="2"/>
      <c r="P320" s="2"/>
    </row>
    <row r="321" spans="1:16">
      <c r="A321" s="59"/>
      <c r="B321" s="59"/>
      <c r="C321" s="59"/>
      <c r="N321" s="2"/>
      <c r="O321" s="2"/>
      <c r="P321" s="2"/>
    </row>
    <row r="322" spans="1:16">
      <c r="A322" s="59"/>
      <c r="B322" s="59"/>
      <c r="C322" s="59"/>
      <c r="N322" s="2"/>
      <c r="O322" s="2"/>
      <c r="P322" s="2"/>
    </row>
    <row r="323" spans="1:16">
      <c r="A323" s="59"/>
      <c r="B323" s="59"/>
      <c r="C323" s="59"/>
      <c r="N323" s="2"/>
      <c r="O323" s="2"/>
      <c r="P323" s="2"/>
    </row>
    <row r="324" spans="1:16">
      <c r="A324" s="59"/>
      <c r="B324" s="59"/>
      <c r="C324" s="59"/>
      <c r="N324" s="2"/>
      <c r="O324" s="2"/>
      <c r="P324" s="2"/>
    </row>
  </sheetData>
  <mergeCells count="25">
    <mergeCell ref="F9:G9"/>
    <mergeCell ref="H9:H10"/>
    <mergeCell ref="I9:I10"/>
    <mergeCell ref="A9:A10"/>
    <mergeCell ref="B9:B10"/>
    <mergeCell ref="C9:C10"/>
    <mergeCell ref="D9:D10"/>
    <mergeCell ref="E9:E10"/>
    <mergeCell ref="A1:M1"/>
    <mergeCell ref="A2:M2"/>
    <mergeCell ref="B4:G4"/>
    <mergeCell ref="B6:C6"/>
    <mergeCell ref="A8:M8"/>
    <mergeCell ref="S9:S10"/>
    <mergeCell ref="O9:O10"/>
    <mergeCell ref="N8:U8"/>
    <mergeCell ref="J9:J10"/>
    <mergeCell ref="T9:T10"/>
    <mergeCell ref="U9:U10"/>
    <mergeCell ref="P9:P10"/>
    <mergeCell ref="K9:L9"/>
    <mergeCell ref="M9:M10"/>
    <mergeCell ref="N9:N10"/>
    <mergeCell ref="Q9:Q10"/>
    <mergeCell ref="R9:R10"/>
  </mergeCells>
  <conditionalFormatting sqref="N11:N160">
    <cfRule type="cellIs" dxfId="4" priority="8" operator="equal">
      <formula>"x"</formula>
    </cfRule>
  </conditionalFormatting>
  <conditionalFormatting sqref="O11:O160">
    <cfRule type="cellIs" dxfId="3" priority="1" operator="equal">
      <formula>"x"</formula>
    </cfRule>
  </conditionalFormatting>
  <conditionalFormatting sqref="P11:P160">
    <cfRule type="cellIs" dxfId="2" priority="5" operator="equal">
      <formula>"x"</formula>
    </cfRule>
  </conditionalFormatting>
  <conditionalFormatting sqref="Z6:Z7">
    <cfRule type="cellIs" dxfId="1" priority="10" stopIfTrue="1" operator="equal">
      <formula>$Z$6</formula>
    </cfRule>
  </conditionalFormatting>
  <pageMargins left="0.511811024" right="0.511811024" top="0.78740157499999996" bottom="0.78740157499999996" header="0.31496062000000002" footer="0.31496062000000002"/>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30"/>
  <sheetViews>
    <sheetView showGridLines="0" topLeftCell="A23" zoomScale="80" zoomScaleNormal="80" zoomScalePageLayoutView="70" workbookViewId="0">
      <selection activeCell="Q38" sqref="Q38"/>
    </sheetView>
  </sheetViews>
  <sheetFormatPr defaultColWidth="8.85546875" defaultRowHeight="15"/>
  <cols>
    <col min="1" max="1" width="2.85546875" customWidth="1"/>
    <col min="2" max="2" width="3.85546875" customWidth="1"/>
    <col min="3" max="3" width="49.42578125" bestFit="1" customWidth="1"/>
    <col min="4" max="4" width="14.28515625" customWidth="1"/>
    <col min="5" max="7" width="9.42578125" customWidth="1"/>
    <col min="18" max="18" width="2.85546875" customWidth="1"/>
  </cols>
  <sheetData>
    <row r="1" spans="1:18">
      <c r="A1" s="11"/>
      <c r="B1" s="11"/>
      <c r="C1" s="11"/>
      <c r="D1" s="11"/>
      <c r="E1" s="11"/>
      <c r="F1" s="11"/>
      <c r="G1" s="11"/>
      <c r="H1" s="11"/>
      <c r="I1" s="11"/>
      <c r="J1" s="11"/>
      <c r="K1" s="11"/>
      <c r="L1" s="11"/>
      <c r="M1" s="11"/>
      <c r="N1" s="11"/>
      <c r="O1" s="11"/>
      <c r="P1" s="11"/>
      <c r="Q1" s="11"/>
      <c r="R1" s="11"/>
    </row>
    <row r="2" spans="1:18" s="15" customFormat="1" ht="33.75" customHeight="1">
      <c r="A2" s="16"/>
      <c r="B2" s="339" t="s">
        <v>71</v>
      </c>
      <c r="C2" s="339"/>
      <c r="D2" s="339"/>
      <c r="E2" s="339"/>
      <c r="F2" s="339"/>
      <c r="G2" s="339"/>
      <c r="H2" s="339"/>
      <c r="I2" s="339"/>
      <c r="J2" s="339"/>
      <c r="K2" s="339"/>
      <c r="L2" s="339"/>
      <c r="M2" s="339"/>
      <c r="N2" s="339"/>
      <c r="O2" s="339"/>
      <c r="P2" s="339"/>
      <c r="Q2" s="339"/>
      <c r="R2" s="16"/>
    </row>
    <row r="3" spans="1:18" ht="33.75" customHeight="1">
      <c r="A3" s="11"/>
      <c r="B3" s="345" t="str">
        <f>'Monitoria Anual - 1'!A2</f>
        <v>Plano de Ação para a Conservação dos Pequenos Mamíferos de Áreas Abertas - PAN PMAA</v>
      </c>
      <c r="C3" s="345"/>
      <c r="D3" s="345"/>
      <c r="E3" s="345"/>
      <c r="F3" s="345"/>
      <c r="G3" s="345"/>
      <c r="H3" s="345"/>
      <c r="I3" s="345"/>
      <c r="J3" s="345"/>
      <c r="K3" s="345"/>
      <c r="L3" s="345"/>
      <c r="M3" s="345"/>
      <c r="N3" s="345"/>
      <c r="O3" s="345"/>
      <c r="P3" s="345"/>
      <c r="Q3" s="345"/>
      <c r="R3" s="11"/>
    </row>
    <row r="4" spans="1:18">
      <c r="A4" s="11"/>
      <c r="H4" s="12"/>
      <c r="I4" s="12"/>
      <c r="J4" s="12"/>
      <c r="K4" s="12"/>
      <c r="R4" s="11"/>
    </row>
    <row r="5" spans="1:18" s="2" customFormat="1" ht="45" customHeight="1">
      <c r="A5" s="18"/>
      <c r="B5" s="350" t="s">
        <v>537</v>
      </c>
      <c r="C5" s="350"/>
      <c r="D5" s="298" t="str">
        <f>'Monitoria Anual - 1'!B4</f>
        <v>Assegurar a viabilidade populacional por meio da manutenção dos habitats e ampliação do conhecimento biológico das espécies alvo do PAN</v>
      </c>
      <c r="E5" s="298"/>
      <c r="F5" s="298"/>
      <c r="G5" s="298"/>
      <c r="H5" s="298"/>
      <c r="I5" s="351"/>
      <c r="J5" s="13"/>
      <c r="K5" s="13"/>
      <c r="L5" s="13"/>
      <c r="M5" s="13"/>
      <c r="N5" s="13"/>
      <c r="R5" s="18"/>
    </row>
    <row r="6" spans="1:18">
      <c r="A6" s="11"/>
      <c r="H6" s="12"/>
      <c r="I6" s="12"/>
      <c r="J6" s="12"/>
      <c r="K6" s="12"/>
      <c r="R6" s="11"/>
    </row>
    <row r="7" spans="1:18" ht="26.25" customHeight="1">
      <c r="A7" s="11"/>
      <c r="B7" s="350" t="s">
        <v>75</v>
      </c>
      <c r="C7" s="350"/>
      <c r="D7" s="363" t="str">
        <f>'Monitoria Anual - 1'!B6</f>
        <v>17/10/2023 - 20/10/2023 (virtual)</v>
      </c>
      <c r="E7" s="363"/>
      <c r="F7" s="363"/>
      <c r="G7" s="363"/>
      <c r="H7" s="363"/>
      <c r="I7" s="364"/>
      <c r="J7" s="42"/>
      <c r="K7" s="42"/>
      <c r="L7" s="42"/>
      <c r="M7" s="42"/>
      <c r="N7" s="42"/>
      <c r="O7" s="42"/>
      <c r="P7" s="42"/>
      <c r="Q7" s="42"/>
      <c r="R7" s="11"/>
    </row>
    <row r="8" spans="1:18">
      <c r="A8" s="11"/>
      <c r="R8" s="11"/>
    </row>
    <row r="9" spans="1:18" ht="31.5" customHeight="1">
      <c r="A9" s="11"/>
      <c r="B9" s="339" t="s">
        <v>538</v>
      </c>
      <c r="C9" s="339"/>
      <c r="D9" s="339"/>
      <c r="E9" s="339"/>
      <c r="F9" s="339"/>
      <c r="G9" s="339"/>
      <c r="H9" s="339"/>
      <c r="I9" s="339"/>
      <c r="J9" s="339"/>
      <c r="K9" s="339"/>
      <c r="L9" s="339"/>
      <c r="M9" s="339"/>
      <c r="N9" s="339"/>
      <c r="O9" s="339"/>
      <c r="P9" s="339"/>
      <c r="Q9" s="339"/>
      <c r="R9" s="11"/>
    </row>
    <row r="10" spans="1:18">
      <c r="A10" s="11"/>
      <c r="F10" s="10"/>
      <c r="G10" s="10"/>
      <c r="R10" s="11"/>
    </row>
    <row r="11" spans="1:18" ht="18" customHeight="1">
      <c r="A11" s="11"/>
      <c r="B11" s="340" t="s">
        <v>539</v>
      </c>
      <c r="C11" s="341"/>
      <c r="D11" s="42"/>
      <c r="E11" s="42"/>
      <c r="F11" s="42"/>
      <c r="G11" s="42"/>
      <c r="H11" s="42"/>
      <c r="I11" s="42"/>
      <c r="J11" s="42"/>
      <c r="K11" s="42"/>
      <c r="L11" s="42"/>
      <c r="M11" s="42"/>
      <c r="N11" s="42"/>
      <c r="O11" s="42"/>
      <c r="P11" s="42"/>
      <c r="Q11" s="42"/>
      <c r="R11" s="11"/>
    </row>
    <row r="12" spans="1:18" ht="15.75" thickBot="1">
      <c r="A12" s="11"/>
      <c r="F12" s="110"/>
      <c r="R12" s="11"/>
    </row>
    <row r="13" spans="1:18" ht="60.75" customHeight="1" thickBot="1">
      <c r="A13" s="11"/>
      <c r="C13" s="347" t="s">
        <v>886</v>
      </c>
      <c r="D13" s="348"/>
      <c r="E13" s="349"/>
      <c r="F13" s="3"/>
      <c r="R13" s="11"/>
    </row>
    <row r="14" spans="1:18" s="2" customFormat="1" ht="32.1" customHeight="1" thickBot="1">
      <c r="A14" s="18"/>
      <c r="C14" s="26" t="s">
        <v>541</v>
      </c>
      <c r="D14" s="7" t="s">
        <v>542</v>
      </c>
      <c r="E14" s="9" t="s">
        <v>543</v>
      </c>
      <c r="F14" s="6"/>
      <c r="R14" s="18"/>
    </row>
    <row r="15" spans="1:18" ht="15.75">
      <c r="A15" s="11"/>
      <c r="C15" s="38" t="s">
        <v>887</v>
      </c>
      <c r="D15" s="28">
        <f>COUNTA('Monitoria Final'!N11:N160)</f>
        <v>0</v>
      </c>
      <c r="E15" s="29" t="e">
        <f>D15/$D$18</f>
        <v>#DIV/0!</v>
      </c>
      <c r="F15" s="4"/>
      <c r="R15" s="11"/>
    </row>
    <row r="16" spans="1:18" ht="15.75">
      <c r="A16" s="11"/>
      <c r="C16" s="39" t="s">
        <v>888</v>
      </c>
      <c r="D16" s="28">
        <f>COUNTA('Monitoria Final'!O11:O160)</f>
        <v>0</v>
      </c>
      <c r="E16" s="29" t="e">
        <f>D16/$D$18</f>
        <v>#DIV/0!</v>
      </c>
      <c r="F16" s="4"/>
      <c r="R16" s="11"/>
    </row>
    <row r="17" spans="1:18" ht="16.5" thickBot="1">
      <c r="A17" s="11"/>
      <c r="C17" s="40" t="s">
        <v>889</v>
      </c>
      <c r="D17" s="28">
        <f>COUNTA('Monitoria Final'!P11:P160)</f>
        <v>0</v>
      </c>
      <c r="E17" s="29" t="e">
        <f>D17/$D$18</f>
        <v>#DIV/0!</v>
      </c>
      <c r="F17" s="4"/>
      <c r="R17" s="11"/>
    </row>
    <row r="18" spans="1:18" ht="15.75" thickBot="1">
      <c r="A18" s="11"/>
      <c r="C18" s="41" t="s">
        <v>890</v>
      </c>
      <c r="D18" s="31">
        <f>SUM(D15:D17)</f>
        <v>0</v>
      </c>
      <c r="E18" s="32" t="e">
        <f>SUM(E15:E17)</f>
        <v>#DIV/0!</v>
      </c>
      <c r="F18" s="5"/>
      <c r="R18" s="11"/>
    </row>
    <row r="19" spans="1:18">
      <c r="A19" s="11"/>
      <c r="R19" s="11"/>
    </row>
    <row r="20" spans="1:18" ht="15.75">
      <c r="A20" s="11"/>
      <c r="B20" s="43" t="s">
        <v>555</v>
      </c>
      <c r="C20" s="44"/>
      <c r="D20" s="42"/>
      <c r="E20" s="42"/>
      <c r="F20" s="42"/>
      <c r="G20" s="42"/>
      <c r="H20" s="42"/>
      <c r="I20" s="42"/>
      <c r="J20" s="42"/>
      <c r="K20" s="42"/>
      <c r="L20" s="42"/>
      <c r="M20" s="42"/>
      <c r="N20" s="42"/>
      <c r="O20" s="42"/>
      <c r="P20" s="42"/>
      <c r="Q20" s="42"/>
      <c r="R20" s="11"/>
    </row>
    <row r="21" spans="1:18" ht="16.5" thickBot="1">
      <c r="A21" s="11"/>
      <c r="B21" s="17"/>
      <c r="C21" s="17"/>
      <c r="D21" s="17"/>
      <c r="E21" s="17"/>
      <c r="F21" s="17"/>
      <c r="G21" s="17"/>
      <c r="H21" s="17"/>
      <c r="I21" s="17"/>
      <c r="J21" s="17"/>
      <c r="K21" s="17"/>
      <c r="L21" s="17"/>
      <c r="M21" s="17"/>
      <c r="N21" s="17"/>
      <c r="O21" s="17"/>
      <c r="P21" s="17"/>
      <c r="Q21" s="17"/>
      <c r="R21" s="11"/>
    </row>
    <row r="22" spans="1:18" ht="36" customHeight="1" thickBot="1">
      <c r="A22" s="11"/>
      <c r="C22" s="33" t="s">
        <v>556</v>
      </c>
      <c r="D22" s="68">
        <f>COUNTA('Monitoria Final'!A11:A160)</f>
        <v>10</v>
      </c>
      <c r="R22" s="11"/>
    </row>
    <row r="23" spans="1:18" ht="15.75" thickBot="1">
      <c r="A23" s="11"/>
      <c r="R23" s="11"/>
    </row>
    <row r="24" spans="1:18" ht="15.75" thickBot="1">
      <c r="A24" s="11"/>
      <c r="C24" s="78" t="s">
        <v>557</v>
      </c>
      <c r="D24" s="78" t="s">
        <v>558</v>
      </c>
      <c r="E24" s="21"/>
      <c r="F24" s="22"/>
      <c r="G24" s="25"/>
      <c r="R24" s="11"/>
    </row>
    <row r="25" spans="1:18">
      <c r="A25" s="11"/>
      <c r="C25" s="76" t="s">
        <v>559</v>
      </c>
      <c r="D25" s="99">
        <f>SUM(E25:G25)</f>
        <v>0</v>
      </c>
      <c r="E25" s="34">
        <f>COUNTA('Monitoria Final'!N11:N25)</f>
        <v>0</v>
      </c>
      <c r="F25" s="66">
        <f>COUNTA('Monitoria Final'!O11:O25)</f>
        <v>0</v>
      </c>
      <c r="G25" s="67">
        <f>COUNTA('Monitoria Final'!P11:P25)</f>
        <v>0</v>
      </c>
      <c r="R25" s="11"/>
    </row>
    <row r="26" spans="1:18">
      <c r="A26" s="11"/>
      <c r="C26" s="77" t="s">
        <v>560</v>
      </c>
      <c r="D26" s="76">
        <f t="shared" ref="D26:D28" si="0">SUM(E26:G26)</f>
        <v>0</v>
      </c>
      <c r="E26" s="35">
        <f>COUNTA('Monitoria Final'!N26:N40)</f>
        <v>0</v>
      </c>
      <c r="F26" s="36">
        <f>COUNTA('Monitoria Final'!O26:O40)</f>
        <v>0</v>
      </c>
      <c r="G26" s="37">
        <f>COUNTA('Monitoria Final'!P26:P40)</f>
        <v>0</v>
      </c>
      <c r="R26" s="11"/>
    </row>
    <row r="27" spans="1:18">
      <c r="A27" s="11"/>
      <c r="C27" s="77" t="s">
        <v>561</v>
      </c>
      <c r="D27" s="76">
        <f t="shared" si="0"/>
        <v>0</v>
      </c>
      <c r="E27" s="35">
        <f>COUNTA('Monitoria Final'!N41:N55)</f>
        <v>0</v>
      </c>
      <c r="F27" s="36">
        <f>COUNTA('Monitoria Final'!O41:O55)</f>
        <v>0</v>
      </c>
      <c r="G27" s="37">
        <f>COUNTA('Monitoria Final'!P41:P55)</f>
        <v>0</v>
      </c>
      <c r="R27" s="11"/>
    </row>
    <row r="28" spans="1:18">
      <c r="A28" s="11"/>
      <c r="C28" s="77" t="s">
        <v>562</v>
      </c>
      <c r="D28" s="76">
        <f t="shared" si="0"/>
        <v>0</v>
      </c>
      <c r="E28" s="35">
        <f>COUNTA('Monitoria Final'!N56:N70)</f>
        <v>0</v>
      </c>
      <c r="F28" s="36">
        <f>COUNTA('Monitoria Final'!O56:O70)</f>
        <v>0</v>
      </c>
      <c r="G28" s="37">
        <f>COUNTA('Monitoria Final'!P56:P70)</f>
        <v>0</v>
      </c>
      <c r="R28" s="11"/>
    </row>
    <row r="29" spans="1:18">
      <c r="A29" s="11"/>
      <c r="R29" s="11"/>
    </row>
    <row r="30" spans="1:18">
      <c r="A30" s="11"/>
      <c r="B30" s="11"/>
      <c r="C30" s="11"/>
      <c r="D30" s="11"/>
      <c r="E30" s="11"/>
      <c r="F30" s="11"/>
      <c r="G30" s="11"/>
      <c r="H30" s="11"/>
      <c r="I30" s="11"/>
      <c r="J30" s="11"/>
      <c r="K30" s="11"/>
      <c r="L30" s="11"/>
      <c r="M30" s="11"/>
      <c r="N30" s="11"/>
      <c r="O30" s="11"/>
      <c r="P30" s="11"/>
      <c r="Q30" s="11"/>
      <c r="R30" s="11"/>
    </row>
  </sheetData>
  <sheetProtection algorithmName="SHA-512" hashValue="mu03zu+Otl3sshsk6VEYLWFYeEo2OBJyZHUC358C8Uo/CGfCieRQ2orCSTPdAGZ4SVNp19JR6bV3/JC6Y2GdEA==" saltValue="wCrLzvEtwE/5UH0mr2nKGA==" spinCount="100000" sheet="1" objects="1" scenarios="1"/>
  <mergeCells count="9">
    <mergeCell ref="B9:Q9"/>
    <mergeCell ref="B11:C11"/>
    <mergeCell ref="C13:E13"/>
    <mergeCell ref="B2:Q2"/>
    <mergeCell ref="B3:Q3"/>
    <mergeCell ref="B5:C5"/>
    <mergeCell ref="D5:I5"/>
    <mergeCell ref="B7:C7"/>
    <mergeCell ref="D7:I7"/>
  </mergeCells>
  <conditionalFormatting sqref="E25:G25 F25:G28">
    <cfRule type="cellIs" dxfId="0" priority="5" stopIfTrue="1" operator="equal">
      <formula>0</formula>
    </cfRule>
  </conditionalFormatting>
  <pageMargins left="0.25" right="0.25" top="0.75" bottom="0.75" header="0.3" footer="0.3"/>
  <pageSetup paperSize="9" scale="52" fitToHeight="0" orientation="landscape" r:id="rId1"/>
  <colBreaks count="1" manualBreakCount="1">
    <brk id="7"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8A9FA3EBFD826458AF5EFED1AD78E9F" ma:contentTypeVersion="32" ma:contentTypeDescription="Crie um novo documento." ma:contentTypeScope="" ma:versionID="070bd91d972efd8488ac2aefba309dee">
  <xsd:schema xmlns:xsd="http://www.w3.org/2001/XMLSchema" xmlns:xs="http://www.w3.org/2001/XMLSchema" xmlns:p="http://schemas.microsoft.com/office/2006/metadata/properties" xmlns:ns1="http://schemas.microsoft.com/sharepoint/v3" xmlns:ns2="d48891a3-fa21-4480-9dcb-202080cb6d5b" xmlns:ns3="1262c583-ff64-4db5-95f7-0975d010bab7" targetNamespace="http://schemas.microsoft.com/office/2006/metadata/properties" ma:root="true" ma:fieldsID="ce3fe612d4f3fa216bc1cc6e9663bbb7" ns1:_="" ns2:_="" ns3:_="">
    <xsd:import namespace="http://schemas.microsoft.com/sharepoint/v3"/>
    <xsd:import namespace="d48891a3-fa21-4480-9dcb-202080cb6d5b"/>
    <xsd:import namespace="1262c583-ff64-4db5-95f7-0975d010bab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j61951ea8320440dab7e1274a374873d" minOccurs="0"/>
                <xsd:element ref="ns3:TaxCatchAll" minOccurs="0"/>
                <xsd:element ref="ns2:Pessoas" minOccurs="0"/>
                <xsd:element ref="ns2:Autoriza_x00e7__x00e3_odeusoparaoCENAP_x002f_ICMBio" minOccurs="0"/>
                <xsd:element ref="ns2:h1to" minOccurs="0"/>
                <xsd:element ref="ns2:MediaLengthInSeconds" minOccurs="0"/>
                <xsd:element ref="ns1:_ip_UnifiedCompliancePolicyProperties" minOccurs="0"/>
                <xsd:element ref="ns1:_ip_UnifiedCompliancePolicyUIAction"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Propriedades da Política de Conformidade Unificada" ma:hidden="true" ma:internalName="_ip_UnifiedCompliancePolicyProperties">
      <xsd:simpleType>
        <xsd:restriction base="dms:Note"/>
      </xsd:simpleType>
    </xsd:element>
    <xsd:element name="_ip_UnifiedCompliancePolicyUIAction" ma:index="28"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891a3-fa21-4480-9dcb-202080cb6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j61951ea8320440dab7e1274a374873d" ma:index="21" nillable="true" ma:taxonomy="true" ma:internalName="j61951ea8320440dab7e1274a374873d" ma:taxonomyFieldName="Tags" ma:displayName="Tags" ma:readOnly="false" ma:default="" ma:fieldId="{361951ea-8320-440d-ab7e-1274a374873d}" ma:taxonomyMulti="true" ma:sspId="11439537-a661-4c27-8fe4-74698d587d7f" ma:termSetId="163a0ffd-9e23-40ad-852d-9381ab81b8ea" ma:anchorId="00000000-0000-0000-0000-000000000000" ma:open="true" ma:isKeyword="false">
      <xsd:complexType>
        <xsd:sequence>
          <xsd:element ref="pc:Terms" minOccurs="0" maxOccurs="1"/>
        </xsd:sequence>
      </xsd:complexType>
    </xsd:element>
    <xsd:element name="Pessoas" ma:index="23" nillable="true" ma:displayName="Pessoas" ma:list="UserInfo" ma:SharePointGroup="0" ma:internalName="Pessoas"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oriza_x00e7__x00e3_odeusoparaoCENAP_x002f_ICMBio" ma:index="24" nillable="true" ma:displayName="Autorização de uso para o CENAP/ICMBio" ma:default="0" ma:description="Marcar se tivermos autorização do autor para uso em nossas atividades" ma:format="Dropdown" ma:internalName="Autoriza_x00e7__x00e3_odeusoparaoCENAP_x002f_ICMBio">
      <xsd:simpleType>
        <xsd:restriction base="dms:Boolean"/>
      </xsd:simpleType>
    </xsd:element>
    <xsd:element name="h1to" ma:index="25" nillable="true" ma:displayName="Data e hora" ma:internalName="h1to">
      <xsd:simpleType>
        <xsd:restriction base="dms:DateTime"/>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Marcações de imagem" ma:readOnly="false" ma:fieldId="{5cf76f15-5ced-4ddc-b409-7134ff3c332f}" ma:taxonomyMulti="true" ma:sspId="11439537-a661-4c27-8fe4-74698d587d7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62c583-ff64-4db5-95f7-0975d010bab7" elementFormDefault="qualified">
    <xsd:import namespace="http://schemas.microsoft.com/office/2006/documentManagement/types"/>
    <xsd:import namespace="http://schemas.microsoft.com/office/infopath/2007/PartnerControls"/>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element name="TaxCatchAll" ma:index="22" nillable="true" ma:displayName="Taxonomy Catch All Column" ma:hidden="true" ma:list="{24cfd5e4-6e76-40a0-8025-22329fa19566}" ma:internalName="TaxCatchAll" ma:showField="CatchAllData" ma:web="1262c583-ff64-4db5-95f7-0975d010b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262c583-ff64-4db5-95f7-0975d010bab7">
      <UserInfo>
        <DisplayName/>
        <AccountId xsi:nil="true"/>
        <AccountType/>
      </UserInfo>
    </SharedWithUsers>
    <_ip_UnifiedCompliancePolicyUIAction xmlns="http://schemas.microsoft.com/sharepoint/v3" xsi:nil="true"/>
    <Autoriza_x00e7__x00e3_odeusoparaoCENAP_x002f_ICMBio xmlns="d48891a3-fa21-4480-9dcb-202080cb6d5b">false</Autoriza_x00e7__x00e3_odeusoparaoCENAP_x002f_ICMBio>
    <j61951ea8320440dab7e1274a374873d xmlns="d48891a3-fa21-4480-9dcb-202080cb6d5b">
      <Terms xmlns="http://schemas.microsoft.com/office/infopath/2007/PartnerControls"/>
    </j61951ea8320440dab7e1274a374873d>
    <h1to xmlns="d48891a3-fa21-4480-9dcb-202080cb6d5b" xsi:nil="true"/>
    <_ip_UnifiedCompliancePolicyProperties xmlns="http://schemas.microsoft.com/sharepoint/v3" xsi:nil="true"/>
    <Pessoas xmlns="d48891a3-fa21-4480-9dcb-202080cb6d5b">
      <UserInfo>
        <DisplayName/>
        <AccountId xsi:nil="true"/>
        <AccountType/>
      </UserInfo>
    </Pessoas>
    <TaxCatchAll xmlns="1262c583-ff64-4db5-95f7-0975d010bab7" xsi:nil="true"/>
    <lcf76f155ced4ddcb4097134ff3c332f xmlns="d48891a3-fa21-4480-9dcb-202080cb6d5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7B396E-4489-461D-84B8-011210967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8891a3-fa21-4480-9dcb-202080cb6d5b"/>
    <ds:schemaRef ds:uri="1262c583-ff64-4db5-95f7-0975d010b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24F704-8315-46BC-B1CB-36C5FF58BEE1}">
  <ds:schemaRefs>
    <ds:schemaRef ds:uri="http://schemas.microsoft.com/office/2006/metadata/properties"/>
    <ds:schemaRef ds:uri="http://schemas.microsoft.com/office/infopath/2007/PartnerControls"/>
    <ds:schemaRef ds:uri="1262c583-ff64-4db5-95f7-0975d010bab7"/>
    <ds:schemaRef ds:uri="http://schemas.microsoft.com/sharepoint/v3"/>
    <ds:schemaRef ds:uri="d48891a3-fa21-4480-9dcb-202080cb6d5b"/>
  </ds:schemaRefs>
</ds:datastoreItem>
</file>

<file path=customXml/itemProps3.xml><?xml version="1.0" encoding="utf-8"?>
<ds:datastoreItem xmlns:ds="http://schemas.openxmlformats.org/officeDocument/2006/customXml" ds:itemID="{C8C51AF3-DF84-4827-B17B-24037AC4E3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LEGENDA</vt:lpstr>
      <vt:lpstr>Monitoria Anual - 1</vt:lpstr>
      <vt:lpstr>Painel de Gestão - 1</vt:lpstr>
      <vt:lpstr>Monitoria Anual - 2</vt:lpstr>
      <vt:lpstr>Painel de Gestão - 2</vt:lpstr>
      <vt:lpstr>Monitoria Anual - 3</vt:lpstr>
      <vt:lpstr>Painel de Gestão - 3</vt:lpstr>
      <vt:lpstr>Monitoria Anual - 4</vt:lpstr>
      <vt:lpstr>Painel de Gestão - 4</vt:lpstr>
      <vt:lpstr>Monitoria Final</vt:lpstr>
      <vt:lpstr>Painel de Gestão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Renata Navega</dc:creator>
  <cp:keywords/>
  <dc:description/>
  <cp:lastModifiedBy>Elizabeth Santos de Araujo</cp:lastModifiedBy>
  <cp:revision/>
  <dcterms:created xsi:type="dcterms:W3CDTF">2012-07-30T00:05:19Z</dcterms:created>
  <dcterms:modified xsi:type="dcterms:W3CDTF">2024-10-08T13:54:08Z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0x010100E8A9FA3EBFD826458AF5EFED1AD78E9F</vt:lpwstr>
  </property>
  <property fmtid="{D5CDD505-2E9C-101B-9397-08002B2CF9AE}" pid="3" name="MSIP_Label_3738d5ca-cd4e-433d-8f2a-eee77df5cad2_Enabled">
    <vt:lpwstr>true</vt:lpwstr>
  </property>
  <property fmtid="{D5CDD505-2E9C-101B-9397-08002B2CF9AE}" pid="4" name="MSIP_Label_3738d5ca-cd4e-433d-8f2a-eee77df5cad2_SetDate">
    <vt:lpwstr>2023-04-27T18:09:53Z</vt:lpwstr>
  </property>
  <property fmtid="{D5CDD505-2E9C-101B-9397-08002B2CF9AE}" pid="5" name="MSIP_Label_3738d5ca-cd4e-433d-8f2a-eee77df5cad2_Method">
    <vt:lpwstr>Standard</vt:lpwstr>
  </property>
  <property fmtid="{D5CDD505-2E9C-101B-9397-08002B2CF9AE}" pid="6" name="MSIP_Label_3738d5ca-cd4e-433d-8f2a-eee77df5cad2_Name">
    <vt:lpwstr>defa4170-0d19-0005-0004-bc88714345d2</vt:lpwstr>
  </property>
  <property fmtid="{D5CDD505-2E9C-101B-9397-08002B2CF9AE}" pid="7" name="MSIP_Label_3738d5ca-cd4e-433d-8f2a-eee77df5cad2_SiteId">
    <vt:lpwstr>c14e2b56-c5bc-43bd-ad9c-408cf6cc3560</vt:lpwstr>
  </property>
  <property fmtid="{D5CDD505-2E9C-101B-9397-08002B2CF9AE}" pid="8" name="MSIP_Label_3738d5ca-cd4e-433d-8f2a-eee77df5cad2_ActionId">
    <vt:lpwstr>770d3e5c-e1d5-46e9-abb8-034a42e93e99</vt:lpwstr>
  </property>
  <property fmtid="{D5CDD505-2E9C-101B-9397-08002B2CF9AE}" pid="9" name="MSIP_Label_3738d5ca-cd4e-433d-8f2a-eee77df5cad2_ContentBits">
    <vt:lpwstr>0</vt:lpwstr>
  </property>
  <property fmtid="{D5CDD505-2E9C-101B-9397-08002B2CF9AE}" pid="10" name="MediaServiceImageTags">
    <vt:lpwstr/>
  </property>
  <property fmtid="{D5CDD505-2E9C-101B-9397-08002B2CF9AE}" pid="11" name="Tags">
    <vt:lpwstr/>
  </property>
  <property fmtid="{D5CDD505-2E9C-101B-9397-08002B2CF9AE}" pid="12" name="Order">
    <vt:r8>45176900</vt:r8>
  </property>
  <property fmtid="{D5CDD505-2E9C-101B-9397-08002B2CF9AE}" pid="13" name="xd_Signature">
    <vt:bool>false</vt:bool>
  </property>
  <property fmtid="{D5CDD505-2E9C-101B-9397-08002B2CF9AE}" pid="14" name="xd_ProgID">
    <vt:lpwstr/>
  </property>
  <property fmtid="{D5CDD505-2E9C-101B-9397-08002B2CF9AE}" pid="15" name="AutorizaçãodeusoparaoCENAP/ICMBio">
    <vt:bool>false</vt:bool>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ies>
</file>