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Elizabeth\Downloads\"/>
    </mc:Choice>
  </mc:AlternateContent>
  <xr:revisionPtr revIDLastSave="0" documentId="13_ncr:1_{9E4B1A6B-6189-43A7-9684-DE2C5711194C}" xr6:coauthVersionLast="47" xr6:coauthVersionMax="47" xr10:uidLastSave="{00000000-0000-0000-0000-000000000000}"/>
  <bookViews>
    <workbookView xWindow="-120" yWindow="-120" windowWidth="20730" windowHeight="11160" tabRatio="458" xr2:uid="{00000000-000D-0000-FFFF-FFFF00000000}"/>
  </bookViews>
  <sheets>
    <sheet name="INDICADORES E METAS" sheetId="22" r:id="rId1"/>
    <sheet name="AVALIACAO MEIO TERMO" sheetId="33" r:id="rId2"/>
    <sheet name="AVALIACAO FINAL" sheetId="34" r:id="rId3"/>
    <sheet name="FIGURAS" sheetId="35" r:id="rId4"/>
  </sheets>
  <definedNames>
    <definedName name="Figuras">FIGURAS!$A$1:$B$6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2" l="1"/>
  <c r="F13" i="22" l="1"/>
  <c r="E13" i="22"/>
  <c r="E12" i="22" l="1"/>
  <c r="F11" i="22"/>
  <c r="E11" i="22"/>
  <c r="F12" i="22"/>
  <c r="C9" i="34"/>
  <c r="C7" i="34"/>
  <c r="C7" i="33"/>
</calcChain>
</file>

<file path=xl/sharedStrings.xml><?xml version="1.0" encoding="utf-8"?>
<sst xmlns="http://schemas.openxmlformats.org/spreadsheetml/2006/main" count="182" uniqueCount="100">
  <si>
    <t xml:space="preserve"> Plano de Ação Nacional para Conservação de Espécies Ameaçadas de Extinção - PAN</t>
  </si>
  <si>
    <t>Plano de Ação para a Conservação dos Pequenos Mamíferos de Áreas Abertas</t>
  </si>
  <si>
    <t>OBJETIVO GERAL</t>
  </si>
  <si>
    <t>Assegurar a viabilidade populacional por meio da manutenção dos habitats e ampliação do conhecimento biológico das espécies alvo do PAN</t>
  </si>
  <si>
    <t>DATA DA MATRIZ DE METAS</t>
  </si>
  <si>
    <t>15/05/2023 a 17/05/2023</t>
  </si>
  <si>
    <t>DADOS DA MATRIZ DE METAS</t>
  </si>
  <si>
    <t xml:space="preserve">Nº OBJ. 
ESP. </t>
  </si>
  <si>
    <t>OBJETIVO ESPECÍFICO</t>
  </si>
  <si>
    <t>INDICADOR</t>
  </si>
  <si>
    <t>LINHA DE BASE</t>
  </si>
  <si>
    <t>META  DE MEIO TERMO</t>
  </si>
  <si>
    <t>META FINAL</t>
  </si>
  <si>
    <t>EXPECTATIVA
(Aumentar, Manter, Reduzir)</t>
  </si>
  <si>
    <t>MEIO DE VERIFICAÇÃO</t>
  </si>
  <si>
    <t xml:space="preserve"> FREQUÊNCIA DE MENSURAÇÃO</t>
  </si>
  <si>
    <t>RESPONSÁVEL</t>
  </si>
  <si>
    <t>OBSERVAÇÕES</t>
  </si>
  <si>
    <t>Promoção da manutenção e conectividade dos habitats das espécies alvo em zonas de produção agrícola, pecuária e de silvicultura</t>
  </si>
  <si>
    <t>% de perda de vegetação nativa nas áreas de abrangência das espécies alvo do PAN</t>
  </si>
  <si>
    <t>Reduzir</t>
  </si>
  <si>
    <t>Média móvel da % de perda de vegetação nativa estimada nos 5 anos anteriores à aferição, na área de abrangência das espécies do PAN, aferido pelo MapBiomas</t>
  </si>
  <si>
    <t>Anual</t>
  </si>
  <si>
    <t>Mariella Butti (ICMBio/CENAP)</t>
  </si>
  <si>
    <t>A série MapBiomas é publicada com defasagem de um ano, portanto, no último ano do PAN será possível aferir apenas os resultados até 2026.
Redução de 5% no meio termo e 10% na meta final da porcentagem de desmatamento atualmente observada.</t>
  </si>
  <si>
    <t>% da área do PAN com Cadastro Ambiental Rural (CAR) validado</t>
  </si>
  <si>
    <t>Aumentar</t>
  </si>
  <si>
    <t>SICAR</t>
  </si>
  <si>
    <t>Bianual</t>
  </si>
  <si>
    <t>Serão obtidos os imóveis cadastrados como "condição" = "analisado sem pendências" ou "em conformidade com a Lei". 
A porcentagem é obtida pela área dos imóveis dividida pela área do PAN= 1966645 km2.</t>
  </si>
  <si>
    <t xml:space="preserve">% de cobertura de vegetação nativa nas propriedades com Cadastro Ambiental Rural (CAR) validado </t>
  </si>
  <si>
    <t>% de área natural nas propriedades com CAR validado, aferida pelo MapBiomas e SICAR</t>
  </si>
  <si>
    <t>A série MapBiomas é publicada com defasagem de um ano, portanto, no último ano do PAN será possível aferir apenas os resultados até 2026. Foram consideradas naturais as classes 3,4,5,11,12,23,29,49.</t>
  </si>
  <si>
    <t>Controle da expansão urbana e de empreendimentos e do impacto do turismo sobre as áreas estratégicas para a conservação das espécies alvo</t>
  </si>
  <si>
    <t>% de expansão urbana e outras áreas não vegetadas na área de abrangência do PAN</t>
  </si>
  <si>
    <t xml:space="preserve">Reduzir </t>
  </si>
  <si>
    <t>% de área urbanizada na área de abrangência do PAN, aferida pelo MapBiomas</t>
  </si>
  <si>
    <t>A série MapBiomas é publicada com defasagem de um ano, portanto, no último ano do PAN será possível aferir apenas os resultados até 2026.
Serão consideradas para essas análises as classes: área urbanizada, mineração e outras áreas não vegetadas.</t>
  </si>
  <si>
    <t xml:space="preserve">Quantidade de UCs (estaduais, municipais e federais) com registros das espécies do PAN com Plano de Uso Público ou Plano de Manejo ordenando ou mitigando impactos do turismo </t>
  </si>
  <si>
    <t>SAMGe e CNUC</t>
  </si>
  <si>
    <t>Rebeca Barreto (UNIVASF)</t>
  </si>
  <si>
    <t>A linha de base foi levantada no QGIS utilizando os  registros de ocorrência das espécies da plataforma SALVE e a base de UCs do CNUC. Além disso, foram levantados dados do SAMGe e CNUC, bem como os sites oficiais das UCs (federais, estaduais e municipais) para obter informações dos planos de manejo.</t>
  </si>
  <si>
    <r>
      <rPr>
        <sz val="12"/>
        <color rgb="FF000000"/>
        <rFont val="Calibri"/>
      </rPr>
      <t xml:space="preserve">Número de municípios do RS, SC e BA com planos de mitigação do impacto do turismo e/ou expansão urbana (plano diretor) nas áreas de ocorrência de </t>
    </r>
    <r>
      <rPr>
        <i/>
        <sz val="12"/>
        <color rgb="FF000000"/>
        <rFont val="Calibri"/>
      </rPr>
      <t>Ctenomys lami</t>
    </r>
    <r>
      <rPr>
        <sz val="12"/>
        <color rgb="FF000000"/>
        <rFont val="Calibri"/>
      </rPr>
      <t xml:space="preserve">, </t>
    </r>
    <r>
      <rPr>
        <i/>
        <sz val="12"/>
        <color rgb="FF000000"/>
        <rFont val="Calibri"/>
      </rPr>
      <t>C. minutus</t>
    </r>
    <r>
      <rPr>
        <sz val="12"/>
        <color rgb="FF000000"/>
        <rFont val="Calibri"/>
      </rPr>
      <t xml:space="preserve">, </t>
    </r>
    <r>
      <rPr>
        <i/>
        <sz val="12"/>
        <color rgb="FF000000"/>
        <rFont val="Calibri"/>
      </rPr>
      <t>C. flamarioni</t>
    </r>
    <r>
      <rPr>
        <sz val="12"/>
        <color rgb="FF000000"/>
        <rFont val="Calibri"/>
      </rPr>
      <t xml:space="preserve"> e </t>
    </r>
    <r>
      <rPr>
        <i/>
        <sz val="12"/>
        <color rgb="FF000000"/>
        <rFont val="Calibri"/>
      </rPr>
      <t>Trinomys yonenagae</t>
    </r>
  </si>
  <si>
    <t>Contato direto com os municípios (Lei de Acesso à Informação); sites dos municípios</t>
  </si>
  <si>
    <t>Caroline Gomes (SEMA/RS)</t>
  </si>
  <si>
    <t>A linha de base inclui o levantamento dos municípios dos três estados (BA, SC e RS). Levantamento foi realizado em maio de 2023 pela plataforma SALVE.</t>
  </si>
  <si>
    <t>Difusão do conhecimento e sensibilização sobre as espécies alvo e suas áreas de ocorrência</t>
  </si>
  <si>
    <t xml:space="preserve">Número de pessoas abrangidas pelas campanhas de sensibilização </t>
  </si>
  <si>
    <t>Lista de presença</t>
  </si>
  <si>
    <t>Workshop, oficinas, cursos, campanhas, monitoramento participativo.</t>
  </si>
  <si>
    <t>Número de interações nas postagens das campanhas de sensibilização nas mídias sociais</t>
  </si>
  <si>
    <t>Métricas de redes sociais</t>
  </si>
  <si>
    <t>Trimestral</t>
  </si>
  <si>
    <t>Gabriela Moreira (WWF Brasil)</t>
  </si>
  <si>
    <t>Utilizar as iniciativas já existentes e sondar outras.
A somatória das interações será realizada trimestralmente.
Inserir Renan Ribeiro (ICMBio/CENAP) e SBMz como colaboradores.
Inserir hashtags #PANPMAA e #RatinhosEmPerigo</t>
  </si>
  <si>
    <t>% de UCs com ocorrência das espécies-alvo do PAN com ações educativas/divulgação de mídias impressas</t>
  </si>
  <si>
    <t>Contato com o gestor da UC</t>
  </si>
  <si>
    <t>Ana Paula Carmignotto (UFSCar)</t>
  </si>
  <si>
    <t>Considerar UCs que possuam visitação e o número de UCs que têm as espécies desse PAN e possuam uso público.</t>
  </si>
  <si>
    <t>Número de inserções de espécies-alvo do PAN veiculadas na mídia</t>
  </si>
  <si>
    <t>Sites de busca e filtros de redes sociais</t>
  </si>
  <si>
    <t>Bernardo Papi (Ecotrópica Ambiental)</t>
  </si>
  <si>
    <t>Estabelecer parcerias (divulgar em páginas de redes sociais) com outros laboratórios, UCs, etc. Enviar release para TVs e rádios locais.
Link com material impresso.</t>
  </si>
  <si>
    <t>Número de atividades de educação implementadas envolvendo a conservação das espécies do PAN</t>
  </si>
  <si>
    <t>Número de propostas implementadas</t>
  </si>
  <si>
    <t>Semestral</t>
  </si>
  <si>
    <t>Jogos interativos, concurso de desenho, contação de histórias.
 Inspiração no aplicativo "Jornada em Movimento" para promover maior interação dos visitantes com o mundo digital.</t>
  </si>
  <si>
    <t>Ampliação do conhecimento sobre biologia, distribuição e habitat das espécies e dos impactos a que estão sujeitos</t>
  </si>
  <si>
    <t>Número de publicações sobre as espécies-alvo do PAN</t>
  </si>
  <si>
    <t>Scopus, Google Scholar, repositórios</t>
  </si>
  <si>
    <t>Incluir dissertações, teses, TCC, artigos.</t>
  </si>
  <si>
    <t>Número de novos registros de ocorrência das espécies-alvo do PAN</t>
  </si>
  <si>
    <t xml:space="preserve">SISBIO, SALVE e publicações </t>
  </si>
  <si>
    <t>Linha de base: registros de ocorrência levantados do SALVE em 16/05/2023.</t>
  </si>
  <si>
    <r>
      <rPr>
        <sz val="12"/>
        <color rgb="FF000000"/>
        <rFont val="Calibri"/>
      </rPr>
      <t xml:space="preserve">Número de espécies-alvo do PAN com estudos de monitoramento de longa duração </t>
    </r>
    <r>
      <rPr>
        <i/>
        <sz val="12"/>
        <color rgb="FF000000"/>
        <rFont val="Calibri"/>
      </rPr>
      <t>in situ</t>
    </r>
  </si>
  <si>
    <t>SISBIO e publicações científicas</t>
  </si>
  <si>
    <r>
      <rPr>
        <sz val="12"/>
        <color rgb="FF000000"/>
        <rFont val="Calibri"/>
      </rPr>
      <t xml:space="preserve">Linha de base: </t>
    </r>
    <r>
      <rPr>
        <i/>
        <sz val="12"/>
        <color rgb="FF000000"/>
        <rFont val="Calibri"/>
      </rPr>
      <t>Ctenomys lami</t>
    </r>
    <r>
      <rPr>
        <sz val="12"/>
        <color rgb="FF000000"/>
        <rFont val="Calibri"/>
      </rPr>
      <t xml:space="preserve">, </t>
    </r>
    <r>
      <rPr>
        <i/>
        <sz val="12"/>
        <color rgb="FF000000"/>
        <rFont val="Calibri"/>
      </rPr>
      <t>C. flamarioni</t>
    </r>
    <r>
      <rPr>
        <sz val="12"/>
        <color rgb="FF000000"/>
        <rFont val="Calibri"/>
      </rPr>
      <t xml:space="preserve"> e </t>
    </r>
    <r>
      <rPr>
        <i/>
        <sz val="12"/>
        <color rgb="FF000000"/>
        <rFont val="Calibri"/>
      </rPr>
      <t xml:space="preserve">C. minutus.
</t>
    </r>
    <r>
      <rPr>
        <sz val="12"/>
        <color rgb="FF000000"/>
        <rFont val="Calibri"/>
      </rPr>
      <t>Estudos de longa duração englobam estudos genéticos, demográficos, sanidade, etc.</t>
    </r>
  </si>
  <si>
    <t>Número de estudos que versem sobre impactos nas áreas de ocorrência das espécies do PAN</t>
  </si>
  <si>
    <t>Scopus, Google Scholar, repositórios, relatórios técnicos dos empreendimentos</t>
  </si>
  <si>
    <t>Linha base: SALVE, planos de manejo das UCs.
Será enviado ofícios aos empreendedores solicitando os relatórios técnicos dos empreendimentos (parques eólicos e solares).</t>
  </si>
  <si>
    <t>Plano de Ação para a Conservação dos Mamíferos de Áreas Abertas</t>
  </si>
  <si>
    <t>Assegurar a viabilidade populacional por meio da manutenção dos habitats e ampliação
do conhecimento biológico das espécies alvo do PAN</t>
  </si>
  <si>
    <t>DATA DA AVALIAÇÃO DE MEIO TERMO</t>
  </si>
  <si>
    <t>DADOS DA AVALIAÇÃO DE MEIO TERMO</t>
  </si>
  <si>
    <t>ID</t>
  </si>
  <si>
    <t xml:space="preserve">RESULTADO DA MONITORIA DO INDICADOR </t>
  </si>
  <si>
    <t>TENDÊNCIA DO INDICADOR</t>
  </si>
  <si>
    <t>ACURÁCIA DA ANÁLISE DE TENDÊNCIA</t>
  </si>
  <si>
    <t>DESCRIÇÃO DO RESULTADO DO INDICADOR</t>
  </si>
  <si>
    <t>DATA DA MENSURAÇÃO</t>
  </si>
  <si>
    <t>TENDÊNCIA DO OBJETIVO ESPECÍFICO</t>
  </si>
  <si>
    <t>ACURÁCIA DA ANÁLISE DE TENDÊNCIA
(Baixa, Média, Alta)</t>
  </si>
  <si>
    <t>DESCRIÇÃO DO RESULTADO DO OBJETIVO ESPECÍFICO</t>
  </si>
  <si>
    <t>Baixa</t>
  </si>
  <si>
    <t>Média</t>
  </si>
  <si>
    <t>Alta</t>
  </si>
  <si>
    <t>DATA DA AVALIAÇÃO FINAL</t>
  </si>
  <si>
    <t>DADOS DA AVALIAÇÃO FINAL</t>
  </si>
  <si>
    <t>Avaliação</t>
  </si>
  <si>
    <t>Tendência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</si>
</sst>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%"/>
  </numFmts>
  <fonts count="27" x14ac:knownFonts="1"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2"/>
      <name val="Calibri"/>
      <family val="2"/>
    </font>
    <font>
      <sz val="16"/>
      <name val="Arial"/>
      <family val="2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4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4"/>
      <name val="Calibri"/>
      <family val="2"/>
      <scheme val="minor"/>
    </font>
    <font>
      <sz val="12"/>
      <color rgb="FF000000"/>
      <name val="Calibri"/>
    </font>
    <font>
      <i/>
      <sz val="12"/>
      <color rgb="FF000000"/>
      <name val="Calibri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9"/>
      <name val="Segoe UI"/>
      <family val="2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AF2A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>
      <alignment horizontal="center" vertical="center" wrapText="1"/>
    </xf>
    <xf numFmtId="0" fontId="4" fillId="0" borderId="0"/>
    <xf numFmtId="9" fontId="4" fillId="0" borderId="0" applyFont="0" applyFill="0" applyBorder="0" applyAlignment="0" applyProtection="0"/>
  </cellStyleXfs>
  <cellXfs count="84">
    <xf numFmtId="0" fontId="0" fillId="0" borderId="0" xfId="0"/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0" borderId="2" xfId="0" applyFont="1" applyBorder="1" applyAlignment="1">
      <alignment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0" fillId="3" borderId="0" xfId="0" applyFill="1"/>
    <xf numFmtId="0" fontId="0" fillId="0" borderId="2" xfId="0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10" fontId="5" fillId="3" borderId="2" xfId="0" applyNumberFormat="1" applyFont="1" applyFill="1" applyBorder="1" applyAlignment="1">
      <alignment horizontal="center" vertical="center" wrapText="1"/>
    </xf>
    <xf numFmtId="164" fontId="23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10" fontId="12" fillId="15" borderId="2" xfId="0" applyNumberFormat="1" applyFont="1" applyFill="1" applyBorder="1" applyAlignment="1">
      <alignment horizontal="center" vertical="center" wrapText="1"/>
    </xf>
    <xf numFmtId="10" fontId="12" fillId="15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0" fontId="24" fillId="15" borderId="2" xfId="0" applyNumberFormat="1" applyFont="1" applyFill="1" applyBorder="1" applyAlignment="1">
      <alignment horizontal="center" vertical="center" wrapText="1"/>
    </xf>
    <xf numFmtId="0" fontId="25" fillId="0" borderId="0" xfId="0" applyFont="1"/>
    <xf numFmtId="10" fontId="23" fillId="3" borderId="2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4" fontId="13" fillId="0" borderId="6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9" borderId="2" xfId="0" applyFont="1" applyFill="1" applyBorder="1" applyAlignment="1">
      <alignment horizontal="right" vertical="center"/>
    </xf>
    <xf numFmtId="14" fontId="13" fillId="0" borderId="2" xfId="0" applyNumberFormat="1" applyFont="1" applyBorder="1" applyAlignment="1">
      <alignment horizontal="center" vertical="center"/>
    </xf>
    <xf numFmtId="0" fontId="14" fillId="8" borderId="2" xfId="0" applyFont="1" applyFill="1" applyBorder="1" applyAlignment="1">
      <alignment horizontal="right" vertical="center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right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5" fillId="9" borderId="4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</cellXfs>
  <cellStyles count="4">
    <cellStyle name="Estilo 1" xfId="1" xr:uid="{00000000-0005-0000-0000-000000000000}"/>
    <cellStyle name="Normal" xfId="0" builtinId="0"/>
    <cellStyle name="Normal 2" xfId="2" xr:uid="{00000000-0005-0000-0000-000002000000}"/>
    <cellStyle name="Porcentagem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5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303414</xdr:colOff>
      <xdr:row>15</xdr:row>
      <xdr:rowOff>81651</xdr:rowOff>
    </xdr:from>
    <xdr:to>
      <xdr:col>12</xdr:col>
      <xdr:colOff>1746809</xdr:colOff>
      <xdr:row>15</xdr:row>
      <xdr:rowOff>1428458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907000E-09F2-446F-9FF5-275FDA73F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11914" y="8775378"/>
          <a:ext cx="1443395" cy="1346807"/>
        </a:xfrm>
        <a:prstGeom prst="rect">
          <a:avLst/>
        </a:prstGeom>
      </xdr:spPr>
    </xdr:pic>
    <xdr:clientData/>
  </xdr:twoCellAnchor>
  <xdr:twoCellAnchor editAs="oneCell">
    <xdr:from>
      <xdr:col>12</xdr:col>
      <xdr:colOff>456384</xdr:colOff>
      <xdr:row>11</xdr:row>
      <xdr:rowOff>1170071</xdr:rowOff>
    </xdr:from>
    <xdr:to>
      <xdr:col>12</xdr:col>
      <xdr:colOff>1842726</xdr:colOff>
      <xdr:row>13</xdr:row>
      <xdr:rowOff>1170397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1530532-70EC-4FB1-A342-0EBA1C063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4884" y="4235389"/>
          <a:ext cx="1386342" cy="1422396"/>
        </a:xfrm>
        <a:prstGeom prst="rect">
          <a:avLst/>
        </a:prstGeom>
      </xdr:spPr>
    </xdr:pic>
    <xdr:clientData/>
  </xdr:twoCellAnchor>
  <xdr:twoCellAnchor editAs="oneCell">
    <xdr:from>
      <xdr:col>12</xdr:col>
      <xdr:colOff>207817</xdr:colOff>
      <xdr:row>13</xdr:row>
      <xdr:rowOff>1453621</xdr:rowOff>
    </xdr:from>
    <xdr:to>
      <xdr:col>12</xdr:col>
      <xdr:colOff>1741999</xdr:colOff>
      <xdr:row>14</xdr:row>
      <xdr:rowOff>1433555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2F87960-0189-44ED-8F58-7E5C59274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16317" y="7237894"/>
          <a:ext cx="1534182" cy="1434661"/>
        </a:xfrm>
        <a:prstGeom prst="rect">
          <a:avLst/>
        </a:prstGeom>
      </xdr:spPr>
    </xdr:pic>
    <xdr:clientData/>
  </xdr:twoCellAnchor>
  <xdr:twoCellAnchor editAs="oneCell">
    <xdr:from>
      <xdr:col>12</xdr:col>
      <xdr:colOff>361280</xdr:colOff>
      <xdr:row>13</xdr:row>
      <xdr:rowOff>62698</xdr:rowOff>
    </xdr:from>
    <xdr:to>
      <xdr:col>12</xdr:col>
      <xdr:colOff>1753473</xdr:colOff>
      <xdr:row>13</xdr:row>
      <xdr:rowOff>1358098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70394FD-C6B8-4603-BD6D-4AD385D79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69780" y="5846971"/>
          <a:ext cx="1392193" cy="1295400"/>
        </a:xfrm>
        <a:prstGeom prst="rect">
          <a:avLst/>
        </a:prstGeom>
      </xdr:spPr>
    </xdr:pic>
    <xdr:clientData/>
  </xdr:twoCellAnchor>
  <xdr:twoCellAnchor editAs="oneCell">
    <xdr:from>
      <xdr:col>18</xdr:col>
      <xdr:colOff>363682</xdr:colOff>
      <xdr:row>13</xdr:row>
      <xdr:rowOff>467591</xdr:rowOff>
    </xdr:from>
    <xdr:to>
      <xdr:col>18</xdr:col>
      <xdr:colOff>1897864</xdr:colOff>
      <xdr:row>14</xdr:row>
      <xdr:rowOff>447525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7697829-346B-4DC3-9767-7B19A3261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0" y="5697682"/>
          <a:ext cx="1534182" cy="1434661"/>
        </a:xfrm>
        <a:prstGeom prst="rect">
          <a:avLst/>
        </a:prstGeom>
      </xdr:spPr>
    </xdr:pic>
    <xdr:clientData/>
  </xdr:twoCellAnchor>
  <xdr:twoCellAnchor editAs="oneCell">
    <xdr:from>
      <xdr:col>12</xdr:col>
      <xdr:colOff>449036</xdr:colOff>
      <xdr:row>16</xdr:row>
      <xdr:rowOff>108857</xdr:rowOff>
    </xdr:from>
    <xdr:to>
      <xdr:col>12</xdr:col>
      <xdr:colOff>1646465</xdr:colOff>
      <xdr:row>16</xdr:row>
      <xdr:rowOff>1435374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58AB952-CDA7-44A4-AA0B-E93FF4225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0" y="10232571"/>
          <a:ext cx="1197429" cy="1326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372341</xdr:colOff>
      <xdr:row>15</xdr:row>
      <xdr:rowOff>1290336</xdr:rowOff>
    </xdr:from>
    <xdr:to>
      <xdr:col>18</xdr:col>
      <xdr:colOff>1906523</xdr:colOff>
      <xdr:row>16</xdr:row>
      <xdr:rowOff>688564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E3C54158-0EB5-43C6-B8EF-0F333336D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65716" y="8529336"/>
          <a:ext cx="1534182" cy="142229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</xdr:row>
      <xdr:rowOff>367090</xdr:rowOff>
    </xdr:from>
    <xdr:to>
      <xdr:col>11</xdr:col>
      <xdr:colOff>1443395</xdr:colOff>
      <xdr:row>17</xdr:row>
      <xdr:rowOff>1701527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B153AD2E-F338-4F48-BD1B-499F4F3A2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0153" y="11654215"/>
          <a:ext cx="1443395" cy="133443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18</xdr:row>
      <xdr:rowOff>267670</xdr:rowOff>
    </xdr:from>
    <xdr:to>
      <xdr:col>11</xdr:col>
      <xdr:colOff>1386342</xdr:colOff>
      <xdr:row>18</xdr:row>
      <xdr:rowOff>1677696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82D1B9A2-BA8D-494C-ABC8-64CF5CC11435}"/>
            </a:ext>
            <a:ext uri="{147F2762-F138-4A5C-976F-8EAC2B608ADB}">
              <a16:predDERef xmlns:a16="http://schemas.microsoft.com/office/drawing/2014/main" pred="{B153AD2E-F338-4F48-BD1B-499F4F3A2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3075" y="13583620"/>
          <a:ext cx="1386342" cy="141002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16</xdr:row>
      <xdr:rowOff>441745</xdr:rowOff>
    </xdr:from>
    <xdr:to>
      <xdr:col>11</xdr:col>
      <xdr:colOff>1534182</xdr:colOff>
      <xdr:row>16</xdr:row>
      <xdr:rowOff>1861870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989D0A59-A205-4A1D-8D2F-CE14F1BF0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41875" y="9704808"/>
          <a:ext cx="1534182" cy="14201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15</xdr:row>
      <xdr:rowOff>359891</xdr:rowOff>
    </xdr:from>
    <xdr:to>
      <xdr:col>11</xdr:col>
      <xdr:colOff>1392193</xdr:colOff>
      <xdr:row>15</xdr:row>
      <xdr:rowOff>1653127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E8A328D0-5791-48A2-9E1A-B671F9081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34724" y="7598891"/>
          <a:ext cx="1392193" cy="129323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19</xdr:row>
      <xdr:rowOff>289009</xdr:rowOff>
    </xdr:from>
    <xdr:to>
      <xdr:col>11</xdr:col>
      <xdr:colOff>1386342</xdr:colOff>
      <xdr:row>19</xdr:row>
      <xdr:rowOff>1723528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id="{ABF0C079-F142-4F50-8F76-45D679750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93446" y="15624259"/>
          <a:ext cx="1386342" cy="143451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</xdr:row>
      <xdr:rowOff>428625</xdr:rowOff>
    </xdr:from>
    <xdr:to>
      <xdr:col>11</xdr:col>
      <xdr:colOff>1197429</xdr:colOff>
      <xdr:row>14</xdr:row>
      <xdr:rowOff>1755142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478BB6C-6F38-47C7-8D01-A4E57F46C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0" y="5643563"/>
          <a:ext cx="1197429" cy="13265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271104</xdr:colOff>
      <xdr:row>4</xdr:row>
      <xdr:rowOff>117667</xdr:rowOff>
    </xdr:from>
    <xdr:to>
      <xdr:col>1</xdr:col>
      <xdr:colOff>1714499</xdr:colOff>
      <xdr:row>4</xdr:row>
      <xdr:rowOff>1452104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4A5D190-71D1-4514-BA21-558F5B37A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247" y="4893774"/>
          <a:ext cx="1443395" cy="1334437"/>
        </a:xfrm>
        <a:prstGeom prst="rect">
          <a:avLst/>
        </a:prstGeom>
      </xdr:spPr>
    </xdr:pic>
    <xdr:clientData/>
  </xdr:twoCellAnchor>
  <xdr:twoCellAnchor editAs="oneCell">
    <xdr:from>
      <xdr:col>1</xdr:col>
      <xdr:colOff>372119</xdr:colOff>
      <xdr:row>5</xdr:row>
      <xdr:rowOff>54429</xdr:rowOff>
    </xdr:from>
    <xdr:to>
      <xdr:col>1</xdr:col>
      <xdr:colOff>1758461</xdr:colOff>
      <xdr:row>5</xdr:row>
      <xdr:rowOff>1464455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BC3EF1C-AFC1-45B1-8DC5-987C54A30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262" y="6368143"/>
          <a:ext cx="1386342" cy="1410026"/>
        </a:xfrm>
        <a:prstGeom prst="rect">
          <a:avLst/>
        </a:prstGeom>
      </xdr:spPr>
    </xdr:pic>
    <xdr:clientData/>
  </xdr:twoCellAnchor>
  <xdr:twoCellAnchor editAs="oneCell">
    <xdr:from>
      <xdr:col>1</xdr:col>
      <xdr:colOff>192826</xdr:colOff>
      <xdr:row>3</xdr:row>
      <xdr:rowOff>60888</xdr:rowOff>
    </xdr:from>
    <xdr:to>
      <xdr:col>1</xdr:col>
      <xdr:colOff>1727008</xdr:colOff>
      <xdr:row>3</xdr:row>
      <xdr:rowOff>1483179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9F653B12-4C64-4DDE-AB6B-ED46D1377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969" y="3299388"/>
          <a:ext cx="1534182" cy="1422291"/>
        </a:xfrm>
        <a:prstGeom prst="rect">
          <a:avLst/>
        </a:prstGeom>
      </xdr:spPr>
    </xdr:pic>
    <xdr:clientData/>
  </xdr:twoCellAnchor>
  <xdr:twoCellAnchor editAs="oneCell">
    <xdr:from>
      <xdr:col>1</xdr:col>
      <xdr:colOff>380925</xdr:colOff>
      <xdr:row>2</xdr:row>
      <xdr:rowOff>133351</xdr:rowOff>
    </xdr:from>
    <xdr:to>
      <xdr:col>1</xdr:col>
      <xdr:colOff>1773118</xdr:colOff>
      <xdr:row>2</xdr:row>
      <xdr:rowOff>1428751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4E64CDB5-7377-4377-ABB8-3A238B6A1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150" y="1838326"/>
          <a:ext cx="1392193" cy="12954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476250</xdr:colOff>
      <xdr:row>1</xdr:row>
      <xdr:rowOff>176892</xdr:rowOff>
    </xdr:from>
    <xdr:to>
      <xdr:col>1</xdr:col>
      <xdr:colOff>1673679</xdr:colOff>
      <xdr:row>1</xdr:row>
      <xdr:rowOff>1503409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B2B74F0-D3DA-47E3-B5C5-A3CFD76AF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0393" y="340178"/>
          <a:ext cx="1197429" cy="1326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M25"/>
  <sheetViews>
    <sheetView tabSelected="1" zoomScale="70" zoomScaleNormal="70" workbookViewId="0">
      <selection activeCell="A7" sqref="A7:B7"/>
    </sheetView>
  </sheetViews>
  <sheetFormatPr defaultColWidth="9.140625" defaultRowHeight="18.75" x14ac:dyDescent="0.2"/>
  <cols>
    <col min="1" max="1" width="8" style="33" customWidth="1"/>
    <col min="2" max="2" width="24.140625" style="33" customWidth="1"/>
    <col min="3" max="3" width="46.85546875" style="33" customWidth="1"/>
    <col min="4" max="4" width="18.42578125" style="33" bestFit="1" customWidth="1"/>
    <col min="5" max="5" width="28.42578125" style="33" bestFit="1" customWidth="1"/>
    <col min="6" max="6" width="15.28515625" style="33" bestFit="1" customWidth="1"/>
    <col min="7" max="7" width="27.42578125" style="33" customWidth="1"/>
    <col min="8" max="8" width="40.140625" style="33" customWidth="1"/>
    <col min="9" max="9" width="17.5703125" style="33" customWidth="1"/>
    <col min="10" max="10" width="34.42578125" style="33" customWidth="1"/>
    <col min="11" max="11" width="71.5703125" style="33" customWidth="1"/>
    <col min="12" max="13" width="9.140625" style="33"/>
    <col min="14" max="16384" width="9.140625" style="2"/>
  </cols>
  <sheetData>
    <row r="1" spans="1:13" s="5" customFormat="1" ht="39" customHeight="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30"/>
      <c r="M1" s="30"/>
    </row>
    <row r="2" spans="1:13" s="6" customFormat="1" ht="8.2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31"/>
      <c r="M2" s="31"/>
    </row>
    <row r="3" spans="1:13" s="6" customFormat="1" ht="28.5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31"/>
      <c r="M3" s="31"/>
    </row>
    <row r="4" spans="1:13" s="6" customFormat="1" ht="12.75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31"/>
      <c r="M4" s="31"/>
    </row>
    <row r="5" spans="1:13" s="1" customFormat="1" ht="61.5" customHeight="1" x14ac:dyDescent="0.2">
      <c r="A5" s="63" t="s">
        <v>2</v>
      </c>
      <c r="B5" s="64"/>
      <c r="C5" s="57" t="s">
        <v>3</v>
      </c>
      <c r="D5" s="58"/>
      <c r="E5" s="58"/>
      <c r="F5" s="58"/>
      <c r="G5" s="58"/>
      <c r="H5" s="58"/>
      <c r="I5" s="58"/>
      <c r="J5" s="58"/>
      <c r="K5" s="59"/>
      <c r="L5" s="32"/>
      <c r="M5" s="32"/>
    </row>
    <row r="6" spans="1:13" s="1" customFormat="1" ht="11.25" customHeight="1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32"/>
      <c r="M6" s="32"/>
    </row>
    <row r="7" spans="1:13" s="1" customFormat="1" ht="31.5" customHeight="1" x14ac:dyDescent="0.2">
      <c r="A7" s="82" t="s">
        <v>4</v>
      </c>
      <c r="B7" s="83"/>
      <c r="C7" s="23" t="s">
        <v>5</v>
      </c>
      <c r="D7" s="60"/>
      <c r="E7" s="60"/>
      <c r="F7" s="60"/>
      <c r="G7" s="60"/>
      <c r="H7" s="60"/>
      <c r="I7" s="60"/>
      <c r="J7" s="60"/>
      <c r="K7" s="61"/>
      <c r="L7" s="32"/>
      <c r="M7" s="32"/>
    </row>
    <row r="8" spans="1:13" ht="16.5" customHeight="1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3" ht="21.75" customHeight="1" x14ac:dyDescent="0.2">
      <c r="A9" s="62" t="s">
        <v>6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3" ht="75" x14ac:dyDescent="0.2">
      <c r="A10" s="8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  <c r="J10" s="8" t="s">
        <v>16</v>
      </c>
      <c r="K10" s="8" t="s">
        <v>17</v>
      </c>
    </row>
    <row r="11" spans="1:13" ht="111" customHeight="1" x14ac:dyDescent="0.2">
      <c r="A11" s="49">
        <v>1</v>
      </c>
      <c r="B11" s="50" t="s">
        <v>18</v>
      </c>
      <c r="C11" s="29" t="s">
        <v>19</v>
      </c>
      <c r="D11" s="41">
        <v>5.1000000000000004E-3</v>
      </c>
      <c r="E11" s="42">
        <f>D11*0.95</f>
        <v>4.8450000000000003E-3</v>
      </c>
      <c r="F11" s="42">
        <f>D11*0.9</f>
        <v>4.5900000000000003E-3</v>
      </c>
      <c r="G11" s="43" t="s">
        <v>20</v>
      </c>
      <c r="H11" s="43" t="s">
        <v>21</v>
      </c>
      <c r="I11" s="43" t="s">
        <v>22</v>
      </c>
      <c r="J11" s="43" t="s">
        <v>23</v>
      </c>
      <c r="K11" s="43" t="s">
        <v>24</v>
      </c>
    </row>
    <row r="12" spans="1:13" ht="73.5" customHeight="1" x14ac:dyDescent="0.2">
      <c r="A12" s="49"/>
      <c r="B12" s="51"/>
      <c r="C12" s="38" t="s">
        <v>25</v>
      </c>
      <c r="D12" s="37">
        <f>(3615.6115+0.05137)/(1966645)</f>
        <v>1.8384929003455123E-3</v>
      </c>
      <c r="E12" s="37">
        <f>D12*1.1</f>
        <v>2.0223421903800636E-3</v>
      </c>
      <c r="F12" s="37">
        <f>D12*1.5</f>
        <v>2.7577393505182684E-3</v>
      </c>
      <c r="G12" s="29" t="s">
        <v>26</v>
      </c>
      <c r="H12" s="29" t="s">
        <v>27</v>
      </c>
      <c r="I12" s="29" t="s">
        <v>28</v>
      </c>
      <c r="J12" s="29" t="s">
        <v>23</v>
      </c>
      <c r="K12" s="40" t="s">
        <v>29</v>
      </c>
      <c r="L12" s="45"/>
    </row>
    <row r="13" spans="1:13" ht="73.5" customHeight="1" x14ac:dyDescent="0.2">
      <c r="A13" s="49"/>
      <c r="B13" s="52"/>
      <c r="C13" s="47" t="s">
        <v>30</v>
      </c>
      <c r="D13" s="46">
        <v>0.63919999999999999</v>
      </c>
      <c r="E13" s="36">
        <f>D13*1.05</f>
        <v>0.67115999999999998</v>
      </c>
      <c r="F13" s="36">
        <f>1.1*D13</f>
        <v>0.70312000000000008</v>
      </c>
      <c r="G13" s="29" t="s">
        <v>26</v>
      </c>
      <c r="H13" s="29" t="s">
        <v>31</v>
      </c>
      <c r="I13" s="29" t="s">
        <v>28</v>
      </c>
      <c r="J13" s="29" t="s">
        <v>23</v>
      </c>
      <c r="K13" s="29" t="s">
        <v>32</v>
      </c>
    </row>
    <row r="14" spans="1:13" ht="106.5" customHeight="1" x14ac:dyDescent="0.2">
      <c r="A14" s="49">
        <v>2</v>
      </c>
      <c r="B14" s="50" t="s">
        <v>33</v>
      </c>
      <c r="C14" s="29" t="s">
        <v>34</v>
      </c>
      <c r="D14" s="44">
        <v>2.75E-2</v>
      </c>
      <c r="E14" s="42">
        <v>2.681E-2</v>
      </c>
      <c r="F14" s="42">
        <v>2.613E-2</v>
      </c>
      <c r="G14" s="43" t="s">
        <v>35</v>
      </c>
      <c r="H14" s="43" t="s">
        <v>36</v>
      </c>
      <c r="I14" s="43" t="s">
        <v>22</v>
      </c>
      <c r="J14" s="43" t="s">
        <v>23</v>
      </c>
      <c r="K14" s="43" t="s">
        <v>37</v>
      </c>
    </row>
    <row r="15" spans="1:13" ht="89.25" customHeight="1" x14ac:dyDescent="0.2">
      <c r="A15" s="49"/>
      <c r="B15" s="51"/>
      <c r="C15" s="38" t="s">
        <v>38</v>
      </c>
      <c r="D15" s="38">
        <v>30</v>
      </c>
      <c r="E15" s="38">
        <v>34</v>
      </c>
      <c r="F15" s="38">
        <v>38</v>
      </c>
      <c r="G15" s="29" t="s">
        <v>26</v>
      </c>
      <c r="H15" s="29" t="s">
        <v>39</v>
      </c>
      <c r="I15" s="29" t="s">
        <v>22</v>
      </c>
      <c r="J15" s="29" t="s">
        <v>40</v>
      </c>
      <c r="K15" s="29" t="s">
        <v>41</v>
      </c>
    </row>
    <row r="16" spans="1:13" ht="89.25" customHeight="1" x14ac:dyDescent="0.2">
      <c r="A16" s="49"/>
      <c r="B16" s="52"/>
      <c r="C16" s="48" t="s">
        <v>42</v>
      </c>
      <c r="D16" s="38">
        <v>18</v>
      </c>
      <c r="E16" s="38">
        <v>20</v>
      </c>
      <c r="F16" s="38">
        <v>23</v>
      </c>
      <c r="G16" s="29" t="s">
        <v>26</v>
      </c>
      <c r="H16" s="29" t="s">
        <v>43</v>
      </c>
      <c r="I16" s="29" t="s">
        <v>28</v>
      </c>
      <c r="J16" s="29" t="s">
        <v>44</v>
      </c>
      <c r="K16" s="29" t="s">
        <v>45</v>
      </c>
    </row>
    <row r="17" spans="1:11" ht="73.5" customHeight="1" x14ac:dyDescent="0.2">
      <c r="A17" s="50">
        <v>3</v>
      </c>
      <c r="B17" s="50" t="s">
        <v>46</v>
      </c>
      <c r="C17" s="29" t="s">
        <v>47</v>
      </c>
      <c r="D17" s="38">
        <v>0</v>
      </c>
      <c r="E17" s="38">
        <v>500</v>
      </c>
      <c r="F17" s="39">
        <v>2000</v>
      </c>
      <c r="G17" s="29" t="s">
        <v>26</v>
      </c>
      <c r="H17" s="29" t="s">
        <v>48</v>
      </c>
      <c r="I17" s="29" t="s">
        <v>28</v>
      </c>
      <c r="J17" s="29" t="s">
        <v>40</v>
      </c>
      <c r="K17" s="29" t="s">
        <v>49</v>
      </c>
    </row>
    <row r="18" spans="1:11" ht="73.5" customHeight="1" x14ac:dyDescent="0.2">
      <c r="A18" s="51"/>
      <c r="B18" s="51"/>
      <c r="C18" s="29" t="s">
        <v>50</v>
      </c>
      <c r="D18" s="38">
        <v>0</v>
      </c>
      <c r="E18" s="39">
        <v>10000</v>
      </c>
      <c r="F18" s="39">
        <v>20000</v>
      </c>
      <c r="G18" s="29" t="s">
        <v>26</v>
      </c>
      <c r="H18" s="29" t="s">
        <v>51</v>
      </c>
      <c r="I18" s="29" t="s">
        <v>52</v>
      </c>
      <c r="J18" s="29" t="s">
        <v>53</v>
      </c>
      <c r="K18" s="29" t="s">
        <v>54</v>
      </c>
    </row>
    <row r="19" spans="1:11" ht="73.5" customHeight="1" x14ac:dyDescent="0.2">
      <c r="A19" s="51"/>
      <c r="B19" s="51"/>
      <c r="C19" s="29" t="s">
        <v>55</v>
      </c>
      <c r="D19" s="38">
        <v>0</v>
      </c>
      <c r="E19" s="35">
        <v>0.1</v>
      </c>
      <c r="F19" s="35">
        <v>0.5</v>
      </c>
      <c r="G19" s="29" t="s">
        <v>26</v>
      </c>
      <c r="H19" s="29" t="s">
        <v>56</v>
      </c>
      <c r="I19" s="29" t="s">
        <v>28</v>
      </c>
      <c r="J19" s="29" t="s">
        <v>57</v>
      </c>
      <c r="K19" s="29" t="s">
        <v>58</v>
      </c>
    </row>
    <row r="20" spans="1:11" ht="73.5" customHeight="1" x14ac:dyDescent="0.2">
      <c r="A20" s="51"/>
      <c r="B20" s="51"/>
      <c r="C20" s="29" t="s">
        <v>59</v>
      </c>
      <c r="D20" s="38">
        <v>0</v>
      </c>
      <c r="E20" s="38">
        <v>10</v>
      </c>
      <c r="F20" s="38">
        <v>20</v>
      </c>
      <c r="G20" s="29" t="s">
        <v>26</v>
      </c>
      <c r="H20" s="29" t="s">
        <v>60</v>
      </c>
      <c r="I20" s="29" t="s">
        <v>22</v>
      </c>
      <c r="J20" s="29" t="s">
        <v>61</v>
      </c>
      <c r="K20" s="29" t="s">
        <v>62</v>
      </c>
    </row>
    <row r="21" spans="1:11" ht="73.5" customHeight="1" x14ac:dyDescent="0.2">
      <c r="A21" s="52"/>
      <c r="B21" s="52"/>
      <c r="C21" s="29" t="s">
        <v>63</v>
      </c>
      <c r="D21" s="29">
        <v>0</v>
      </c>
      <c r="E21" s="29">
        <v>5</v>
      </c>
      <c r="F21" s="29">
        <v>10</v>
      </c>
      <c r="G21" s="29" t="s">
        <v>26</v>
      </c>
      <c r="H21" s="29" t="s">
        <v>64</v>
      </c>
      <c r="I21" s="29" t="s">
        <v>65</v>
      </c>
      <c r="J21" s="29" t="s">
        <v>53</v>
      </c>
      <c r="K21" s="29" t="s">
        <v>66</v>
      </c>
    </row>
    <row r="22" spans="1:11" ht="73.5" customHeight="1" x14ac:dyDescent="0.2">
      <c r="A22" s="49">
        <v>4</v>
      </c>
      <c r="B22" s="49" t="s">
        <v>67</v>
      </c>
      <c r="C22" s="29" t="s">
        <v>68</v>
      </c>
      <c r="D22" s="29">
        <v>0</v>
      </c>
      <c r="E22" s="29">
        <v>20</v>
      </c>
      <c r="F22" s="29">
        <v>40</v>
      </c>
      <c r="G22" s="29" t="s">
        <v>26</v>
      </c>
      <c r="H22" s="29" t="s">
        <v>69</v>
      </c>
      <c r="I22" s="29" t="s">
        <v>22</v>
      </c>
      <c r="J22" s="29" t="s">
        <v>57</v>
      </c>
      <c r="K22" s="29" t="s">
        <v>70</v>
      </c>
    </row>
    <row r="23" spans="1:11" ht="73.5" customHeight="1" x14ac:dyDescent="0.2">
      <c r="A23" s="49"/>
      <c r="B23" s="49"/>
      <c r="C23" s="29" t="s">
        <v>71</v>
      </c>
      <c r="D23" s="29">
        <v>531</v>
      </c>
      <c r="E23" s="29">
        <v>541</v>
      </c>
      <c r="F23" s="29">
        <v>561</v>
      </c>
      <c r="G23" s="29" t="s">
        <v>26</v>
      </c>
      <c r="H23" s="29" t="s">
        <v>72</v>
      </c>
      <c r="I23" s="29" t="s">
        <v>28</v>
      </c>
      <c r="J23" s="29" t="s">
        <v>57</v>
      </c>
      <c r="K23" s="29" t="s">
        <v>73</v>
      </c>
    </row>
    <row r="24" spans="1:11" ht="73.5" customHeight="1" x14ac:dyDescent="0.2">
      <c r="A24" s="49"/>
      <c r="B24" s="49"/>
      <c r="C24" s="34" t="s">
        <v>74</v>
      </c>
      <c r="D24" s="29">
        <v>3</v>
      </c>
      <c r="E24" s="29">
        <v>5</v>
      </c>
      <c r="F24" s="29">
        <v>7</v>
      </c>
      <c r="G24" s="29" t="s">
        <v>26</v>
      </c>
      <c r="H24" s="29" t="s">
        <v>75</v>
      </c>
      <c r="I24" s="29" t="s">
        <v>22</v>
      </c>
      <c r="J24" s="29" t="s">
        <v>57</v>
      </c>
      <c r="K24" s="34" t="s">
        <v>76</v>
      </c>
    </row>
    <row r="25" spans="1:11" ht="73.5" customHeight="1" x14ac:dyDescent="0.2">
      <c r="A25" s="49"/>
      <c r="B25" s="49"/>
      <c r="C25" s="29" t="s">
        <v>77</v>
      </c>
      <c r="D25" s="29">
        <v>0</v>
      </c>
      <c r="E25" s="29">
        <v>5</v>
      </c>
      <c r="F25" s="29">
        <v>10</v>
      </c>
      <c r="G25" s="29" t="s">
        <v>26</v>
      </c>
      <c r="H25" s="29" t="s">
        <v>78</v>
      </c>
      <c r="I25" s="29" t="s">
        <v>28</v>
      </c>
      <c r="J25" s="29" t="s">
        <v>61</v>
      </c>
      <c r="K25" s="29" t="s">
        <v>79</v>
      </c>
    </row>
  </sheetData>
  <sheetProtection algorithmName="SHA-512" hashValue="bmqJyr7Sw6vdOhTGkX838eglErd7zkKtTtwHScd8+4TEbBBbFaBPZFlftiTcTVHyq6XAQ77vYVrzN3/h0+p4xA==" saltValue="ZLNg1cjcMPGBdJ67RoWDnw==" spinCount="100000" sheet="1" objects="1" scenarios="1" formatCells="0" formatColumns="0" formatRows="0"/>
  <mergeCells count="19">
    <mergeCell ref="A1:K1"/>
    <mergeCell ref="A2:K2"/>
    <mergeCell ref="A4:K4"/>
    <mergeCell ref="A6:K6"/>
    <mergeCell ref="A11:A13"/>
    <mergeCell ref="A3:K3"/>
    <mergeCell ref="C5:K5"/>
    <mergeCell ref="D7:K7"/>
    <mergeCell ref="A9:K9"/>
    <mergeCell ref="A5:B5"/>
    <mergeCell ref="A7:B7"/>
    <mergeCell ref="A8:K8"/>
    <mergeCell ref="B11:B13"/>
    <mergeCell ref="A22:A25"/>
    <mergeCell ref="B22:B25"/>
    <mergeCell ref="A14:A16"/>
    <mergeCell ref="B14:B16"/>
    <mergeCell ref="B17:B21"/>
    <mergeCell ref="A17:A21"/>
  </mergeCells>
  <dataValidations disablePrompts="1" count="1">
    <dataValidation type="list" allowBlank="1" showInputMessage="1" showErrorMessage="1" sqref="G12:G13 G15:G1048576" xr:uid="{00000000-0002-0000-0000-000000000000}">
      <formula1>"Aumentar, Manter, Reduzir"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U28"/>
  <sheetViews>
    <sheetView topLeftCell="K1" zoomScale="70" zoomScaleNormal="70" workbookViewId="0">
      <pane ySplit="12" topLeftCell="A13" activePane="bottomLeft" state="frozen"/>
      <selection pane="bottomLeft" activeCell="C15" sqref="C15"/>
    </sheetView>
  </sheetViews>
  <sheetFormatPr defaultColWidth="9.140625" defaultRowHeight="18.75" x14ac:dyDescent="0.2"/>
  <cols>
    <col min="1" max="1" width="8" style="2" customWidth="1"/>
    <col min="2" max="2" width="45.42578125" style="2" customWidth="1"/>
    <col min="3" max="3" width="46.85546875" style="2" customWidth="1"/>
    <col min="4" max="21" width="33.42578125" style="2" customWidth="1"/>
    <col min="22" max="16384" width="9.140625" style="2"/>
  </cols>
  <sheetData>
    <row r="1" spans="1:21" s="5" customFormat="1" ht="39" customHeight="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6" customFormat="1" ht="0.7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6" customFormat="1" ht="0.75" customHeight="1" x14ac:dyDescent="0.2">
      <c r="A3" s="56" t="s">
        <v>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6" customFormat="1" ht="0.75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s="1" customFormat="1" ht="0.75" customHeight="1" x14ac:dyDescent="0.2">
      <c r="A5" s="68" t="s">
        <v>2</v>
      </c>
      <c r="B5" s="68"/>
      <c r="C5" s="57" t="s">
        <v>81</v>
      </c>
      <c r="D5" s="58"/>
      <c r="E5" s="58"/>
      <c r="F5" s="58"/>
      <c r="G5" s="58"/>
      <c r="H5" s="58"/>
      <c r="I5" s="58"/>
      <c r="J5" s="58"/>
      <c r="K5" s="59"/>
      <c r="L5" s="27"/>
      <c r="M5" s="27"/>
      <c r="N5" s="27"/>
      <c r="O5" s="27"/>
      <c r="P5" s="27"/>
      <c r="Q5" s="27"/>
      <c r="R5" s="27"/>
      <c r="S5" s="27"/>
      <c r="T5" s="27"/>
      <c r="U5" s="28"/>
    </row>
    <row r="6" spans="1:21" s="1" customFormat="1" ht="0.75" customHeight="1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1" customFormat="1" ht="0.75" customHeight="1" x14ac:dyDescent="0.2">
      <c r="A7" s="66" t="s">
        <v>4</v>
      </c>
      <c r="B7" s="66"/>
      <c r="C7" s="23" t="str">
        <f>'INDICADORES E METAS'!C7:K7</f>
        <v>15/05/2023 a 17/05/2023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s="1" customFormat="1" ht="0.75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s="1" customFormat="1" ht="0.75" customHeight="1" x14ac:dyDescent="0.2">
      <c r="A9" s="71" t="s">
        <v>82</v>
      </c>
      <c r="B9" s="71"/>
      <c r="C9" s="23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/>
    </row>
    <row r="10" spans="1:21" ht="0.75" customHeight="1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23.25" customHeight="1" x14ac:dyDescent="0.2">
      <c r="A11" s="62" t="s">
        <v>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9" t="s">
        <v>83</v>
      </c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56.25" x14ac:dyDescent="0.2">
      <c r="A12" s="20" t="s">
        <v>84</v>
      </c>
      <c r="B12" s="20" t="s">
        <v>8</v>
      </c>
      <c r="C12" s="20" t="s">
        <v>9</v>
      </c>
      <c r="D12" s="20" t="s">
        <v>10</v>
      </c>
      <c r="E12" s="20" t="s">
        <v>11</v>
      </c>
      <c r="F12" s="20" t="s">
        <v>12</v>
      </c>
      <c r="G12" s="20" t="s">
        <v>13</v>
      </c>
      <c r="H12" s="20" t="s">
        <v>14</v>
      </c>
      <c r="I12" s="20" t="s">
        <v>15</v>
      </c>
      <c r="J12" s="20" t="s">
        <v>16</v>
      </c>
      <c r="K12" s="20" t="s">
        <v>17</v>
      </c>
      <c r="L12" s="9" t="s">
        <v>85</v>
      </c>
      <c r="M12" s="9" t="s">
        <v>86</v>
      </c>
      <c r="N12" s="9" t="s">
        <v>87</v>
      </c>
      <c r="O12" s="9" t="s">
        <v>88</v>
      </c>
      <c r="P12" s="9" t="s">
        <v>89</v>
      </c>
      <c r="Q12" s="9" t="s">
        <v>16</v>
      </c>
      <c r="R12" s="9" t="s">
        <v>17</v>
      </c>
      <c r="S12" s="21" t="s">
        <v>90</v>
      </c>
      <c r="T12" s="21" t="s">
        <v>91</v>
      </c>
      <c r="U12" s="21" t="s">
        <v>92</v>
      </c>
    </row>
    <row r="13" spans="1:21" x14ac:dyDescent="0.2">
      <c r="A13" s="49">
        <v>1</v>
      </c>
      <c r="B13" s="49" t="s">
        <v>18</v>
      </c>
      <c r="C13" s="3"/>
      <c r="D13" s="3"/>
      <c r="E13" s="3"/>
      <c r="F13" s="3"/>
      <c r="G13" s="3"/>
      <c r="H13" s="3"/>
      <c r="I13" s="3"/>
      <c r="J13" s="3"/>
      <c r="K13" s="3"/>
      <c r="L13" s="10"/>
      <c r="M13" s="10"/>
      <c r="N13" s="10" t="s">
        <v>93</v>
      </c>
      <c r="O13" s="10"/>
      <c r="P13" s="10"/>
      <c r="Q13" s="10"/>
      <c r="R13" s="10"/>
      <c r="S13" s="17"/>
      <c r="T13" s="72" t="s">
        <v>93</v>
      </c>
      <c r="U13" s="72"/>
    </row>
    <row r="14" spans="1:21" ht="114" customHeight="1" x14ac:dyDescent="0.2">
      <c r="A14" s="49"/>
      <c r="B14" s="49"/>
      <c r="C14" s="3"/>
      <c r="D14" s="3"/>
      <c r="E14" s="3"/>
      <c r="F14" s="3"/>
      <c r="G14" s="3"/>
      <c r="H14" s="3"/>
      <c r="I14" s="3"/>
      <c r="J14" s="3"/>
      <c r="K14" s="3"/>
      <c r="L14" s="10"/>
      <c r="M14" s="10"/>
      <c r="N14" s="10" t="s">
        <v>94</v>
      </c>
      <c r="O14" s="10"/>
      <c r="P14" s="10"/>
      <c r="Q14" s="10"/>
      <c r="R14" s="10"/>
      <c r="S14" s="18"/>
      <c r="T14" s="73"/>
      <c r="U14" s="73"/>
    </row>
    <row r="15" spans="1:21" ht="114" customHeight="1" x14ac:dyDescent="0.2">
      <c r="A15" s="49"/>
      <c r="B15" s="49"/>
      <c r="C15" s="3"/>
      <c r="D15" s="3"/>
      <c r="E15" s="3"/>
      <c r="F15" s="3"/>
      <c r="G15" s="3"/>
      <c r="H15" s="3"/>
      <c r="I15" s="3"/>
      <c r="J15" s="3"/>
      <c r="K15" s="3"/>
      <c r="L15" s="10"/>
      <c r="M15" s="10"/>
      <c r="N15" s="10" t="s">
        <v>95</v>
      </c>
      <c r="O15" s="10"/>
      <c r="P15" s="10"/>
      <c r="Q15" s="10"/>
      <c r="R15" s="10"/>
      <c r="S15" s="18"/>
      <c r="T15" s="73"/>
      <c r="U15" s="73"/>
    </row>
    <row r="16" spans="1:21" ht="114" customHeight="1" x14ac:dyDescent="0.2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10"/>
      <c r="M16" s="10"/>
      <c r="N16" s="10"/>
      <c r="O16" s="10"/>
      <c r="P16" s="10"/>
      <c r="Q16" s="10">
        <v>0</v>
      </c>
      <c r="R16" s="10"/>
      <c r="S16" s="19"/>
      <c r="T16" s="74"/>
      <c r="U16" s="74"/>
    </row>
    <row r="17" spans="1:21" ht="114" customHeight="1" x14ac:dyDescent="0.2">
      <c r="A17" s="49">
        <v>2</v>
      </c>
      <c r="B17" s="49" t="s">
        <v>33</v>
      </c>
      <c r="C17" s="3"/>
      <c r="D17" s="3"/>
      <c r="E17" s="3"/>
      <c r="F17" s="3"/>
      <c r="G17" s="3"/>
      <c r="H17" s="3"/>
      <c r="I17" s="3"/>
      <c r="J17" s="3"/>
      <c r="K17" s="3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14" customHeight="1" x14ac:dyDescent="0.2">
      <c r="A18" s="49"/>
      <c r="B18" s="49"/>
      <c r="C18" s="3"/>
      <c r="D18" s="3"/>
      <c r="E18" s="3"/>
      <c r="F18" s="3"/>
      <c r="G18" s="3"/>
      <c r="H18" s="3"/>
      <c r="I18" s="3"/>
      <c r="J18" s="3"/>
      <c r="K18" s="3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14" customHeight="1" x14ac:dyDescent="0.2">
      <c r="A19" s="49"/>
      <c r="B19" s="49"/>
      <c r="C19" s="7"/>
      <c r="D19" s="3"/>
      <c r="E19" s="3"/>
      <c r="F19" s="3"/>
      <c r="G19" s="3"/>
      <c r="H19" s="3"/>
      <c r="I19" s="3"/>
      <c r="J19" s="3"/>
      <c r="K19" s="3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14" customHeight="1" x14ac:dyDescent="0.2">
      <c r="A20" s="49"/>
      <c r="B20" s="49"/>
      <c r="C20" s="7"/>
      <c r="D20" s="3"/>
      <c r="E20" s="4"/>
      <c r="F20" s="4"/>
      <c r="G20" s="3"/>
      <c r="H20" s="3"/>
      <c r="I20" s="3"/>
      <c r="J20" s="3"/>
      <c r="K20" s="4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14" customHeight="1" x14ac:dyDescent="0.2">
      <c r="A21" s="49">
        <v>3</v>
      </c>
      <c r="B21" s="49" t="s">
        <v>46</v>
      </c>
      <c r="C21" s="3"/>
      <c r="D21" s="3"/>
      <c r="E21" s="3"/>
      <c r="F21" s="3"/>
      <c r="G21" s="3"/>
      <c r="H21" s="3"/>
      <c r="I21" s="3"/>
      <c r="J21" s="3"/>
      <c r="K21" s="3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14" customHeight="1" x14ac:dyDescent="0.2">
      <c r="A22" s="49"/>
      <c r="B22" s="49"/>
      <c r="C22" s="3"/>
      <c r="D22" s="3"/>
      <c r="E22" s="3"/>
      <c r="F22" s="3"/>
      <c r="G22" s="3"/>
      <c r="H22" s="3"/>
      <c r="I22" s="3"/>
      <c r="J22" s="3"/>
      <c r="K22" s="3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14" customHeight="1" x14ac:dyDescent="0.2">
      <c r="A23" s="49"/>
      <c r="B23" s="49"/>
      <c r="C23" s="3"/>
      <c r="D23" s="3"/>
      <c r="E23" s="3"/>
      <c r="F23" s="3"/>
      <c r="G23" s="3"/>
      <c r="H23" s="3"/>
      <c r="I23" s="3"/>
      <c r="J23" s="3"/>
      <c r="K23" s="3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14" customHeight="1" x14ac:dyDescent="0.2">
      <c r="A24" s="49"/>
      <c r="B24" s="49"/>
      <c r="C24" s="3"/>
      <c r="D24" s="3"/>
      <c r="E24" s="3"/>
      <c r="F24" s="3"/>
      <c r="G24" s="3"/>
      <c r="H24" s="3"/>
      <c r="I24" s="3"/>
      <c r="J24" s="3"/>
      <c r="K24" s="3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14" customHeight="1" x14ac:dyDescent="0.2">
      <c r="A25" s="49">
        <v>4</v>
      </c>
      <c r="B25" s="49" t="s">
        <v>67</v>
      </c>
      <c r="C25" s="3"/>
      <c r="D25" s="3"/>
      <c r="E25" s="3"/>
      <c r="F25" s="3"/>
      <c r="G25" s="3"/>
      <c r="H25" s="3"/>
      <c r="I25" s="3"/>
      <c r="J25" s="3"/>
      <c r="K25" s="3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14" customHeight="1" x14ac:dyDescent="0.2">
      <c r="A26" s="49"/>
      <c r="B26" s="49"/>
      <c r="C26" s="3"/>
      <c r="D26" s="3"/>
      <c r="E26" s="3"/>
      <c r="F26" s="3"/>
      <c r="G26" s="3"/>
      <c r="H26" s="3"/>
      <c r="I26" s="3"/>
      <c r="J26" s="3"/>
      <c r="K26" s="3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14" customHeight="1" x14ac:dyDescent="0.2">
      <c r="A27" s="49"/>
      <c r="B27" s="49"/>
      <c r="C27" s="3"/>
      <c r="D27" s="3"/>
      <c r="E27" s="3"/>
      <c r="F27" s="3"/>
      <c r="G27" s="3"/>
      <c r="H27" s="3"/>
      <c r="I27" s="3"/>
      <c r="J27" s="3"/>
      <c r="K27" s="3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14" customHeight="1" x14ac:dyDescent="0.2">
      <c r="A28" s="49"/>
      <c r="B28" s="49"/>
      <c r="C28" s="3"/>
      <c r="D28" s="3"/>
      <c r="E28" s="3"/>
      <c r="F28" s="3"/>
      <c r="G28" s="3"/>
      <c r="H28" s="3"/>
      <c r="I28" s="3"/>
      <c r="J28" s="3"/>
      <c r="K28" s="3"/>
      <c r="L28" s="10"/>
      <c r="M28" s="10"/>
      <c r="N28" s="10"/>
      <c r="O28" s="10"/>
      <c r="P28" s="10"/>
      <c r="Q28" s="10"/>
      <c r="R28" s="10"/>
      <c r="S28" s="10"/>
      <c r="T28" s="10"/>
      <c r="U28" s="10"/>
    </row>
  </sheetData>
  <mergeCells count="25">
    <mergeCell ref="A13:A16"/>
    <mergeCell ref="B13:B16"/>
    <mergeCell ref="A5:B5"/>
    <mergeCell ref="L11:U11"/>
    <mergeCell ref="A10:U10"/>
    <mergeCell ref="A11:K11"/>
    <mergeCell ref="A9:B9"/>
    <mergeCell ref="U13:U16"/>
    <mergeCell ref="D9:U9"/>
    <mergeCell ref="T13:T16"/>
    <mergeCell ref="A17:A20"/>
    <mergeCell ref="B17:B20"/>
    <mergeCell ref="A21:A24"/>
    <mergeCell ref="B21:B24"/>
    <mergeCell ref="A25:A28"/>
    <mergeCell ref="B25:B28"/>
    <mergeCell ref="A1:U1"/>
    <mergeCell ref="A4:U4"/>
    <mergeCell ref="A2:U2"/>
    <mergeCell ref="A6:U6"/>
    <mergeCell ref="A8:U8"/>
    <mergeCell ref="A7:B7"/>
    <mergeCell ref="D7:U7"/>
    <mergeCell ref="A3:K3"/>
    <mergeCell ref="C5:K5"/>
  </mergeCells>
  <dataValidations count="1">
    <dataValidation type="list" allowBlank="1" showInputMessage="1" showErrorMessage="1" sqref="T13 N13:N1048576 T17:T1048576" xr:uid="{00000000-0002-0000-0100-000000000000}">
      <formula1>"Baixa, Média, Alta"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U54"/>
  <sheetViews>
    <sheetView topLeftCell="H1" zoomScale="55" zoomScaleNormal="55" workbookViewId="0">
      <pane ySplit="14" topLeftCell="A31" activePane="bottomLeft" state="frozen"/>
      <selection pane="bottomLeft" activeCell="C7" sqref="C7"/>
    </sheetView>
  </sheetViews>
  <sheetFormatPr defaultColWidth="9.140625" defaultRowHeight="18.75" x14ac:dyDescent="0.2"/>
  <cols>
    <col min="1" max="1" width="8" style="16" customWidth="1"/>
    <col min="2" max="2" width="45.42578125" style="16" customWidth="1"/>
    <col min="3" max="3" width="46.85546875" style="16" customWidth="1"/>
    <col min="4" max="21" width="33.42578125" style="16" customWidth="1"/>
    <col min="22" max="16384" width="9.140625" style="16"/>
  </cols>
  <sheetData>
    <row r="1" spans="1:21" s="13" customFormat="1" ht="39" customHeight="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14" customFormat="1" ht="8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s="14" customFormat="1" ht="28.5" x14ac:dyDescent="0.2">
      <c r="A3" s="56" t="s">
        <v>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14" customFormat="1" ht="12.75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s="15" customFormat="1" ht="45" customHeight="1" x14ac:dyDescent="0.2">
      <c r="A5" s="68" t="s">
        <v>2</v>
      </c>
      <c r="B5" s="68"/>
      <c r="C5" s="57" t="s">
        <v>81</v>
      </c>
      <c r="D5" s="58"/>
      <c r="E5" s="58"/>
      <c r="F5" s="58"/>
      <c r="G5" s="58"/>
      <c r="H5" s="58"/>
      <c r="I5" s="58"/>
      <c r="J5" s="58"/>
      <c r="K5" s="59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15" customFormat="1" ht="11.25" customHeight="1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15" customFormat="1" ht="31.5" customHeight="1" x14ac:dyDescent="0.2">
      <c r="A7" s="66" t="s">
        <v>4</v>
      </c>
      <c r="B7" s="66"/>
      <c r="C7" s="23" t="str">
        <f>'INDICADORES E METAS'!C7</f>
        <v>15/05/2023 a 17/05/2023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1"/>
    </row>
    <row r="8" spans="1:21" s="15" customFormat="1" ht="11.25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s="15" customFormat="1" ht="31.5" customHeight="1" x14ac:dyDescent="0.2">
      <c r="A9" s="71" t="s">
        <v>82</v>
      </c>
      <c r="B9" s="71"/>
      <c r="C9" s="23">
        <f>'AVALIACAO MEIO TERMO'!C9</f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/>
    </row>
    <row r="10" spans="1:21" s="15" customFormat="1" ht="11.25" customHeight="1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15" customFormat="1" ht="31.5" customHeight="1" x14ac:dyDescent="0.2">
      <c r="A11" s="75" t="s">
        <v>96</v>
      </c>
      <c r="B11" s="75"/>
      <c r="C11" s="23">
        <v>43893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/>
    </row>
    <row r="12" spans="1:21" ht="16.5" customHeight="1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ht="42" customHeight="1" x14ac:dyDescent="0.2">
      <c r="A13" s="76" t="s">
        <v>6</v>
      </c>
      <c r="B13" s="77"/>
      <c r="C13" s="77"/>
      <c r="D13" s="77"/>
      <c r="E13" s="77"/>
      <c r="F13" s="77"/>
      <c r="G13" s="77"/>
      <c r="H13" s="77"/>
      <c r="I13" s="77"/>
      <c r="J13" s="77"/>
      <c r="K13" s="78"/>
      <c r="L13" s="79" t="s">
        <v>97</v>
      </c>
      <c r="M13" s="79"/>
      <c r="N13" s="79"/>
      <c r="O13" s="79"/>
      <c r="P13" s="79"/>
      <c r="Q13" s="79"/>
      <c r="R13" s="79"/>
      <c r="S13" s="79"/>
      <c r="T13" s="79"/>
      <c r="U13" s="79"/>
    </row>
    <row r="14" spans="1:21" ht="108" customHeight="1" x14ac:dyDescent="0.2">
      <c r="A14" s="20" t="s">
        <v>84</v>
      </c>
      <c r="B14" s="20" t="s">
        <v>8</v>
      </c>
      <c r="C14" s="20" t="s">
        <v>9</v>
      </c>
      <c r="D14" s="20" t="s">
        <v>10</v>
      </c>
      <c r="E14" s="20" t="s">
        <v>11</v>
      </c>
      <c r="F14" s="20" t="s">
        <v>12</v>
      </c>
      <c r="G14" s="20" t="s">
        <v>13</v>
      </c>
      <c r="H14" s="20" t="s">
        <v>14</v>
      </c>
      <c r="I14" s="20" t="s">
        <v>15</v>
      </c>
      <c r="J14" s="20" t="s">
        <v>16</v>
      </c>
      <c r="K14" s="20" t="s">
        <v>17</v>
      </c>
      <c r="L14" s="22" t="s">
        <v>85</v>
      </c>
      <c r="M14" s="22" t="s">
        <v>86</v>
      </c>
      <c r="N14" s="22" t="s">
        <v>87</v>
      </c>
      <c r="O14" s="22" t="s">
        <v>88</v>
      </c>
      <c r="P14" s="22" t="s">
        <v>89</v>
      </c>
      <c r="Q14" s="22" t="s">
        <v>16</v>
      </c>
      <c r="R14" s="22" t="s">
        <v>17</v>
      </c>
      <c r="S14" s="24" t="s">
        <v>90</v>
      </c>
      <c r="T14" s="24" t="s">
        <v>91</v>
      </c>
      <c r="U14" s="24" t="s">
        <v>92</v>
      </c>
    </row>
    <row r="15" spans="1:21" ht="159.75" customHeight="1" x14ac:dyDescent="0.2">
      <c r="A15" s="49">
        <v>1</v>
      </c>
      <c r="B15" s="49"/>
      <c r="C15" s="3"/>
      <c r="D15" s="3"/>
      <c r="E15" s="3"/>
      <c r="F15" s="3"/>
      <c r="G15" s="3"/>
      <c r="H15" s="3"/>
      <c r="I15" s="3"/>
      <c r="J15" s="3"/>
      <c r="K15" s="3"/>
      <c r="L15" s="10"/>
      <c r="M15" s="10"/>
      <c r="N15" s="10"/>
      <c r="O15" s="10"/>
      <c r="P15" s="10"/>
      <c r="Q15" s="10"/>
      <c r="R15" s="10"/>
      <c r="S15" s="72"/>
      <c r="T15" s="72" t="s">
        <v>94</v>
      </c>
      <c r="U15" s="72"/>
    </row>
    <row r="16" spans="1:21" ht="159.75" customHeight="1" x14ac:dyDescent="0.2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10"/>
      <c r="M16" s="10"/>
      <c r="N16" s="10"/>
      <c r="O16" s="10"/>
      <c r="P16" s="10"/>
      <c r="Q16" s="10"/>
      <c r="R16" s="10"/>
      <c r="S16" s="73"/>
      <c r="T16" s="73"/>
      <c r="U16" s="73"/>
    </row>
    <row r="17" spans="1:21" ht="159.75" customHeight="1" x14ac:dyDescent="0.2">
      <c r="A17" s="49"/>
      <c r="B17" s="49"/>
      <c r="C17" s="3"/>
      <c r="D17" s="3"/>
      <c r="E17" s="3"/>
      <c r="F17" s="3"/>
      <c r="G17" s="3"/>
      <c r="H17" s="3"/>
      <c r="I17" s="3"/>
      <c r="J17" s="3"/>
      <c r="K17" s="3"/>
      <c r="L17" s="10"/>
      <c r="M17" s="10"/>
      <c r="N17" s="10"/>
      <c r="O17" s="10"/>
      <c r="P17" s="10"/>
      <c r="Q17" s="10"/>
      <c r="R17" s="10"/>
      <c r="S17" s="73"/>
      <c r="T17" s="73"/>
      <c r="U17" s="73"/>
    </row>
    <row r="18" spans="1:21" ht="159.75" customHeight="1" x14ac:dyDescent="0.2">
      <c r="A18" s="49"/>
      <c r="B18" s="49"/>
      <c r="C18" s="3"/>
      <c r="D18" s="3"/>
      <c r="E18" s="3"/>
      <c r="F18" s="3"/>
      <c r="G18" s="3"/>
      <c r="H18" s="3"/>
      <c r="I18" s="3"/>
      <c r="J18" s="3"/>
      <c r="K18" s="3"/>
      <c r="L18" s="10"/>
      <c r="M18" s="10"/>
      <c r="N18" s="10"/>
      <c r="O18" s="10"/>
      <c r="P18" s="10"/>
      <c r="Q18" s="10"/>
      <c r="R18" s="10"/>
      <c r="S18" s="74"/>
      <c r="T18" s="74"/>
      <c r="U18" s="74"/>
    </row>
    <row r="19" spans="1:21" ht="159.75" customHeight="1" x14ac:dyDescent="0.2">
      <c r="A19" s="49">
        <v>2</v>
      </c>
      <c r="B19" s="49"/>
      <c r="C19" s="3"/>
      <c r="D19" s="3"/>
      <c r="E19" s="3"/>
      <c r="F19" s="3"/>
      <c r="G19" s="3"/>
      <c r="H19" s="3"/>
      <c r="I19" s="3"/>
      <c r="J19" s="3"/>
      <c r="K19" s="3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59.75" customHeight="1" x14ac:dyDescent="0.2">
      <c r="A20" s="49"/>
      <c r="B20" s="49"/>
      <c r="C20" s="3"/>
      <c r="D20" s="3"/>
      <c r="E20" s="3"/>
      <c r="F20" s="3"/>
      <c r="G20" s="3"/>
      <c r="H20" s="3"/>
      <c r="I20" s="3"/>
      <c r="J20" s="3"/>
      <c r="K20" s="3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59.75" customHeight="1" x14ac:dyDescent="0.2">
      <c r="A21" s="49"/>
      <c r="B21" s="49"/>
      <c r="C21" s="7"/>
      <c r="D21" s="3"/>
      <c r="E21" s="3"/>
      <c r="F21" s="3"/>
      <c r="G21" s="3"/>
      <c r="H21" s="3"/>
      <c r="I21" s="3"/>
      <c r="J21" s="3"/>
      <c r="K21" s="3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59.75" customHeight="1" x14ac:dyDescent="0.2">
      <c r="A22" s="49"/>
      <c r="B22" s="49"/>
      <c r="C22" s="7"/>
      <c r="D22" s="3"/>
      <c r="E22" s="4"/>
      <c r="F22" s="4"/>
      <c r="G22" s="3"/>
      <c r="H22" s="3"/>
      <c r="I22" s="3"/>
      <c r="J22" s="3"/>
      <c r="K22" s="4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59.75" customHeight="1" x14ac:dyDescent="0.2">
      <c r="A23" s="49">
        <v>3</v>
      </c>
      <c r="B23" s="49"/>
      <c r="C23" s="3"/>
      <c r="D23" s="3"/>
      <c r="E23" s="3"/>
      <c r="F23" s="3"/>
      <c r="G23" s="3"/>
      <c r="H23" s="3"/>
      <c r="I23" s="3"/>
      <c r="J23" s="3"/>
      <c r="K23" s="3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59.75" customHeight="1" x14ac:dyDescent="0.2">
      <c r="A24" s="49"/>
      <c r="B24" s="49"/>
      <c r="C24" s="3"/>
      <c r="D24" s="3"/>
      <c r="E24" s="3"/>
      <c r="F24" s="3"/>
      <c r="G24" s="3"/>
      <c r="H24" s="3"/>
      <c r="I24" s="3"/>
      <c r="J24" s="3"/>
      <c r="K24" s="3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9.75" customHeight="1" x14ac:dyDescent="0.2">
      <c r="A25" s="49"/>
      <c r="B25" s="49"/>
      <c r="C25" s="3"/>
      <c r="D25" s="3"/>
      <c r="E25" s="3"/>
      <c r="F25" s="3"/>
      <c r="G25" s="3"/>
      <c r="H25" s="3"/>
      <c r="I25" s="3"/>
      <c r="J25" s="3"/>
      <c r="K25" s="3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59.75" customHeight="1" x14ac:dyDescent="0.2">
      <c r="A26" s="49"/>
      <c r="B26" s="49"/>
      <c r="C26" s="3"/>
      <c r="D26" s="3"/>
      <c r="E26" s="3"/>
      <c r="F26" s="3"/>
      <c r="G26" s="3"/>
      <c r="H26" s="3"/>
      <c r="I26" s="3"/>
      <c r="J26" s="3"/>
      <c r="K26" s="3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59.75" customHeight="1" x14ac:dyDescent="0.2">
      <c r="A27" s="49">
        <v>4</v>
      </c>
      <c r="B27" s="49"/>
      <c r="C27" s="3"/>
      <c r="D27" s="3"/>
      <c r="E27" s="3"/>
      <c r="F27" s="3"/>
      <c r="G27" s="3"/>
      <c r="H27" s="3"/>
      <c r="I27" s="3"/>
      <c r="J27" s="3"/>
      <c r="K27" s="3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59.75" customHeight="1" x14ac:dyDescent="0.2">
      <c r="A28" s="49"/>
      <c r="B28" s="49"/>
      <c r="C28" s="3"/>
      <c r="D28" s="3"/>
      <c r="E28" s="3"/>
      <c r="F28" s="3"/>
      <c r="G28" s="3"/>
      <c r="H28" s="3"/>
      <c r="I28" s="3"/>
      <c r="J28" s="3"/>
      <c r="K28" s="3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59.75" customHeight="1" x14ac:dyDescent="0.2">
      <c r="A29" s="49"/>
      <c r="B29" s="49"/>
      <c r="C29" s="3"/>
      <c r="D29" s="3"/>
      <c r="E29" s="3"/>
      <c r="F29" s="3"/>
      <c r="G29" s="3"/>
      <c r="H29" s="3"/>
      <c r="I29" s="3"/>
      <c r="J29" s="3"/>
      <c r="K29" s="3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59.75" customHeight="1" x14ac:dyDescent="0.2">
      <c r="A30" s="49"/>
      <c r="B30" s="49"/>
      <c r="C30" s="3"/>
      <c r="D30" s="3"/>
      <c r="E30" s="3"/>
      <c r="F30" s="3"/>
      <c r="G30" s="3"/>
      <c r="H30" s="3"/>
      <c r="I30" s="3"/>
      <c r="J30" s="3"/>
      <c r="K30" s="3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59.75" customHeight="1" x14ac:dyDescent="0.2">
      <c r="A31" s="49">
        <v>5</v>
      </c>
      <c r="B31" s="49"/>
      <c r="C31" s="3"/>
      <c r="D31" s="3"/>
      <c r="E31" s="3"/>
      <c r="F31" s="3"/>
      <c r="G31" s="3"/>
      <c r="H31" s="3"/>
      <c r="I31" s="3"/>
      <c r="J31" s="3"/>
      <c r="K31" s="3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59.75" customHeight="1" x14ac:dyDescent="0.2">
      <c r="A32" s="49"/>
      <c r="B32" s="49"/>
      <c r="C32" s="3"/>
      <c r="D32" s="3"/>
      <c r="E32" s="3"/>
      <c r="F32" s="3"/>
      <c r="G32" s="3"/>
      <c r="H32" s="3"/>
      <c r="I32" s="3"/>
      <c r="J32" s="3"/>
      <c r="K32" s="3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59.75" customHeight="1" x14ac:dyDescent="0.2">
      <c r="A33" s="49"/>
      <c r="B33" s="49"/>
      <c r="C33" s="3"/>
      <c r="D33" s="3"/>
      <c r="E33" s="3"/>
      <c r="F33" s="3"/>
      <c r="G33" s="3"/>
      <c r="H33" s="3"/>
      <c r="I33" s="3"/>
      <c r="J33" s="3"/>
      <c r="K33" s="3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59.75" customHeight="1" x14ac:dyDescent="0.2">
      <c r="A34" s="49"/>
      <c r="B34" s="49"/>
      <c r="C34" s="3"/>
      <c r="D34" s="3"/>
      <c r="E34" s="3"/>
      <c r="F34" s="3"/>
      <c r="G34" s="3"/>
      <c r="H34" s="3"/>
      <c r="I34" s="3"/>
      <c r="J34" s="3"/>
      <c r="K34" s="3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59.75" customHeight="1" x14ac:dyDescent="0.2">
      <c r="A35" s="49">
        <v>6</v>
      </c>
      <c r="B35" s="49"/>
      <c r="C35" s="3"/>
      <c r="D35" s="3"/>
      <c r="E35" s="3"/>
      <c r="F35" s="3"/>
      <c r="G35" s="3"/>
      <c r="H35" s="3"/>
      <c r="I35" s="3"/>
      <c r="J35" s="3"/>
      <c r="K35" s="3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59.75" customHeight="1" x14ac:dyDescent="0.2">
      <c r="A36" s="49"/>
      <c r="B36" s="49"/>
      <c r="C36" s="3"/>
      <c r="D36" s="3"/>
      <c r="E36" s="3"/>
      <c r="F36" s="3"/>
      <c r="G36" s="3"/>
      <c r="H36" s="3"/>
      <c r="I36" s="3"/>
      <c r="J36" s="3"/>
      <c r="K36" s="3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59.75" customHeight="1" x14ac:dyDescent="0.2">
      <c r="A37" s="49"/>
      <c r="B37" s="49"/>
      <c r="C37" s="3"/>
      <c r="D37" s="3"/>
      <c r="E37" s="3"/>
      <c r="F37" s="3"/>
      <c r="G37" s="3"/>
      <c r="H37" s="3"/>
      <c r="I37" s="3"/>
      <c r="J37" s="3"/>
      <c r="K37" s="3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59.75" customHeight="1" x14ac:dyDescent="0.2">
      <c r="A38" s="49"/>
      <c r="B38" s="49"/>
      <c r="C38" s="3"/>
      <c r="D38" s="3"/>
      <c r="E38" s="3"/>
      <c r="F38" s="3"/>
      <c r="G38" s="3"/>
      <c r="H38" s="3"/>
      <c r="I38" s="3"/>
      <c r="J38" s="3"/>
      <c r="K38" s="3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59.75" customHeight="1" x14ac:dyDescent="0.2">
      <c r="A39" s="49">
        <v>7</v>
      </c>
      <c r="B39" s="49"/>
      <c r="C39" s="3"/>
      <c r="D39" s="3"/>
      <c r="E39" s="3"/>
      <c r="F39" s="3"/>
      <c r="G39" s="3"/>
      <c r="H39" s="3"/>
      <c r="I39" s="3"/>
      <c r="J39" s="3"/>
      <c r="K39" s="3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59.75" customHeight="1" x14ac:dyDescent="0.2">
      <c r="A40" s="49"/>
      <c r="B40" s="49"/>
      <c r="C40" s="3"/>
      <c r="D40" s="3"/>
      <c r="E40" s="3"/>
      <c r="F40" s="3"/>
      <c r="G40" s="3"/>
      <c r="H40" s="3"/>
      <c r="I40" s="3"/>
      <c r="J40" s="3"/>
      <c r="K40" s="3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59.75" customHeight="1" x14ac:dyDescent="0.2">
      <c r="A41" s="49"/>
      <c r="B41" s="49"/>
      <c r="C41" s="3"/>
      <c r="D41" s="3"/>
      <c r="E41" s="3"/>
      <c r="F41" s="3"/>
      <c r="G41" s="3"/>
      <c r="H41" s="3"/>
      <c r="I41" s="3"/>
      <c r="J41" s="3"/>
      <c r="K41" s="3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59.75" customHeight="1" x14ac:dyDescent="0.2">
      <c r="A42" s="49"/>
      <c r="B42" s="49"/>
      <c r="C42" s="3"/>
      <c r="D42" s="3"/>
      <c r="E42" s="3"/>
      <c r="F42" s="3"/>
      <c r="G42" s="3"/>
      <c r="H42" s="3"/>
      <c r="I42" s="3"/>
      <c r="J42" s="3"/>
      <c r="K42" s="3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59.75" customHeight="1" x14ac:dyDescent="0.2">
      <c r="A43" s="49">
        <v>8</v>
      </c>
      <c r="B43" s="49"/>
      <c r="C43" s="3"/>
      <c r="D43" s="3"/>
      <c r="E43" s="3"/>
      <c r="F43" s="3"/>
      <c r="G43" s="3"/>
      <c r="H43" s="3"/>
      <c r="I43" s="3"/>
      <c r="J43" s="3"/>
      <c r="K43" s="3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59.75" customHeight="1" x14ac:dyDescent="0.2">
      <c r="A44" s="49"/>
      <c r="B44" s="49"/>
      <c r="C44" s="3"/>
      <c r="D44" s="3"/>
      <c r="E44" s="3"/>
      <c r="F44" s="3"/>
      <c r="G44" s="3"/>
      <c r="H44" s="3"/>
      <c r="I44" s="3"/>
      <c r="J44" s="3"/>
      <c r="K44" s="3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59.75" customHeight="1" x14ac:dyDescent="0.2">
      <c r="A45" s="49"/>
      <c r="B45" s="49"/>
      <c r="C45" s="3"/>
      <c r="D45" s="3"/>
      <c r="E45" s="3"/>
      <c r="F45" s="3"/>
      <c r="G45" s="3"/>
      <c r="H45" s="3"/>
      <c r="I45" s="3"/>
      <c r="J45" s="3"/>
      <c r="K45" s="3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59.75" customHeight="1" x14ac:dyDescent="0.2">
      <c r="A46" s="49"/>
      <c r="B46" s="49"/>
      <c r="C46" s="3"/>
      <c r="D46" s="3"/>
      <c r="E46" s="3"/>
      <c r="F46" s="3"/>
      <c r="G46" s="3"/>
      <c r="H46" s="3"/>
      <c r="I46" s="3"/>
      <c r="J46" s="3"/>
      <c r="K46" s="3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59.75" customHeight="1" x14ac:dyDescent="0.2">
      <c r="A47" s="49">
        <v>9</v>
      </c>
      <c r="B47" s="49"/>
      <c r="C47" s="3"/>
      <c r="D47" s="3"/>
      <c r="E47" s="3"/>
      <c r="F47" s="3"/>
      <c r="G47" s="3"/>
      <c r="H47" s="3"/>
      <c r="I47" s="3"/>
      <c r="J47" s="3"/>
      <c r="K47" s="3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59.75" customHeight="1" x14ac:dyDescent="0.2">
      <c r="A48" s="49"/>
      <c r="B48" s="49"/>
      <c r="C48" s="3"/>
      <c r="D48" s="3"/>
      <c r="E48" s="3"/>
      <c r="F48" s="3"/>
      <c r="G48" s="3"/>
      <c r="H48" s="3"/>
      <c r="I48" s="3"/>
      <c r="J48" s="3"/>
      <c r="K48" s="3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59.75" customHeight="1" x14ac:dyDescent="0.2">
      <c r="A49" s="49"/>
      <c r="B49" s="49"/>
      <c r="C49" s="3"/>
      <c r="D49" s="3"/>
      <c r="E49" s="3"/>
      <c r="F49" s="3"/>
      <c r="G49" s="3"/>
      <c r="H49" s="3"/>
      <c r="I49" s="3"/>
      <c r="J49" s="3"/>
      <c r="K49" s="3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59.75" customHeight="1" x14ac:dyDescent="0.2">
      <c r="A50" s="49"/>
      <c r="B50" s="49"/>
      <c r="C50" s="3"/>
      <c r="D50" s="3"/>
      <c r="E50" s="3"/>
      <c r="F50" s="3"/>
      <c r="G50" s="3"/>
      <c r="H50" s="3"/>
      <c r="I50" s="3"/>
      <c r="J50" s="3"/>
      <c r="K50" s="3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59.75" customHeight="1" x14ac:dyDescent="0.2">
      <c r="A51" s="49">
        <v>10</v>
      </c>
      <c r="B51" s="49"/>
      <c r="C51" s="3"/>
      <c r="D51" s="3"/>
      <c r="E51" s="3"/>
      <c r="F51" s="3"/>
      <c r="G51" s="3"/>
      <c r="H51" s="3"/>
      <c r="I51" s="3"/>
      <c r="J51" s="3"/>
      <c r="K51" s="3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59.75" customHeight="1" x14ac:dyDescent="0.2">
      <c r="A52" s="49"/>
      <c r="B52" s="49"/>
      <c r="C52" s="3"/>
      <c r="D52" s="3"/>
      <c r="E52" s="3"/>
      <c r="F52" s="3"/>
      <c r="G52" s="3"/>
      <c r="H52" s="3"/>
      <c r="I52" s="3"/>
      <c r="J52" s="3"/>
      <c r="K52" s="3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59.75" customHeight="1" x14ac:dyDescent="0.2">
      <c r="A53" s="49"/>
      <c r="B53" s="49"/>
      <c r="C53" s="3"/>
      <c r="D53" s="3"/>
      <c r="E53" s="3"/>
      <c r="F53" s="3"/>
      <c r="G53" s="3"/>
      <c r="H53" s="3"/>
      <c r="I53" s="3"/>
      <c r="J53" s="3"/>
      <c r="K53" s="3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59.75" customHeight="1" x14ac:dyDescent="0.2">
      <c r="A54" s="49"/>
      <c r="B54" s="49"/>
      <c r="C54" s="3"/>
      <c r="D54" s="3"/>
      <c r="E54" s="3"/>
      <c r="F54" s="3"/>
      <c r="G54" s="3"/>
      <c r="H54" s="3"/>
      <c r="I54" s="3"/>
      <c r="J54" s="3"/>
      <c r="K54" s="3"/>
      <c r="L54" s="10"/>
      <c r="M54" s="10"/>
      <c r="N54" s="10"/>
      <c r="O54" s="10"/>
      <c r="P54" s="10"/>
      <c r="Q54" s="10"/>
      <c r="R54" s="10"/>
      <c r="S54" s="10"/>
      <c r="T54" s="10"/>
      <c r="U54" s="10"/>
    </row>
  </sheetData>
  <mergeCells count="41">
    <mergeCell ref="A19:A22"/>
    <mergeCell ref="B19:B22"/>
    <mergeCell ref="A12:U12"/>
    <mergeCell ref="S15:S18"/>
    <mergeCell ref="A51:A54"/>
    <mergeCell ref="B51:B54"/>
    <mergeCell ref="A39:A42"/>
    <mergeCell ref="B39:B42"/>
    <mergeCell ref="A43:A46"/>
    <mergeCell ref="B43:B46"/>
    <mergeCell ref="A47:A50"/>
    <mergeCell ref="B47:B50"/>
    <mergeCell ref="A1:U1"/>
    <mergeCell ref="A2:U2"/>
    <mergeCell ref="A4:U4"/>
    <mergeCell ref="A6:U6"/>
    <mergeCell ref="A35:A38"/>
    <mergeCell ref="B35:B38"/>
    <mergeCell ref="A23:A26"/>
    <mergeCell ref="B23:B26"/>
    <mergeCell ref="D7:U7"/>
    <mergeCell ref="D9:U9"/>
    <mergeCell ref="A27:A30"/>
    <mergeCell ref="B27:B30"/>
    <mergeCell ref="A31:A34"/>
    <mergeCell ref="B31:B34"/>
    <mergeCell ref="A3:K3"/>
    <mergeCell ref="A15:A18"/>
    <mergeCell ref="A5:B5"/>
    <mergeCell ref="A10:U10"/>
    <mergeCell ref="A11:B11"/>
    <mergeCell ref="A7:B7"/>
    <mergeCell ref="T15:T18"/>
    <mergeCell ref="U15:U18"/>
    <mergeCell ref="A13:K13"/>
    <mergeCell ref="L13:U13"/>
    <mergeCell ref="D11:U11"/>
    <mergeCell ref="A9:B9"/>
    <mergeCell ref="A8:U8"/>
    <mergeCell ref="C5:K5"/>
    <mergeCell ref="B15:B18"/>
  </mergeCells>
  <dataValidations count="1">
    <dataValidation type="list" allowBlank="1" showInputMessage="1" showErrorMessage="1" sqref="T19:T1048576 T15" xr:uid="{00000000-0002-0000-0200-000000000000}">
      <formula1>"Baixa, Média, Alta"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zoomScale="70" zoomScaleNormal="70" workbookViewId="0">
      <selection activeCell="I7" sqref="I7"/>
    </sheetView>
  </sheetViews>
  <sheetFormatPr defaultColWidth="9.140625" defaultRowHeight="12.75" x14ac:dyDescent="0.2"/>
  <cols>
    <col min="1" max="1" width="15.42578125" style="11" customWidth="1"/>
    <col min="2" max="2" width="32.42578125" style="11" customWidth="1"/>
    <col min="3" max="16384" width="9.140625" style="11"/>
  </cols>
  <sheetData>
    <row r="1" spans="1:2" x14ac:dyDescent="0.2">
      <c r="A1" s="12" t="s">
        <v>98</v>
      </c>
      <c r="B1" s="12" t="s">
        <v>99</v>
      </c>
    </row>
    <row r="2" spans="1:2" ht="121.5" customHeight="1" x14ac:dyDescent="0.2">
      <c r="A2" s="12">
        <v>1</v>
      </c>
      <c r="B2" s="12"/>
    </row>
    <row r="3" spans="1:2" ht="121.5" customHeight="1" x14ac:dyDescent="0.2">
      <c r="A3" s="12">
        <v>2</v>
      </c>
      <c r="B3" s="12"/>
    </row>
    <row r="4" spans="1:2" ht="121.5" customHeight="1" x14ac:dyDescent="0.2">
      <c r="A4" s="12">
        <v>3</v>
      </c>
      <c r="B4" s="12"/>
    </row>
    <row r="5" spans="1:2" ht="121.5" customHeight="1" x14ac:dyDescent="0.2">
      <c r="A5" s="12">
        <v>4</v>
      </c>
      <c r="B5" s="12"/>
    </row>
    <row r="6" spans="1:2" ht="121.5" customHeight="1" x14ac:dyDescent="0.2">
      <c r="A6" s="12">
        <v>5</v>
      </c>
      <c r="B6" s="12"/>
    </row>
  </sheetData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A9FA3EBFD826458AF5EFED1AD78E9F" ma:contentTypeVersion="31" ma:contentTypeDescription="Crie um novo documento." ma:contentTypeScope="" ma:versionID="7588d750d735707242b7bd1ae01af9b0">
  <xsd:schema xmlns:xsd="http://www.w3.org/2001/XMLSchema" xmlns:xs="http://www.w3.org/2001/XMLSchema" xmlns:p="http://schemas.microsoft.com/office/2006/metadata/properties" xmlns:ns1="http://schemas.microsoft.com/sharepoint/v3" xmlns:ns2="d48891a3-fa21-4480-9dcb-202080cb6d5b" xmlns:ns3="1262c583-ff64-4db5-95f7-0975d010bab7" targetNamespace="http://schemas.microsoft.com/office/2006/metadata/properties" ma:root="true" ma:fieldsID="2cb8ccb0b6df8f7d14fade7afd287a2f" ns1:_="" ns2:_="" ns3:_="">
    <xsd:import namespace="http://schemas.microsoft.com/sharepoint/v3"/>
    <xsd:import namespace="d48891a3-fa21-4480-9dcb-202080cb6d5b"/>
    <xsd:import namespace="1262c583-ff64-4db5-95f7-0975d010ba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j61951ea8320440dab7e1274a374873d" minOccurs="0"/>
                <xsd:element ref="ns3:TaxCatchAll" minOccurs="0"/>
                <xsd:element ref="ns2:Pessoas" minOccurs="0"/>
                <xsd:element ref="ns2:Autoriza_x00e7__x00e3_odeusoparaoCENAP_x002f_ICMBio" minOccurs="0"/>
                <xsd:element ref="ns2:h1to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7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8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891a3-fa21-4480-9dcb-202080cb6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j61951ea8320440dab7e1274a374873d" ma:index="21" nillable="true" ma:taxonomy="true" ma:internalName="j61951ea8320440dab7e1274a374873d" ma:taxonomyFieldName="Tags" ma:displayName="Tags" ma:readOnly="false" ma:default="" ma:fieldId="{361951ea-8320-440d-ab7e-1274a374873d}" ma:taxonomyMulti="true" ma:sspId="11439537-a661-4c27-8fe4-74698d587d7f" ma:termSetId="163a0ffd-9e23-40ad-852d-9381ab81b8e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essoas" ma:index="23" nillable="true" ma:displayName="Pessoas" ma:list="UserInfo" ma:SharePointGroup="0" ma:internalName="Pessoas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utoriza_x00e7__x00e3_odeusoparaoCENAP_x002f_ICMBio" ma:index="24" nillable="true" ma:displayName="Autorização de uso para o CENAP/ICMBio" ma:default="0" ma:description="Marcar se tivermos autorização do autor para uso em nossas atividades" ma:format="Dropdown" ma:internalName="Autoriza_x00e7__x00e3_odeusoparaoCENAP_x002f_ICMBio">
      <xsd:simpleType>
        <xsd:restriction base="dms:Boolean"/>
      </xsd:simpleType>
    </xsd:element>
    <xsd:element name="h1to" ma:index="25" nillable="true" ma:displayName="Data e hora" ma:internalName="h1to">
      <xsd:simpleType>
        <xsd:restriction base="dms:DateTime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1439537-a661-4c27-8fe4-74698d587d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2c583-ff64-4db5-95f7-0975d010ba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4cfd5e4-6e76-40a0-8025-22329fa19566}" ma:internalName="TaxCatchAll" ma:showField="CatchAllData" ma:web="1262c583-ff64-4db5-95f7-0975d010ba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262c583-ff64-4db5-95f7-0975d010bab7">
      <UserInfo>
        <DisplayName/>
        <AccountId xsi:nil="true"/>
        <AccountType/>
      </UserInfo>
    </SharedWithUsers>
    <_ip_UnifiedCompliancePolicyUIAction xmlns="http://schemas.microsoft.com/sharepoint/v3" xsi:nil="true"/>
    <Autoriza_x00e7__x00e3_odeusoparaoCENAP_x002f_ICMBio xmlns="d48891a3-fa21-4480-9dcb-202080cb6d5b">false</Autoriza_x00e7__x00e3_odeusoparaoCENAP_x002f_ICMBio>
    <j61951ea8320440dab7e1274a374873d xmlns="d48891a3-fa21-4480-9dcb-202080cb6d5b">
      <Terms xmlns="http://schemas.microsoft.com/office/infopath/2007/PartnerControls"/>
    </j61951ea8320440dab7e1274a374873d>
    <h1to xmlns="d48891a3-fa21-4480-9dcb-202080cb6d5b" xsi:nil="true"/>
    <_ip_UnifiedCompliancePolicyProperties xmlns="http://schemas.microsoft.com/sharepoint/v3" xsi:nil="true"/>
    <Pessoas xmlns="d48891a3-fa21-4480-9dcb-202080cb6d5b">
      <UserInfo>
        <DisplayName/>
        <AccountId xsi:nil="true"/>
        <AccountType/>
      </UserInfo>
    </Pessoas>
    <TaxCatchAll xmlns="1262c583-ff64-4db5-95f7-0975d010bab7" xsi:nil="true"/>
    <lcf76f155ced4ddcb4097134ff3c332f xmlns="d48891a3-fa21-4480-9dcb-202080cb6d5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FA9615-0558-44A4-8352-818657B2A0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8891a3-fa21-4480-9dcb-202080cb6d5b"/>
    <ds:schemaRef ds:uri="1262c583-ff64-4db5-95f7-0975d010ba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D07A46-FD52-4242-9FEF-421A0F7B1CCF}">
  <ds:schemaRefs>
    <ds:schemaRef ds:uri="http://schemas.microsoft.com/office/2006/metadata/properties"/>
    <ds:schemaRef ds:uri="http://schemas.microsoft.com/office/infopath/2007/PartnerControls"/>
    <ds:schemaRef ds:uri="1262c583-ff64-4db5-95f7-0975d010bab7"/>
    <ds:schemaRef ds:uri="http://schemas.microsoft.com/sharepoint/v3"/>
    <ds:schemaRef ds:uri="d48891a3-fa21-4480-9dcb-202080cb6d5b"/>
  </ds:schemaRefs>
</ds:datastoreItem>
</file>

<file path=customXml/itemProps3.xml><?xml version="1.0" encoding="utf-8"?>
<ds:datastoreItem xmlns:ds="http://schemas.openxmlformats.org/officeDocument/2006/customXml" ds:itemID="{728CA7DD-5A3D-40CA-B476-332888D5BA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INDICADORES E METAS</vt:lpstr>
      <vt:lpstr>AVALIACAO MEIO TERMO</vt:lpstr>
      <vt:lpstr>AVALIACAO FINAL</vt:lpstr>
      <vt:lpstr>FIGURAS</vt:lpstr>
      <vt:lpstr>Figuras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Onildo</dc:creator>
  <cp:keywords/>
  <dc:description/>
  <cp:lastModifiedBy>Elizabeth Santos de Araujo</cp:lastModifiedBy>
  <cp:revision/>
  <dcterms:created xsi:type="dcterms:W3CDTF">2010-08-06T11:52:22Z</dcterms:created>
  <dcterms:modified xsi:type="dcterms:W3CDTF">2024-03-14T17:53:47Z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c82c2660-6031-4235-9832-1e454fbad09f</vt:lpwstr>
  </property>
  <property fmtid="{D5CDD505-2E9C-101B-9397-08002B2CF9AE}" pid="3" name="ContentTypeId">
    <vt:lpwstr>0x010100E8A9FA3EBFD826458AF5EFED1AD78E9F</vt:lpwstr>
  </property>
  <property fmtid="{D5CDD505-2E9C-101B-9397-08002B2CF9AE}" pid="4" name="MSIP_Label_3738d5ca-cd4e-433d-8f2a-eee77df5cad2_Enabled">
    <vt:lpwstr>true</vt:lpwstr>
  </property>
  <property fmtid="{D5CDD505-2E9C-101B-9397-08002B2CF9AE}" pid="5" name="MSIP_Label_3738d5ca-cd4e-433d-8f2a-eee77df5cad2_SetDate">
    <vt:lpwstr>2023-02-16T18:30:06Z</vt:lpwstr>
  </property>
  <property fmtid="{D5CDD505-2E9C-101B-9397-08002B2CF9AE}" pid="6" name="MSIP_Label_3738d5ca-cd4e-433d-8f2a-eee77df5cad2_Method">
    <vt:lpwstr>Standard</vt:lpwstr>
  </property>
  <property fmtid="{D5CDD505-2E9C-101B-9397-08002B2CF9AE}" pid="7" name="MSIP_Label_3738d5ca-cd4e-433d-8f2a-eee77df5cad2_Name">
    <vt:lpwstr>defa4170-0d19-0005-0004-bc88714345d2</vt:lpwstr>
  </property>
  <property fmtid="{D5CDD505-2E9C-101B-9397-08002B2CF9AE}" pid="8" name="MSIP_Label_3738d5ca-cd4e-433d-8f2a-eee77df5cad2_SiteId">
    <vt:lpwstr>c14e2b56-c5bc-43bd-ad9c-408cf6cc3560</vt:lpwstr>
  </property>
  <property fmtid="{D5CDD505-2E9C-101B-9397-08002B2CF9AE}" pid="9" name="MSIP_Label_3738d5ca-cd4e-433d-8f2a-eee77df5cad2_ActionId">
    <vt:lpwstr>4c93271a-3470-4feb-bd3b-99f364dce44d</vt:lpwstr>
  </property>
  <property fmtid="{D5CDD505-2E9C-101B-9397-08002B2CF9AE}" pid="10" name="MSIP_Label_3738d5ca-cd4e-433d-8f2a-eee77df5cad2_ContentBits">
    <vt:lpwstr>0</vt:lpwstr>
  </property>
  <property fmtid="{D5CDD505-2E9C-101B-9397-08002B2CF9AE}" pid="11" name="MediaServiceImageTags">
    <vt:lpwstr/>
  </property>
  <property fmtid="{D5CDD505-2E9C-101B-9397-08002B2CF9AE}" pid="12" name="Tags">
    <vt:lpwstr/>
  </property>
  <property fmtid="{D5CDD505-2E9C-101B-9397-08002B2CF9AE}" pid="13" name="Order">
    <vt:r8>45038500</vt:r8>
  </property>
  <property fmtid="{D5CDD505-2E9C-101B-9397-08002B2CF9AE}" pid="14" name="xd_Signature">
    <vt:bool>false</vt:bool>
  </property>
  <property fmtid="{D5CDD505-2E9C-101B-9397-08002B2CF9AE}" pid="15" name="xd_ProgID">
    <vt:lpwstr/>
  </property>
  <property fmtid="{D5CDD505-2E9C-101B-9397-08002B2CF9AE}" pid="16" name="AutorizaçãodeusoparaoCENAP/ICMBio">
    <vt:bool>false</vt:bool>
  </property>
  <property fmtid="{D5CDD505-2E9C-101B-9397-08002B2CF9AE}" pid="17" name="ComplianceAssetId">
    <vt:lpwstr/>
  </property>
  <property fmtid="{D5CDD505-2E9C-101B-9397-08002B2CF9AE}" pid="18" name="TemplateUrl">
    <vt:lpwstr/>
  </property>
  <property fmtid="{D5CDD505-2E9C-101B-9397-08002B2CF9AE}" pid="19" name="_ExtendedDescription">
    <vt:lpwstr/>
  </property>
  <property fmtid="{D5CDD505-2E9C-101B-9397-08002B2CF9AE}" pid="20" name="TriggerFlowInfo">
    <vt:lpwstr/>
  </property>
</Properties>
</file>