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MOTO\Downloads\"/>
    </mc:Choice>
  </mc:AlternateContent>
  <bookViews>
    <workbookView xWindow="0" yWindow="0" windowWidth="17970" windowHeight="6060"/>
  </bookViews>
  <sheets>
    <sheet name="Instrução" sheetId="3" r:id="rId1"/>
    <sheet name="Corridas" sheetId="1" r:id="rId2"/>
    <sheet name="Faturamento" sheetId="2" r:id="rId3"/>
  </sheets>
  <calcPr calcId="162913"/>
</workbook>
</file>

<file path=xl/calcChain.xml><?xml version="1.0" encoding="utf-8"?>
<calcChain xmlns="http://schemas.openxmlformats.org/spreadsheetml/2006/main">
  <c r="U7" i="1" l="1"/>
  <c r="X7" i="1" l="1"/>
  <c r="W7" i="1"/>
  <c r="S7" i="1" l="1"/>
  <c r="Y7" i="1" s="1"/>
  <c r="Z7" i="1" s="1"/>
  <c r="Q7" i="1"/>
  <c r="R7" i="1" s="1"/>
  <c r="AA7" i="1" l="1"/>
  <c r="V7" i="1"/>
  <c r="B26" i="2"/>
  <c r="A17" i="2"/>
  <c r="B17" i="2" s="1"/>
  <c r="T7" i="1"/>
  <c r="B27" i="2"/>
  <c r="B24" i="2" l="1"/>
  <c r="A21" i="2"/>
  <c r="B21" i="2" s="1"/>
  <c r="O7" i="1"/>
  <c r="P7" i="1" l="1"/>
  <c r="B25" i="2" l="1"/>
  <c r="C17" i="2"/>
  <c r="C21" i="2"/>
  <c r="B28" i="2" l="1"/>
</calcChain>
</file>

<file path=xl/sharedStrings.xml><?xml version="1.0" encoding="utf-8"?>
<sst xmlns="http://schemas.openxmlformats.org/spreadsheetml/2006/main" count="59" uniqueCount="55">
  <si>
    <t>Boleto</t>
  </si>
  <si>
    <t>Data e Hora da Solicitação</t>
  </si>
  <si>
    <t>Usuário</t>
  </si>
  <si>
    <t>CPF</t>
  </si>
  <si>
    <t>Un. Administrativa</t>
  </si>
  <si>
    <t>Origem</t>
  </si>
  <si>
    <t>Destino Efetivo</t>
  </si>
  <si>
    <t>Agendamento</t>
  </si>
  <si>
    <t>Data e Hora de Início do Atendimento</t>
  </si>
  <si>
    <t>Data e Hora do Cancelamento da Corrida</t>
  </si>
  <si>
    <t>Data e Hora da Chegada do VEÍCULO ao Endereço de Origem</t>
  </si>
  <si>
    <t>KM</t>
  </si>
  <si>
    <t>Valor</t>
  </si>
  <si>
    <t>tempo de atendimento - ok</t>
  </si>
  <si>
    <t>IMR 2 (cancelamento)</t>
  </si>
  <si>
    <t>Km percorrido</t>
  </si>
  <si>
    <t>Valor licitado</t>
  </si>
  <si>
    <t>Tempo de cancelamento</t>
  </si>
  <si>
    <t>Valor a faturar - corridas canceladas a pagar</t>
  </si>
  <si>
    <t>Valor a faturar - corridas realizadas (sem glosas)</t>
  </si>
  <si>
    <t>Atendimento</t>
  </si>
  <si>
    <t>Falta de dados</t>
  </si>
  <si>
    <t>Dados incorretos</t>
  </si>
  <si>
    <t>Dados inconsistentes</t>
  </si>
  <si>
    <t>Corridas com erro nos dados</t>
  </si>
  <si>
    <t>IMR 1 - atraso no atendimento</t>
  </si>
  <si>
    <t>% de corridas</t>
  </si>
  <si>
    <t>Valor a faturar (sem IMR)</t>
  </si>
  <si>
    <t>Valor descontado</t>
  </si>
  <si>
    <t>IMR 2 - atraso com cancelamento</t>
  </si>
  <si>
    <t>Valor total da fatura</t>
  </si>
  <si>
    <t>Regras do serviço</t>
  </si>
  <si>
    <t>Valor total a faturar</t>
  </si>
  <si>
    <t>Total de atendimentos a faturar</t>
  </si>
  <si>
    <t>Valor dos atendimentos a faturar</t>
  </si>
  <si>
    <t>Total de cancelamentos a faturar</t>
  </si>
  <si>
    <t>% desconto IMR</t>
  </si>
  <si>
    <t>Valor dos cancelamentos a faturar</t>
  </si>
  <si>
    <t>3) Faça download da planilha Relatório de Corridas</t>
  </si>
  <si>
    <t>6) Entre na aba "Faturamento" e use as informações apresentadas para realizar a fiscalização contratual e o faturamento do mês</t>
  </si>
  <si>
    <t>5) Selecione e copie o conteúdo entre as células O7 e AA7 e cole nas linhas abaixo de modo a abranger todas as linhas contidas entre as colunas A e M</t>
  </si>
  <si>
    <t>4) Copie apenas o conteúdo das colunas A a M e cole neste arquino na célula A1 da aba "Corridas"</t>
  </si>
  <si>
    <t>7) Em caso de dúvidas, entre em contato com central.servicos@economia.gov.br</t>
  </si>
  <si>
    <t>IMR 1 (15min)</t>
  </si>
  <si>
    <t>7) Não altere o conteúdo de nenhuma célula</t>
  </si>
  <si>
    <t>8) Acesse www.gov.br/centraldecompras e entre no banner do TáxiGov para acessar baixar a versão original deste documento</t>
  </si>
  <si>
    <t>Fórmula de calculo do faturamento das corridas</t>
  </si>
  <si>
    <t>Valor do atendimento = Vi + Vc * distância percorrida</t>
  </si>
  <si>
    <t>INSTRUÇÃO DE USO - RELATÓRIO DE FATURAMENTO TÁXIGOV SC</t>
  </si>
  <si>
    <t>1) Esta planilha de faturamento é aplicavel estritamente ao TáxiGov SC</t>
  </si>
  <si>
    <t>2) Entre no sistema TáxiGov SC e configure o Relatório de Corridas para constar as somente as seguintes informações:</t>
  </si>
  <si>
    <t>ANÁLISE PARA FATURAMENTO DE CORRIDAS - TÁXIGOV SC</t>
  </si>
  <si>
    <t>RELATÓRIO DE FATURAMENTO DE CORRIDAS - TÁXIGOV SC</t>
  </si>
  <si>
    <t>V1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</si>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</sst>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F400]h:mm:ss\ AM/PM"/>
    <numFmt numFmtId="165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42" applyFont="1"/>
    <xf numFmtId="4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4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5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0" fillId="0" borderId="16" xfId="0" applyBorder="1"/>
    <xf numFmtId="44" fontId="0" fillId="0" borderId="17" xfId="42" applyFont="1" applyBorder="1"/>
    <xf numFmtId="0" fontId="0" fillId="0" borderId="18" xfId="0" applyBorder="1"/>
    <xf numFmtId="164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44" fontId="0" fillId="0" borderId="19" xfId="42" applyFont="1" applyBorder="1"/>
    <xf numFmtId="44" fontId="0" fillId="0" borderId="19" xfId="0" applyNumberFormat="1" applyBorder="1" applyAlignment="1">
      <alignment horizontal="center" vertical="center" wrapText="1"/>
    </xf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Porcentagem" xfId="43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1685925</xdr:colOff>
      <xdr:row>5</xdr:row>
      <xdr:rowOff>57728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1360390</xdr:colOff>
      <xdr:row>5</xdr:row>
      <xdr:rowOff>9524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0</xdr:row>
      <xdr:rowOff>0</xdr:rowOff>
    </xdr:from>
    <xdr:to>
      <xdr:col>10</xdr:col>
      <xdr:colOff>295275</xdr:colOff>
      <xdr:row>4</xdr:row>
      <xdr:rowOff>58810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43900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zoomScaleNormal="100" workbookViewId="0">
      <pane ySplit="4" topLeftCell="A6" activePane="bottomLeft" state="frozen"/>
      <selection pane="bottomLeft" activeCell="A9" sqref="A9"/>
    </sheetView>
  </sheetViews>
  <sheetFormatPr defaultRowHeight="15" x14ac:dyDescent="0.25"/>
  <sheetData>
    <row r="1" spans="1:18" s="18" customFormat="1" ht="15" customHeight="1" x14ac:dyDescent="0.25">
      <c r="A1" s="15"/>
      <c r="B1" s="16"/>
      <c r="C1" s="15"/>
      <c r="D1" s="33" t="s">
        <v>48</v>
      </c>
      <c r="E1" s="33"/>
      <c r="F1" s="33"/>
      <c r="G1" s="33"/>
      <c r="H1" s="33"/>
      <c r="I1" s="33"/>
      <c r="J1" s="33"/>
      <c r="K1" s="33"/>
      <c r="L1" s="33"/>
      <c r="M1" s="33"/>
      <c r="N1" s="15"/>
      <c r="O1" s="17"/>
      <c r="P1" s="15"/>
      <c r="Q1" s="15"/>
      <c r="R1" s="15"/>
    </row>
    <row r="2" spans="1:18" s="18" customFormat="1" ht="15" customHeight="1" x14ac:dyDescent="0.25"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18" customFormat="1" x14ac:dyDescent="0.25"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s="18" customFormat="1" x14ac:dyDescent="0.25">
      <c r="D4" s="33"/>
      <c r="E4" s="33"/>
      <c r="F4" s="33"/>
      <c r="G4" s="33"/>
      <c r="H4" s="33"/>
      <c r="I4" s="33"/>
      <c r="J4" s="33"/>
      <c r="K4" s="33"/>
      <c r="L4" s="33"/>
      <c r="M4" s="33"/>
    </row>
    <row r="6" spans="1:18" x14ac:dyDescent="0.25">
      <c r="A6" s="20" t="s">
        <v>49</v>
      </c>
    </row>
    <row r="8" spans="1:18" x14ac:dyDescent="0.25">
      <c r="A8" s="20" t="s">
        <v>50</v>
      </c>
    </row>
    <row r="9" spans="1:18" x14ac:dyDescent="0.25">
      <c r="A9" s="19" t="s">
        <v>7</v>
      </c>
    </row>
    <row r="10" spans="1:18" x14ac:dyDescent="0.25">
      <c r="A10" s="19" t="s">
        <v>0</v>
      </c>
    </row>
    <row r="11" spans="1:18" x14ac:dyDescent="0.25">
      <c r="A11" s="19" t="s">
        <v>3</v>
      </c>
    </row>
    <row r="12" spans="1:18" x14ac:dyDescent="0.25">
      <c r="A12" s="19" t="s">
        <v>10</v>
      </c>
    </row>
    <row r="13" spans="1:18" x14ac:dyDescent="0.25">
      <c r="A13" s="19" t="s">
        <v>1</v>
      </c>
    </row>
    <row r="14" spans="1:18" x14ac:dyDescent="0.25">
      <c r="A14" s="19" t="s">
        <v>8</v>
      </c>
    </row>
    <row r="15" spans="1:18" x14ac:dyDescent="0.25">
      <c r="A15" s="19" t="s">
        <v>9</v>
      </c>
    </row>
    <row r="16" spans="1:18" x14ac:dyDescent="0.25">
      <c r="A16" s="19" t="s">
        <v>6</v>
      </c>
    </row>
    <row r="17" spans="1:1" x14ac:dyDescent="0.25">
      <c r="A17" s="19" t="s">
        <v>11</v>
      </c>
    </row>
    <row r="18" spans="1:1" x14ac:dyDescent="0.25">
      <c r="A18" s="19" t="s">
        <v>5</v>
      </c>
    </row>
    <row r="19" spans="1:1" x14ac:dyDescent="0.25">
      <c r="A19" s="19" t="s">
        <v>4</v>
      </c>
    </row>
    <row r="20" spans="1:1" x14ac:dyDescent="0.25">
      <c r="A20" s="19" t="s">
        <v>2</v>
      </c>
    </row>
    <row r="21" spans="1:1" x14ac:dyDescent="0.25">
      <c r="A21" s="19" t="s">
        <v>12</v>
      </c>
    </row>
    <row r="23" spans="1:1" x14ac:dyDescent="0.25">
      <c r="A23" s="21" t="s">
        <v>38</v>
      </c>
    </row>
    <row r="25" spans="1:1" x14ac:dyDescent="0.25">
      <c r="A25" s="21" t="s">
        <v>41</v>
      </c>
    </row>
    <row r="27" spans="1:1" x14ac:dyDescent="0.25">
      <c r="A27" s="20" t="s">
        <v>40</v>
      </c>
    </row>
    <row r="29" spans="1:1" x14ac:dyDescent="0.25">
      <c r="A29" s="20" t="s">
        <v>39</v>
      </c>
    </row>
    <row r="31" spans="1:1" x14ac:dyDescent="0.25">
      <c r="A31" s="20" t="s">
        <v>44</v>
      </c>
    </row>
    <row r="33" spans="1:1" x14ac:dyDescent="0.25">
      <c r="A33" s="20" t="s">
        <v>45</v>
      </c>
    </row>
    <row r="35" spans="1:1" x14ac:dyDescent="0.25">
      <c r="A35" s="20" t="s">
        <v>42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>
      <selection activeCell="A6" sqref="A6"/>
    </sheetView>
  </sheetViews>
  <sheetFormatPr defaultRowHeight="15" x14ac:dyDescent="0.2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 x14ac:dyDescent="0.25">
      <c r="D1" s="1"/>
      <c r="O1" s="15"/>
      <c r="P1" s="34" t="s">
        <v>51</v>
      </c>
      <c r="Q1" s="34"/>
      <c r="R1" s="34"/>
      <c r="S1" s="34"/>
      <c r="T1" s="34"/>
      <c r="U1" s="15"/>
      <c r="V1" s="15"/>
      <c r="W1" s="15"/>
      <c r="X1" s="15"/>
      <c r="Y1" s="15"/>
      <c r="Z1" s="15"/>
      <c r="AA1" s="15"/>
      <c r="AC1" s="7"/>
    </row>
    <row r="2" spans="1:29" ht="15" customHeight="1" x14ac:dyDescent="0.25">
      <c r="B2" s="1"/>
      <c r="O2" s="15"/>
      <c r="P2" s="34"/>
      <c r="Q2" s="34"/>
      <c r="R2" s="34"/>
      <c r="S2" s="34"/>
      <c r="T2" s="34"/>
      <c r="U2" s="15"/>
      <c r="V2" s="15"/>
      <c r="W2" s="15"/>
      <c r="X2" s="15"/>
      <c r="Y2" s="15"/>
      <c r="Z2" s="15"/>
      <c r="AA2" s="15"/>
    </row>
    <row r="3" spans="1:29" ht="15" customHeight="1" x14ac:dyDescent="0.25">
      <c r="O3" s="15"/>
      <c r="P3" s="34"/>
      <c r="Q3" s="34"/>
      <c r="R3" s="34"/>
      <c r="S3" s="34"/>
      <c r="T3" s="34"/>
      <c r="U3" s="15"/>
      <c r="V3" s="15"/>
      <c r="W3" s="15"/>
      <c r="X3" s="15"/>
      <c r="Y3" s="15"/>
      <c r="Z3" s="15"/>
      <c r="AA3" s="15"/>
      <c r="AC3" s="8"/>
    </row>
    <row r="4" spans="1:29" ht="15" customHeight="1" x14ac:dyDescent="0.25">
      <c r="O4" s="15"/>
      <c r="P4" s="34"/>
      <c r="Q4" s="34"/>
      <c r="R4" s="34"/>
      <c r="S4" s="34"/>
      <c r="T4" s="34"/>
      <c r="U4" s="15"/>
      <c r="V4" s="15"/>
      <c r="W4" s="15"/>
      <c r="X4" s="15"/>
      <c r="Y4" s="15"/>
      <c r="Z4" s="15"/>
      <c r="AA4" s="15"/>
    </row>
    <row r="5" spans="1:29" ht="15" customHeight="1" x14ac:dyDescent="0.25">
      <c r="O5" s="15"/>
      <c r="P5" s="35"/>
      <c r="Q5" s="35"/>
      <c r="R5" s="35"/>
      <c r="S5" s="35"/>
      <c r="T5" s="35"/>
      <c r="U5" s="15"/>
      <c r="V5" s="15"/>
      <c r="W5" s="15"/>
      <c r="X5" s="15"/>
      <c r="Y5" s="15"/>
      <c r="Z5" s="15"/>
      <c r="AA5" s="15"/>
      <c r="AC5" s="8"/>
    </row>
    <row r="6" spans="1:29" s="4" customFormat="1" ht="30" x14ac:dyDescent="0.25">
      <c r="N6" s="5"/>
      <c r="O6" s="13" t="s">
        <v>15</v>
      </c>
      <c r="P6" s="13" t="s">
        <v>19</v>
      </c>
      <c r="Q6" s="14" t="s">
        <v>17</v>
      </c>
      <c r="R6" s="13" t="s">
        <v>18</v>
      </c>
      <c r="S6" s="14" t="s">
        <v>20</v>
      </c>
      <c r="T6" s="13" t="s">
        <v>13</v>
      </c>
      <c r="U6" s="13" t="s">
        <v>43</v>
      </c>
      <c r="V6" s="13" t="s">
        <v>14</v>
      </c>
      <c r="W6" s="13" t="s">
        <v>22</v>
      </c>
      <c r="X6" s="13" t="s">
        <v>21</v>
      </c>
      <c r="Y6" s="13" t="s">
        <v>23</v>
      </c>
      <c r="Z6" s="13" t="s">
        <v>24</v>
      </c>
      <c r="AA6" s="13" t="s">
        <v>27</v>
      </c>
      <c r="AC6" s="9"/>
    </row>
    <row r="7" spans="1:29" x14ac:dyDescent="0.25">
      <c r="B7" s="2"/>
      <c r="I7" s="2"/>
      <c r="O7" s="11" t="str">
        <f>SUBSTITUTE(L7,".",",")</f>
        <v/>
      </c>
      <c r="P7" s="11" t="str">
        <f>IFERROR(ROUND(Faturamento!$B$8+Faturamento!$B$9*O7,2),"corrida não faturável - erro no relatório")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OR(ISBLANK($B7),ISBLANK($F7),ISBLANK($G7),ISBLANK($L7))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B9" sqref="B9"/>
    </sheetView>
  </sheetViews>
  <sheetFormatPr defaultRowHeight="15" x14ac:dyDescent="0.2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 x14ac:dyDescent="0.25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16"/>
      <c r="K1" s="16"/>
    </row>
    <row r="2" spans="1:11" s="18" customFormat="1" ht="1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16"/>
      <c r="K2" s="16"/>
    </row>
    <row r="3" spans="1:11" s="18" customFormat="1" ht="1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6"/>
      <c r="K3" s="16"/>
    </row>
    <row r="4" spans="1:11" s="18" customFormat="1" ht="1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16"/>
      <c r="K4" s="16"/>
    </row>
    <row r="5" spans="1:11" ht="15.75" thickBot="1" x14ac:dyDescent="0.3"/>
    <row r="6" spans="1:11" x14ac:dyDescent="0.25">
      <c r="A6" s="41" t="s">
        <v>31</v>
      </c>
      <c r="B6" s="42"/>
    </row>
    <row r="7" spans="1:11" x14ac:dyDescent="0.25">
      <c r="A7" s="24" t="s">
        <v>16</v>
      </c>
      <c r="B7" s="25">
        <v>3.1</v>
      </c>
    </row>
    <row r="8" spans="1:11" x14ac:dyDescent="0.25">
      <c r="A8" s="24" t="s">
        <v>53</v>
      </c>
      <c r="B8" s="25">
        <v>2.38</v>
      </c>
    </row>
    <row r="9" spans="1:11" x14ac:dyDescent="0.25">
      <c r="A9" s="24" t="s">
        <v>54</v>
      </c>
      <c r="B9" s="25">
        <v>4.29</v>
      </c>
    </row>
    <row r="10" spans="1:11" ht="15.75" thickBot="1" x14ac:dyDescent="0.3">
      <c r="A10" s="26" t="s">
        <v>17</v>
      </c>
      <c r="B10" s="27">
        <v>1.0416666666666666E-2</v>
      </c>
    </row>
    <row r="11" spans="1:11" ht="15.75" thickBot="1" x14ac:dyDescent="0.3">
      <c r="A11" s="22"/>
      <c r="B11" s="23"/>
    </row>
    <row r="12" spans="1:11" x14ac:dyDescent="0.25">
      <c r="A12" s="44" t="s">
        <v>46</v>
      </c>
      <c r="B12" s="45"/>
    </row>
    <row r="13" spans="1:11" ht="15.75" thickBot="1" x14ac:dyDescent="0.3">
      <c r="A13" s="46" t="s">
        <v>47</v>
      </c>
      <c r="B13" s="47"/>
    </row>
    <row r="14" spans="1:11" ht="15.75" thickBot="1" x14ac:dyDescent="0.3"/>
    <row r="15" spans="1:11" x14ac:dyDescent="0.25">
      <c r="A15" s="36" t="s">
        <v>25</v>
      </c>
      <c r="B15" s="37"/>
      <c r="C15" s="38"/>
    </row>
    <row r="16" spans="1:11" x14ac:dyDescent="0.25">
      <c r="A16" s="24" t="s">
        <v>26</v>
      </c>
      <c r="B16" s="10" t="s">
        <v>36</v>
      </c>
      <c r="C16" s="28" t="s">
        <v>28</v>
      </c>
    </row>
    <row r="17" spans="1:3" ht="15.75" thickBot="1" x14ac:dyDescent="0.3">
      <c r="A17" s="29" t="e">
        <f>COUNTIF(Corridas!U7:U24,"corrida com atraso")/COUNTIF(Corridas!S7:S24,"ok")</f>
        <v>#DIV/0!</v>
      </c>
      <c r="B17" s="30" t="e">
        <f>IF(A17&lt;=6%,0,IF(AND(6%&lt;A17,A17&lt;=7%),0.57%,IF(AND(7%&lt;A17,A17&lt;=8%),1.06%,IF(AND(8%&lt;A17,A17&lt;=9%),1.93%,3.29%))))</f>
        <v>#DIV/0!</v>
      </c>
      <c r="C17" s="31" t="e">
        <f>B17*SUM(Corridas!AA7:AA26)</f>
        <v>#DIV/0!</v>
      </c>
    </row>
    <row r="18" spans="1:3" ht="15.75" thickBot="1" x14ac:dyDescent="0.3"/>
    <row r="19" spans="1:3" x14ac:dyDescent="0.25">
      <c r="A19" s="36" t="s">
        <v>29</v>
      </c>
      <c r="B19" s="37"/>
      <c r="C19" s="38"/>
    </row>
    <row r="20" spans="1:3" x14ac:dyDescent="0.25">
      <c r="A20" s="24" t="s">
        <v>26</v>
      </c>
      <c r="B20" s="10" t="s">
        <v>36</v>
      </c>
      <c r="C20" s="28" t="s">
        <v>28</v>
      </c>
    </row>
    <row r="21" spans="1:3" ht="15.75" thickBot="1" x14ac:dyDescent="0.3">
      <c r="A21" s="29" t="e">
        <f>COUNTIF(Corridas!V7:V24,"cancelamento com atraso")/COUNTIF(Corridas!S7:S24,"ok")</f>
        <v>#DIV/0!</v>
      </c>
      <c r="B21" s="30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1" t="e">
        <f>B21*SUM(Corridas!AA7:AA26)</f>
        <v>#DIV/0!</v>
      </c>
    </row>
    <row r="22" spans="1:3" ht="15.75" thickBot="1" x14ac:dyDescent="0.3"/>
    <row r="23" spans="1:3" x14ac:dyDescent="0.25">
      <c r="A23" s="39" t="s">
        <v>30</v>
      </c>
      <c r="B23" s="40"/>
    </row>
    <row r="24" spans="1:3" x14ac:dyDescent="0.25">
      <c r="A24" s="24" t="s">
        <v>33</v>
      </c>
      <c r="B24" s="28">
        <f>COUNTIFS(Corridas!Z7:Z24,"ok",Corridas!S7:S24,"ok")</f>
        <v>0</v>
      </c>
    </row>
    <row r="25" spans="1:3" x14ac:dyDescent="0.25">
      <c r="A25" s="24" t="s">
        <v>34</v>
      </c>
      <c r="B25" s="25">
        <f>SUMIF(Corridas!S7:S24,"ok",Corridas!AA7:AA25)</f>
        <v>0</v>
      </c>
    </row>
    <row r="26" spans="1:3" x14ac:dyDescent="0.25">
      <c r="A26" s="24" t="s">
        <v>35</v>
      </c>
      <c r="B26" s="28">
        <f>COUNTIFS(Corridas!Z7:Z24,"ok",Corridas!R7:R24,3.44)</f>
        <v>0</v>
      </c>
    </row>
    <row r="27" spans="1:3" x14ac:dyDescent="0.25">
      <c r="A27" s="24" t="s">
        <v>37</v>
      </c>
      <c r="B27" s="25">
        <f>SUMIF(Corridas!R7:R24,"3,44",Corridas!AA7:AA25)</f>
        <v>0</v>
      </c>
    </row>
    <row r="28" spans="1:3" ht="15.75" thickBot="1" x14ac:dyDescent="0.3">
      <c r="A28" s="26" t="s">
        <v>32</v>
      </c>
      <c r="B28" s="32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Instrução</vt:lpstr>
      <vt:lpstr>Corridas</vt:lpstr>
      <vt:lpstr>Faturamento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REMOTO</dc:creator>
  <cp:lastModifiedBy>REMOTO</cp:lastModifiedBy>
  <dcterms:created xsi:type="dcterms:W3CDTF">2020-12-09T22:34:07Z</dcterms:created>
  <dcterms:modified xsi:type="dcterms:W3CDTF">2021-06-22T17:44:20Z</dcterms:modified>
</cp:coreProperties>
</file>