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fbgov-my.sharepoint.com/personal/joao-paulo-nobre_silva_rfb_gov_br/Documents/João Nobre/DIENG/2024_Plano de Engenharia_PE/Página de Transparência/Página de Transparência_Analisadas/"/>
    </mc:Choice>
  </mc:AlternateContent>
  <xr:revisionPtr revIDLastSave="0" documentId="8_{475CDD2E-A535-40EE-9948-935A27FF6AFD}" xr6:coauthVersionLast="47" xr6:coauthVersionMax="47" xr10:uidLastSave="{00000000-0000-0000-0000-000000000000}"/>
  <bookViews>
    <workbookView xWindow="28690" yWindow="-110" windowWidth="21820" windowHeight="13720" xr2:uid="{1DC9C957-C7E3-4F31-A072-1E9853915632}"/>
  </bookViews>
  <sheets>
    <sheet name="RFB_2023E24" sheetId="1" r:id="rId1"/>
  </sheets>
  <definedNames>
    <definedName name="_xlnm._FilterDatabase" localSheetId="0" hidden="1">RFB_2023E24!$A$1:$U$22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9" i="1" l="1"/>
  <c r="S227" i="1"/>
  <c r="S212" i="1"/>
  <c r="S213" i="1"/>
  <c r="S214" i="1"/>
  <c r="S215" i="1"/>
  <c r="S216" i="1"/>
  <c r="S217" i="1"/>
  <c r="R203" i="1"/>
  <c r="R207" i="1"/>
  <c r="S193" i="1"/>
  <c r="S192" i="1"/>
  <c r="S191" i="1"/>
  <c r="S190" i="1"/>
  <c r="S189" i="1"/>
  <c r="S188" i="1"/>
  <c r="S187" i="1"/>
  <c r="S186" i="1"/>
  <c r="S185" i="1"/>
  <c r="S184" i="1"/>
  <c r="S146" i="1"/>
  <c r="S147" i="1"/>
  <c r="S148" i="1"/>
  <c r="S149" i="1"/>
  <c r="S150" i="1"/>
  <c r="S151" i="1"/>
  <c r="S135" i="1"/>
  <c r="S134" i="1"/>
  <c r="R116" i="1"/>
  <c r="S132" i="1"/>
  <c r="S133" i="1"/>
  <c r="S126" i="1"/>
  <c r="S127" i="1"/>
  <c r="S130" i="1"/>
  <c r="S131" i="1"/>
  <c r="S129" i="1"/>
  <c r="S104" i="1"/>
  <c r="S105" i="1"/>
  <c r="S109" i="1"/>
  <c r="S96" i="1"/>
  <c r="S90" i="1"/>
  <c r="S91" i="1"/>
  <c r="S94" i="1"/>
  <c r="S95" i="1"/>
  <c r="S73" i="1"/>
  <c r="S50" i="1"/>
  <c r="S51" i="1"/>
  <c r="S52" i="1"/>
  <c r="R25" i="1"/>
  <c r="S41" i="1"/>
  <c r="S42" i="1"/>
  <c r="S43" i="1"/>
  <c r="S44" i="1"/>
  <c r="S45" i="1"/>
  <c r="S46" i="1"/>
  <c r="S47" i="1"/>
  <c r="S48" i="1"/>
  <c r="S49" i="1"/>
  <c r="R35" i="1"/>
  <c r="N33" i="1"/>
  <c r="R33" i="1"/>
  <c r="S39" i="1"/>
  <c r="S40" i="1"/>
  <c r="R18" i="1"/>
  <c r="S220" i="1"/>
  <c r="S221" i="1"/>
  <c r="S222" i="1"/>
  <c r="S223" i="1"/>
  <c r="S224" i="1"/>
  <c r="S225" i="1"/>
  <c r="S226" i="1"/>
  <c r="S219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196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54" i="1"/>
  <c r="S138" i="1"/>
  <c r="S139" i="1"/>
  <c r="S140" i="1"/>
  <c r="S141" i="1"/>
  <c r="S142" i="1"/>
  <c r="S143" i="1"/>
  <c r="S144" i="1"/>
  <c r="S145" i="1"/>
  <c r="S137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8" i="1"/>
  <c r="S111" i="1"/>
  <c r="S99" i="1"/>
  <c r="S100" i="1"/>
  <c r="S101" i="1"/>
  <c r="S102" i="1"/>
  <c r="S103" i="1"/>
  <c r="S106" i="1"/>
  <c r="S107" i="1"/>
  <c r="S108" i="1"/>
  <c r="S98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2" i="1"/>
  <c r="S93" i="1"/>
  <c r="S75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5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24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5" i="1"/>
</calcChain>
</file>

<file path=xl/sharedStrings.xml><?xml version="1.0" encoding="utf-8"?>
<sst xmlns="http://schemas.openxmlformats.org/spreadsheetml/2006/main" count="2462" uniqueCount="1243">
  <si>
    <t>INSTRUÇÃO NORMATIVA Nº 84, DE 22 DE ABRIL DE 2020</t>
  </si>
  <si>
    <t>OBRAS</t>
  </si>
  <si>
    <t>Quando houver</t>
  </si>
  <si>
    <t>Solicitação CGGIN</t>
  </si>
  <si>
    <t>Atividade</t>
  </si>
  <si>
    <t>Cidade</t>
  </si>
  <si>
    <t>UF</t>
  </si>
  <si>
    <t>RF</t>
  </si>
  <si>
    <t>UG SIGLA</t>
  </si>
  <si>
    <t>CÓDIGO UG</t>
  </si>
  <si>
    <t>UA Sigla</t>
  </si>
  <si>
    <t>Principais Metas</t>
  </si>
  <si>
    <t>Resultados</t>
  </si>
  <si>
    <t>Indicadores dos Resultados</t>
  </si>
  <si>
    <t xml:space="preserve">Impacto </t>
  </si>
  <si>
    <t xml:space="preserve">Indicação dos valores alcançados no período </t>
  </si>
  <si>
    <t>Indicação dos valores acumulados no período</t>
  </si>
  <si>
    <t>Valor</t>
  </si>
  <si>
    <t>Data de Início</t>
  </si>
  <si>
    <t>Data de fim (prevista)</t>
  </si>
  <si>
    <t>Valor Executado em 2023</t>
  </si>
  <si>
    <t>Valor Executado em 2024</t>
  </si>
  <si>
    <t>Valor Executado Total</t>
  </si>
  <si>
    <t>Empresa contratada</t>
  </si>
  <si>
    <t>Nota de Empenho</t>
  </si>
  <si>
    <t>Observação</t>
  </si>
  <si>
    <t>ADEQUAÇÕES DE REALOCAÇÃO DAS SEDES DA SRRF01 E DA DRF BSB</t>
  </si>
  <si>
    <t>Brasília</t>
  </si>
  <si>
    <t>DF</t>
  </si>
  <si>
    <t>01</t>
  </si>
  <si>
    <t>SRRF01</t>
  </si>
  <si>
    <t>Adequação dos Halls do Edifício Órgãos Centrais para separação do fluxo de atendimento ao público e de sevidores</t>
  </si>
  <si>
    <t>Instalação de painéis de vidro, segregando o fluxo.</t>
  </si>
  <si>
    <t>-</t>
  </si>
  <si>
    <t>AMARAL E SILVA COMERCIAL DE VIDROS LTDA</t>
  </si>
  <si>
    <t>170018000012023NE000119</t>
  </si>
  <si>
    <t>Serviços de pequeno vulto para atender a DRF/CGE/MS.</t>
  </si>
  <si>
    <t>Campo Grande</t>
  </si>
  <si>
    <t>MS</t>
  </si>
  <si>
    <t>DRF - CAMPO GRANDE</t>
  </si>
  <si>
    <t>DRF/CGE</t>
  </si>
  <si>
    <t>Adequação do DMA 1 para atendimento do PSCIP aprovado pelo Corpo de Bombeiros</t>
  </si>
  <si>
    <t>Instalação da porta com alerta de abertura atendendo o PSCIP</t>
  </si>
  <si>
    <t>LINO ENGENHARIA DE CUSTOS LTDA</t>
  </si>
  <si>
    <t>170109000012023NE000095</t>
  </si>
  <si>
    <t>DPV - PROJETO DE CERCAMENTO DO DVA DA ALF/PONTA PORA</t>
  </si>
  <si>
    <t>Ponta Porã</t>
  </si>
  <si>
    <t>Aprimorar a segurança do local que abriga veículos apreendidos, sob a 
responsabilidade da Receita Federal do Brasil.</t>
  </si>
  <si>
    <t>Projeto Concluído</t>
  </si>
  <si>
    <t>T. RAFAEL PRETTO</t>
  </si>
  <si>
    <t>170109000012023NE000100</t>
  </si>
  <si>
    <t>ASSESSORIA DE FISCALIZAÇÃO À OBRA DE IMPERMEABILIZAÇÃO DAS ÁREAS EXTERNAS DO ED SEDE DRF PALMAS.</t>
  </si>
  <si>
    <t>Palmas</t>
  </si>
  <si>
    <t>TO</t>
  </si>
  <si>
    <t>DRF - PALMAS</t>
  </si>
  <si>
    <t>DRF/PAL</t>
  </si>
  <si>
    <t>Assessorar a fiscalização da Obra de Impermeabilização das áreas externas da DRF Palmas.</t>
  </si>
  <si>
    <t>Fiscalização técnica especializada para o bom andamento do contrato.</t>
  </si>
  <si>
    <t>ARGO ENGENHARIA EIRELI</t>
  </si>
  <si>
    <t>170271000012023NE000016</t>
  </si>
  <si>
    <t>PROJETO DE REFORMA DA ARF ITUMBIARA</t>
  </si>
  <si>
    <t>Itumbiara</t>
  </si>
  <si>
    <t>GO</t>
  </si>
  <si>
    <t>DRF - GOIANIA</t>
  </si>
  <si>
    <t>ARF/ITR</t>
  </si>
  <si>
    <t>Elaborar projeto básico para Reforma da Agência da Receita Federal em Itumbiara/GO</t>
  </si>
  <si>
    <t>Projeto em Andamento</t>
  </si>
  <si>
    <t>CARLOS AUGUSTO CARDOSO LIMA EIRELI</t>
  </si>
  <si>
    <t>170198000012023NE000037</t>
  </si>
  <si>
    <t>MANUTENÇÃO CORRETIVA E RETROFIT DE NOBREAK 300 KVA DRF/GOI</t>
  </si>
  <si>
    <t>Goiania</t>
  </si>
  <si>
    <t>DRF/GOI</t>
  </si>
  <si>
    <t xml:space="preserve"> Modernização do sistema de energia elétrica ininterrupta 
e estabilizada do prédio da Delegacia da Receita Federal do Brasil em Goiânia (DRF-GOI), contemplando a 
manutenção corretiva de falhas e panes, substituição de componentes, preventiva geral e atualização tecnológica 
(retrofit / modernização) de 01 (um) nobreak (UPS) trifásico do tipo “industrial”, com potência de 300kVA, o qual 
é responsável por suprir os circuitos que atendem todos os equipamentos eletrônicos de TI/Telemática, CFTV e de 
Segurança da edificação.</t>
  </si>
  <si>
    <t>Manutenção realizada no equipamento.</t>
  </si>
  <si>
    <t>RTA COMERCIO E SERVICOS DE ASSISTENCIA TECNICA LTDA.</t>
  </si>
  <si>
    <t>170198000012023NE000022</t>
  </si>
  <si>
    <t>REFORMA DO PRÉDIO DA ARF/BARRA DO GARÇAS/MT.</t>
  </si>
  <si>
    <t>Barra do Garça</t>
  </si>
  <si>
    <t>MT</t>
  </si>
  <si>
    <t>DRF - CUIABA</t>
  </si>
  <si>
    <t>ARF/BGR</t>
  </si>
  <si>
    <t>Reformar a Agência da Receita Federal em Barra do Garças/MT.</t>
  </si>
  <si>
    <t>Edificação reformada, com substituição de cobertura, sistema elétrico, modernização de fachadas, acessibilidade e adequações de layout.</t>
  </si>
  <si>
    <t>VIABILIZA SOLUCOES PREDIAIS, TECNOLOGICAS E LUMINOTECNI</t>
  </si>
  <si>
    <t xml:space="preserve">170018000012022NE000187  e 170018000012023NE000319 </t>
  </si>
  <si>
    <t>REFORMA DO TELHADO DA DRF/CAMPO GRANDE</t>
  </si>
  <si>
    <t>Promover reparos e adaptações necessárias na 
cobertura de imóvel sede da Delegacia da Receita Federal do Brasil em Campo 
Grande/MS.</t>
  </si>
  <si>
    <t>obra em andamento</t>
  </si>
  <si>
    <t>FS SERVICOS DE OBRAS E REFORMAS ACABAMENTO NA CONSTRUCA</t>
  </si>
  <si>
    <t>170018000012023NE000326</t>
  </si>
  <si>
    <t>RECUPERAÇÃO DA IMPERMEABILIZAÇÃO DA GARAGEM E DO DMA DO PRÉDIO DA DRF PALMAS</t>
  </si>
  <si>
    <t xml:space="preserve"> Executar  reparos e impermeabilização 
em áreas externas da Delegacia da Receita Federal do Brasil em Palmas/TO </t>
  </si>
  <si>
    <t xml:space="preserve">Saneamento dos problemas de infiltrações nas áreas externas da  Delegacia da Receita Federal do Brasil em Palmas/TO </t>
  </si>
  <si>
    <t>DESIGNE ENGENHARIA E SERVICOS DE CONSTRUCOES LTDA</t>
  </si>
  <si>
    <t>170018000012023NE000354 e 170018000012022NE000188</t>
  </si>
  <si>
    <t>verificar NE</t>
  </si>
  <si>
    <t>COMUNICAÇÃO VISUAL DAS UNIDADES DA 1ª REGIÃO FISCAL</t>
  </si>
  <si>
    <t>Prover o CAC e a DRF Brasília de itens de sinalização e Identidade Visual</t>
  </si>
  <si>
    <t>Ambientes do Centro de Atendimento ao Contribuinte e Delegacia de Brasília  com adesivos de Identidade Visual da RFB</t>
  </si>
  <si>
    <t>LM COMUNICACAO VISUAL E PROJETOS LTDA</t>
  </si>
  <si>
    <t>170018000012023NE000355</t>
  </si>
  <si>
    <t>Valor empenhado em 2023 e sem liquidação.</t>
  </si>
  <si>
    <t>Instalação de grupo moto gerador 150kVA, no Recinto Alfandegado de Corixa em Cáceres/MT</t>
  </si>
  <si>
    <t>Cáceres</t>
  </si>
  <si>
    <t>IRF/CAE</t>
  </si>
  <si>
    <t>Instalar gerador de 150 KVA a fim de evitar o 
risco de interrupção no fornecimento de energia elétrica em Corixa.</t>
  </si>
  <si>
    <t>Gerador instalado.</t>
  </si>
  <si>
    <t>VOLTI ENGENHARIA LTDA</t>
  </si>
  <si>
    <t xml:space="preserve">170192000012023NE000053 </t>
  </si>
  <si>
    <t>ADEQUAÇÃO DO SISTEMA DE DETECÇÃO E ALARME DE INCÊNDIO DO PRÉDIO-SEDE DA DRF GOIÂNIA</t>
  </si>
  <si>
    <t>Colocar o sistema de Detecção de incêndio em funiconamento.</t>
  </si>
  <si>
    <t>Melhoar a segurança e atender as normas de segurança do corpo de bombeiros.</t>
  </si>
  <si>
    <t>NOVERIS ENGENHARIA E SISTEMAS LTDA</t>
  </si>
  <si>
    <t>170198000012023NE000070</t>
  </si>
  <si>
    <t>INDIVIDUALIZAÇÃO DOS CIRCUITOS DE ILUMINAÇÃO DRF/GOI</t>
  </si>
  <si>
    <t>Individualizar os circutios de iluminação do edifício sede por sala.</t>
  </si>
  <si>
    <t>Gerar economia para administração e tornar o edifício melhor do ponto de vista ambiental.</t>
  </si>
  <si>
    <t>NATANAEL ALVES ALMEIDA</t>
  </si>
  <si>
    <t>170198000012023NE000012</t>
  </si>
  <si>
    <t>OBRA PARA REFORMA DO DEPÓSITO DA ALFÂNDEGA/ BSB- DMAP</t>
  </si>
  <si>
    <t>ALF/BSB</t>
  </si>
  <si>
    <t>Modernizar o deposito de mercadorias apreendidas</t>
  </si>
  <si>
    <t xml:space="preserve">Manutenção Patrimônio Público, maior Segurança e  Acessibilidade </t>
  </si>
  <si>
    <t>OMEGA ENGENHARIA LTDA</t>
  </si>
  <si>
    <t>170018000012022NE000029</t>
  </si>
  <si>
    <t>DPV CONTRATACAO DE EMPRESA ESPECIALIZADA PARA REVISAO DO PROJETO CFTV DA DRF/CGE/MS</t>
  </si>
  <si>
    <t>Modernizar o sistema CFTV do Edifício Sede</t>
  </si>
  <si>
    <t>Melhorar a segurança institucional nas dependências da DRF/CGE</t>
  </si>
  <si>
    <t>G. H. S. O ENGENHARIA E SERVICOS EIRELI</t>
  </si>
  <si>
    <t>170018000012022NE000122</t>
  </si>
  <si>
    <t>ADEQUAÇÃO DO PROJETO DE CFTV DA DRF GOI</t>
  </si>
  <si>
    <t>DRF /GOI</t>
  </si>
  <si>
    <t>Melhorar a segurança institucional nas dependências da DRFGOI</t>
  </si>
  <si>
    <t>WANDERSON BATISTA DE OLIVEIRA 01783615184</t>
  </si>
  <si>
    <t>170198000012021NE000159</t>
  </si>
  <si>
    <t>DPV - Fornecimento e instalação de aterramento para balança rodoviária no Recinto Alfandegado de Corixa em Cáceres/MT</t>
  </si>
  <si>
    <t>DRF/CBA</t>
  </si>
  <si>
    <t xml:space="preserve">Proporcionar aterramento elétrico na balança do Posto Corixa </t>
  </si>
  <si>
    <t>Instalação de aterramento exclusivo para 
balança rodoviária no Recinto Alfandegado de Corixa em Cáceres/MT</t>
  </si>
  <si>
    <t>170192000012022NE000065</t>
  </si>
  <si>
    <t>AQUISIÇÃO E INSTALAÇÃO DE TRANSFORMADOR NO RECINTO ALFANDEGADO DE CORIXA/MT</t>
  </si>
  <si>
    <t>Corixa</t>
  </si>
  <si>
    <t>DRF/CUI</t>
  </si>
  <si>
    <t>DRF /CUI</t>
  </si>
  <si>
    <t>Restabelecer o fornecimento de energia elétrica no Recinto Alfandegado de Corixa</t>
  </si>
  <si>
    <t>Fornecimento de energia elétrica restabelecido na localidade</t>
  </si>
  <si>
    <t>FATOR EQUIPAMENTOS LTDA.</t>
  </si>
  <si>
    <t>170192000012022NE000063</t>
  </si>
  <si>
    <t>Contratação de projetos básico e executivo de fossa séptica, elevação dos muros, troca de grades e portões, nova calçada no entorno da rua. No imóvel DRF/PORTO VELHO</t>
  </si>
  <si>
    <t>Porto Velho</t>
  </si>
  <si>
    <t>RO</t>
  </si>
  <si>
    <t>02</t>
  </si>
  <si>
    <t>DRF/PVO</t>
  </si>
  <si>
    <t>Melhoria das instalações hidráulicas, maior segurança e acessibilidade</t>
  </si>
  <si>
    <t>EMPREITEIRA FAMILIA E CONSTRUCOES LTDA(EMPRESA QUE EXECUTOU O PROJETO)</t>
  </si>
  <si>
    <t>170201000012023NE000025</t>
  </si>
  <si>
    <t>EXECUÇAO DO PROJ REFORMA NA ARF CASTANHAL( ACESSIBILIDADE, CFTV, REVESTIMENTOS, FACHADA, CLIMATIZAÇÃO INSTALAÇÕES ELETRICAS E HIDRAULICAS E IDENTIFICAÇÃO VISUAL)</t>
  </si>
  <si>
    <t>Castanhal</t>
  </si>
  <si>
    <t>PA</t>
  </si>
  <si>
    <t>SRRF02</t>
  </si>
  <si>
    <t>ARF /CAS</t>
  </si>
  <si>
    <t>Melhorar a eficiência , aparência ,instalações e adequações de normas acessibilidade</t>
  </si>
  <si>
    <t>Conservação Patrimônio Público, Segurança, Acessibilidade e a melhoria do ambiente de trabalho servidores e da área de atendimento contribuite</t>
  </si>
  <si>
    <t>UISSARA CONSTRUCOES E SERVICOS LTDA</t>
  </si>
  <si>
    <t>170217000012024NE000252; 170217000012023NE000121 e 170217000012023NE000379</t>
  </si>
  <si>
    <t>Contratação de empresa para elaboração de projeto básico para serviços de reparos e adaptações no prédio da IRF de Santana</t>
  </si>
  <si>
    <t>Santana</t>
  </si>
  <si>
    <t>AP</t>
  </si>
  <si>
    <t>DRF /MCA</t>
  </si>
  <si>
    <t>IRF /STN</t>
  </si>
  <si>
    <t>GTX ENGENHARIA LTDA</t>
  </si>
  <si>
    <t>170024000012023NE000037</t>
  </si>
  <si>
    <t>Reforma do piso da área do atendimento aos contribuintes da Inspetoria da Receita Federal em Guajará Mirim RO</t>
  </si>
  <si>
    <t>Guarajá Mirim</t>
  </si>
  <si>
    <t>IRF/GUM</t>
  </si>
  <si>
    <t>Reparar piso interno danificado</t>
  </si>
  <si>
    <t>Conservação do Patrimônio Público e melhoria do local de atendimento contribuinte</t>
  </si>
  <si>
    <t>RAEFEL SOLUCOES LTDA</t>
  </si>
  <si>
    <t>170201000012023NE000076</t>
  </si>
  <si>
    <t>REMANESCENTE DE OBRA PARA REFORMA NO PREDIO DA SEDE DA RECEITA FEDERAL EM PORTO VELHO, COM ADEQUACAO DE ACESSIBILIDADE E ELABORACAO DO PROJETO EXECUTIVO.</t>
  </si>
  <si>
    <t>HAZA CONSTRUCOES DE EDIFICIOS LTDA</t>
  </si>
  <si>
    <t>170201000012023NE000077; 170201000012022NE000100</t>
  </si>
  <si>
    <t>ASSESSORIA FISCALIZAÇAO DA OBRA CONTRATAÇÃO PJ PARA EXECUÇÃO DE REFORMA DRF/PORTO VELHO: ADEQUAÇÃO DA NORMAS DE ACESSIBILIDADE/REPAROS E ADAPTAÇÕES.</t>
  </si>
  <si>
    <t>DRF /PVO</t>
  </si>
  <si>
    <t>LORENSI ENGENHARIA LTDA</t>
  </si>
  <si>
    <t>170201000012022NE000073</t>
  </si>
  <si>
    <t>Concluído</t>
  </si>
  <si>
    <t>PROJETO LEVANTAMENTO DO REMANESCENTE DE OBRA DA REFORMA DA ARF ITAITUBA</t>
  </si>
  <si>
    <t>Itaituba</t>
  </si>
  <si>
    <t>DRF/SAN</t>
  </si>
  <si>
    <t>ARF/ITT</t>
  </si>
  <si>
    <t>A contratação de projeto de remanescente de obra objetivando melhores instalações e adequações de normas acessibilidade</t>
  </si>
  <si>
    <t>CASTRO &amp; PESSOA LTDA</t>
  </si>
  <si>
    <t>170219000012023NE000038</t>
  </si>
  <si>
    <t>CONTRATAÇÃO DOS SERVIÇOS DE REFORMA  DO PRÉDIO DA INSPETORIA DE TABATINGA -AM, MELHORANDO ACESSIBILIDADE CONFORME LEGISLAÇÃO VIGENTE</t>
  </si>
  <si>
    <t>Tabatinga</t>
  </si>
  <si>
    <t>AM</t>
  </si>
  <si>
    <t>DRF/MNS</t>
  </si>
  <si>
    <t>IRF/TAB</t>
  </si>
  <si>
    <t>Melhorar a eficiência , aparência ,instalações e adequações de normas acessibilidade na unidade de fronteira</t>
  </si>
  <si>
    <t>AKMOS ENGENHARIA E MONTAGENS INDUSTRIAIS LTDA</t>
  </si>
  <si>
    <t>170209000012023NE000111</t>
  </si>
  <si>
    <t>Manutenção das calhas e instalação de rufos na cobertura do DMA/MNS.</t>
  </si>
  <si>
    <t>Manaus</t>
  </si>
  <si>
    <t>ALF/MNS</t>
  </si>
  <si>
    <t>SANAR AS INFILTRAÇÕES NO DMA/MNS</t>
  </si>
  <si>
    <t xml:space="preserve">Conservação Patrimônio Público e  Segurança </t>
  </si>
  <si>
    <t>AMPLA CONSTRUCOES E EMPREENDIMENTOS LTDA</t>
  </si>
  <si>
    <t>170209000012023NE000127</t>
  </si>
  <si>
    <t>REFORMA DA REDE LÓGICA. ELÉTRICA E SISTEMA DE CFTV, NO IMÓVEL DA DRF/PORTO VELHO</t>
  </si>
  <si>
    <t>Reforma de todas instalações elétricas, lógicas e CFTV</t>
  </si>
  <si>
    <t>Segurança no que tange as instalações elétricas, melhora nas instalações lógicas e  CFTV</t>
  </si>
  <si>
    <t>VIGORE ENGENHARIA LTDA</t>
  </si>
  <si>
    <t>170217000012023NE000370</t>
  </si>
  <si>
    <t>Projeto básico e executivo do sistema de CFTV , rede lógica e rede elétrica da DRF Porto Velho RO</t>
  </si>
  <si>
    <t>DRF / PVO</t>
  </si>
  <si>
    <t>NORD SERVICOS LTDA</t>
  </si>
  <si>
    <t>170201000012022NE000124</t>
  </si>
  <si>
    <t>REMANESCENTE DE CONTRATAÇAO DE PJ PARA EXECUÇAO PROJETO DE REFORMA NO IMÓVEL ARF ABAETETUBA</t>
  </si>
  <si>
    <t>Abaetetuba</t>
  </si>
  <si>
    <t>ARF/ABA</t>
  </si>
  <si>
    <t>MIRITI CONSTRUCOES BRASIL LTDA</t>
  </si>
  <si>
    <t>170217000012023NE000380</t>
  </si>
  <si>
    <t>CONSTRUÇÃO DE NOVO DMA NO COMPLEXO DO MINISTÉRIO DA ECONOMIA</t>
  </si>
  <si>
    <t>DRF /MNS</t>
  </si>
  <si>
    <t>A contratação de projeto para construção do Novo DMA que a tenda a demanda da Região Fsical</t>
  </si>
  <si>
    <t xml:space="preserve">Conservação Patrimônio Público, Segurança, Acessibilidade e a melhoria do ambiente de trabalho servidores </t>
  </si>
  <si>
    <t>EVEREST ARQUITETURA E ENGENHARIA LTDA</t>
  </si>
  <si>
    <t>170209000012020NE800463</t>
  </si>
  <si>
    <t>CONTRATAÇÃO DE PROJETO PARA REFORMA E MELHORIAS DA AGÊNCIA DA RECEITA FEDERAL EM VILHENA.</t>
  </si>
  <si>
    <t>Vilhena</t>
  </si>
  <si>
    <t>DRF /VHA</t>
  </si>
  <si>
    <t>OH PROJETOS - SERVICOS DE CONSTRUCAO CIVIL EIRELI</t>
  </si>
  <si>
    <t>170201000012021NE000191</t>
  </si>
  <si>
    <t>EXECUÇAO DO PROJ REFORMA NA ARF CASTANHAL( ACESSIBILIDADE, CFTV, REVESTIMENTOS, FACHADA, CLIMATIZAÇÃO INSTALAÇÕES ELETRICAS E HIDRAULICAS E IDENTIFICAÇÃO VISUAL).CONTRATAÇAO DE ASSESSORIA FISCALIZAÇAO OBRA</t>
  </si>
  <si>
    <t>06/12/2022 rescisão</t>
  </si>
  <si>
    <t>SERRANO CONSTRUCOES COMERCIO E SERVICOS EIRELI</t>
  </si>
  <si>
    <t>170217000012021NE000149</t>
  </si>
  <si>
    <t>Contrato rescindido</t>
  </si>
  <si>
    <t>PROJETOS COMPLEMENTARES DO NOVO DMA DA DRF/BVT RR</t>
  </si>
  <si>
    <t>Boa Vista</t>
  </si>
  <si>
    <t>RR</t>
  </si>
  <si>
    <t>DRF /BVT</t>
  </si>
  <si>
    <t>DRF Boa Vista</t>
  </si>
  <si>
    <t>MULTIPRO PROJETOS DE ENGENHARIA E ARQUITETURA EIRELI</t>
  </si>
  <si>
    <t>170213000012022NE000053</t>
  </si>
  <si>
    <t>PROJETOS DA REVITALIZAÇÃO DO EDIFÍCIO-SEDE DA DRF BOA VISTA</t>
  </si>
  <si>
    <t>170213000012022NE000054</t>
  </si>
  <si>
    <t>MIGRAÇÃO DE PROJETO BÁSICO 2D PARA A PLATAFORMA BIM, PARA CONSTRUÇÃO DE 02 BLOCOS ADMINISTRATIVOS DO EDIFÍCIO SEDE DO ME EM BELÉM</t>
  </si>
  <si>
    <t>Belém</t>
  </si>
  <si>
    <t xml:space="preserve"> Projetos de Construção em Bim visando melhoria na qualidade das contrataçãoes e dos imóveis a serem construídos</t>
  </si>
  <si>
    <t>PADILHA &amp; RIBEIRO ENGENHARIA LTDA</t>
  </si>
  <si>
    <t>170217000012021NE000103</t>
  </si>
  <si>
    <t>Concluido</t>
  </si>
  <si>
    <t>Manutenção no telhado do imóvel ARF/JI-Paraná RO</t>
  </si>
  <si>
    <t>Ji-Paraná</t>
  </si>
  <si>
    <t>DRF - PORTO VELHO</t>
  </si>
  <si>
    <t>ARF/JPR</t>
  </si>
  <si>
    <t>Manter as edificações ocupadas pelas Unidades da 2ªRF em condições adequadas.</t>
  </si>
  <si>
    <t>L. CZELUSNIAK</t>
  </si>
  <si>
    <t>170201000012024NE000015</t>
  </si>
  <si>
    <t>REFORMA  DO PRÉDIO DA INSPETORIA DE TABATINGA -AM</t>
  </si>
  <si>
    <t>DRF - MANAUS</t>
  </si>
  <si>
    <t>Ampliar/manter Nivel de Adequação imobiliária das Unidades RFB.</t>
  </si>
  <si>
    <t>170209000012024NE000017 e 170209000012024NE000039</t>
  </si>
  <si>
    <t>DESPESAS DE PEQUENO VULTO COM OBRAS E SERVIÇOS DE ENGENHARIA</t>
  </si>
  <si>
    <t>ADEQUAR ÁREAS PARA COMPATILHAMENTO DE UNIDADES DA SRRF</t>
  </si>
  <si>
    <t>11/03//2024</t>
  </si>
  <si>
    <t>11/04/204</t>
  </si>
  <si>
    <t>CONSTRUTORA J &amp; L LTDA</t>
  </si>
  <si>
    <t>170217000012024NE000235</t>
  </si>
  <si>
    <t>Construção da Subestação Aérea e Rede Elétrica de baixa tensão no ponto de fronteira -IRF/PACARAIMA</t>
  </si>
  <si>
    <t>Pacaraima</t>
  </si>
  <si>
    <t>DRF - BOA VISTA</t>
  </si>
  <si>
    <t>IRF/PAC</t>
  </si>
  <si>
    <t>Auxiliar na melhoria da qualidade dos imóveis</t>
  </si>
  <si>
    <t>obra em andamento , ainda não ocorreu a 1ª medição</t>
  </si>
  <si>
    <t>MONTEIRO CONSTRUCOES LTDA</t>
  </si>
  <si>
    <t>170217000012024NE000285</t>
  </si>
  <si>
    <t>EXECUÇÃO DOS SERVIÇOS DE REFORMA NA PAVIMENTAÇÃO DO ACESSO E DA PISTA DE VEÍCULOS DO COMPLEXO ADUANEIRO DE PACARAIMA.</t>
  </si>
  <si>
    <t>IN- TERA INSTALACOES ELETRICAS LTDA</t>
  </si>
  <si>
    <t>170217000012024NE000284</t>
  </si>
  <si>
    <t>REFORMA EMERGENCIAL NO COMPLEXO ADUANEIRO DA IRF/PACARAIMA</t>
  </si>
  <si>
    <t>F1 CONSTRUCOES E NAUTICA LTDA</t>
  </si>
  <si>
    <t>170217000012024NE000354</t>
  </si>
  <si>
    <t>PROJETO DE REFORMA NO IMÓVEL MINISTÉRIO DA FAZENDA/DRF/RIO BRANCO.</t>
  </si>
  <si>
    <t>Rio Branco</t>
  </si>
  <si>
    <t>AC</t>
  </si>
  <si>
    <t>DRF - RIO BRANCO</t>
  </si>
  <si>
    <t>DRF/RBO</t>
  </si>
  <si>
    <t>Projeto em andamento , ainda não ocorreu a 1ª medição</t>
  </si>
  <si>
    <t>IRF / EPI</t>
  </si>
  <si>
    <t>170217000012024NE000359</t>
  </si>
  <si>
    <t>PROJETO DE REFORMA DA IRF/EPITACIOLÂNDIA, CONSTRUÇÃO DO DMA ANEXO E PAVIMENTAÇÃO DO PÁTIO DE CARGAS.</t>
  </si>
  <si>
    <t>Epitaciolândia</t>
  </si>
  <si>
    <t>IRF/EPI</t>
  </si>
  <si>
    <t>MONTEIRO &amp; FILIPINI MONTEIRO COMERCIO E SERVICOS LTDA</t>
  </si>
  <si>
    <t>170217000012024NE000358</t>
  </si>
  <si>
    <t>DPV - INSTALAÇÃO DE INFRAESTRUTURA DE  ENERGIA ELÉTRICA PARA DRF BELÉM</t>
  </si>
  <si>
    <t>Executar  a ligação de energia elétrica no imóvel disponibilizado pelo SPUPa para instalação da sede DRFBelém</t>
  </si>
  <si>
    <t>WI SOLUCOES EM TECNOLOGIA LTDA</t>
  </si>
  <si>
    <t>170217000012024NE000382</t>
  </si>
  <si>
    <t>concluído</t>
  </si>
  <si>
    <t>REFORMA DO MURO (ELEVAÇÃO), NOVA CALÇADA E NOVA FOSSA DRF/PVO</t>
  </si>
  <si>
    <t>Melhorar a acessibildade, reparos hidrossanitários e aumentar a segurança no imóvel da DRF PORTO VELHO</t>
  </si>
  <si>
    <t>BACELAR EMPREENDIMENTOS LTDA</t>
  </si>
  <si>
    <t>170217000012024NE000397</t>
  </si>
  <si>
    <t>obra iniciou em outubro e ainda não ocorreu a 1ª medição</t>
  </si>
  <si>
    <t>DEMOLIÇÃO DO PRÉDIO/01 DA DRF/MARABÁ</t>
  </si>
  <si>
    <t>Marabá</t>
  </si>
  <si>
    <t>DRF/MBA</t>
  </si>
  <si>
    <t xml:space="preserve">Demolir imóvel com a estrutura comprometida </t>
  </si>
  <si>
    <t>TESLA ENGENHARIA, REFORMAS E CONSTRUCOES LTDA</t>
  </si>
  <si>
    <t>170217000012024NE000399</t>
  </si>
  <si>
    <t>Licitação foi homologada mas depois cancelada devido restrições da contratada no SICAF. Será chamada a 2ª colocada.</t>
  </si>
  <si>
    <t>PROJETO DE REPARAÇÃO DAS ESTRUTURAS DE CONCRETO E FACHADA DO PRÉDIO ADMINISTRATIVO E DO DMA DA ALF/FOR</t>
  </si>
  <si>
    <t>Fortaleza</t>
  </si>
  <si>
    <t>CE</t>
  </si>
  <si>
    <t>03</t>
  </si>
  <si>
    <t>SRRF03</t>
  </si>
  <si>
    <t>ALF/FOR</t>
  </si>
  <si>
    <t>Elaboração de projeto básico de recuperação da estrutura de concreto armado e de projetos complementares de recuperação das fachadas, cobertas, impermeabilização,  substituição de brises e de recuperação dos muros</t>
  </si>
  <si>
    <t>Preservação e conservação do patrimônio público, melhoria da segurança e integridade das estruturas do imóvel. Aumento do grau de satisfação dos usuários do edifício.</t>
  </si>
  <si>
    <t>K TEK SOLUCOES DE ENGENHARIA LTDA</t>
  </si>
  <si>
    <t>170040000012023NE000082</t>
  </si>
  <si>
    <t>MANUTENÇÃO DA SUBESTAÇÃO DE ENERGIA ELÉTRICA DA ARF-IMP.</t>
  </si>
  <si>
    <t>Imperatriz</t>
  </si>
  <si>
    <t xml:space="preserve">MA </t>
  </si>
  <si>
    <t>DRF/SLS</t>
  </si>
  <si>
    <t>ARF/IMP</t>
  </si>
  <si>
    <t>Realizar manutenção preventiva e corretiva na subestação elétrica da ARF/IMP. Atender à normas técnicas pertinentes.</t>
  </si>
  <si>
    <t>Preservação e conservação do patrimônio público.Mlehoria da segurança e integridade dos usuários e do edifício. Adequação das instalações às normas técnicas.</t>
  </si>
  <si>
    <t>GOBRAZ COMERCIO E SERVICO LTDA</t>
  </si>
  <si>
    <t>170040000012023NE000103</t>
  </si>
  <si>
    <t>DPV REPARACAO DE 03 PORTOES DAS BAIAS DO CANIL DA ALF /FOR</t>
  </si>
  <si>
    <t>Realizar a reparação dos portões do canil da Alfândega</t>
  </si>
  <si>
    <t>Preservação e conservação do patrimônio público;</t>
  </si>
  <si>
    <t>CONSTRUTORA SJ UNIPESSOAL LTDA</t>
  </si>
  <si>
    <t>170040000012023NE000106</t>
  </si>
  <si>
    <t>REFORMA E ACESSIBILIDADE NA ARF MARANGUAPE-CE</t>
  </si>
  <si>
    <t>Maranguape</t>
  </si>
  <si>
    <t>ARF/MAR</t>
  </si>
  <si>
    <t>Realizar recuperação da cobertura, fachada e de estruturas metálicas, a substituição de piso e adequação de estacionamento, recuperação de calçadas, reforma de banheiros, adequação de rampa de acesso e instalação de sinalização e identidade visual.</t>
  </si>
  <si>
    <t>Adequação de imóvel público da União às normas técnicas de acessibilidade. Preservação e conservação do patrimônio público.</t>
  </si>
  <si>
    <t>Em andamento (Previsão 15/04/2024)</t>
  </si>
  <si>
    <t>BB DE VASCONCELOS SERVICOS DE CONSTRUCOES LTDA</t>
  </si>
  <si>
    <t>170040000012023NE000111</t>
  </si>
  <si>
    <t>ADEQUAÇÃO E MODERNIZAÇÃO DO ELEVADOR DO PRÉDIO ADMINISTRATIVO DA ALF/FOR</t>
  </si>
  <si>
    <t>Modernizar o sistema de elevador da Alfândega</t>
  </si>
  <si>
    <t>Adequação de imóvel público da União às normas técnicas de acessibilidade. Aumento do grau de satisfação dos usuários do edifício. Preservação e conservação do patrimônio público.</t>
  </si>
  <si>
    <t>Em andamento</t>
  </si>
  <si>
    <t>ACESSE COMERCIO E EMPREENDIMENTOS IMOBILIARIO EIRELI</t>
  </si>
  <si>
    <t>170040000012023NE000134</t>
  </si>
  <si>
    <t>DPV - contratação de serviço de reparação de 3 portões da ALF/FOR</t>
  </si>
  <si>
    <t>Realizar a reparação dos portões do de acesso do prédio administrativo e do depósito de mercadorias aprendidas da Alfândega</t>
  </si>
  <si>
    <t>Manutenção e preservação de bem público. Segurança dos cães de faro da 3ª RF da RFB.</t>
  </si>
  <si>
    <t>ELLO SOLUCOES COMERCIO E SERVICOS DE TECNOLOGIA LTDA</t>
  </si>
  <si>
    <t>170040000012023NE000229</t>
  </si>
  <si>
    <t>EXECUÇÃO DE PROJETO DE COMBATE A INCÊNDIO NO DMA/TERESINA/PI</t>
  </si>
  <si>
    <t>Teresina</t>
  </si>
  <si>
    <t>PI</t>
  </si>
  <si>
    <t>DRF/TSA</t>
  </si>
  <si>
    <t>Adequar as instalações de combate a incêndio do depósito de mercadorias apreendidas da Delegacia de Teresina às normas técnicas e do Corpo de Bombeiros;</t>
  </si>
  <si>
    <t>Garantir a segurança e integridade dos usuários e do edifício. Obter o certificado de conformidade do Corpo de Bombeiros.</t>
  </si>
  <si>
    <t>VERTENTE EMPREENDIMENTO LTDA</t>
  </si>
  <si>
    <t>170035000012023NE000056</t>
  </si>
  <si>
    <t>SUBSTITUIÇÃO DE ESQUADRIAS DO PRÉDIO ADMINISTRATIVO E DO DMA DA ALF/FOR</t>
  </si>
  <si>
    <t>Substituir esquadrias danificadas na Alfândega de Fortaleza</t>
  </si>
  <si>
    <t>WD &amp; R SOLUCOES INTEGRADAS LTDA</t>
  </si>
  <si>
    <t>170040000012023NE000302</t>
  </si>
  <si>
    <t>EXECUÇÃO DO PROJETO DE ACESSIBILIDADE DA AGÊNCIA DA RECEITA FEDERAL EM IMPERATRIZ-MA</t>
  </si>
  <si>
    <t>Instalação de plataforma elevatória, recuperação de calçadas e piso do estcionamento, reforma de banheiros, adequação de rampas de acesso e instalação de sinalização.</t>
  </si>
  <si>
    <t>JATHARA ENGENHARIA LTDA</t>
  </si>
  <si>
    <t>170028000012023NE000067</t>
  </si>
  <si>
    <t>INSTALAÇÃO DE SEGURANÇA CONTRA INCÊNDIO E PÂNICO NA DRF/JNE</t>
  </si>
  <si>
    <t>Juazeio do Norte</t>
  </si>
  <si>
    <t>DRF/JNE</t>
  </si>
  <si>
    <t>Adequar as instalações de combate a incêndio da Delegacia de Juazeiro do Norte às normas técnicas e do Corpo de Bombeiros do Ceará;</t>
  </si>
  <si>
    <t>Prover a segurança e integridade dos usuários e do edifício. Obter o certificado de conformidade do Corpo de Bombeiros.</t>
  </si>
  <si>
    <t>CALDAS KILL PROJETOS E INSTALACOES DE COMBATE A INCEND</t>
  </si>
  <si>
    <t>170040000012023NE000306</t>
  </si>
  <si>
    <t>REFORMA DO MURO DA ARF/RUSSAS</t>
  </si>
  <si>
    <t>Russas</t>
  </si>
  <si>
    <t>POSTO/RUS</t>
  </si>
  <si>
    <t>Realizar a recuperação do muro do imóvel da extinta agência de Russas.</t>
  </si>
  <si>
    <t>Prover a segurança e integridade das estruturas do edifício e dos vizinhos.</t>
  </si>
  <si>
    <t>PEDRO GERFERSON FERREIRA FELICIANO DINIZ BRASILEIRO</t>
  </si>
  <si>
    <t>170040000012023NE000323</t>
  </si>
  <si>
    <t>MANUTENÇÃO DO ELEVADOR DO PRÉDIO DA ARF/SOBRAL</t>
  </si>
  <si>
    <t>Sobral</t>
  </si>
  <si>
    <t>ARF/SOB</t>
  </si>
  <si>
    <t>Reativar o funcionamento do elevador da Agência de Sobral e realizar a manutenção do equipamento.</t>
  </si>
  <si>
    <t>Atendimento das normas técnicas de acessibilidade. Aumento do grau de satisfação dos usuários do edifício. Preservação e conservação do patrimônio público.</t>
  </si>
  <si>
    <t>ELEVADORES ATLAS SCHINDLER LTDA.</t>
  </si>
  <si>
    <t>170040000012023NE000347 e 170040000012023NE000348</t>
  </si>
  <si>
    <t>FORNECIMENTOGRUPO GERADOR A DIESEL DE 100 KVA, ACOMPANHADO DE QUADRO DE TRANSFERÊNCIA DE CARGA - QTA, MGI/CE</t>
  </si>
  <si>
    <t>Garantir a alimentação ininterrupta da 1ª sobrealoja do prédio do MF/CE e da sala de equipamentos de informática da Superintendência da Receita Federal da 3ªRF.</t>
  </si>
  <si>
    <t>Prover a continuidade do funcionamento do atendimento da Delegacia de Fortaleza e dos sistemas informatizados utilizados na 3ª Região Fiscal.</t>
  </si>
  <si>
    <t>GERAFORTE GRUPOS GERADORES LTDA.</t>
  </si>
  <si>
    <t>170038000012023NE000450</t>
  </si>
  <si>
    <t>MANUTENÇÃO PREVENTIVA E CORRETIVA DA SUBSTAÇÃO DE ENERGIA ELÉTRICA DA DRF JUAZEIRO DO NORTE-CE</t>
  </si>
  <si>
    <t>Realizar manutenção preventica e corretiva na subestação elétrica da DRF/JNE/CE</t>
  </si>
  <si>
    <t>Preservar e Conservar do Patrimônio Público; Garantir a segurança e integridade dos usuários e do edifício. Adequar as instalações às normas técnicas.</t>
  </si>
  <si>
    <t>SOLUTER SERVICE ELETRICIDADE LTDA</t>
  </si>
  <si>
    <t>170040000012022NE000327</t>
  </si>
  <si>
    <t>CONSERTO DO MURO DA ARF/FLORIANO</t>
  </si>
  <si>
    <t>Floriano</t>
  </si>
  <si>
    <t>DRF /TSA</t>
  </si>
  <si>
    <t>ARF/FLO</t>
  </si>
  <si>
    <t>Realizar reparos e manutenção preventiva e corretiva no muro da agência de Floriano/PI</t>
  </si>
  <si>
    <t xml:space="preserve">Preservar e Conservar do Patrimônio Público; Garantir a segurança e integridade dos usuários e do edifício. </t>
  </si>
  <si>
    <t>PINGUIM EMPREENDIMENTOS IMOBILIARIOS LTDA.</t>
  </si>
  <si>
    <t>170040000012022NE000205</t>
  </si>
  <si>
    <t>ADEQUAÇÃO DO PROJETO DE INSTALAÇÃO DE SEGURANÇA CONTRA INCÊNDIO E PÂNICO NA DRF DE JUAZEIRO DO NORTE-CE</t>
  </si>
  <si>
    <t>DRF /JNE</t>
  </si>
  <si>
    <t>Adequar as instalações e equipamentos de combate a incêndio da Delegacia de Juazeiro do Norte às normas técnicas e do CBMCE.</t>
  </si>
  <si>
    <t>Garantir a segurança e integridade dos usuários e do edifício. Obter certificado do Corpo de Bombeiros.</t>
  </si>
  <si>
    <t>ENGELINC SOLUCOES EM  ENGENHARIA LTDA</t>
  </si>
  <si>
    <t>170040000012022NE000229</t>
  </si>
  <si>
    <t>MANUTENÇÃO PREVENTIVA E CORRETIVA DA SUBESTAÇÃO DE ENERGIA ELÉTRICA</t>
  </si>
  <si>
    <t>ARF /SOB</t>
  </si>
  <si>
    <t>Realizar manutenção preventica e corretiva na subestação elétrica da ARF/SOBRAL/CE</t>
  </si>
  <si>
    <t>170040000012022NE000246 e 170040000012022NE000331</t>
  </si>
  <si>
    <t>EXECUÇÃO DO PROJETO DE READEQUAÇÃO DO SISTEMA DE COMBATE A INCÊNDIO DO PRÉDIO ADMINISTRATIVO E DMA DA ALF/FOR</t>
  </si>
  <si>
    <t>ALF /FOR</t>
  </si>
  <si>
    <t>Adequar as instalações e equipamentos de combate a incêndio da Alfândega de Fortaleza às normas técnicas e do CBMCE.</t>
  </si>
  <si>
    <t>CONSTRUTORA MENDES CARNEIRO EIRELI</t>
  </si>
  <si>
    <t>170040000012022NE000056</t>
  </si>
  <si>
    <t>FORNECIMENTO E INSTALAÇÃO DE GRADIL PARA A SALA DE EQUIPAMENTOS DA DRF/FOR NA 1ª SL DO PREDIO DO ME/CE</t>
  </si>
  <si>
    <t>DRF /FOR</t>
  </si>
  <si>
    <t>Prover a sala de equipamentos de informática da DRF/Fortaleza de barreira de proteção. Atendimento de requisitos de segurança constante de norma  da COTEC.</t>
  </si>
  <si>
    <t>Possibilitar o controle de acesso à sala do rack da DRF/FOR. Prover segurança de ambiente informatizado.</t>
  </si>
  <si>
    <t>170040000012022NE000293</t>
  </si>
  <si>
    <t>CONCLUSÃO DA CONSTRUÇÃO DA ARF-BALSAS-MA.</t>
  </si>
  <si>
    <t>Balsas</t>
  </si>
  <si>
    <t>ARF/BAL</t>
  </si>
  <si>
    <t>Construir o imóvel da Agência da Receita Federal de Balsas/MA</t>
  </si>
  <si>
    <t>Prover a agência da Receita Federal de Balsas/MA de imóvel próprio, adequado às normas de acessibilidade e do corpo de bombeiros, bem como às necessidades de atendimento dos contribuintes de forma segura e com corforto adequado.</t>
  </si>
  <si>
    <t>WBA ENGENHARIA E CONSTRUCOES LTDA</t>
  </si>
  <si>
    <t>170040000012024NE000256</t>
  </si>
  <si>
    <t>ADAPTAÇÃO DA ARF/VITÓRIA DE SANTO ANTÃO ÀS NORMAS DE ACESSIBILIDADE</t>
  </si>
  <si>
    <t>Recife</t>
  </si>
  <si>
    <t>PE</t>
  </si>
  <si>
    <t>04</t>
  </si>
  <si>
    <t>SRRF04</t>
  </si>
  <si>
    <t>ARF/VSA</t>
  </si>
  <si>
    <t>Implantar rampas, escadas, guardacorpos e corrimãos na área esxterna da Unidade</t>
  </si>
  <si>
    <t>Garantir acessibilidade ao imóvel</t>
  </si>
  <si>
    <t>170058000012023NE000121</t>
  </si>
  <si>
    <t>PROJETO DE RECUPERAÇÃO E IMPERMEABILIZAÇÃO DAS COBERTAS DAS AGÊNCIAS DE GUARABIRA/PB</t>
  </si>
  <si>
    <t>Guarabira</t>
  </si>
  <si>
    <t>PB</t>
  </si>
  <si>
    <t>DRF/JPA</t>
  </si>
  <si>
    <t>Recuperação da coberta que causava infiltrações no imóvel</t>
  </si>
  <si>
    <t>Garantir segurança aos servidores e usuários do imóvel, bem como a presenvação do patrimônio público</t>
  </si>
  <si>
    <t>PROJETCONS ENGENHARIA E ARQUITETURA LTDA</t>
  </si>
  <si>
    <t>170058000012023NE000212</t>
  </si>
  <si>
    <t>INSTALAÇÕES ELÉTRICAS E LÓGICAS, NO-BREAKS E DIVISÓRIAS DO 4º A 7º  E 10º ANDAR DO EDIF. CANON.</t>
  </si>
  <si>
    <t>Adequar instalações para reduzir quedas enrgia e rede, substtuir elementos danificados de piso e banheiros</t>
  </si>
  <si>
    <t>Atualizar instalações para funcionamento adequado e seguro do Órgão no imóvel</t>
  </si>
  <si>
    <t>REAL ENERGY LTDA</t>
  </si>
  <si>
    <t>170058000012023NE000136</t>
  </si>
  <si>
    <t>PROJETOS ESTRUTURAIS PARA DRF/MACEIÓ E ARFS CAMPINA GRANDE/PB, CAICÓ/RN E OURICURI/PE</t>
  </si>
  <si>
    <t>Ouricuri</t>
  </si>
  <si>
    <t>Executar a melhor solução para recuperação estrutural de elemenotos danificados da Unidade</t>
  </si>
  <si>
    <t>Subsidiar elaboração de projetos à luz das exigências da Lei 14.333</t>
  </si>
  <si>
    <t>170058000012023NE000250</t>
  </si>
  <si>
    <t>PROJETO DE RECUPERAÇÃO E IMPERMEABILIZAÇÃO DAS COBERTAS DAS AGÊNCIAS DE GARANHUNS/PE, SOUSA/PB, GUARABIRA/PB, ITABAIANA/PB, E DA INSPETORIA DE CABEDELO/PB</t>
  </si>
  <si>
    <t>GARANHUNS/PE, SOUSA/PB, GUARABIRA/PB, ITABAIANA/PB, E DA INSPETORIA DE CABEDELO/PB</t>
  </si>
  <si>
    <t>PE e PB</t>
  </si>
  <si>
    <t>Recuperação da coberta que causava infiltrações nos imóveis</t>
  </si>
  <si>
    <t>Garantir segurança aos servidores e usuários dos imóveis, bem como a presenvação do patrimônio público</t>
  </si>
  <si>
    <t>170058000012023NE000212; 170058000012023NE000268; 170058000012022NE000227; 170058000012022NE000228; 170058000012022NE000229; 170058000012022NE000230 e 170058000012022NE000231</t>
  </si>
  <si>
    <t>A. G. F. SILVA ENGENHARIA</t>
  </si>
  <si>
    <t>170058000012022NE000283; 170058000012022NE000284; 170058000012022NE000285; 170058000012022NE000286; 170058000012022NE000287</t>
  </si>
  <si>
    <t>OBRA DE INSTALAÇÕES DE PREVENÇÃO E COMBATE A INCÊNDIO NO EDIF. SEDE DA RFB NO RECIFE</t>
  </si>
  <si>
    <t>Dotar o edifício de instalações de prevenção e combate a incêndio</t>
  </si>
  <si>
    <t>Garantir segurança aos servidores e usuários do edifício, bem como assegurar preservação do patrimônio público</t>
  </si>
  <si>
    <t>QUEIROZ COSTA ENGENHARIA E CONSTRUCAO LTDA</t>
  </si>
  <si>
    <t>170058000012023NE000283</t>
  </si>
  <si>
    <t>RECUPERAÇÃO DO TELHADO E DO FORRO DA SEÇÃO DE PROGRAMAÇÃO E LOGÍSTICA DA DRF/NATAL</t>
  </si>
  <si>
    <t>Natal</t>
  </si>
  <si>
    <t>RN</t>
  </si>
  <si>
    <t>DRF/NAT</t>
  </si>
  <si>
    <t>RB LOCACOES E CONSTRUCOES LTDA</t>
  </si>
  <si>
    <t>170047000012023NE000102</t>
  </si>
  <si>
    <t>ASSESSORIA A RECUPERAÇÃO DO TELHADO E DO FORRO DA SEÇÃO DE PROGRAMAÇÃO E LOGÍSTICA DA DRF/NATAL (CIPI 19042677)</t>
  </si>
  <si>
    <t>Realizar acompanhamento adequado dos serviços na Unidade, visto que não dipomos de técnicos no local</t>
  </si>
  <si>
    <t xml:space="preserve">Garantir a execução correta dos serviços contratados </t>
  </si>
  <si>
    <t>170047000012023NE000103</t>
  </si>
  <si>
    <t>PROJETO BÁSICO COMPLETO, ELABORADO COM TECNOLOGIA BIM PARA CONSTRUÇÃO DO PRÉDIO PÚBLICO DA SEDE DA DRF NATAL</t>
  </si>
  <si>
    <t>Executar o projeto completo que atenda às necessidades dos servidores e usuários da DRF/Natal</t>
  </si>
  <si>
    <t>Construção da nova sede da DRF/Natal</t>
  </si>
  <si>
    <t>GEOMETRIE  PROJETOS E SERVICOS DE URBANISMO E ARQUITETU</t>
  </si>
  <si>
    <t>170047000012023NE000129 e 170047000012022NE000137</t>
  </si>
  <si>
    <t>ASSESSORIA TÉCNICA PARA FISCALIZAÇÃO DO PROJETO PARA CONSTRUÇÃO DO PRÉDIO PÚBLICO DA SEDE DA DRF NATAL</t>
  </si>
  <si>
    <t>Ter assessoria a execução do projeto da DRF/Natal</t>
  </si>
  <si>
    <t>Garantir a  execução adequada do projeto da DRF/Natal</t>
  </si>
  <si>
    <t>TERA LTDA</t>
  </si>
  <si>
    <t>170047000012023NE000130 e 170047000012022NE000138</t>
  </si>
  <si>
    <t>PROJETO DE REFORMA COMPLETA DA ANTIGA SEDE DA DRF/CARUARU</t>
  </si>
  <si>
    <t>Caruaru</t>
  </si>
  <si>
    <t>DRF/CRU</t>
  </si>
  <si>
    <t>Executar o projeto completo que atenda às necessidades dos servidores e usuários da DRF/Caruaru</t>
  </si>
  <si>
    <t>Construção da nova sede da DRF/Caruaru</t>
  </si>
  <si>
    <t>170058000012023NE000332</t>
  </si>
  <si>
    <t xml:space="preserve">ADEQUAÇÃO DE ÁREA COMPARTILHADA NA ANAC PARA INSTALAÇÃO DA DIREP </t>
  </si>
  <si>
    <t>Realizar a adequação do imóvel em uso causando o menor transtorno aos usuários.</t>
  </si>
  <si>
    <t>Instalação da Direp04</t>
  </si>
  <si>
    <t>GR GESTAO DE ADMINISTRACAO IMOBILIARIA INSTALACAO SERV</t>
  </si>
  <si>
    <t>170058000012023NE000333; 170058000012022NE000300 e 170058000012022NE000315</t>
  </si>
  <si>
    <t>CONSTRUÇÃO DE MURO, PREPARAÇÃO DE SOLO E CONSTRUÇÃO DE INSTALAÇÃO PARA MOTORISTAS NO TERRENO DE SANTO AMARO</t>
  </si>
  <si>
    <t>Realizar obra de implantação de garagem de veículos oficiais para uso da SRRF04, dotando-o  de área para motoristas e veículos, com segurança e espaço para diversos veículos (caminhões, caminhotes, carros de passeios)</t>
  </si>
  <si>
    <t>Implantar a garagem de veículos oficiais da SRRF04</t>
  </si>
  <si>
    <t>170058000012023NE000343 e 170058000012022NE000321</t>
  </si>
  <si>
    <t>CONSTRUÇÃO DE MURO, PREPARAÇÃO DE SOLO E CONSTRUÇÃO DE INSTALAÇÃO PARA MOTORISTAS NO TERRENO DE SANTO AMARO (Viabilidade técnica para a ligação do esgotamento sanitário do estacionamento dos veículos oficiais)</t>
  </si>
  <si>
    <t xml:space="preserve">garantir permissão da concessionária de saneamento para integração da tubulação de esgoto do imóvel reformado à rede pública </t>
  </si>
  <si>
    <t>COMPANHIA PERNAMBUCANA DE SANEAMENTO</t>
  </si>
  <si>
    <t>170058000012023NE000209</t>
  </si>
  <si>
    <t>CONSTRUÇÃO DE MURO, PREPARAÇÃO DE SOLO E CONSTRUÇÃO DE INSTALAÇÃO PARA MOTORISTAS NO TERRENO DE SANTO AMARO - TOLDOS</t>
  </si>
  <si>
    <t>Contatação complementar para propiciar local adequado e seguro para garagem de veículos oficiais da SRRF04.</t>
  </si>
  <si>
    <t>Implantação da garagem de veículos oficiais e instalações para motoristas da SRRF04</t>
  </si>
  <si>
    <t>MR INDUSTRIA E COMERCIO DE TOLDOS E TENDAS EIRELI</t>
  </si>
  <si>
    <t>170058000012023NE000356</t>
  </si>
  <si>
    <t>CONSTRUÇÃO DE MURO, PREPARAÇÃO DE SOLO E CONSTRUÇÃO DE INSTALAÇÃO PARA MOTORISTAS NO TERRENO DE SANTO AMARO - Containers</t>
  </si>
  <si>
    <t>ITP INDUSTRIA, COMERCIO E SERVICOS DE TUBOS &amp; PERFIS L</t>
  </si>
  <si>
    <t>170058000012024NE000094</t>
  </si>
  <si>
    <t>ACESSIBILIDADE DE ELEVADORES EDIFÍCIO SEDE</t>
  </si>
  <si>
    <t>DRF Recife</t>
  </si>
  <si>
    <t>Substituir elevadores antigos e garantir acessibilidade aos usuários</t>
  </si>
  <si>
    <t>Garantir segurança aos usuários do elevador e preservação do patrimônio público</t>
  </si>
  <si>
    <t>170058000012022NE000218</t>
  </si>
  <si>
    <t>RECUPERAÇÃO GRADIL DO EDIFÍCIO-SEDE RECIFE</t>
  </si>
  <si>
    <t>Substituir gradil danificado, sendo este elemendo da entrada principal do edifício</t>
  </si>
  <si>
    <t>Garantir segurança ao patrimônio público</t>
  </si>
  <si>
    <t>O. C. INSTALACAO E MANUTENCAO LTDA</t>
  </si>
  <si>
    <t>170058000012022NE000182</t>
  </si>
  <si>
    <t>REFORMA DO TELHADO DA ARF SANTA RITA.</t>
  </si>
  <si>
    <t>Santa Rita</t>
  </si>
  <si>
    <t>Recuperar as características funcionais da coberta da ARF/STR</t>
  </si>
  <si>
    <t xml:space="preserve">Preservação do patrimônio público e segurança aos usuários com recuperação da cobertura da ARF. </t>
  </si>
  <si>
    <t>170052000012023NE000104</t>
  </si>
  <si>
    <t>LAUDOS TÉCNICOS E LEVANTAMENTOS (TOPOGRÁFICOS E SONDAGEM) PARA ARF/PETROLINA E DIREP (ANAC)</t>
  </si>
  <si>
    <t>Documentos técnicos necessários para desenvolvimento do projeto de reforma da ARF/Petrolina e Direp04</t>
  </si>
  <si>
    <t>Levantamento completo da estrutura atual e do estado das Unidades, o que possibilitou a elaboração dos projetos de roforma dos imóveis</t>
  </si>
  <si>
    <t>LAPOC ENGENHARIA E PLANEJAMENTO LTDA</t>
  </si>
  <si>
    <t>170058000012023NE000350 e 170058000012023NE000351</t>
  </si>
  <si>
    <t>OBRA DE ACESSIBILIDADE DRF/NATAL</t>
  </si>
  <si>
    <t>Dotar o imóvel histórico - situado em área urbana deteriorada - de acessibilidaade plena no acesso, banheiros e calçadas externas</t>
  </si>
  <si>
    <t xml:space="preserve">Garantir acesso de servidores e contribuintes à DRF/Natal </t>
  </si>
  <si>
    <t>RC ENGENHARIA E SOLUCOES INTEGRADAS LTDA</t>
  </si>
  <si>
    <t>170058000012024NE000347</t>
  </si>
  <si>
    <t>PROJETO DE AMBIENTACAO PARA NOVA SEDE</t>
  </si>
  <si>
    <t>Aracaju</t>
  </si>
  <si>
    <t>AL</t>
  </si>
  <si>
    <t>05</t>
  </si>
  <si>
    <t>DRF/AJU</t>
  </si>
  <si>
    <t>Definição e execução completa de todo o conjunto de desenhos técnicos e seus respectivos detalhamentos construtivos servindo como guia completo para execução das adaptações da nova sede da DRF Aracaju</t>
  </si>
  <si>
    <t>Material Entregue: Planta baixa com layout; Vistas; Detalhamentos; Detalhamento mobiliário; Vídeo 3D; Especificação de Materiais (cores, pisos, papel de parede, texturas etc.). Isto nos auxiliou na elaboração dos termos de referência para aquisições e contratação de serviços correlatos à mudança para nova sede da DRF Aracaju</t>
  </si>
  <si>
    <t>ROC ARQUITETURA E CONSTRUCAO LTDA</t>
  </si>
  <si>
    <t>170072000012023NE000039</t>
  </si>
  <si>
    <t>REFORMA DA COBERTURA - TELHADO</t>
  </si>
  <si>
    <t>Juazeiro</t>
  </si>
  <si>
    <t>BA</t>
  </si>
  <si>
    <t>DRF/FSA</t>
  </si>
  <si>
    <t>ARF/JUA</t>
  </si>
  <si>
    <t>Recuperar telhado da agência de Juazeiro, que sofria com infiltrações em períodos de chuva</t>
  </si>
  <si>
    <t>Cobertura devidamente reparada, conservação do patrimônio público.</t>
  </si>
  <si>
    <t>170080000012023NE000036</t>
  </si>
  <si>
    <t>CONTENÇÃO DE TALUDE PARA O EDIFÍCIO SEDE</t>
  </si>
  <si>
    <t>Salvador</t>
  </si>
  <si>
    <t>SRRF05</t>
  </si>
  <si>
    <t>Realizar projeto básico para subsidiar contratação de obra de contenção do talude existente na parte posterior do terreno do edifício sede</t>
  </si>
  <si>
    <t>Projeto básico concluído, com todos os elementos necessários para a execução da obra de contenção do terreno na parte posterior do terreno edifício sede</t>
  </si>
  <si>
    <t>CONSTRUTORA TERRA SOL LTDA</t>
  </si>
  <si>
    <t>170078000012023NE000096</t>
  </si>
  <si>
    <t>RECUPERACAO DA FACHADA DO PREDIO DA DRF/VCA</t>
  </si>
  <si>
    <t>Vitória da Conquista</t>
  </si>
  <si>
    <t>DRF/VCA</t>
  </si>
  <si>
    <t>Realizar recuperação estrutural da fachada DRF/VCA, previamente à colocação dos brises que são objeto da reforma da unidade</t>
  </si>
  <si>
    <t>Conservação do patrimônio público, preservação da estrutura da edificação</t>
  </si>
  <si>
    <t>RMA ATIVIDADES CONSTRUTIVAS EIRELI</t>
  </si>
  <si>
    <t>170081000012023NE000065</t>
  </si>
  <si>
    <t>SINALIZAÇÕES TÁTEIS EM PISOS, ALARGAMENTOS DE RAMPAS E CONSTRUÇÃO/REFORMA DE BANHEIROS DE UNIDADES DA RFB EM FEIRA DE SANTANA, BARREIRAS, JUZEIRO E ITAPETINGA</t>
  </si>
  <si>
    <t>FEIRA DE SANTANA, BARREIRAS, JUZEIRO E ITAPETINGA</t>
  </si>
  <si>
    <t>ARF/BRR</t>
  </si>
  <si>
    <t>Adequar unidades de atendimento ao público RFB em relação à legislação de acessibilidade arquitetônica</t>
  </si>
  <si>
    <t>Unidades da RFB dotadas de acessibilidade, conforme normas específicas e princípios do desenho universal.</t>
  </si>
  <si>
    <t>DEMAP ENGENHARIA EIRELI</t>
  </si>
  <si>
    <t>170078000012023NE000125</t>
  </si>
  <si>
    <t>REFORMA DO EDIFÍCIO-SEDE DA DRF/VCA</t>
  </si>
  <si>
    <t>DRF /VCA</t>
  </si>
  <si>
    <t>Reformar o imóvel da DRF/VCA e seus principais sistemas: rede elétrica, lógica, sistema de prevenção e combate a incêndio, etc, adequando-os às normas vigentes.</t>
  </si>
  <si>
    <t>Conservação do patrimônio público, maior segurança e conforto aos usuários da edificação.</t>
  </si>
  <si>
    <t>POTENCIA CONSTRUTORA EIRELI</t>
  </si>
  <si>
    <t>170081000012021NE000116 - 170081000012022NE000068 - 170081000012022NE000125 - 170081000012022NE000126 - 170081000012022NE000127 - 170081000012022NE000128  - 170081000012023NE000072</t>
  </si>
  <si>
    <t>ASSESSORIA PARA REFORMA DO EDIFÍCIO-SEDE DA DRF/VCA</t>
  </si>
  <si>
    <t>STUQUI - ENGENHARIA E CONSTRUCOES EIRELI</t>
  </si>
  <si>
    <t>170081000012022NE000035</t>
  </si>
  <si>
    <t>Aquisição e instalação de persianas verticais para o edifício sede da DRF-Vitória da Conquista</t>
  </si>
  <si>
    <t>ULEMA PEREIRA CAMPOS</t>
  </si>
  <si>
    <t>170081000012024NE000034</t>
  </si>
  <si>
    <t>CONTRATACAO DE CONFECCAO DE GRADIS E PORTOES EM ALUMINIO BRONZE ANODIZADO PARA SEDE DA IRF/ILHEUS.</t>
  </si>
  <si>
    <t>Ilheus</t>
  </si>
  <si>
    <t>Realizar cercamento do limite frontal do terreno que abriga o edifício sede, bem como de sua área de estacionamento, que não possuíam fechamento por gradis.</t>
  </si>
  <si>
    <t>Maior segurança ao edifício sede da RFB e seus usuários</t>
  </si>
  <si>
    <t>MARIA JOSE REGES CAMPOS ROCHA LTDA</t>
  </si>
  <si>
    <t>170081000012023NE000070</t>
  </si>
  <si>
    <t>CONTRATAÇÃO DE SERVIÇOS DE CONFECÇÃO DE TESTEIRAS DE FACHADA, PARA ATENDER ÀS NECESSIDADES DE ADEQUAÇÃO DA COMUNICAÇÃO VISUAL DAS AGÊNCIAS DA RECEITA FEDERAL DO
BRASIL EM JUAZEIRO E EM SEABRA/BA.</t>
  </si>
  <si>
    <t>Seabra</t>
  </si>
  <si>
    <t>Melhorar a sinalização visual das fachadas das unidades RFB em Juazeiro e Seabra, confore Manual de Identidade Visual da RFB</t>
  </si>
  <si>
    <t>Unidades da RFB em Juazeiro e Seabra com a devida identificação visual de suas fachadas, conforme padrão RFB</t>
  </si>
  <si>
    <t>FEIRA COMUNICACAO, ROTULO E ETIQUETAS LTDA</t>
  </si>
  <si>
    <t>170080000012022NE000087</t>
  </si>
  <si>
    <t>CONTRATAÇÃO DE SERVIÇO DE ENGENHARIA PARA EMISSÃO DE LAUDO TÉCNICO ESTRUTURAL, COM
PROPOSTA DE METODOLOGIA PARA CORREÇÃO DOS PROBLEMAS, EM ATENDIMENTO ÀS NECESSIDADES
DA AGÊNCIA DA RFB EM JACOBINA/BA</t>
  </si>
  <si>
    <t>Jacobina</t>
  </si>
  <si>
    <t>ARF/JBA</t>
  </si>
  <si>
    <t>Visita técnica de profissional especializado à Edificação, para avaliar possíveis danos estruturais e comprometimento da estabilidade da edificação, propondo soluções ao caso, se for o caso</t>
  </si>
  <si>
    <t>Obtenção de laudo técnico que atestou danos existentes na estrutura do imóvel e dificuldade de solução, refletindo na transferência da unidade para outro imóvel.</t>
  </si>
  <si>
    <t>BF ENGENHARIA LTDA</t>
  </si>
  <si>
    <t>17008000012022NE000091</t>
  </si>
  <si>
    <t>Executar contenção em Solo Grampeado no talude localizado na sede da SRRF05.</t>
  </si>
  <si>
    <t>Estabilização do talude existente na parte posterior do terreno do edifício-sede da SRRF05, garantindo segurança aos usuários da edificação e seu entorno.</t>
  </si>
  <si>
    <t>DAUD EMPREENDIMENTOS E CONSTRUCOES LTDA</t>
  </si>
  <si>
    <t>170078000012024NE000091</t>
  </si>
  <si>
    <t>ATUALIZAÇÃO PROJETO PPCI EDIFÍCIO SEDE BELO HORIZONTE PARA RENOVAÇÃO DO AVCB</t>
  </si>
  <si>
    <t>Belo Horizonte</t>
  </si>
  <si>
    <t>MG</t>
  </si>
  <si>
    <t>06</t>
  </si>
  <si>
    <t>SRRF06</t>
  </si>
  <si>
    <t>DRF /BHE</t>
  </si>
  <si>
    <t>Adequar os sistemas de prevenção e combate a incêndio do prédio e obter a renovação do AVCB</t>
  </si>
  <si>
    <t>Garantir a segurança dos usuários na prevenção e combate a incêndio no imóvel</t>
  </si>
  <si>
    <t>WASH AIR ENGENHARIA LTDA</t>
  </si>
  <si>
    <t>170088000012023NE000082</t>
  </si>
  <si>
    <t>ADAPTAÇÕES DE IMÓVEL DA UNIÃO JURISDICIONADO AO TRT PARA ABRIGAR A ARF CORONEL FABRICIANO EM RAZÃO DE COMPARTILHAMENTO</t>
  </si>
  <si>
    <t>Coronel Fabriciano</t>
  </si>
  <si>
    <t>DRF /GVS</t>
  </si>
  <si>
    <t>ARF/CFN</t>
  </si>
  <si>
    <t>Adequar o imóvel às necessidades da unidade da Receita Federal, quanto à comunicação visual.</t>
  </si>
  <si>
    <t xml:space="preserve">Efetivar compartilhamento de imóvel e promover a economia de recursos de custeio </t>
  </si>
  <si>
    <t>PRONTOGOV PRODUTOS E SERVICOS LTDA</t>
  </si>
  <si>
    <t>170088000012023NE000095</t>
  </si>
  <si>
    <t>Adequar o imóvel às necessidades da unidade da Receita Federal, quanto às instalações civis.</t>
  </si>
  <si>
    <t>IPAFORROS DECORACOES LTDA</t>
  </si>
  <si>
    <t>170088000012023NE000103</t>
  </si>
  <si>
    <t>DRF/GVS</t>
  </si>
  <si>
    <t>Adequar o imóvel às necessidades da unidade da Receita Federal, quanto às instalações elétricas e de cabeamento estruturado.</t>
  </si>
  <si>
    <t>RGFORTE CONSTRUTORA EIRELI</t>
  </si>
  <si>
    <t>170088000012023NE000168</t>
  </si>
  <si>
    <t>PROJETO DE ADAPTAÇÕES DO IMÓVEL DA UNIÃO JURISDICIONADO AO TRT (PASSOS) PARA COMPARTILHAMENTO COM A ARF (PASSOS)</t>
  </si>
  <si>
    <t>Passos</t>
  </si>
  <si>
    <t>DRF /VAR</t>
  </si>
  <si>
    <t>ARF /PAS</t>
  </si>
  <si>
    <t>Atualizar orçamento do Projeto Básico Completo para contratar obra de reforma para adequar o imóvel às necessidades da unidade da Receita Federal, quanto às instalações civis, elétricas, de cabeamento estruturado e comunicação visual.</t>
  </si>
  <si>
    <t>EMPREITEIRA FAMILIA E CONSTRUCOES LTDA</t>
  </si>
  <si>
    <t>170094000012023NE000085</t>
  </si>
  <si>
    <t xml:space="preserve">EXECUÇÃO DE REPAROS NO DMA MONTES CLAROS </t>
  </si>
  <si>
    <t>Montes Claros</t>
  </si>
  <si>
    <t>DRF/MCR</t>
  </si>
  <si>
    <t xml:space="preserve">A substituição de portão e reforço do muro visa o reestabelecimento da integridade e da estabilidade do muro e, melhoria nas condições de manobra dos caminhões, reduzindo as ocorrências de colisão. Tais intervenções representam benefícios diretos como: redução nos custos de manutenção e melhorias da segurança patrimonial. A ampliação da rede de drenagem visa a redução da frequência dos transbordamentos das caixas de passagem aumentando a eficiência dos procedimentos de armazenamento e preservação das mercadorias armazenadas durante o período chuvoso.  O reparo de vazamentos no telhado e a manutenção de calhas visa a recuperação das condições de estanqueidade do telhado e a garantia da preservação das mercadorias armazenadas durante o período chuvoso, reduzindo as restrições de armazenamento e aumentando a capacidade do volume disponível para armazenagem.
O reparo/instalação de porta de vidro e a recomposição de forro de gesso visam o reestabelecimento de funcionalidade e estética, garantindo as condições salubridade laboral e o aumento da eficiência dos sistemas de climatização. </t>
  </si>
  <si>
    <t>Garantir a manutenção da integridade da estrutura física do Depósito de Mercadorias Apreendidas de Montes Claros (DMA/MCR), ante aos problemas que têm comprometido as condições de operação e o adequado armazenamento dos bens ali depositados</t>
  </si>
  <si>
    <t>J M CASTRO SOLUCOES EM ENGENHARIA E CONSULTORIA</t>
  </si>
  <si>
    <t>170088000012023NE000121</t>
  </si>
  <si>
    <t xml:space="preserve">PROJETO DE ADAPTAÇÕES DO IMÓVEL  JURISDICIONADO AO TRT PARA COMPARTILHAMENTO COM A ARF (POÇOS DE CALDAS) </t>
  </si>
  <si>
    <t>Poços de Caldas</t>
  </si>
  <si>
    <t>DRF/VAR</t>
  </si>
  <si>
    <t>ARF/PCS</t>
  </si>
  <si>
    <t>Contratar obra de reforma para adequar o imóvel às necessidades da unidade da Receita Federal, quanto às instalações civis, elétricas, de cabeamento estruturado e comunicação visual.</t>
  </si>
  <si>
    <t>31/09/2024</t>
  </si>
  <si>
    <t>170094000012023NE000144</t>
  </si>
  <si>
    <t>ASSESSORIA AO PROJETO DE ADAPTAÇÕES DO IMÓVEL  JURISDICIONADO AO TRT PARA COMPARTILHAMENTO COM A ARF (POÇOS DE CALDAS)</t>
  </si>
  <si>
    <t>Fiscalizar serviço de elaboração de projeto</t>
  </si>
  <si>
    <t>Garantir a execução do projeto conforme contratado</t>
  </si>
  <si>
    <t>ACTUS EMPREENDIMENTOS EIRELI</t>
  </si>
  <si>
    <t>170094000012023NE000209</t>
  </si>
  <si>
    <t>REFORMA DA PARTE ELÉTRICA, READEQUAÇÃO DO QUADRO GERAL E ADAPTAÇÕES DO DMA</t>
  </si>
  <si>
    <t>Uberlândia</t>
  </si>
  <si>
    <t>DRF/UBL</t>
  </si>
  <si>
    <t xml:space="preserve">Adequar instalações elétricas, lógicas e de CFTV e executar melhorias pontuais  </t>
  </si>
  <si>
    <t>Garantir a manutenção da integridade da estrutura física do Depósito de Mercadorias Apreendidas de Uberaba (DMA/UBB), ante aos problemas que têm comprometido as condições de operação e o adequado armazenamento dos bens ali depositados</t>
  </si>
  <si>
    <t>CONSTRUTORA ANALE EIRELI</t>
  </si>
  <si>
    <t>170097000012023NE000081</t>
  </si>
  <si>
    <t xml:space="preserve"> ASSESSORIA A FISCALIZAÇÃO PARA REFORMA DA PARTE ELÉTRICA, READEQUAÇÃO DO QUADRO GERAL E ADAPTAÇÕES DO DMA</t>
  </si>
  <si>
    <t>Fiscalizar execução da reforma</t>
  </si>
  <si>
    <t>Garantir a execução da reforma conforme contratado</t>
  </si>
  <si>
    <t>170097000012023NE000082</t>
  </si>
  <si>
    <t>PROJETO DE ADAPTAÇÕES DO IMÓVEL DA UNIÃO JURISDICIONADO AO TRT MONTES CLAROS PARA COMPARTILHAMENTO COM A DRF MONTES CLAROS.</t>
  </si>
  <si>
    <t>NR ENGENHARIA E EMPREENDIMENTOS LTDA</t>
  </si>
  <si>
    <t>170088000012023NE000210</t>
  </si>
  <si>
    <t>REFORMA DO ANTIGO PRÉDIO DA ARF POUSO ALEGRE</t>
  </si>
  <si>
    <t>Pouso Alegre</t>
  </si>
  <si>
    <t>ARF/PAR</t>
  </si>
  <si>
    <t>Adequar o imóvel às necessidades da unidade da Receita Federal, quanto às instalações civis, elétricas, de cabeamento estruturado, acessibilidade e comunicação visual.</t>
  </si>
  <si>
    <t>Entregar imóvel locado e ocupar imóvel da União</t>
  </si>
  <si>
    <t>170094000012023NE000170</t>
  </si>
  <si>
    <t>ASSESSORIA A REFORMA DO ANTIGO PRÉDIO DA ARF POUSO ALEGRE</t>
  </si>
  <si>
    <t>CREATOR ENGENHARIA E CONSTRUCAO LTDA</t>
  </si>
  <si>
    <t>170094000012023NE000171</t>
  </si>
  <si>
    <t>CONTRATACAO EMERGENCIAL  DE MANUTENCAO ELETRICA E DE MAQUINARIO DO SISTEMA DE AR-CONDICIONADO DA ARF/UBERABA</t>
  </si>
  <si>
    <t>Uberaba</t>
  </si>
  <si>
    <t>ARF/UBB</t>
  </si>
  <si>
    <t>Executar manutenção preventiva e corretiva no sistema de ar-condicionado do imóvel</t>
  </si>
  <si>
    <t>Restaurar a funcionalidade do sistema de ar-condicionado do imóvel</t>
  </si>
  <si>
    <t>BRAVO AR SERVICE COMERCIO MAQUINAS E EQUIPAMENTOS LTDA</t>
  </si>
  <si>
    <t>170097000012023NE000131</t>
  </si>
  <si>
    <t>CONTRATAÇÃO DE PROJETO BÁSICO COMPLETO DE REFORMA DO PRÉDIO SEDE DA DELEGACIA DA RECEITA FEDERAL DO BRASIL EM GOVERNADOR VALADARES.</t>
  </si>
  <si>
    <t>Governador Valdares</t>
  </si>
  <si>
    <t>O projeto visa a reforma geral do prédio, exceto ar condicionado e elevadores, e a adaptação necessária para o compartilhamento do imóvel com o Tribunal Regional do Trabalho</t>
  </si>
  <si>
    <t>BRG ENGENHARIA LTDA</t>
  </si>
  <si>
    <t>170091000012020NE800103</t>
  </si>
  <si>
    <t xml:space="preserve">REFORMA DA DRF EM GOVERNADOR VALADARES </t>
  </si>
  <si>
    <t xml:space="preserve">Recuperar e adequar as condições do imóvel, em especial instalações civis, elétricas, de cabeamento estruturado, prevenção e combate a incêndio, acessibilidade e comunicação visual, e prepará-lo para compartilhamento com o TRT </t>
  </si>
  <si>
    <t xml:space="preserve">Recuperação da integridade e  modernização de instalações e sistemas prediais. Promoção de condições de segurança e acessibilidade. Efetivação do compartilhamento de imóvel e promoção da economia de recursos de custeio. </t>
  </si>
  <si>
    <t>170088000012024NE000083</t>
  </si>
  <si>
    <t xml:space="preserve">ASSESSORIA TÉCNICA A REFORMA DA DRF EM GOVERNADOR VALADARES </t>
  </si>
  <si>
    <t>Apoiar a equipe de fiscalização do contrato da RFB com profissionais especializados, com conhecimentos e competências específicas</t>
  </si>
  <si>
    <t>Execução da reforma conforme parâmetros contratados</t>
  </si>
  <si>
    <t>170088000012024NE000082</t>
  </si>
  <si>
    <t>REFORMA DA AGÊNCIA EM SÃO JOÃO DEL REI PARA ADEQUAÇÃO DE ACESSIBILIDADE, REDE LÓGICA E REDE ELÉTRICA.</t>
  </si>
  <si>
    <t>São João Del Rei</t>
  </si>
  <si>
    <t>DRF/JFA</t>
  </si>
  <si>
    <t>ENGELAB INFORMATICA E SERVICOS LTDA</t>
  </si>
  <si>
    <t>170092000012022NE000067 e 170092000012022NE000113</t>
  </si>
  <si>
    <t>ASSESSORIA A FISCALIZAÇÃO DA REFORMA DA AGÊNCIA EM SÃO JOÃO DEL REI</t>
  </si>
  <si>
    <t>170092000012022NE000078</t>
  </si>
  <si>
    <t>ADAPTAÇÕES DO IMÓVEL DO TRT PARA COMPARTILHAMENTO COM A DRF MONTES CLAROS.</t>
  </si>
  <si>
    <t xml:space="preserve"> Adequar o novo imóvel às necessidades da unidade da Receita Federal, quanto às instalações civis, elétricas, de cabeamento estruturado e comunicação visual.</t>
  </si>
  <si>
    <t xml:space="preserve">Efetivação do compartilhamento de imóvel e promoção da economia de recursos de custeio </t>
  </si>
  <si>
    <t>TESLA INSTALACOES ELETRICAS EIRELI</t>
  </si>
  <si>
    <t>170088000012024NE000061</t>
  </si>
  <si>
    <t>ASSSSORIA - ADAPTAÇÕES DO IMÓVEL DO TRT PARA COMPARTILHAMENTO COM A DRF MONTES CLAROS.</t>
  </si>
  <si>
    <t>170088000012024NE000071</t>
  </si>
  <si>
    <t>ADAPTAÇÕES DO  TRT PARA COMPARTILHAMENTO COM A ARF (PASSOS)</t>
  </si>
  <si>
    <t>ARF/PAS</t>
  </si>
  <si>
    <t xml:space="preserve"> Adequar o novo imóvel às necessidades da unidade da Receita Federal, quanto às instalações civis, elétricas e de cabeamento estruturado.</t>
  </si>
  <si>
    <t>170094000012024NE000068; 170088000012024NE000427 e 170094000012023NE000227</t>
  </si>
  <si>
    <t>ASSESORIA - ADAPTAÇÕES DO TRT PARA COMPARTILHAMENTO COM A ARF (PASSOS)</t>
  </si>
  <si>
    <t>G.A. ENGENHARIA LTDA.</t>
  </si>
  <si>
    <t>170094000012023NE000230</t>
  </si>
  <si>
    <t xml:space="preserve">DPV - FORNECIMENTO DE PERSIANAS PARA NOVOS IMÓVEIS, MONTES CLAROS, CONS. LAFAIETE, GUAXUPÉ E PASSOS
</t>
  </si>
  <si>
    <t>MONTES CLAROS, CONS. LAFAIETE, GUAXUPÉ E PASSOS</t>
  </si>
  <si>
    <t>Suprir as necessidades quanto a: salubridade e habitabilidade das novas instalações das unidades, identidade visual e imagem da instituição, garantia de privacidade e proteção do patrimônio público contra a incidência solar</t>
  </si>
  <si>
    <t>Qualificação e padronização das novas instalações das unidades de Montes Claros, Passos, Conselheiro Lafaiete e Guaxupé</t>
  </si>
  <si>
    <t>JR DECORACOES E COMERCIO EM GERAL LTDA</t>
  </si>
  <si>
    <t>170088000012024NE000437</t>
  </si>
  <si>
    <t>DPV - SERVIÇO DE MANUTENÇÃO NA DRF/JFA</t>
  </si>
  <si>
    <t>Juiz de Fora</t>
  </si>
  <si>
    <t>Realizar serviços diversos de manutenção predial corretiva para instalações elétricas e hidrossanitárias</t>
  </si>
  <si>
    <t>Recuperação da integridade das instalações e sistemas prediais da DRFJFA</t>
  </si>
  <si>
    <t>LENADI ENGENHARIA E CONSTRUCAO LTDA</t>
  </si>
  <si>
    <t>170092000012024NE000036</t>
  </si>
  <si>
    <t>CONSERTO DE TELHADO NO IMÓVEL DO CAC BARRA DA TIJUCA</t>
  </si>
  <si>
    <t>Rio de Janeiro</t>
  </si>
  <si>
    <t>RJ</t>
  </si>
  <si>
    <t>07</t>
  </si>
  <si>
    <t>SRRF07</t>
  </si>
  <si>
    <t>DRF/RJ2</t>
  </si>
  <si>
    <t>Garantir a segurança e integridade do imóvel</t>
  </si>
  <si>
    <t>Substituição total do telhado e impermeabilização de lajes da cobertura</t>
  </si>
  <si>
    <t>100% concluída</t>
  </si>
  <si>
    <t>CREARE CONSTRUCOES EIRELI</t>
  </si>
  <si>
    <t>170116000012023NE000287</t>
  </si>
  <si>
    <t xml:space="preserve">Manter as áreas de copas e sanitários do imóvel sede da DRF RJO 2 </t>
  </si>
  <si>
    <t>Recolocação de revestimento nas paredes e pisos das copas e sanitários</t>
  </si>
  <si>
    <t>170116000012023NE000360 e 170116000012023NE000415</t>
  </si>
  <si>
    <t>INSTALAÇÃO DO SISTEMA DE COMBATE A INCÊNDIOS DA AGÊNCIA DA RECEITA FEDERAL EM ANGRA DOS REIS</t>
  </si>
  <si>
    <t>Angra dos Reis</t>
  </si>
  <si>
    <t>DRF/VRA</t>
  </si>
  <si>
    <t>ARF/ARS</t>
  </si>
  <si>
    <t>Garantir a segurança patrimonial e humana na prevenção contra incêndios no imóvel</t>
  </si>
  <si>
    <t>Instalação do sistema de combate a incêndio e atendimento às normas do CBMRJ</t>
  </si>
  <si>
    <t>SYC SOLUCOES E GESTAO DE SEGURANCA LTDA</t>
  </si>
  <si>
    <t>170116000012023NE000358</t>
  </si>
  <si>
    <t>FORNECIMENTO DE SERVIÇO DE MANUTENÇÃO DE SUBESTAÇÃO PARA A ALF DO PORTO DO RIO DE JANEIRO</t>
  </si>
  <si>
    <t>ALF/RJO</t>
  </si>
  <si>
    <t>Prover o imóvel com o fornecimento adequado de energia elétrica com economia e segurança</t>
  </si>
  <si>
    <t>Modernização e adequações aos padrões da concessionária e redução da carga</t>
  </si>
  <si>
    <t>PROSEL DE IGUACU PROJETOS E SERVICOS ELETRICOS LTDA</t>
  </si>
  <si>
    <t>170116000012023NE000396</t>
  </si>
  <si>
    <t>CONTRATACAO DE ELABORACAO DE PROJETO BASICO DE ACESSIBILIDADE PARA A DRF/NIT</t>
  </si>
  <si>
    <t>Niteroi</t>
  </si>
  <si>
    <t>DRF/NIT</t>
  </si>
  <si>
    <t>Adequar o imóvel às normas de acessibilidade</t>
  </si>
  <si>
    <t>Contratação de projeto que embasará a futura execução das obras de adaptação</t>
  </si>
  <si>
    <t>MLR ASSESSORIA E CONSTRUCOES LTDA</t>
  </si>
  <si>
    <t>170116000012023NE000410</t>
  </si>
  <si>
    <t>ADAPTAÇÃO ÀS NORMAS DE ACESSIBILIDADE CAC BTJ</t>
  </si>
  <si>
    <t>170116000012023NE000411</t>
  </si>
  <si>
    <t>SUBSTITUIÇÃO DE TELHAS DMA AV BRASIL</t>
  </si>
  <si>
    <t>Garantir a integridade das mercadorias armazenadas no depósito</t>
  </si>
  <si>
    <t>Substituição das telhas e exaustores danificados</t>
  </si>
  <si>
    <t>ZAD SOLUCOES EM ENGENHARIA EIRELI</t>
  </si>
  <si>
    <t>170116000012023NE000426</t>
  </si>
  <si>
    <t>Adaptação das salas 1022 a 1034 do edifício do Ministério da Fazenda no Rio de Janeiro, sob administração da SRA</t>
  </si>
  <si>
    <t>Abrigar a sede da DECEX - Delegacia de Exportação RJ</t>
  </si>
  <si>
    <t>Adaptação da área às necessidades de layout da equipe</t>
  </si>
  <si>
    <t>70,54% da obra concluída</t>
  </si>
  <si>
    <t>CONSTRUTORA JWA LTDA</t>
  </si>
  <si>
    <t>170114000012023NE001028 170114000012023NE001133 170114000012023NE001135</t>
  </si>
  <si>
    <t xml:space="preserve">PROJETO EXECUTIVO DA INSTALAÇÃO DE SISTEMA DE COMBATE A INCÊNDIO DA DEMAC </t>
  </si>
  <si>
    <t>DEMAC/RJ</t>
  </si>
  <si>
    <t>Proteger o imóvel da DEMAC - RJ contra incêndio, garantindo a segurança dos seus usuários</t>
  </si>
  <si>
    <t>Obtenção do projeto de instalação do sistema de combate a incêndio e pânico para a futura contratação de execução</t>
  </si>
  <si>
    <t>100% finalizados</t>
  </si>
  <si>
    <t>CONSTRUTORA COPAF LTDA</t>
  </si>
  <si>
    <t>170116000012021NE000378</t>
  </si>
  <si>
    <t>INSTALAÇÃO DE SISTEMA DE COMBATE A INCÊNDIO DO EDIFÍCIO SEDE DA DEMAC</t>
  </si>
  <si>
    <t>DEMAC/RJO</t>
  </si>
  <si>
    <t>Proteger o imóvel da DEMAC - RJ contra incêndio, garantindo a segurança patrimonial e dos seus usuários.</t>
  </si>
  <si>
    <t>Obtenção do Certificado de vistoria do Corpo de Bombeiros Militar do Rio de Janeiro</t>
  </si>
  <si>
    <t>170116000012024NE000230</t>
  </si>
  <si>
    <t>INSTALACAO DE CFTV EM TODAS AS UNIDADES</t>
  </si>
  <si>
    <t>Garantir a segurança patrimonial através de vigilância eletrônica</t>
  </si>
  <si>
    <t>Instalação de sistema de câmeras e gravações de imagens em todos os imóveis da 7ª RF</t>
  </si>
  <si>
    <t>SORS CONCEPT LTDA</t>
  </si>
  <si>
    <t>170116000012024NE000236</t>
  </si>
  <si>
    <t>CONSERTO DE ELEVADORES - DRF/NIT</t>
  </si>
  <si>
    <t>Consertar e modernizar o elevador de carga do imóvel sede da DRF Niterói</t>
  </si>
  <si>
    <t>Obtenção de projeto básico para a contratação da execução de conserto e modernização do elevador de carga.</t>
  </si>
  <si>
    <t>CORE GESTAO DE TECNOLOGIAS EM SAUDE LTDA</t>
  </si>
  <si>
    <t>170121000012024NE000012</t>
  </si>
  <si>
    <t>RECUPERAÇÃO DE MURO, CALÇADA E PISO DE ACESSO DE PEDESTRESDA DRF/NIT</t>
  </si>
  <si>
    <t>IRF/MCE</t>
  </si>
  <si>
    <t>Recuperar o muro de divisa, as calçadas e o piso do pátio de acesso à IRF Macaé com acessibilidade</t>
  </si>
  <si>
    <t>Contratação da execução das obras de recuperação do muro, calçadas e pátio com adaptações às normas de acessibilidade</t>
  </si>
  <si>
    <t>A S NETO ENGENHARIA LTDA</t>
  </si>
  <si>
    <t>170116000012024NE000304</t>
  </si>
  <si>
    <t>DPV - LAUDO DE AVALIACAO IMOBILIARIA PARA LOCACAO DA ARF EM DUQUE DE CAXIAS</t>
  </si>
  <si>
    <t>Duque de Caxias</t>
  </si>
  <si>
    <t>Obter o valor de mercado de locação do imóvel sede da ARF Duque de Caxias</t>
  </si>
  <si>
    <t>Análise da viabilidade de prorrogação do contrato de locação</t>
  </si>
  <si>
    <t>ANDRE A RODRIGUES ENGENHARIA</t>
  </si>
  <si>
    <t>170116000012024NE000336</t>
  </si>
  <si>
    <t>DPV - LAUDO DE AVALIACAO IMOBILIARIA PARA LOCACAO DA ARF EM NOVA FRIBURGO</t>
  </si>
  <si>
    <t>Nova Friburgo</t>
  </si>
  <si>
    <t>Obter o valor de mercado de locação do imóvel sede da ARF Nova Friburgo</t>
  </si>
  <si>
    <t>SILVA EDIFICACOES LTDA</t>
  </si>
  <si>
    <t>170116000012024NE000337</t>
  </si>
  <si>
    <t>Laudo técnico pericial para verificação de danos estruturais (NE de aditivo)</t>
  </si>
  <si>
    <t>São José do Rio Preto</t>
  </si>
  <si>
    <t>SP</t>
  </si>
  <si>
    <t>08</t>
  </si>
  <si>
    <t>DRF / RPO</t>
  </si>
  <si>
    <t>DRF /SJR</t>
  </si>
  <si>
    <t>Após ocorrência de incêndio na edificação, o laudo foi contratado para verificar se houve danos estruturais</t>
  </si>
  <si>
    <t>Verificar se a estrutura da edificação foi danificada devido à ocorrência de incêndio</t>
  </si>
  <si>
    <t xml:space="preserve">L.A. FALCAO BAUER CENTRO TECNOLOGICO </t>
  </si>
  <si>
    <t>170138000012023NE000113 e 170138000012022NE000351</t>
  </si>
  <si>
    <t>SUBSTITUIÇÃO DO SISTEMA DE AR CONDICIONADO DRF/SAE</t>
  </si>
  <si>
    <t>Santo André</t>
  </si>
  <si>
    <t>DRF /SAE</t>
  </si>
  <si>
    <t>SUBSTITUIÇÃO DO SISTEMA DE AR CONDICIONADO DRF/SANTO ANDRÉ</t>
  </si>
  <si>
    <t>SUBSTITUIR SISTEMA DE AR CONDICIONADO DRF/SANTO ANDRÉ</t>
  </si>
  <si>
    <t>SULAMERICANA ENGENHARIA LTDA</t>
  </si>
  <si>
    <t>170147000012023NE000084 e 170147000012021NE000136</t>
  </si>
  <si>
    <t>ANTEPROJETO DRF SÃO JOSÉ DO RIO PRETO (RETROFIT)</t>
  </si>
  <si>
    <t>DRF/RPO</t>
  </si>
  <si>
    <t>DRF/SJR</t>
  </si>
  <si>
    <t>Após conclusão do laudo estrutural, apontando situação de normalidade na edificação, a meta da contratação do anteprojeto é modernizar as instalações da DRF/SJR</t>
  </si>
  <si>
    <t>Realizar anteprojeto para modernizar (retrofit) as instalações da DRF/São José do Rio Preto conforme normas e utilização atuais</t>
  </si>
  <si>
    <t>ALINE DE ALMEIDA PACHECO LTDA</t>
  </si>
  <si>
    <t>170138000012023NE000166</t>
  </si>
  <si>
    <t>CONTRATO DE EXECUÇÃO DA OBRA DA NOVA SEDE ARF/ITANHAÉM</t>
  </si>
  <si>
    <t>Intanhaém</t>
  </si>
  <si>
    <t>ALF/STS</t>
  </si>
  <si>
    <t>ARF/IEM</t>
  </si>
  <si>
    <t>Conclusão da obra da nova sede da ARF/Itanhaém</t>
  </si>
  <si>
    <t>Concluir obra da nova sede da ARF/Itanhaém</t>
  </si>
  <si>
    <t>IPATINTAS 3D CONSTRUTORA EIRELI</t>
  </si>
  <si>
    <t>170168000012023NE000068</t>
  </si>
  <si>
    <t>RENOVAÇÃO AVCB DRF BAURU</t>
  </si>
  <si>
    <t>Bauru</t>
  </si>
  <si>
    <t>DRF/BAU</t>
  </si>
  <si>
    <t>Elaboração de Projeto Básico de Adequação do Sistema de Combate a Incêndio para Emissão de AVCB do DMA/BAURU</t>
  </si>
  <si>
    <t>Projeto Básico de Adequação do Sistema de Combate a Incêndio para Emissão de AVCB do DMA/BAURU</t>
  </si>
  <si>
    <t>MOTTA &amp; MARCHESINI CONSULTORIA EMPRESARIAL LTDA</t>
  </si>
  <si>
    <t>170135000012023NE000256</t>
  </si>
  <si>
    <t>PROJETO BÁSICO DE SEGURANÇA CONTRA INCÊNDIOS PARA AUTO DE VISTORIA DO CORPO DE BOMBEIROS - AVCB PARA A DRF OSA</t>
  </si>
  <si>
    <t>Osasco</t>
  </si>
  <si>
    <t>DRF/OSA</t>
  </si>
  <si>
    <t>Elaboração de Projeto Básico de Adequação do Sistema de Combate a Incêndio para Emissão de AVCB da DRF/Osasco</t>
  </si>
  <si>
    <t>Obter projeto básico de adequação do sistema de combate a incêndio para emissão de AVCB da DRF/Osasco</t>
  </si>
  <si>
    <t>CEMAQ ASSESSORIA TECNICA A PREVENCAO E COMBATE A INCEN</t>
  </si>
  <si>
    <t>170147000012023NE000130</t>
  </si>
  <si>
    <t>PROJETO EXECUTIVO E EXECUÇÃO DA MODERNIZAÇÃO DA CABINE PRIMÁRIA DO EDIFÍCIO SEDE DA DRF/OSA.</t>
  </si>
  <si>
    <t>Elaboração de projeto executivo de modernização da cabine primária do edifício-sede da DRF/Osasco e sua execução</t>
  </si>
  <si>
    <t>Elaborar projeto executivo e executar modernização da cabine primária do edifício-sede da DRF/Osasco</t>
  </si>
  <si>
    <t>WST PEREIRA ENGENHARIA</t>
  </si>
  <si>
    <t>170147000012023NE000126</t>
  </si>
  <si>
    <t>CONSTRUÇÃO DE MURO NO PERÍMETRO DO DMA BAURU</t>
  </si>
  <si>
    <t>Construção de muro em alvenaria no perímetro do DMA/Bauru</t>
  </si>
  <si>
    <t>1.283 m² de muro de alvenaria, e contrução de um pátio de estacionamento adicional</t>
  </si>
  <si>
    <t>SKYSUN PROJETOS INSTALACOES E MONTAGENS INDUSTRIAIS EIR</t>
  </si>
  <si>
    <t>170135000012023NE000291 e 170135000012022NE000399</t>
  </si>
  <si>
    <t>REFORMA DA CALCADA DE CONCRETO E FORNECIMENTO E ASSENTAMENTO DE PINGADEIRAS NO MURO O DMA/BAU</t>
  </si>
  <si>
    <t>Reformar calçada e assentar pingadeira no muro do DMA/BAURU</t>
  </si>
  <si>
    <t>Demolição de calçada existente; limpeza e descarte de entulho; acerto de terreno; execução de nova calçada; fornecimento e assentamento de pingadeiras em concreto pré-moldado em toda a extensão do muro do DMA/BAURU</t>
  </si>
  <si>
    <t>170135000012023NE000346</t>
  </si>
  <si>
    <t xml:space="preserve"> REFORMA E ADEQUACAO DE EDIFICACAO EXISTENTE PARA FUTURO ALOJAMENTO DE MOTORISTAS NO DMA/BAU</t>
  </si>
  <si>
    <t>Reformar antigo vestiário para que sirva de alojamento a motoristas de outras unidades e funcionários</t>
  </si>
  <si>
    <t>Alojamento completo com capacidade para até 08 pessoas</t>
  </si>
  <si>
    <t>170135000012023NE000347</t>
  </si>
  <si>
    <t>INSTALAÇÃO DE SISTEMA DE COMBATE A INCÊNDIO NO DMA/IPIRANGA</t>
  </si>
  <si>
    <t>São Paulo</t>
  </si>
  <si>
    <t>ALF/SPO</t>
  </si>
  <si>
    <t>INSTALAR SISTEMA DE COMBATE A INCÊNDIO NO DMA/IPIRANGA</t>
  </si>
  <si>
    <t>REFERENCIAL MONTAGENS INDUSTRIAIS LTDA</t>
  </si>
  <si>
    <t>170533000012023NE000110</t>
  </si>
  <si>
    <t>FISCALIZAÇÃO DA INSTALAÇÃO DE SISTEMA DE COMBATE A INCÊNDIO NO DMA/IPIRANGA</t>
  </si>
  <si>
    <t>Assessoria à fiscalização da instalação do sistema de combate a incêndio do DMA/Ipiranga</t>
  </si>
  <si>
    <t>Assessorar a fiscalização técnica do serviço de instalação do sistema de combate a incêndio do DMA/Ipiranga</t>
  </si>
  <si>
    <t>LLP ENGENHARIA &amp; CONSULTORIA LTDA</t>
  </si>
  <si>
    <t>170533000012023NE000118</t>
  </si>
  <si>
    <t>CONTRATAÇÃO DE PROJETO DE MODERNIZAÇÃO DO SELEVADORES DA DRF SANTO ANDRÉ.</t>
  </si>
  <si>
    <t>SRRF08</t>
  </si>
  <si>
    <t>Obter projeto de modernização dos elevadores da DRF/Santo André</t>
  </si>
  <si>
    <t>31/04/2024</t>
  </si>
  <si>
    <t>HABITARE ENGENHARIA LTDA</t>
  </si>
  <si>
    <t>170133000012023NE000169</t>
  </si>
  <si>
    <t>PROJETO E EXECUÇÃO PARA TROCA DO ELEVADOR DA DRF OSASCO</t>
  </si>
  <si>
    <t>Obter projeto de modernização dos elevadores da DRF/Osasco</t>
  </si>
  <si>
    <t>PROJETO DE REFORMA DOS ELEVADORES - EDIFÍCIO FLORÊNCIO DE ABREU</t>
  </si>
  <si>
    <t>Obter projeto de modernização dos elevadores do edifício da SRRF08 na rua Florêncio de Abreu</t>
  </si>
  <si>
    <t>PROJETO PARA RETROFIT DA EDIFICAÇÃO SEDE DA DRF OSASCO</t>
  </si>
  <si>
    <t>Elaboração de projeto de retrofit para o edifício-sede da DRF/Osasco</t>
  </si>
  <si>
    <t>Obter projeto para executar retrofit na DRF/Osasco</t>
  </si>
  <si>
    <t>CARLOS RENAN DE AZEVEDO SANTOS CONSULTORIA E SERVICOS D</t>
  </si>
  <si>
    <t>170147000012023NE000141</t>
  </si>
  <si>
    <t>EXECUÇÃO DE OBRAS DE REPARO E IMPLANTAÇÃO DE DRENAGEM NO SUBSOLO DA ARF/SBC</t>
  </si>
  <si>
    <t>São Bernado do Campo</t>
  </si>
  <si>
    <t>DRF/SAE</t>
  </si>
  <si>
    <t>ARF/SBC</t>
  </si>
  <si>
    <t>REPARO E IMPLANTAÇÃO DE DRENAGEM NO SUBSOLO DA ARF/SÃO BERNARDO DO CAMPO</t>
  </si>
  <si>
    <t>EXECUÇÃO DE OBRAS DE REPARO E IMPLANTAÇÃO DE DRENAGEM NO SUBSOLO DA ARF/SÃO BERNARDO DO CAMPO</t>
  </si>
  <si>
    <t>REIVAX ENGENHARIA E PROJETOS LTDA</t>
  </si>
  <si>
    <t>170147000012023NE000145</t>
  </si>
  <si>
    <t>PROJETO PARA OBTENÇÃO DO AVCB - EDIFÍCIO FLORÊNCIO DE ABREU</t>
  </si>
  <si>
    <t>Levantamento Cadastral Arquitetônico; Estudos e Projetos de Sistema de Proteção Contra Incêndio; Projetos Complementares para obtenção de AVCB</t>
  </si>
  <si>
    <t>Elaboração e aprovação de projeto junto ao corpo de bombeiros; elaboração de projetos complementares de adequação da edificação da R. Florêncio de Abreu</t>
  </si>
  <si>
    <t>MINERVA ENGENHARIA LTDA</t>
  </si>
  <si>
    <t>170133000012023NE000183</t>
  </si>
  <si>
    <t>CONTRATAÇÃO DE PLANO DE MANUTENÇÃO PREDIAL E DE PROJETO BÁSICO PARA A VIGILÂNCIA ELETRÔNICA.</t>
  </si>
  <si>
    <t>São José dos Campos</t>
  </si>
  <si>
    <t>DRF/SJC</t>
  </si>
  <si>
    <t>Adequar instalações e instalar sistema de CFTV</t>
  </si>
  <si>
    <t>PRIMUSTECH SISTEMAS DE SEGURANCA E TECNOLOGIA DA INFORM</t>
  </si>
  <si>
    <t>170262000012023NE000170</t>
  </si>
  <si>
    <t>CONTRATAÇÃO DE EMPRESA PARA ATUALIZAÇÃO DO SISTEMA DE PROTEÇÃO CONTRA INCÊNDIOS DRF/SAE</t>
  </si>
  <si>
    <t>ATUALIZAÇÃO DO SISTEMA DE PROTEÇÃO CONTRA INCÊNDIOS DRF/SANTO ANDRÉ</t>
  </si>
  <si>
    <t>ATUALIZAR DO SISTEMA DE PROTEÇÃO CONTRA INCÊNDIOS DRF/SANTO ANDRÉ</t>
  </si>
  <si>
    <t>170147000012023NE000133</t>
  </si>
  <si>
    <t>PROJETO BÁSICO E EXECUTIVO PARA A REFORMA COMPLETA DRF/CPS</t>
  </si>
  <si>
    <t>Campinas</t>
  </si>
  <si>
    <t>DRF /CPS</t>
  </si>
  <si>
    <t>Elaboração de projeto básico e executivo para a reforma do edifício da DRF/Campinas</t>
  </si>
  <si>
    <t>Entrega dos projetos básico e executivo para reforma da DRF/Campinas</t>
  </si>
  <si>
    <t>UMPRAUM ARQUITETOS ASSOCIADOS S/S</t>
  </si>
  <si>
    <t>170136000012021NE000077
170136000012021NE000078</t>
  </si>
  <si>
    <t xml:space="preserve">EXECUÇÃO DA ADAPTAÇÃO ÀS NORMAS DOS BOMBEIROS DA DRF/RPO </t>
  </si>
  <si>
    <t>Ribeirão Preto</t>
  </si>
  <si>
    <t>DRF /RPO</t>
  </si>
  <si>
    <t>Adaptações na edificação da DRF/São José do Rio Preto para atendimento às normas do corpo de bombeiros</t>
  </si>
  <si>
    <t>Execução de serviços para adaptar a edificação da DRF/São José do Rio Preto para atendimento às normas do corpo de bombeiros</t>
  </si>
  <si>
    <t>FILIPE LOPES BOECHAT ELETRICA</t>
  </si>
  <si>
    <t>170138000012022NE000341 e 170138000012021NE000238</t>
  </si>
  <si>
    <t>EXECUÇÃO DA OBRA DE ADAPTAÇÃO ÀS NORMAS DE ACESSIBILIDADE NA DRF E ASSESSORIA A FISCALIZAÇÃO</t>
  </si>
  <si>
    <t>Adaptações de acessibilidade na edificação da DRF/São José do Rio Preto</t>
  </si>
  <si>
    <t>Execução de serviços para adaptar a acessibilidade à edificação da DRF/São José do Rio Preto</t>
  </si>
  <si>
    <t>170138000012022NE000342 e 170138000012021NE000239</t>
  </si>
  <si>
    <t>REFORMA DE ÁREAS MOLHADAS E TROCA DE MANTAS DE IMPERMEABILIZAÇÃO DA DRF/SJR</t>
  </si>
  <si>
    <t>Reforma de áreas molhadas e impermeabilização da DRF/São José do Rio Preto</t>
  </si>
  <si>
    <t>Execução de serviços de reforma de áreas molhadas e impermeabilização da DRF/São José do Rio Preto</t>
  </si>
  <si>
    <t>170138000012021NE000240</t>
  </si>
  <si>
    <t>SUBSTITUIÇÃO DAS MÁQUINAS DE AR CONDICIONADO DO EDIFÍCIO RUA AVANHANDAVA</t>
  </si>
  <si>
    <t>Substituir equipamentos self-contained de ar condicionado do edifício da rua Avanhandava</t>
  </si>
  <si>
    <t>Substituição de todos os equipamentos self-contained de ar condicionado do edifício da rua Avanhandava</t>
  </si>
  <si>
    <t>LIVRE INOVACOES EIRELI</t>
  </si>
  <si>
    <t>170133000012022NE000165</t>
  </si>
  <si>
    <t>REFORMA DO PRÉDIO DA INSPETORIA DA RECEITA FEDERAL DO BRASIL EM SÃO SEBASTIÃO</t>
  </si>
  <si>
    <t>São Sebastião</t>
  </si>
  <si>
    <t>DRF /SJC</t>
  </si>
  <si>
    <t>IRF /SSO</t>
  </si>
  <si>
    <t>Reformar edifício da Inspetoria da RFB em São Sebastião</t>
  </si>
  <si>
    <t>Concluir reforma do edifício da Inspetoria da RFB em São Sebastião</t>
  </si>
  <si>
    <t>ATRIA CONSTRUCOES LTDA</t>
  </si>
  <si>
    <t>170262000012022NE000030 e 170262000012022NE000274</t>
  </si>
  <si>
    <t>CONTRATAÇÃO DE OBRA DE REFORMA DOS ELEVADORES DA DRFSOR</t>
  </si>
  <si>
    <t>Sorocaba</t>
  </si>
  <si>
    <t>DRF /JUN</t>
  </si>
  <si>
    <t>DRF /SOR</t>
  </si>
  <si>
    <t>Reforma dos elevadores da DRF/Sorocaba</t>
  </si>
  <si>
    <t>Executar obra de reforma dos elevadores da DRF/Sorocaba</t>
  </si>
  <si>
    <t>ELEVADORES VILLARTA LTDA</t>
  </si>
  <si>
    <t>170318000012022NE000146</t>
  </si>
  <si>
    <t>CONTRATAÇÃO DE PROJETO BÁSICO PARA MODERNIZAÇÃO DE ELEVADORES DA ARF SBC</t>
  </si>
  <si>
    <t>Substituição de 02 elevadores do prédio da ARF SBC</t>
  </si>
  <si>
    <t>A obra teve início em 2023. Nesse ano foram pagas apenas as etapas 1 e 2 do cronograma físico-financeiro. Em 2024, até o momento, foram pagas as etapas 4 e 5.</t>
  </si>
  <si>
    <t>ONE ELEVADORES DF LTDA.</t>
  </si>
  <si>
    <t>170147000012022NE000194</t>
  </si>
  <si>
    <t>REFORMA DE SETOR DO EDIFÍCIO FLORÊNCIO DE ABREU PARA INSTALAÇÃO DE STAND DE TIROS.</t>
  </si>
  <si>
    <t>Reformar setor do edifício da rua Florêncio de Abreu para instalação de stand de tiros</t>
  </si>
  <si>
    <t xml:space="preserve">Instalação de stand de tiros no edifício da RFB/SRRF08 da rua Florêncio de Abreu em São Paulo </t>
  </si>
  <si>
    <t>BROS BR OBRAS E SERVICOS EIRELI</t>
  </si>
  <si>
    <t>170133000012022NE000241</t>
  </si>
  <si>
    <t>ASSESSORIA À FISCALIZAÇÃO DO PROJETO BÁSICO E EXECUTIVO PARA A REFORMA COMPLETA DRF/CPS</t>
  </si>
  <si>
    <t>Assessoria à fiscalização do contrato de Elaboração de projeto básico e executivo para a reforma do edifício da DRF/Campinas</t>
  </si>
  <si>
    <t>Assessorar fiscalização técnica do contrato de elaboração dos projetos básico e executivo para reforma da DRF/Campinas</t>
  </si>
  <si>
    <t>INPROJECT PROJETOS LTDA.</t>
  </si>
  <si>
    <t>170136000012022NE000044
170136000012023NE000028
170136000012024NE000018</t>
  </si>
  <si>
    <t>REFORMA DA TUBULAÇÃO E LAJE TÉCNICA DO SISTEMA DE AR CONDICIONADO DO EDIFÍCIO RUA AVANHANDAVA</t>
  </si>
  <si>
    <t>Revitalizar equipamentos do sistema de climatização do ar,  que se encontram na laje do edifício</t>
  </si>
  <si>
    <t>Conclusão da revitalização do sistema de climatização do edifício, após troca dos equipamentos self-contained</t>
  </si>
  <si>
    <t>ARP MANUTENCAO DE EQUIPAMENTOS ELETRICOS E HIDRAULICOS</t>
  </si>
  <si>
    <t>170133000012024NE000070</t>
  </si>
  <si>
    <t>PROJETO BÁSICO PARA IMPERMEABILIZAÇÃO DAS LAJES DA DRF RIBEIRÃO PRETO.</t>
  </si>
  <si>
    <t>Impermeabilização das lajes do edifício</t>
  </si>
  <si>
    <t>Sanar problema de infiltração de água por meio de impermeabilização das lajes</t>
  </si>
  <si>
    <t>SN DE SOUZA LIMPEZA IMPERMEABILIZACAO E CONSTRUCAO CIV</t>
  </si>
  <si>
    <t>170138000012024NE000103</t>
  </si>
  <si>
    <t>SUBSTITUIÇÃO  DO SISTEMA DE PROTEÇÃO SOLAR (BRISES)</t>
  </si>
  <si>
    <t>DRF/JUN</t>
  </si>
  <si>
    <t>DRF/SOR</t>
  </si>
  <si>
    <t>Substituição do sistema de proteção solar (brises)</t>
  </si>
  <si>
    <t>Sanar problema de segurança e insolação solar causados por falhas no sistema de brises instalados anteriormente</t>
  </si>
  <si>
    <t>RACIONAL FORROS E BRISES COMERCIO E SERVICOS LTDA</t>
  </si>
  <si>
    <t>170318000012024NE000143</t>
  </si>
  <si>
    <t>LAUDO DE SEGURANÇA ESTRUTURAL PARA INSTALACAO DO SISTEMA DE GERACAO DE ENERGIA SOLAR NO DMA IPIRANGA</t>
  </si>
  <si>
    <t>Obter informações a respeito da segurança estrutural da edificação</t>
  </si>
  <si>
    <t>Conhecer as condições da estrutura do DMA a fim de decidir a instalação de paineis solares e outras reformas pretendidas</t>
  </si>
  <si>
    <t>ENGENHARIA DE FUNDACOES, PROJETOS E OBRAS LTDA</t>
  </si>
  <si>
    <t>170133000012024NE000119</t>
  </si>
  <si>
    <t>PROJETO EMERGENCIAL DE IMPERMEABILIZAÇÃO DO SUBSOLO DA EDIFICAÇÃO E CORREÇÃO DE CALÇADA</t>
  </si>
  <si>
    <t>Obtenção de laudo e projeto para recuperar impermeabilização do subsolo da edificação e corrigir calçada</t>
  </si>
  <si>
    <t>Laudo e projeto de impermeabilização do subsolo da edificação e projeto para correção da calçada</t>
  </si>
  <si>
    <t>170133000012024NE000537</t>
  </si>
  <si>
    <t>ASSESSORIA À FISCALIZAÇÃO DO REMANESCENTE DE OBRA - SERVIÇOS DE RESTAURO DA ALF/STS</t>
  </si>
  <si>
    <t>Santos</t>
  </si>
  <si>
    <t>Assessorar fiscalização técnica do serviço de restauro da fachada da Alfândega de Santos</t>
  </si>
  <si>
    <t>Municiar fiscalização técnica do serviço de restauro da fachada da Alfândega de Santos com informações relevantes, tempestivas e suficientes</t>
  </si>
  <si>
    <t>170133000012024NE000541</t>
  </si>
  <si>
    <t>SUBSTITUIÇÃO DO CHILLER DO SISTEMA DE REFRIGERAÇÃO DE AR</t>
  </si>
  <si>
    <t>Elaboração de Laudos e Projetos Básicos para modernização dos sistemas centrais de ar condicionados instalados nas Delegacias da RFB em São José do Rio Preto e Sorocaba</t>
  </si>
  <si>
    <t>modernização dos sistemas centrais de ar condicionados instalados nas Delegacias da RFB em São José do Rio Preto e Sorocaba</t>
  </si>
  <si>
    <t>170133000012024NE000547</t>
  </si>
  <si>
    <t>REMANESCENTE DE OBRA - SERVIÇOS DE RESTAURO DA ALF/STS</t>
  </si>
  <si>
    <t>Restaurar fachada da Alfândega de Santos</t>
  </si>
  <si>
    <t>Restauro da] fachada da Alfândega de Santos</t>
  </si>
  <si>
    <t>M.R. CONSTRUTORA LTDA</t>
  </si>
  <si>
    <t>170168000012023NE000112; 170168000012024NE000049 e 170133000012024NE000562</t>
  </si>
  <si>
    <t>EXECUÇÃO DA MODERNIZAÇÃO DA CABINE PRIMÁRIA E SUBSTITUIÇÃO DO GERADOR DO EDIFÍCIO-SEDE DRF/OSASCO</t>
  </si>
  <si>
    <t>MODERNIZAR CABINE PRIMÁRIA E SUBSTITUIR GERADOR DO EDIFÍCIO-SEDE DRF/OSASCO</t>
  </si>
  <si>
    <t>Resolver problemas de alimentação de energia elétrica no edifício</t>
  </si>
  <si>
    <t>DANTAS ENGENHARIA E CONSTRUCAO LTDA</t>
  </si>
  <si>
    <t>170133000012024NE000576</t>
  </si>
  <si>
    <t>REFORMA DAS ÁREAS MOLHADAS (COPAS E BANHEIROS) DO EDIFÍCIO-SEDE DRF/OSASCO</t>
  </si>
  <si>
    <t>REFORMAR ÁREAS MOLHADAS (COPAS E BANHEIROS) DO EDIFÍCIO-SEDE DRF/OSASCO</t>
  </si>
  <si>
    <t>Resolver problemas de instalações hidrossanitárias e atualizar, padronizar banheiros e copas</t>
  </si>
  <si>
    <t>A S S ENGENHARIA E CONSTRUCOES</t>
  </si>
  <si>
    <t>170133000012024NE000628</t>
  </si>
  <si>
    <t>CONSTRUÇÃO DE MURO E GUARITA E COLOCAÇÃO DE PEDRAS BRITA NO PÁTIO DE VEÍCULOS APREENDIDOS DA DRF JOINVILLE SC</t>
  </si>
  <si>
    <t>Joinville</t>
  </si>
  <si>
    <t>SC</t>
  </si>
  <si>
    <t>09</t>
  </si>
  <si>
    <t>DRF /JOI</t>
  </si>
  <si>
    <t>Prover proteção perimetral ao imóvel, utilizado como pátio de guarda de veículos apreendidos.</t>
  </si>
  <si>
    <t>Conservação do Patrimônio Público com maior segurança institucional.</t>
  </si>
  <si>
    <t>Iniciativa 70% executada até 31/12/2023</t>
  </si>
  <si>
    <t>170156000012023NE000326</t>
  </si>
  <si>
    <t>CONSTRUÇÃO DE MURO NO PÁTIO DE CUSTÓDIA DE VEÍCULOS APREENDIDOS</t>
  </si>
  <si>
    <t>Foz do Iguaçu</t>
  </si>
  <si>
    <t>PR</t>
  </si>
  <si>
    <t>ALF/FOZ</t>
  </si>
  <si>
    <t>Iniciativa concluída</t>
  </si>
  <si>
    <t>BC CONSTRUTORA LTDA</t>
  </si>
  <si>
    <t>170156000012023NE000362; 170156000012022NE000671 e 170156000012022NE000720</t>
  </si>
  <si>
    <t>ADITIVO PROJETO - CONSTRUÇÃO DE MURO E GUARITAS NO PÁTIO DE CUSTÓDIA DE VEÍCULOS APREENDIDOS</t>
  </si>
  <si>
    <t>ALF /FOZ</t>
  </si>
  <si>
    <t>JOSE FERNANDO FERREIRA DE ARAUJO - CONSTRUCOES EIRELI</t>
  </si>
  <si>
    <t>170162000012022NE000032</t>
  </si>
  <si>
    <t>CONTRATAÇÃO DOS SERVIÇOS DE ADEQUAÇÃO DOS QUADROS ELÉTRICOS E DO LEIAUTE DAS SALAS DE TELEMÁTICA E DE NOBREAKS, VISANDO A INSTALAÇÃO DE NOVOS EQUIPAMENTOS, NA ADUANA DA PIA.</t>
  </si>
  <si>
    <t>Prover sala técnica para abrigar equipamentos do projeto Muralha Inteligente, objtivando operações de repressão ao contrabando e descaminho.</t>
  </si>
  <si>
    <t>Ambiente adequado à instalação dos sistemas relacionados, proporcionando regular operação do Projeto Muralha Inteligente na PIA (Ponta Internacional da Amizade).</t>
  </si>
  <si>
    <t>MSS CONSTRUCOES E REFORMAS LTDA</t>
  </si>
  <si>
    <t>170156000012023NE000344</t>
  </si>
  <si>
    <t>EXECUÇÃO DO PROJETO PARA A SUBSTITUIÇÃO DA COBERTURA DO DMA DA DRF/PONTA GROSSA</t>
  </si>
  <si>
    <t>Ponta Grossa</t>
  </si>
  <si>
    <t>SRRF09</t>
  </si>
  <si>
    <t>DRF/PTG</t>
  </si>
  <si>
    <t>Reparar estrutura comprometida e prover estanqueidade ao imóvel utilizado como DMA e Almoxarifado da DRF/PTG</t>
  </si>
  <si>
    <t>Conservação do Patrimônio Público com estabilização de estrutura da cobertura, estanqueidade e maior conformo termoacústico.</t>
  </si>
  <si>
    <t>Iniciativa 60% executada até 31/12/2023</t>
  </si>
  <si>
    <t>BARROS ENGENHARIA EIRELI</t>
  </si>
  <si>
    <t>170156000012023NE000388</t>
  </si>
  <si>
    <t>ACESSIBILIDADE E REFORMA DO PRÉDIO-SEDE DA ALF/FOZ</t>
  </si>
  <si>
    <t>Prover acessibilidade ao complexo da sede da ALF/FOZ, por meio de rampas, equipamentos de transporte vertical, adequaçõe de banheiros, e demais intervenções relacionadas</t>
  </si>
  <si>
    <t>Acessibilidade universal de usuários internos e externos.</t>
  </si>
  <si>
    <t>Iniciativa 35,53% executada até 31/12/2023</t>
  </si>
  <si>
    <t>170156000012023NE000400</t>
  </si>
  <si>
    <t>ESTUDO DO SOLO (SPT) PARA ANTEPROJETO USINA FOTOVOLTAICA no PCVA da RFB em Foz do Iguaçu/PR</t>
  </si>
  <si>
    <t>Obter informações técnicas para possibilitar desenvolvimento de projetos de fundações no complexo.</t>
  </si>
  <si>
    <t>Execução de 12 perfurações para caracterização do solo.</t>
  </si>
  <si>
    <t>BERNARDI &amp; CHIQUETI LTDA</t>
  </si>
  <si>
    <t>170156000012023NE000472</t>
  </si>
  <si>
    <t>RECUPERAÇÃO COBERTURA ALFÂNDEGA DE FOZ DO IGUAÇU/PR</t>
  </si>
  <si>
    <t>Prover estanqueidade ao imóvel da ALF/FOZ</t>
  </si>
  <si>
    <t>Conservação do Patrimônio Público e devolução da funcionalidade do ambiente.</t>
  </si>
  <si>
    <t>170156000012023NE000553</t>
  </si>
  <si>
    <t>DPV - RECUPERACAO DA COBERTURA DO DMA DA DRF/MARINGA</t>
  </si>
  <si>
    <t>Maringa</t>
  </si>
  <si>
    <t>Prover estanqueidade ao imóvel do DMA da DRF/MARINGA</t>
  </si>
  <si>
    <t>M P L METALURGICA PARANA LTDA</t>
  </si>
  <si>
    <t>170156000012023NE000549</t>
  </si>
  <si>
    <t>CONTRATAÇÃO DO PROJETO DE RESTAURO DO PRÉDIO HISTÓRICO DA ALF-PGA.</t>
  </si>
  <si>
    <t>Paranaguá</t>
  </si>
  <si>
    <t>ALF/PGA</t>
  </si>
  <si>
    <t>Prover o restauro garantindo as características históricas e a usabilidade do imóvel.</t>
  </si>
  <si>
    <t>FACCIO ARQUITETURA S/S LTDA</t>
  </si>
  <si>
    <t>170156000012023NE000552</t>
  </si>
  <si>
    <t>CONTRATAÇÃO DO PROJETO DE RESTAURO DO CASARÃO MALBURG</t>
  </si>
  <si>
    <t>Itajaí</t>
  </si>
  <si>
    <t>DRF/BLU</t>
  </si>
  <si>
    <t>ALF/ITJ</t>
  </si>
  <si>
    <t>170156000012023NE000551</t>
  </si>
  <si>
    <t>SUBSTITUIÇÃO DO TELHADO DO DMA DA ALF/PGA</t>
  </si>
  <si>
    <t>Prover estanqueidade ao imóvel do DMA da ALF/PGA</t>
  </si>
  <si>
    <t>Conservação do Patrimônio Público com nova cobertura, substituição de janelas e intervenção de fachada do imóvel.</t>
  </si>
  <si>
    <t>BARROS ENGENHARIA LTDA</t>
  </si>
  <si>
    <t>170156000012023NE000565 e 170156000012023NE000568</t>
  </si>
  <si>
    <t>DPV - reformas no imóvel da DRF-MGA</t>
  </si>
  <si>
    <t>As readequações no 4º andar do imóvel ocupado pela DRF Maringá são necessárias para viabilizar a realocação da PSFN Maringá (Procuradoria Seccional da Fazenda Nacional), hoje instalada em 4 andares locados (2º, 3º, 4º e 5º andares do Edifício Gênesis, em Maringá-PR), passando a ocupar um andar somente, com o objetivo de eliminar o valor despendido em aluguel, já que o edifício da DRF Maringá é próprio da União. Será necessário também, realizar adaptações nos 4 andares do imóvel atualmente ocupado pela PSFN, para devolver o mesmo nas condições originais estabelecidas no contrato de locação.</t>
  </si>
  <si>
    <t>Concluídos os serviços do Subitem 1, a PSFN Maringá realizou a mudança para o imóvel da Receita Federal, que passou a compartilhar um andar que não estava em uso, desocupando o imóvel locado pela PSFN Maringá e entregando ao proprietário após a conclusão dos serviços do Subitem 2. Como resultado, uma economia nos valores pagos em aluguel pela PSFN Maringá, e a otimização do imóvel da Receita Federal com o rateio das despesas.</t>
  </si>
  <si>
    <t>170153000012023NE000351</t>
  </si>
  <si>
    <t>REFORMA TELHADO DA SEDE DA DRF/CVL</t>
  </si>
  <si>
    <t>Cascavel</t>
  </si>
  <si>
    <t>DRF/CVL</t>
  </si>
  <si>
    <t>Prover estanqueidade ao imóvel sede da DRF/CVL.</t>
  </si>
  <si>
    <t>STRACKE &amp; SCANAGATTA CONSTRUCOES LTDA</t>
  </si>
  <si>
    <t>170153000012023NE000459</t>
  </si>
  <si>
    <t>REFORMAR AS INSTALAÇÕES DO 8º ANDAR DO ED SEDE DO ME EM CURITIBA/PR</t>
  </si>
  <si>
    <t>Curitiba</t>
  </si>
  <si>
    <t>Prover modernização de instalações do setor envolvido no ed. Sede do MGI em Curitiba/PR.</t>
  </si>
  <si>
    <t>Modernização do Patrimônio Público, com ambiente ergonômico, climatizado e layout eficiente.</t>
  </si>
  <si>
    <t>NETINSTALL LTDA.</t>
  </si>
  <si>
    <t>170153000012023NE000510</t>
  </si>
  <si>
    <t>MODERNIZAÇÃO DA SUBESTAÇÃO DE ENERGIA NA SEDE DO MF/PR</t>
  </si>
  <si>
    <t>Modernizar sistema de subestação de energia do ed. Sede do MGI em Curitiba/PR.</t>
  </si>
  <si>
    <t>Redução de riscos relacionados à transformação de energia na entrada do imóvel, evitando incidentes que comprometem o normal funcionamento do imóvel.</t>
  </si>
  <si>
    <t>20/12/203</t>
  </si>
  <si>
    <t>SOLAR ENGENHARIA E PROJETOS EIRELI</t>
  </si>
  <si>
    <t>170153000012023NE000463</t>
  </si>
  <si>
    <t>Cobertura Metálica para a ALF/Dionísio Cerqueira-SC</t>
  </si>
  <si>
    <t>Dionísio Cerqueira</t>
  </si>
  <si>
    <t>ALF/DCA</t>
  </si>
  <si>
    <t>Prover o imóvel com nova cobertura de proteção solar e precipitação pluvial</t>
  </si>
  <si>
    <t>Conservação do Patrimônio Público com nova cobertura para proteção dos usuários no ato de carga e descarga de mercadorias</t>
  </si>
  <si>
    <t>LAVALL E LORENZON LTDA</t>
  </si>
  <si>
    <t>170156000012024NE000174</t>
  </si>
  <si>
    <t>Concluída</t>
  </si>
  <si>
    <t>Execução de muro perimetral do DMA da DRF/LON</t>
  </si>
  <si>
    <t>Londrina</t>
  </si>
  <si>
    <t>DRF/LON</t>
  </si>
  <si>
    <t>Reconstrução de muro colapsado em função de ação do vento restaurando a segurança privativa da edificação</t>
  </si>
  <si>
    <t>TEKENGE ENGENHARIA E CONSTRUCOES LTDA</t>
  </si>
  <si>
    <t>170156000012024NE000225</t>
  </si>
  <si>
    <t>DPV - SERVICOS DE SONDAGEM DE SOLO DOS DMA DA DRF/MARINGA E ALF/ITAJAI</t>
  </si>
  <si>
    <t>Reconhecimento do solo para elaboração de projetos de fundações</t>
  </si>
  <si>
    <t xml:space="preserve">Convservação do Patrimônio Público com a implantação do sistema de PPCI na Alfândega da Receita Federal do Brasil em Itajaí/SC </t>
  </si>
  <si>
    <t>GEOCLEAN - GEOLOGIA E SONDAGENS LTDA</t>
  </si>
  <si>
    <t>170156000012024NE000385</t>
  </si>
  <si>
    <t>Elaboração de projeto de muro perimetral para o DMA II da DRF/Maringá/Pr</t>
  </si>
  <si>
    <t>GOMES &amp; MARINO LTDA</t>
  </si>
  <si>
    <t>170156000012024NE000386</t>
  </si>
  <si>
    <t>EXECUÇÃO DE MODERNIZAÇÃO DE ELEVADOR.</t>
  </si>
  <si>
    <t>Blumenau</t>
  </si>
  <si>
    <t>Modernizar sisema de transporte vertical no Edifício Sede da Alfândega da Receita Federal em Itajaí/SC</t>
  </si>
  <si>
    <t>Modernização do Patrimônio Público, com recuperação e upgrade de elevadores</t>
  </si>
  <si>
    <t>CONSESC &amp; NACIONAL ELEVADORES LTDA</t>
  </si>
  <si>
    <t>170156000012024NE000387</t>
  </si>
  <si>
    <t>RECUPERAÇÃO DO SISTEMA DE AR CONDICIONADO DO ED SEDE DA DRF/FNS.</t>
  </si>
  <si>
    <t>Florianópolis</t>
  </si>
  <si>
    <t>DRF/FNS</t>
  </si>
  <si>
    <t>Modernizar a climatização do edifício
Modernizar o edifício preservando o Patrimônio Público.</t>
  </si>
  <si>
    <t xml:space="preserve">Preservar e Conservar o Patrimônio; Aumentar o grau de satisfação dos usuários; </t>
  </si>
  <si>
    <t>BIOSAFE - BIOSSEGURANCA DO BRASIL LTDA</t>
  </si>
  <si>
    <t>170156000012024NE000420</t>
  </si>
  <si>
    <t>EXECUÇÃO DE MELHORIAS NO SISTEMA DE AR-CONDICIONADO DO PRÉDIO SEDE DA DRF-PELOTAS (Aditivo)</t>
  </si>
  <si>
    <t>Pelotas</t>
  </si>
  <si>
    <t>RS</t>
  </si>
  <si>
    <t>10</t>
  </si>
  <si>
    <t>DRF /PEL</t>
  </si>
  <si>
    <t>PLANIDUTO AR CONDICIONADO LTDA</t>
  </si>
  <si>
    <t>170177000012023NE000188 e 170177000012022NE000247</t>
  </si>
  <si>
    <t>REFORMA DA FACHADA DA DRF SANTO ÂNGELO.</t>
  </si>
  <si>
    <t>Santo Ângelo</t>
  </si>
  <si>
    <t>DRF/CXL</t>
  </si>
  <si>
    <t>DRF/SAO</t>
  </si>
  <si>
    <t>Reforma das fachadas do edifício sede da DRF Santo Ângelo, preservando o pagrimônio público;</t>
  </si>
  <si>
    <t xml:space="preserve">Preservar e Conservar o Patrimônio; Aumentar o grau de satisfação e a segurança dos usuários; </t>
  </si>
  <si>
    <t>CA.X LTDA.</t>
  </si>
  <si>
    <t>170178000012023NE000156</t>
  </si>
  <si>
    <t>ASSESSORIA A REFORMA DA FACHADA DA DRF SANTO ÂNGELO.</t>
  </si>
  <si>
    <t>Assessporia à Fiscalização da Reforma das fachadas do edifício sede da DRF Santo Ângelo, preservando o pagrimônio público;</t>
  </si>
  <si>
    <t>suspenso</t>
  </si>
  <si>
    <t>TR SUL ENGENHARIA LTDA</t>
  </si>
  <si>
    <t>170178000012023NE000193</t>
  </si>
  <si>
    <t>REFORMA DO PRÉDIO DO DMVA DE STM</t>
  </si>
  <si>
    <t>Santa Maria</t>
  </si>
  <si>
    <t>DRF /STM</t>
  </si>
  <si>
    <t>Adequar as instalações do edifício às normas de acessibilidade;                 Troca do telhado;
Modernizar o edifício preservando o Patrimônio Público.</t>
  </si>
  <si>
    <t xml:space="preserve">Preservar e Conservar o Patrimônio; Aumentar o grau de satisfação dos usuários; 
Permitir aos usuários a acessibilidade  do edifício; </t>
  </si>
  <si>
    <t>BEL CONSTRUCOES LTDA</t>
  </si>
  <si>
    <t>170183000012023NE000127; 170183000012021NE000238 e 170183000012022NE000254</t>
  </si>
  <si>
    <t>EXECUÇÃO DA OBRA DE ACESSIBILIDADE, RAMPA DE ACESSO E REESTRUTURAÇÃO DO ESTACIONAMENTO</t>
  </si>
  <si>
    <t>DRF/PEL</t>
  </si>
  <si>
    <t>Permitir aos usuários a acessibilidade  do edifício</t>
  </si>
  <si>
    <t>10/082023</t>
  </si>
  <si>
    <t>MZ CONSTRUCAO E ADMINISTRACAO DE OBRA LTDA</t>
  </si>
  <si>
    <t>170180000012020NE800288 e 170180000012022NE000134</t>
  </si>
  <si>
    <t>REFORMA DO PRÉDIO SEDE DA DRF/STM, ASSESSORIA</t>
  </si>
  <si>
    <t>Adequar as instalações do edifício às normas de acessibilidade;
Modernizar o edifício preservando o Patrimônio Público.</t>
  </si>
  <si>
    <t>encerrado</t>
  </si>
  <si>
    <t>170183000012021NE000218; 170183000012023NE000126 e 170183000012023NE000177</t>
  </si>
  <si>
    <t>REFORMA DO PRÉDIO SEDE DA DRF/STM, PERSIANAS</t>
  </si>
  <si>
    <t>Aumentar o conforto e as codições de trabalho.</t>
  </si>
  <si>
    <t>CLAUDIA DE ANDRADE SANTOS</t>
  </si>
  <si>
    <t>170183000012023NE000164</t>
  </si>
  <si>
    <t>REFORMA DO PRÉDIO SEDE DA DRF/STM</t>
  </si>
  <si>
    <t>DE MARTINI ASSOCIADOS LTDA</t>
  </si>
  <si>
    <t>170183000012020NE800618, 170183000012021NE000196, 170183000012022NE000272 e 170183000012022NE000284</t>
  </si>
  <si>
    <t>DPV - Execução de reparos no cercamento do pátio de caminhões da ACI/Aceguá/RS</t>
  </si>
  <si>
    <t>Aceguá</t>
  </si>
  <si>
    <t>SRRF10</t>
  </si>
  <si>
    <t>Reparar o cercamento do pátio de cargas da ACI Aceguá, para melhorar a segurança dos usuários, servidores e cargas.</t>
  </si>
  <si>
    <t>Preservar e Conservar o Patrimônio; Aumentar o grau de satisfação e a segurança dos usuários;</t>
  </si>
  <si>
    <t>LMX DO BRASIL COMERCIO DE UTILIDADES LTDA</t>
  </si>
  <si>
    <t>170177000012024NE000390</t>
  </si>
  <si>
    <t>LEVANTAMENTO E DIAGNOSTICO DO SISTEMA DE AR-CONDICIONADO E AUTOMACAO DA ALA 2, DO BLOCO O</t>
  </si>
  <si>
    <t>COPOL</t>
  </si>
  <si>
    <t>Diagnosticar e elaborar projeto de correção de problemas identificados na execução da obra de reforma da ala 2, anexo ao Bloco O, Brasília/DF, decorrentes da deficiências de projeto e/ou de execução parcial, inadequada ou má execução.</t>
  </si>
  <si>
    <t>Estudos, levantamentos e acompanhamentos. Elaboração de diagnóstico com emissão de Laudo Técnico e ART. Elaboração de projeto básico com fornecimento em representação digital, preferencialmente em tecnologia BIM, formato RVT e emissão de ART. Pesquisa de mercado do preço das melhorias, elaboração de planilha orçamentária (Orçamento detalhado) e emissão de ART.</t>
  </si>
  <si>
    <t>ANDRE JORGE TOZETTO DOS SANTOS</t>
  </si>
  <si>
    <t>170010000012024NE000127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</si>
</sst>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#,##0.00;[Red]#,##0.00"/>
    <numFmt numFmtId="166" formatCode="_-&quot;R$ &quot;* #,##0.00_-;&quot;-R$ &quot;* #,##0.00_-;_-&quot;R$ &quot;* \-??_-;_-@_-"/>
    <numFmt numFmtId="167" formatCode="d/m/yyyy"/>
    <numFmt numFmtId="168" formatCode="0.000%"/>
  </numFmts>
  <fonts count="13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</font>
    <font>
      <sz val="1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</font>
    <font>
      <sz val="11"/>
      <color rgb="FF242424"/>
      <name val="Aptos Narrow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6" fontId="9" fillId="0" borderId="0" applyBorder="0" applyProtection="0"/>
    <xf numFmtId="0" fontId="9" fillId="0" borderId="0"/>
  </cellStyleXfs>
  <cellXfs count="238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44" fontId="5" fillId="3" borderId="6" xfId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7" xfId="3" applyFont="1" applyBorder="1" applyAlignment="1">
      <alignment horizontal="left" vertical="center" wrapText="1"/>
    </xf>
    <xf numFmtId="0" fontId="3" fillId="0" borderId="7" xfId="3" quotePrefix="1" applyBorder="1" applyAlignment="1">
      <alignment horizontal="center" vertical="center" wrapText="1"/>
    </xf>
    <xf numFmtId="0" fontId="3" fillId="0" borderId="7" xfId="3" applyBorder="1" applyAlignment="1">
      <alignment horizontal="center" vertical="center" wrapText="1"/>
    </xf>
    <xf numFmtId="0" fontId="7" fillId="0" borderId="0" xfId="3" applyFont="1"/>
    <xf numFmtId="0" fontId="6" fillId="0" borderId="7" xfId="3" applyFont="1" applyBorder="1" applyAlignment="1">
      <alignment horizontal="center" vertical="center" wrapText="1"/>
    </xf>
    <xf numFmtId="44" fontId="0" fillId="0" borderId="7" xfId="4" applyFont="1" applyBorder="1" applyAlignment="1">
      <alignment horizontal="center" vertical="center" wrapText="1"/>
    </xf>
    <xf numFmtId="14" fontId="3" fillId="0" borderId="7" xfId="3" applyNumberFormat="1" applyBorder="1" applyAlignment="1">
      <alignment horizontal="center" vertical="center" wrapText="1"/>
    </xf>
    <xf numFmtId="14" fontId="6" fillId="0" borderId="7" xfId="3" applyNumberFormat="1" applyFont="1" applyBorder="1" applyAlignment="1">
      <alignment horizontal="center" vertical="center" wrapText="1"/>
    </xf>
    <xf numFmtId="44" fontId="3" fillId="0" borderId="7" xfId="4" applyFont="1" applyBorder="1" applyAlignment="1">
      <alignment horizontal="center" vertical="center" wrapText="1"/>
    </xf>
    <xf numFmtId="0" fontId="3" fillId="0" borderId="0" xfId="3" applyAlignment="1">
      <alignment horizontal="center" vertical="center" wrapText="1"/>
    </xf>
    <xf numFmtId="0" fontId="8" fillId="0" borderId="7" xfId="3" applyFont="1" applyBorder="1" applyAlignment="1">
      <alignment horizontal="left" vertical="center" wrapText="1"/>
    </xf>
    <xf numFmtId="0" fontId="8" fillId="0" borderId="7" xfId="3" applyFont="1" applyBorder="1" applyAlignment="1">
      <alignment horizontal="center" vertical="center" wrapText="1"/>
    </xf>
    <xf numFmtId="44" fontId="8" fillId="0" borderId="7" xfId="4" applyFont="1" applyFill="1" applyBorder="1" applyAlignment="1">
      <alignment horizontal="center" vertical="center" wrapText="1"/>
    </xf>
    <xf numFmtId="14" fontId="8" fillId="0" borderId="7" xfId="3" applyNumberFormat="1" applyFont="1" applyBorder="1" applyAlignment="1">
      <alignment horizontal="center" vertical="center" wrapText="1"/>
    </xf>
    <xf numFmtId="44" fontId="8" fillId="0" borderId="7" xfId="4" applyFont="1" applyBorder="1" applyAlignment="1">
      <alignment horizontal="center" vertical="center" wrapText="1"/>
    </xf>
    <xf numFmtId="164" fontId="0" fillId="0" borderId="8" xfId="1" applyNumberFormat="1" applyFont="1" applyFill="1" applyBorder="1" applyAlignment="1">
      <alignment horizontal="left" vertical="center"/>
    </xf>
    <xf numFmtId="0" fontId="3" fillId="0" borderId="7" xfId="3" applyBorder="1" applyAlignment="1">
      <alignment horizontal="left" vertical="center" wrapText="1"/>
    </xf>
    <xf numFmtId="0" fontId="3" fillId="0" borderId="8" xfId="3" applyBorder="1" applyAlignment="1">
      <alignment horizontal="left" vertical="center" wrapText="1"/>
    </xf>
    <xf numFmtId="0" fontId="2" fillId="4" borderId="7" xfId="5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4" fontId="0" fillId="0" borderId="7" xfId="1" applyFon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6" fillId="0" borderId="7" xfId="5" applyFont="1" applyBorder="1" applyAlignment="1">
      <alignment horizontal="left" vertical="center" wrapText="1"/>
    </xf>
    <xf numFmtId="0" fontId="3" fillId="0" borderId="7" xfId="5" quotePrefix="1" applyFont="1" applyBorder="1" applyAlignment="1">
      <alignment horizontal="center" vertical="center" wrapText="1"/>
    </xf>
    <xf numFmtId="0" fontId="2" fillId="0" borderId="7" xfId="5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44" fontId="3" fillId="0" borderId="7" xfId="6" applyFont="1" applyBorder="1" applyAlignment="1">
      <alignment horizontal="center" vertical="center" wrapText="1"/>
    </xf>
    <xf numFmtId="14" fontId="2" fillId="4" borderId="7" xfId="5" applyNumberFormat="1" applyFill="1" applyBorder="1" applyAlignment="1">
      <alignment horizontal="center" vertical="center" wrapText="1"/>
    </xf>
    <xf numFmtId="14" fontId="6" fillId="4" borderId="7" xfId="5" applyNumberFormat="1" applyFont="1" applyFill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0" fontId="2" fillId="0" borderId="0" xfId="5" applyAlignment="1">
      <alignment horizontal="center" vertical="center" wrapText="1"/>
    </xf>
    <xf numFmtId="44" fontId="0" fillId="0" borderId="7" xfId="6" applyFont="1" applyBorder="1" applyAlignment="1">
      <alignment horizontal="center" vertical="center" wrapText="1"/>
    </xf>
    <xf numFmtId="0" fontId="8" fillId="0" borderId="7" xfId="5" applyFont="1" applyBorder="1" applyAlignment="1">
      <alignment horizontal="left" vertical="center" wrapText="1"/>
    </xf>
    <xf numFmtId="0" fontId="8" fillId="0" borderId="7" xfId="5" applyFont="1" applyBorder="1" applyAlignment="1">
      <alignment horizontal="center" vertical="center" wrapText="1"/>
    </xf>
    <xf numFmtId="44" fontId="8" fillId="0" borderId="7" xfId="6" applyFont="1" applyFill="1" applyBorder="1" applyAlignment="1">
      <alignment horizontal="center" vertical="center" wrapText="1"/>
    </xf>
    <xf numFmtId="14" fontId="8" fillId="4" borderId="7" xfId="5" applyNumberFormat="1" applyFont="1" applyFill="1" applyBorder="1" applyAlignment="1">
      <alignment horizontal="center" vertical="center" wrapText="1"/>
    </xf>
    <xf numFmtId="44" fontId="8" fillId="0" borderId="7" xfId="6" applyFont="1" applyBorder="1" applyAlignment="1">
      <alignment horizontal="center" vertical="center" wrapText="1"/>
    </xf>
    <xf numFmtId="44" fontId="0" fillId="0" borderId="7" xfId="6" applyFont="1" applyFill="1" applyBorder="1" applyAlignment="1">
      <alignment horizontal="center" vertical="center" wrapText="1"/>
    </xf>
    <xf numFmtId="14" fontId="2" fillId="0" borderId="7" xfId="5" applyNumberFormat="1" applyBorder="1" applyAlignment="1">
      <alignment horizontal="center" vertical="center" wrapText="1"/>
    </xf>
    <xf numFmtId="0" fontId="2" fillId="0" borderId="7" xfId="5" applyBorder="1" applyAlignment="1">
      <alignment horizontal="left" vertical="center" wrapText="1"/>
    </xf>
    <xf numFmtId="165" fontId="0" fillId="0" borderId="7" xfId="6" applyNumberFormat="1" applyFont="1" applyBorder="1" applyAlignment="1">
      <alignment horizontal="center" vertical="center" wrapText="1"/>
    </xf>
    <xf numFmtId="0" fontId="2" fillId="0" borderId="11" xfId="5" applyBorder="1" applyAlignment="1">
      <alignment horizontal="center" vertical="center" wrapText="1"/>
    </xf>
    <xf numFmtId="0" fontId="2" fillId="0" borderId="0" xfId="5"/>
    <xf numFmtId="0" fontId="8" fillId="0" borderId="7" xfId="3" quotePrefix="1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44" fontId="8" fillId="0" borderId="7" xfId="4" applyFont="1" applyFill="1" applyBorder="1" applyAlignment="1">
      <alignment horizontal="right" vertical="center" wrapText="1"/>
    </xf>
    <xf numFmtId="14" fontId="8" fillId="0" borderId="0" xfId="3" applyNumberFormat="1" applyFont="1" applyAlignment="1">
      <alignment horizontal="center" vertical="center" wrapText="1"/>
    </xf>
    <xf numFmtId="14" fontId="8" fillId="0" borderId="7" xfId="4" applyNumberFormat="1" applyFont="1" applyFill="1" applyBorder="1" applyAlignment="1">
      <alignment horizontal="center" vertical="center" wrapText="1"/>
    </xf>
    <xf numFmtId="44" fontId="8" fillId="0" borderId="7" xfId="4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44" fontId="3" fillId="0" borderId="10" xfId="4" applyFont="1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0" fillId="0" borderId="9" xfId="4" applyFont="1" applyBorder="1" applyAlignment="1">
      <alignment vertical="center" wrapText="1"/>
    </xf>
    <xf numFmtId="0" fontId="3" fillId="0" borderId="11" xfId="3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44" fontId="0" fillId="0" borderId="7" xfId="4" applyFont="1" applyFill="1" applyBorder="1" applyAlignment="1">
      <alignment horizontal="center" vertical="center" wrapText="1"/>
    </xf>
    <xf numFmtId="0" fontId="3" fillId="0" borderId="9" xfId="3" applyBorder="1" applyAlignment="1">
      <alignment vertical="center" wrapText="1"/>
    </xf>
    <xf numFmtId="14" fontId="3" fillId="0" borderId="9" xfId="3" applyNumberFormat="1" applyBorder="1" applyAlignment="1">
      <alignment vertical="center" wrapText="1"/>
    </xf>
    <xf numFmtId="14" fontId="8" fillId="0" borderId="11" xfId="3" applyNumberFormat="1" applyFont="1" applyBorder="1" applyAlignment="1">
      <alignment horizontal="center" vertical="center" wrapText="1"/>
    </xf>
    <xf numFmtId="44" fontId="8" fillId="0" borderId="7" xfId="4" applyFont="1" applyBorder="1" applyAlignment="1">
      <alignment vertical="center" wrapText="1"/>
    </xf>
    <xf numFmtId="0" fontId="3" fillId="0" borderId="12" xfId="3" applyBorder="1" applyAlignment="1">
      <alignment horizontal="center" vertical="center" wrapText="1"/>
    </xf>
    <xf numFmtId="0" fontId="3" fillId="0" borderId="7" xfId="3" applyBorder="1" applyAlignment="1">
      <alignment vertical="center" wrapText="1"/>
    </xf>
    <xf numFmtId="0" fontId="8" fillId="0" borderId="12" xfId="3" applyFont="1" applyBorder="1" applyAlignment="1">
      <alignment horizontal="center" vertical="center" wrapText="1"/>
    </xf>
    <xf numFmtId="44" fontId="8" fillId="0" borderId="9" xfId="4" applyFont="1" applyBorder="1" applyAlignment="1">
      <alignment vertical="center" wrapText="1"/>
    </xf>
    <xf numFmtId="44" fontId="8" fillId="0" borderId="7" xfId="4" applyFont="1" applyFill="1" applyBorder="1" applyAlignment="1">
      <alignment vertical="center" wrapText="1"/>
    </xf>
    <xf numFmtId="44" fontId="8" fillId="0" borderId="10" xfId="4" applyFont="1" applyBorder="1" applyAlignment="1">
      <alignment vertical="center" wrapText="1"/>
    </xf>
    <xf numFmtId="0" fontId="3" fillId="0" borderId="13" xfId="3" applyBorder="1" applyAlignment="1">
      <alignment vertical="center" wrapText="1"/>
    </xf>
    <xf numFmtId="164" fontId="8" fillId="0" borderId="7" xfId="4" applyNumberFormat="1" applyFont="1" applyFill="1" applyBorder="1" applyAlignment="1">
      <alignment vertical="center" wrapText="1"/>
    </xf>
    <xf numFmtId="0" fontId="3" fillId="0" borderId="14" xfId="3" applyBorder="1" applyAlignment="1">
      <alignment vertical="center" wrapText="1"/>
    </xf>
    <xf numFmtId="9" fontId="6" fillId="0" borderId="7" xfId="3" applyNumberFormat="1" applyFont="1" applyBorder="1" applyAlignment="1">
      <alignment horizontal="center" vertical="center" wrapText="1"/>
    </xf>
    <xf numFmtId="0" fontId="3" fillId="0" borderId="15" xfId="3" applyBorder="1" applyAlignment="1">
      <alignment horizontal="center" vertical="center" wrapText="1"/>
    </xf>
    <xf numFmtId="9" fontId="3" fillId="0" borderId="7" xfId="3" applyNumberForma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3" fillId="0" borderId="16" xfId="3" applyBorder="1" applyAlignment="1">
      <alignment vertical="center" wrapText="1"/>
    </xf>
    <xf numFmtId="44" fontId="3" fillId="0" borderId="7" xfId="4" applyFont="1" applyBorder="1" applyAlignment="1">
      <alignment vertical="center" wrapText="1"/>
    </xf>
    <xf numFmtId="44" fontId="3" fillId="0" borderId="7" xfId="4" applyFont="1" applyFill="1" applyBorder="1" applyAlignment="1">
      <alignment vertical="center" wrapText="1"/>
    </xf>
    <xf numFmtId="44" fontId="0" fillId="0" borderId="7" xfId="4" applyFont="1" applyFill="1" applyBorder="1" applyAlignment="1">
      <alignment vertical="center" wrapText="1"/>
    </xf>
    <xf numFmtId="44" fontId="0" fillId="4" borderId="7" xfId="4" applyFont="1" applyFill="1" applyBorder="1" applyAlignment="1">
      <alignment horizontal="center" vertical="center" wrapText="1"/>
    </xf>
    <xf numFmtId="14" fontId="3" fillId="4" borderId="7" xfId="3" applyNumberFormat="1" applyFill="1" applyBorder="1" applyAlignment="1">
      <alignment horizontal="center" vertical="center" wrapText="1"/>
    </xf>
    <xf numFmtId="14" fontId="6" fillId="4" borderId="7" xfId="3" applyNumberFormat="1" applyFont="1" applyFill="1" applyBorder="1" applyAlignment="1">
      <alignment horizontal="center" vertical="center" wrapText="1"/>
    </xf>
    <xf numFmtId="44" fontId="3" fillId="4" borderId="7" xfId="4" applyFont="1" applyFill="1" applyBorder="1" applyAlignment="1">
      <alignment vertical="center" wrapText="1"/>
    </xf>
    <xf numFmtId="8" fontId="0" fillId="0" borderId="7" xfId="4" applyNumberFormat="1" applyFont="1" applyFill="1" applyBorder="1" applyAlignment="1">
      <alignment vertical="center" wrapText="1"/>
    </xf>
    <xf numFmtId="8" fontId="3" fillId="0" borderId="7" xfId="4" applyNumberFormat="1" applyFont="1" applyFill="1" applyBorder="1" applyAlignment="1">
      <alignment vertical="center" wrapText="1"/>
    </xf>
    <xf numFmtId="44" fontId="0" fillId="0" borderId="9" xfId="4" applyFont="1" applyFill="1" applyBorder="1" applyAlignment="1">
      <alignment vertical="center" wrapText="1"/>
    </xf>
    <xf numFmtId="0" fontId="3" fillId="0" borderId="8" xfId="3" applyBorder="1" applyAlignment="1">
      <alignment horizontal="center" vertical="center" wrapText="1"/>
    </xf>
    <xf numFmtId="166" fontId="9" fillId="0" borderId="7" xfId="7" applyBorder="1" applyAlignment="1" applyProtection="1">
      <alignment horizontal="center" vertical="center" wrapText="1"/>
    </xf>
    <xf numFmtId="167" fontId="9" fillId="0" borderId="7" xfId="8" applyNumberFormat="1" applyBorder="1" applyAlignment="1">
      <alignment horizontal="center" vertical="center" wrapText="1"/>
    </xf>
    <xf numFmtId="166" fontId="9" fillId="0" borderId="7" xfId="7" applyBorder="1" applyAlignment="1" applyProtection="1">
      <alignment vertical="center" wrapText="1"/>
    </xf>
    <xf numFmtId="14" fontId="6" fillId="0" borderId="11" xfId="3" applyNumberFormat="1" applyFont="1" applyBorder="1" applyAlignment="1">
      <alignment horizontal="center" vertical="center" wrapText="1"/>
    </xf>
    <xf numFmtId="44" fontId="0" fillId="0" borderId="7" xfId="4" applyFont="1" applyBorder="1" applyAlignment="1">
      <alignment vertical="center" wrapText="1"/>
    </xf>
    <xf numFmtId="44" fontId="0" fillId="0" borderId="10" xfId="4" applyFont="1" applyBorder="1" applyAlignment="1">
      <alignment vertical="center" wrapText="1"/>
    </xf>
    <xf numFmtId="0" fontId="3" fillId="0" borderId="9" xfId="3" applyBorder="1" applyAlignment="1">
      <alignment horizontal="center" vertical="center" wrapText="1"/>
    </xf>
    <xf numFmtId="44" fontId="0" fillId="0" borderId="9" xfId="4" applyFont="1" applyBorder="1" applyAlignment="1">
      <alignment horizontal="center" vertical="center" wrapText="1"/>
    </xf>
    <xf numFmtId="14" fontId="3" fillId="0" borderId="9" xfId="3" applyNumberFormat="1" applyBorder="1" applyAlignment="1">
      <alignment horizontal="center" vertical="center" wrapText="1"/>
    </xf>
    <xf numFmtId="44" fontId="0" fillId="0" borderId="17" xfId="4" applyFont="1" applyBorder="1" applyAlignment="1">
      <alignment vertical="center" wrapText="1"/>
    </xf>
    <xf numFmtId="168" fontId="0" fillId="0" borderId="0" xfId="2" applyNumberFormat="1" applyFont="1" applyAlignment="1">
      <alignment horizontal="center" vertical="center"/>
    </xf>
    <xf numFmtId="0" fontId="1" fillId="0" borderId="7" xfId="5" applyFont="1" applyBorder="1" applyAlignment="1">
      <alignment horizontal="center" vertical="center" wrapText="1"/>
    </xf>
    <xf numFmtId="44" fontId="0" fillId="0" borderId="11" xfId="4" applyFont="1" applyBorder="1" applyAlignment="1">
      <alignment horizontal="center" vertical="center" wrapText="1"/>
    </xf>
    <xf numFmtId="44" fontId="3" fillId="0" borderId="11" xfId="4" applyFont="1" applyBorder="1" applyAlignment="1">
      <alignment horizontal="center" vertical="center" wrapText="1"/>
    </xf>
    <xf numFmtId="44" fontId="8" fillId="0" borderId="11" xfId="4" applyFont="1" applyBorder="1" applyAlignment="1">
      <alignment horizontal="center" vertical="center" wrapText="1"/>
    </xf>
    <xf numFmtId="44" fontId="0" fillId="0" borderId="11" xfId="4" applyFont="1" applyFill="1" applyBorder="1" applyAlignment="1">
      <alignment horizontal="center" vertical="center" wrapText="1"/>
    </xf>
    <xf numFmtId="44" fontId="8" fillId="0" borderId="12" xfId="4" applyFont="1" applyBorder="1" applyAlignment="1">
      <alignment vertical="center" wrapText="1"/>
    </xf>
    <xf numFmtId="44" fontId="8" fillId="0" borderId="14" xfId="4" applyFont="1" applyBorder="1" applyAlignment="1">
      <alignment vertical="center" wrapText="1"/>
    </xf>
    <xf numFmtId="44" fontId="8" fillId="0" borderId="15" xfId="4" applyFont="1" applyBorder="1" applyAlignment="1">
      <alignment vertical="center" wrapText="1"/>
    </xf>
    <xf numFmtId="44" fontId="3" fillId="0" borderId="0" xfId="4" applyFont="1" applyBorder="1" applyAlignment="1">
      <alignment vertical="center" wrapText="1"/>
    </xf>
    <xf numFmtId="44" fontId="3" fillId="0" borderId="12" xfId="4" applyFont="1" applyFill="1" applyBorder="1" applyAlignment="1">
      <alignment vertical="center" wrapText="1"/>
    </xf>
    <xf numFmtId="8" fontId="0" fillId="0" borderId="7" xfId="4" applyNumberFormat="1" applyFont="1" applyBorder="1" applyAlignment="1">
      <alignment horizontal="center" vertical="center" wrapText="1"/>
    </xf>
    <xf numFmtId="8" fontId="0" fillId="0" borderId="7" xfId="4" applyNumberFormat="1" applyFont="1" applyFill="1" applyBorder="1" applyAlignment="1">
      <alignment horizontal="center" vertical="center" wrapText="1"/>
    </xf>
    <xf numFmtId="0" fontId="3" fillId="0" borderId="0" xfId="3" applyAlignment="1">
      <alignment horizontal="left" vertical="center" wrapText="1"/>
    </xf>
    <xf numFmtId="0" fontId="6" fillId="0" borderId="9" xfId="5" applyFont="1" applyBorder="1" applyAlignment="1">
      <alignment horizontal="left" vertical="center" wrapText="1"/>
    </xf>
    <xf numFmtId="0" fontId="6" fillId="0" borderId="9" xfId="3" applyFont="1" applyBorder="1" applyAlignment="1">
      <alignment horizontal="left" vertical="center" wrapText="1"/>
    </xf>
    <xf numFmtId="44" fontId="3" fillId="0" borderId="7" xfId="3" applyNumberFormat="1" applyBorder="1" applyAlignment="1">
      <alignment horizontal="center" vertical="center" wrapText="1"/>
    </xf>
    <xf numFmtId="8" fontId="3" fillId="0" borderId="7" xfId="6" applyNumberFormat="1" applyFont="1" applyBorder="1" applyAlignment="1">
      <alignment horizontal="center" vertical="center" wrapText="1"/>
    </xf>
    <xf numFmtId="8" fontId="0" fillId="0" borderId="7" xfId="6" applyNumberFormat="1" applyFont="1" applyFill="1" applyBorder="1" applyAlignment="1">
      <alignment horizontal="center" vertical="center" wrapText="1"/>
    </xf>
    <xf numFmtId="8" fontId="0" fillId="0" borderId="7" xfId="6" applyNumberFormat="1" applyFont="1" applyBorder="1" applyAlignment="1">
      <alignment horizontal="center" vertical="center" wrapText="1"/>
    </xf>
    <xf numFmtId="0" fontId="3" fillId="0" borderId="10" xfId="3" applyBorder="1" applyAlignment="1">
      <alignment horizontal="center" vertical="center" wrapText="1"/>
    </xf>
    <xf numFmtId="9" fontId="2" fillId="0" borderId="7" xfId="5" applyNumberFormat="1" applyBorder="1" applyAlignment="1">
      <alignment horizontal="center" vertical="center" wrapText="1"/>
    </xf>
    <xf numFmtId="8" fontId="6" fillId="0" borderId="7" xfId="5" applyNumberFormat="1" applyFont="1" applyBorder="1" applyAlignment="1">
      <alignment horizontal="center" vertical="center" wrapText="1"/>
    </xf>
    <xf numFmtId="14" fontId="6" fillId="0" borderId="7" xfId="5" applyNumberFormat="1" applyFont="1" applyBorder="1" applyAlignment="1">
      <alignment horizontal="center" vertical="center" wrapText="1"/>
    </xf>
    <xf numFmtId="8" fontId="2" fillId="0" borderId="7" xfId="5" applyNumberFormat="1" applyBorder="1" applyAlignment="1">
      <alignment horizontal="center" vertical="center" wrapText="1"/>
    </xf>
    <xf numFmtId="10" fontId="2" fillId="0" borderId="7" xfId="5" applyNumberFormat="1" applyBorder="1" applyAlignment="1">
      <alignment horizontal="center" vertical="center" wrapText="1"/>
    </xf>
    <xf numFmtId="8" fontId="8" fillId="0" borderId="7" xfId="4" applyNumberFormat="1" applyFont="1" applyFill="1" applyBorder="1" applyAlignment="1">
      <alignment horizontal="center" vertical="center" wrapText="1"/>
    </xf>
    <xf numFmtId="0" fontId="8" fillId="0" borderId="10" xfId="3" applyFont="1" applyBorder="1" applyAlignment="1">
      <alignment horizontal="left" vertical="center" wrapText="1"/>
    </xf>
    <xf numFmtId="0" fontId="8" fillId="0" borderId="10" xfId="3" applyFont="1" applyBorder="1" applyAlignment="1">
      <alignment horizontal="center" vertical="center" wrapText="1"/>
    </xf>
    <xf numFmtId="44" fontId="8" fillId="0" borderId="10" xfId="4" applyFont="1" applyFill="1" applyBorder="1" applyAlignment="1">
      <alignment horizontal="center" vertical="center" wrapText="1"/>
    </xf>
    <xf numFmtId="8" fontId="8" fillId="0" borderId="7" xfId="4" applyNumberFormat="1" applyFont="1" applyBorder="1" applyAlignment="1">
      <alignment horizontal="center" vertical="center" wrapText="1"/>
    </xf>
    <xf numFmtId="14" fontId="3" fillId="6" borderId="7" xfId="3" applyNumberFormat="1" applyFill="1" applyBorder="1" applyAlignment="1">
      <alignment horizontal="center" vertical="center" wrapText="1"/>
    </xf>
    <xf numFmtId="0" fontId="10" fillId="0" borderId="0" xfId="0" applyFont="1"/>
    <xf numFmtId="8" fontId="0" fillId="0" borderId="11" xfId="4" applyNumberFormat="1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14" fontId="3" fillId="6" borderId="9" xfId="3" applyNumberFormat="1" applyFill="1" applyBorder="1" applyAlignment="1">
      <alignment vertical="center" wrapText="1"/>
    </xf>
    <xf numFmtId="8" fontId="8" fillId="0" borderId="12" xfId="4" applyNumberFormat="1" applyFont="1" applyBorder="1" applyAlignment="1">
      <alignment vertical="center" wrapText="1"/>
    </xf>
    <xf numFmtId="8" fontId="8" fillId="0" borderId="7" xfId="4" applyNumberFormat="1" applyFont="1" applyFill="1" applyBorder="1" applyAlignment="1">
      <alignment vertical="center" wrapText="1"/>
    </xf>
    <xf numFmtId="8" fontId="8" fillId="0" borderId="13" xfId="4" applyNumberFormat="1" applyFont="1" applyFill="1" applyBorder="1" applyAlignment="1">
      <alignment vertical="center" wrapText="1"/>
    </xf>
    <xf numFmtId="8" fontId="8" fillId="0" borderId="7" xfId="4" applyNumberFormat="1" applyFont="1" applyBorder="1" applyAlignment="1">
      <alignment vertical="center" wrapText="1"/>
    </xf>
    <xf numFmtId="8" fontId="8" fillId="0" borderId="13" xfId="4" applyNumberFormat="1" applyFont="1" applyBorder="1" applyAlignment="1">
      <alignment vertical="center" wrapText="1"/>
    </xf>
    <xf numFmtId="8" fontId="8" fillId="0" borderId="14" xfId="4" applyNumberFormat="1" applyFont="1" applyBorder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0" fontId="3" fillId="0" borderId="0" xfId="3" quotePrefix="1" applyAlignment="1">
      <alignment horizontal="center" vertical="center" wrapText="1"/>
    </xf>
    <xf numFmtId="44" fontId="8" fillId="0" borderId="0" xfId="4" applyFont="1" applyBorder="1" applyAlignment="1">
      <alignment horizontal="center" vertical="center" wrapText="1"/>
    </xf>
    <xf numFmtId="44" fontId="8" fillId="0" borderId="0" xfId="4" applyFont="1" applyBorder="1" applyAlignment="1">
      <alignment vertical="center" wrapText="1"/>
    </xf>
    <xf numFmtId="44" fontId="3" fillId="0" borderId="0" xfId="4" applyFont="1" applyBorder="1" applyAlignment="1">
      <alignment horizontal="center" vertical="center" wrapText="1"/>
    </xf>
    <xf numFmtId="0" fontId="3" fillId="0" borderId="0" xfId="3" applyAlignment="1">
      <alignment vertical="center" wrapText="1"/>
    </xf>
    <xf numFmtId="44" fontId="8" fillId="0" borderId="9" xfId="4" applyFont="1" applyBorder="1" applyAlignment="1">
      <alignment horizontal="center" vertical="center" wrapText="1"/>
    </xf>
    <xf numFmtId="0" fontId="3" fillId="0" borderId="6" xfId="3" applyBorder="1" applyAlignment="1">
      <alignment horizontal="left" vertical="center" wrapText="1"/>
    </xf>
    <xf numFmtId="0" fontId="6" fillId="0" borderId="6" xfId="3" applyFont="1" applyBorder="1" applyAlignment="1">
      <alignment horizontal="left" vertical="center" wrapText="1"/>
    </xf>
    <xf numFmtId="0" fontId="3" fillId="0" borderId="6" xfId="3" quotePrefix="1" applyBorder="1" applyAlignment="1">
      <alignment horizontal="center" vertical="center" wrapText="1"/>
    </xf>
    <xf numFmtId="44" fontId="8" fillId="0" borderId="6" xfId="4" applyFont="1" applyBorder="1" applyAlignment="1">
      <alignment vertical="center" wrapText="1"/>
    </xf>
    <xf numFmtId="8" fontId="8" fillId="0" borderId="6" xfId="4" applyNumberFormat="1" applyFont="1" applyBorder="1" applyAlignment="1">
      <alignment vertical="center" wrapText="1"/>
    </xf>
    <xf numFmtId="44" fontId="3" fillId="0" borderId="6" xfId="4" applyFont="1" applyBorder="1" applyAlignment="1">
      <alignment horizontal="center" vertical="center" wrapText="1"/>
    </xf>
    <xf numFmtId="0" fontId="3" fillId="0" borderId="6" xfId="3" applyBorder="1" applyAlignment="1">
      <alignment horizontal="center" vertical="center" wrapText="1"/>
    </xf>
    <xf numFmtId="0" fontId="3" fillId="0" borderId="6" xfId="3" applyBorder="1" applyAlignment="1">
      <alignment vertical="center" wrapText="1"/>
    </xf>
    <xf numFmtId="0" fontId="10" fillId="0" borderId="6" xfId="0" applyFont="1" applyBorder="1"/>
    <xf numFmtId="0" fontId="11" fillId="0" borderId="6" xfId="0" applyFont="1" applyBorder="1" applyAlignment="1">
      <alignment wrapText="1"/>
    </xf>
    <xf numFmtId="8" fontId="8" fillId="0" borderId="6" xfId="4" applyNumberFormat="1" applyFont="1" applyBorder="1" applyAlignment="1">
      <alignment horizontal="center" vertical="center" wrapText="1"/>
    </xf>
    <xf numFmtId="0" fontId="3" fillId="0" borderId="9" xfId="3" applyBorder="1" applyAlignment="1">
      <alignment horizontal="left" vertical="center" wrapText="1"/>
    </xf>
    <xf numFmtId="14" fontId="8" fillId="0" borderId="9" xfId="3" applyNumberFormat="1" applyFont="1" applyBorder="1" applyAlignment="1">
      <alignment horizontal="center" vertical="center" wrapText="1"/>
    </xf>
    <xf numFmtId="14" fontId="8" fillId="0" borderId="18" xfId="3" applyNumberFormat="1" applyFont="1" applyBorder="1" applyAlignment="1">
      <alignment horizontal="center" vertical="center" wrapText="1"/>
    </xf>
    <xf numFmtId="44" fontId="3" fillId="0" borderId="9" xfId="4" applyFont="1" applyBorder="1" applyAlignment="1">
      <alignment horizontal="center" vertical="center" wrapText="1"/>
    </xf>
    <xf numFmtId="0" fontId="3" fillId="0" borderId="14" xfId="3" applyBorder="1" applyAlignment="1">
      <alignment horizontal="center" vertical="center" wrapText="1"/>
    </xf>
    <xf numFmtId="8" fontId="8" fillId="0" borderId="15" xfId="4" applyNumberFormat="1" applyFont="1" applyBorder="1" applyAlignment="1">
      <alignment vertical="center" wrapText="1"/>
    </xf>
    <xf numFmtId="8" fontId="8" fillId="0" borderId="16" xfId="4" applyNumberFormat="1" applyFont="1" applyBorder="1" applyAlignment="1">
      <alignment vertical="center" wrapText="1"/>
    </xf>
    <xf numFmtId="8" fontId="3" fillId="0" borderId="7" xfId="4" applyNumberFormat="1" applyFont="1" applyBorder="1" applyAlignment="1">
      <alignment vertical="center" wrapText="1"/>
    </xf>
    <xf numFmtId="14" fontId="3" fillId="0" borderId="10" xfId="3" applyNumberFormat="1" applyBorder="1" applyAlignment="1">
      <alignment horizontal="center" vertical="center" wrapText="1"/>
    </xf>
    <xf numFmtId="8" fontId="3" fillId="0" borderId="12" xfId="4" applyNumberFormat="1" applyFont="1" applyFill="1" applyBorder="1" applyAlignment="1">
      <alignment vertical="center" wrapText="1"/>
    </xf>
    <xf numFmtId="14" fontId="6" fillId="6" borderId="11" xfId="3" applyNumberFormat="1" applyFont="1" applyFill="1" applyBorder="1" applyAlignment="1">
      <alignment horizontal="center" vertical="center" wrapText="1"/>
    </xf>
    <xf numFmtId="0" fontId="3" fillId="5" borderId="12" xfId="3" applyFill="1" applyBorder="1" applyAlignment="1">
      <alignment horizontal="center" vertical="center" wrapText="1"/>
    </xf>
    <xf numFmtId="8" fontId="0" fillId="0" borderId="7" xfId="4" applyNumberFormat="1" applyFont="1" applyBorder="1" applyAlignment="1">
      <alignment vertical="center" wrapText="1"/>
    </xf>
    <xf numFmtId="8" fontId="0" fillId="0" borderId="10" xfId="4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3" fillId="0" borderId="10" xfId="3" applyBorder="1" applyAlignment="1">
      <alignment horizontal="center" vertical="top" wrapText="1"/>
    </xf>
    <xf numFmtId="14" fontId="8" fillId="0" borderId="6" xfId="4" applyNumberFormat="1" applyFont="1" applyFill="1" applyBorder="1" applyAlignment="1">
      <alignment vertical="center" wrapText="1"/>
    </xf>
    <xf numFmtId="14" fontId="8" fillId="0" borderId="10" xfId="3" applyNumberFormat="1" applyFont="1" applyBorder="1" applyAlignment="1">
      <alignment horizontal="center" vertical="center" wrapText="1"/>
    </xf>
    <xf numFmtId="0" fontId="1" fillId="0" borderId="9" xfId="5" applyFont="1" applyBorder="1" applyAlignment="1">
      <alignment horizontal="center" vertical="center" wrapText="1"/>
    </xf>
    <xf numFmtId="0" fontId="1" fillId="0" borderId="17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center" vertical="center" wrapText="1"/>
    </xf>
    <xf numFmtId="44" fontId="8" fillId="0" borderId="9" xfId="4" applyFont="1" applyBorder="1" applyAlignment="1">
      <alignment horizontal="center" vertical="center" wrapText="1"/>
    </xf>
    <xf numFmtId="44" fontId="8" fillId="0" borderId="10" xfId="4" applyFont="1" applyBorder="1" applyAlignment="1">
      <alignment horizontal="center" vertical="center" wrapText="1"/>
    </xf>
    <xf numFmtId="44" fontId="8" fillId="0" borderId="6" xfId="4" applyFont="1" applyBorder="1" applyAlignment="1">
      <alignment horizontal="center" vertical="center" wrapText="1"/>
    </xf>
    <xf numFmtId="14" fontId="8" fillId="0" borderId="6" xfId="4" applyNumberFormat="1" applyFont="1" applyFill="1" applyBorder="1" applyAlignment="1">
      <alignment horizontal="center" vertical="center" wrapText="1"/>
    </xf>
    <xf numFmtId="44" fontId="8" fillId="0" borderId="6" xfId="4" applyFont="1" applyFill="1" applyBorder="1" applyAlignment="1">
      <alignment horizontal="center" vertical="center" wrapText="1"/>
    </xf>
    <xf numFmtId="0" fontId="3" fillId="0" borderId="7" xfId="3" applyBorder="1" applyAlignment="1">
      <alignment horizontal="center" vertical="center" wrapText="1"/>
    </xf>
    <xf numFmtId="0" fontId="3" fillId="0" borderId="9" xfId="3" applyBorder="1" applyAlignment="1">
      <alignment horizontal="center" vertical="center" wrapText="1"/>
    </xf>
    <xf numFmtId="0" fontId="3" fillId="0" borderId="17" xfId="3" applyBorder="1" applyAlignment="1">
      <alignment horizontal="center" vertical="center" wrapText="1"/>
    </xf>
    <xf numFmtId="0" fontId="3" fillId="0" borderId="10" xfId="3" applyBorder="1" applyAlignment="1">
      <alignment horizontal="center" vertical="center" wrapText="1"/>
    </xf>
    <xf numFmtId="0" fontId="3" fillId="0" borderId="9" xfId="3" quotePrefix="1" applyBorder="1" applyAlignment="1">
      <alignment horizontal="center" vertical="center" wrapText="1"/>
    </xf>
    <xf numFmtId="0" fontId="3" fillId="0" borderId="10" xfId="3" quotePrefix="1" applyBorder="1" applyAlignment="1">
      <alignment horizontal="center" vertical="center" wrapText="1"/>
    </xf>
    <xf numFmtId="44" fontId="3" fillId="0" borderId="9" xfId="4" applyFont="1" applyBorder="1" applyAlignment="1">
      <alignment horizontal="center" vertical="center" wrapText="1"/>
    </xf>
    <xf numFmtId="44" fontId="3" fillId="0" borderId="17" xfId="4" applyFont="1" applyBorder="1" applyAlignment="1">
      <alignment horizontal="center" vertical="center" wrapText="1"/>
    </xf>
    <xf numFmtId="44" fontId="3" fillId="0" borderId="10" xfId="4" applyFont="1" applyBorder="1" applyAlignment="1">
      <alignment horizontal="center" vertical="center" wrapText="1"/>
    </xf>
    <xf numFmtId="14" fontId="6" fillId="0" borderId="9" xfId="3" applyNumberFormat="1" applyFont="1" applyBorder="1" applyAlignment="1">
      <alignment horizontal="center" vertical="center" wrapText="1"/>
    </xf>
    <xf numFmtId="14" fontId="6" fillId="0" borderId="17" xfId="3" applyNumberFormat="1" applyFont="1" applyBorder="1" applyAlignment="1">
      <alignment horizontal="center" vertical="center" wrapText="1"/>
    </xf>
    <xf numFmtId="14" fontId="6" fillId="0" borderId="10" xfId="3" applyNumberFormat="1" applyFont="1" applyBorder="1" applyAlignment="1">
      <alignment horizontal="center" vertical="center" wrapText="1"/>
    </xf>
    <xf numFmtId="14" fontId="3" fillId="0" borderId="9" xfId="3" applyNumberFormat="1" applyBorder="1" applyAlignment="1">
      <alignment horizontal="center" vertical="center" wrapText="1"/>
    </xf>
    <xf numFmtId="14" fontId="3" fillId="0" borderId="17" xfId="3" applyNumberFormat="1" applyBorder="1" applyAlignment="1">
      <alignment horizontal="center" vertical="center" wrapText="1"/>
    </xf>
    <xf numFmtId="14" fontId="3" fillId="0" borderId="10" xfId="3" applyNumberFormat="1" applyBorder="1" applyAlignment="1">
      <alignment horizontal="center" vertical="center" wrapText="1"/>
    </xf>
    <xf numFmtId="44" fontId="0" fillId="0" borderId="9" xfId="4" applyFont="1" applyBorder="1" applyAlignment="1">
      <alignment horizontal="center" vertical="center" wrapText="1"/>
    </xf>
    <xf numFmtId="44" fontId="0" fillId="0" borderId="17" xfId="4" applyFont="1" applyBorder="1" applyAlignment="1">
      <alignment horizontal="center" vertical="center" wrapText="1"/>
    </xf>
    <xf numFmtId="44" fontId="0" fillId="0" borderId="10" xfId="4" applyFont="1" applyBorder="1" applyAlignment="1">
      <alignment horizontal="center" vertical="center" wrapText="1"/>
    </xf>
    <xf numFmtId="0" fontId="3" fillId="0" borderId="17" xfId="3" quotePrefix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9" xfId="5" quotePrefix="1" applyFont="1" applyBorder="1" applyAlignment="1">
      <alignment horizontal="center" vertical="center" wrapText="1"/>
    </xf>
    <xf numFmtId="0" fontId="3" fillId="0" borderId="10" xfId="5" quotePrefix="1" applyFont="1" applyBorder="1" applyAlignment="1">
      <alignment horizontal="center" vertical="center" wrapText="1"/>
    </xf>
    <xf numFmtId="0" fontId="6" fillId="0" borderId="9" xfId="3" applyFont="1" applyBorder="1" applyAlignment="1">
      <alignment horizontal="left" vertical="center" wrapText="1"/>
    </xf>
    <xf numFmtId="0" fontId="6" fillId="0" borderId="10" xfId="3" applyFont="1" applyBorder="1" applyAlignment="1">
      <alignment horizontal="left" vertical="center" wrapText="1"/>
    </xf>
    <xf numFmtId="0" fontId="6" fillId="0" borderId="9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 wrapText="1"/>
    </xf>
  </cellXfs>
  <cellStyles count="9">
    <cellStyle name="Moeda" xfId="1" builtinId="4"/>
    <cellStyle name="Moeda 2" xfId="4" xr:uid="{4F88BB90-EE44-420A-8C88-11F91068D4B6}"/>
    <cellStyle name="Moeda 2 2" xfId="7" xr:uid="{CD1C97CE-2D02-4B6B-AAF4-A1834B289C67}"/>
    <cellStyle name="Moeda 4" xfId="6" xr:uid="{C3D0EC54-6A15-49E6-BEC3-FDBB3E563A1A}"/>
    <cellStyle name="Normal" xfId="0" builtinId="0"/>
    <cellStyle name="Normal 2" xfId="3" xr:uid="{E2AB4B30-0B16-4B10-8B7D-ADB7B2A2FF03}"/>
    <cellStyle name="Normal 2 2" xfId="8" xr:uid="{70A1434E-B6DA-4B85-9239-407FB2AF19B8}"/>
    <cellStyle name="Normal 4" xfId="5" xr:uid="{7701B435-286C-485F-96DB-A47FCE327E78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66801-847E-4557-BC86-691DFF24BE41}">
  <sheetPr>
    <outlinePr summaryBelow="0" summaryRight="0"/>
  </sheetPr>
  <dimension ref="A1:W233"/>
  <sheetViews>
    <sheetView tabSelected="1" zoomScale="90" zoomScaleNormal="90" workbookViewId="0">
      <pane xSplit="1" ySplit="4" topLeftCell="B156" activePane="bottomRight" state="frozen"/>
      <selection pane="bottomRight" activeCell="A214" sqref="A214:A215"/>
      <selection pane="bottomLeft" activeCell="A5" sqref="A5"/>
      <selection pane="topRight" activeCell="B1" sqref="B1"/>
    </sheetView>
  </sheetViews>
  <sheetFormatPr defaultColWidth="9.140625" defaultRowHeight="12.75" customHeight="1"/>
  <cols>
    <col min="1" max="1" width="55.5703125" style="5" bestFit="1" customWidth="1"/>
    <col min="2" max="2" width="33.7109375" style="5" customWidth="1"/>
    <col min="3" max="3" width="11.28515625" style="5" customWidth="1"/>
    <col min="4" max="4" width="3.5703125" style="2" bestFit="1" customWidth="1"/>
    <col min="5" max="5" width="16.28515625" style="2" customWidth="1"/>
    <col min="6" max="6" width="12" style="2" bestFit="1" customWidth="1"/>
    <col min="7" max="7" width="13.28515625" style="2" bestFit="1" customWidth="1"/>
    <col min="8" max="8" width="35.5703125" style="2" customWidth="1"/>
    <col min="9" max="9" width="101.5703125" style="2" customWidth="1"/>
    <col min="10" max="10" width="28.85546875" style="2" customWidth="1"/>
    <col min="11" max="11" width="9.140625" style="2" customWidth="1"/>
    <col min="12" max="12" width="25.140625" style="2" customWidth="1"/>
    <col min="13" max="13" width="22.85546875" style="2" customWidth="1"/>
    <col min="14" max="14" width="16" style="3" bestFit="1" customWidth="1"/>
    <col min="15" max="15" width="12.140625" style="4" bestFit="1" customWidth="1"/>
    <col min="16" max="16" width="11.42578125" style="4" bestFit="1" customWidth="1"/>
    <col min="17" max="17" width="16.7109375" style="3" bestFit="1" customWidth="1"/>
    <col min="18" max="19" width="16.7109375" style="3" customWidth="1"/>
    <col min="20" max="20" width="22.7109375" style="2" customWidth="1"/>
    <col min="21" max="21" width="15" style="2" customWidth="1"/>
    <col min="22" max="22" width="17.85546875" style="2" customWidth="1"/>
    <col min="23" max="16384" width="9.140625" style="2"/>
  </cols>
  <sheetData>
    <row r="1" spans="1:23">
      <c r="A1" s="1" t="s">
        <v>0</v>
      </c>
      <c r="B1" s="1"/>
      <c r="C1" s="1"/>
    </row>
    <row r="2" spans="1:23">
      <c r="A2" s="1" t="s">
        <v>1</v>
      </c>
      <c r="B2" s="1"/>
      <c r="C2" s="1"/>
    </row>
    <row r="3" spans="1:23">
      <c r="J3" s="226" t="s">
        <v>2</v>
      </c>
      <c r="K3" s="227"/>
      <c r="L3" s="227"/>
      <c r="M3" s="228"/>
      <c r="N3" s="229" t="s">
        <v>3</v>
      </c>
      <c r="O3" s="230"/>
      <c r="P3" s="230"/>
      <c r="Q3" s="230"/>
      <c r="R3" s="230"/>
      <c r="S3" s="230"/>
      <c r="T3" s="230"/>
      <c r="U3" s="230"/>
    </row>
    <row r="4" spans="1:23" s="10" customFormat="1" ht="24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7" t="s">
        <v>17</v>
      </c>
      <c r="O4" s="8" t="s">
        <v>18</v>
      </c>
      <c r="P4" s="8" t="s">
        <v>19</v>
      </c>
      <c r="Q4" s="7" t="s">
        <v>20</v>
      </c>
      <c r="R4" s="7" t="s">
        <v>21</v>
      </c>
      <c r="S4" s="7" t="s">
        <v>22</v>
      </c>
      <c r="T4" s="9" t="s">
        <v>23</v>
      </c>
      <c r="U4" s="9" t="s">
        <v>24</v>
      </c>
      <c r="V4" s="9" t="s">
        <v>25</v>
      </c>
    </row>
    <row r="5" spans="1:23" s="20" customFormat="1" ht="48">
      <c r="A5" s="11" t="s">
        <v>26</v>
      </c>
      <c r="B5" s="11" t="s">
        <v>27</v>
      </c>
      <c r="C5" s="11" t="s">
        <v>28</v>
      </c>
      <c r="D5" s="12" t="s">
        <v>29</v>
      </c>
      <c r="E5" s="13" t="s">
        <v>30</v>
      </c>
      <c r="F5" s="13">
        <v>170018</v>
      </c>
      <c r="G5" s="13" t="s">
        <v>30</v>
      </c>
      <c r="H5" s="13" t="s">
        <v>31</v>
      </c>
      <c r="I5" s="13" t="s">
        <v>32</v>
      </c>
      <c r="J5" s="14"/>
      <c r="K5" s="15" t="s">
        <v>33</v>
      </c>
      <c r="L5" s="15" t="s">
        <v>33</v>
      </c>
      <c r="M5" s="15" t="s">
        <v>33</v>
      </c>
      <c r="N5" s="16">
        <v>30500</v>
      </c>
      <c r="O5" s="17">
        <v>45019</v>
      </c>
      <c r="P5" s="18">
        <v>45125</v>
      </c>
      <c r="Q5" s="19">
        <v>30500</v>
      </c>
      <c r="R5" s="19">
        <v>0</v>
      </c>
      <c r="S5" s="19">
        <f>+Q5+R5</f>
        <v>30500</v>
      </c>
      <c r="T5" s="13" t="s">
        <v>34</v>
      </c>
      <c r="U5" s="13" t="s">
        <v>35</v>
      </c>
      <c r="V5" s="13"/>
    </row>
    <row r="6" spans="1:23" s="20" customFormat="1" ht="36">
      <c r="A6" s="11" t="s">
        <v>36</v>
      </c>
      <c r="B6" s="11" t="s">
        <v>37</v>
      </c>
      <c r="C6" s="11" t="s">
        <v>38</v>
      </c>
      <c r="D6" s="12" t="s">
        <v>29</v>
      </c>
      <c r="E6" s="13" t="s">
        <v>39</v>
      </c>
      <c r="F6" s="13">
        <v>170109</v>
      </c>
      <c r="G6" s="13" t="s">
        <v>40</v>
      </c>
      <c r="H6" s="13" t="s">
        <v>41</v>
      </c>
      <c r="I6" s="13" t="s">
        <v>42</v>
      </c>
      <c r="J6" s="13"/>
      <c r="K6" s="15" t="s">
        <v>33</v>
      </c>
      <c r="L6" s="15" t="s">
        <v>33</v>
      </c>
      <c r="M6" s="15" t="s">
        <v>33</v>
      </c>
      <c r="N6" s="16">
        <v>30000</v>
      </c>
      <c r="O6" s="17">
        <v>45001</v>
      </c>
      <c r="P6" s="17">
        <v>45068</v>
      </c>
      <c r="Q6" s="19">
        <v>30000</v>
      </c>
      <c r="R6" s="19">
        <v>0</v>
      </c>
      <c r="S6" s="19">
        <f t="shared" ref="S6:S84" si="0">+Q6+R6</f>
        <v>30000</v>
      </c>
      <c r="T6" s="13" t="s">
        <v>43</v>
      </c>
      <c r="U6" s="13" t="s">
        <v>44</v>
      </c>
      <c r="V6" s="13"/>
    </row>
    <row r="7" spans="1:23" s="20" customFormat="1" ht="60">
      <c r="A7" s="11" t="s">
        <v>45</v>
      </c>
      <c r="B7" s="11" t="s">
        <v>46</v>
      </c>
      <c r="C7" s="11" t="s">
        <v>38</v>
      </c>
      <c r="D7" s="12" t="s">
        <v>29</v>
      </c>
      <c r="E7" s="13" t="s">
        <v>30</v>
      </c>
      <c r="F7" s="13">
        <v>170109</v>
      </c>
      <c r="G7" s="13" t="s">
        <v>30</v>
      </c>
      <c r="H7" s="13" t="s">
        <v>47</v>
      </c>
      <c r="I7" s="13" t="s">
        <v>48</v>
      </c>
      <c r="J7" s="13"/>
      <c r="K7" s="15"/>
      <c r="L7" s="15"/>
      <c r="M7" s="15"/>
      <c r="N7" s="16">
        <v>12500</v>
      </c>
      <c r="O7" s="17">
        <v>45021</v>
      </c>
      <c r="P7" s="17">
        <v>45352</v>
      </c>
      <c r="Q7" s="19">
        <v>2500</v>
      </c>
      <c r="R7" s="19">
        <v>12500</v>
      </c>
      <c r="S7" s="19">
        <f t="shared" si="0"/>
        <v>15000</v>
      </c>
      <c r="T7" s="13" t="s">
        <v>49</v>
      </c>
      <c r="U7" s="13" t="s">
        <v>50</v>
      </c>
      <c r="V7" s="13"/>
    </row>
    <row r="8" spans="1:23" s="20" customFormat="1" ht="60">
      <c r="A8" s="21" t="s">
        <v>51</v>
      </c>
      <c r="B8" s="21" t="s">
        <v>52</v>
      </c>
      <c r="C8" s="21" t="s">
        <v>53</v>
      </c>
      <c r="D8" s="12" t="s">
        <v>29</v>
      </c>
      <c r="E8" s="22" t="s">
        <v>54</v>
      </c>
      <c r="F8" s="13">
        <v>170271</v>
      </c>
      <c r="G8" s="22" t="s">
        <v>55</v>
      </c>
      <c r="H8" s="22" t="s">
        <v>56</v>
      </c>
      <c r="I8" s="13" t="s">
        <v>57</v>
      </c>
      <c r="J8" s="22"/>
      <c r="K8" s="15" t="s">
        <v>33</v>
      </c>
      <c r="L8" s="15" t="s">
        <v>33</v>
      </c>
      <c r="M8" s="15" t="s">
        <v>33</v>
      </c>
      <c r="N8" s="23">
        <v>24519.53</v>
      </c>
      <c r="O8" s="24">
        <v>45078</v>
      </c>
      <c r="P8" s="24">
        <v>45205</v>
      </c>
      <c r="Q8" s="25">
        <v>24519.52</v>
      </c>
      <c r="R8" s="25">
        <v>0</v>
      </c>
      <c r="S8" s="19">
        <f t="shared" si="0"/>
        <v>24519.52</v>
      </c>
      <c r="T8" s="22" t="s">
        <v>58</v>
      </c>
      <c r="U8" s="22" t="s">
        <v>59</v>
      </c>
      <c r="V8" s="22"/>
    </row>
    <row r="9" spans="1:23" s="20" customFormat="1" ht="36">
      <c r="A9" s="11" t="s">
        <v>60</v>
      </c>
      <c r="B9" s="11" t="s">
        <v>61</v>
      </c>
      <c r="C9" s="11" t="s">
        <v>62</v>
      </c>
      <c r="D9" s="12" t="s">
        <v>29</v>
      </c>
      <c r="E9" s="13" t="s">
        <v>63</v>
      </c>
      <c r="F9" s="13">
        <v>170198</v>
      </c>
      <c r="G9" s="13" t="s">
        <v>64</v>
      </c>
      <c r="H9" s="13" t="s">
        <v>65</v>
      </c>
      <c r="I9" s="13" t="s">
        <v>66</v>
      </c>
      <c r="J9" s="13"/>
      <c r="K9" s="15" t="s">
        <v>33</v>
      </c>
      <c r="L9" s="15" t="s">
        <v>33</v>
      </c>
      <c r="M9" s="15" t="s">
        <v>33</v>
      </c>
      <c r="N9" s="16">
        <v>51900</v>
      </c>
      <c r="O9" s="17">
        <v>45105</v>
      </c>
      <c r="P9" s="17">
        <v>45437</v>
      </c>
      <c r="Q9" s="16">
        <v>25188.43</v>
      </c>
      <c r="R9" s="124">
        <v>24608.62</v>
      </c>
      <c r="S9" s="19">
        <f t="shared" si="0"/>
        <v>49797.05</v>
      </c>
      <c r="T9" s="13" t="s">
        <v>67</v>
      </c>
      <c r="U9" s="13" t="s">
        <v>68</v>
      </c>
      <c r="V9" s="13"/>
    </row>
    <row r="10" spans="1:23" s="20" customFormat="1" ht="84.95" customHeight="1">
      <c r="A10" s="11" t="s">
        <v>69</v>
      </c>
      <c r="B10" s="11" t="s">
        <v>70</v>
      </c>
      <c r="C10" s="11" t="s">
        <v>62</v>
      </c>
      <c r="D10" s="12" t="s">
        <v>29</v>
      </c>
      <c r="E10" s="13" t="s">
        <v>63</v>
      </c>
      <c r="F10" s="13">
        <v>170198</v>
      </c>
      <c r="G10" s="13" t="s">
        <v>71</v>
      </c>
      <c r="H10" s="13" t="s">
        <v>72</v>
      </c>
      <c r="I10" s="13" t="s">
        <v>73</v>
      </c>
      <c r="J10" s="15"/>
      <c r="K10" s="15" t="s">
        <v>33</v>
      </c>
      <c r="L10" s="15" t="s">
        <v>33</v>
      </c>
      <c r="M10" s="15" t="s">
        <v>33</v>
      </c>
      <c r="N10" s="26">
        <v>190959.3</v>
      </c>
      <c r="O10" s="17">
        <v>45027</v>
      </c>
      <c r="P10" s="17">
        <v>45149</v>
      </c>
      <c r="Q10" s="16">
        <v>190000</v>
      </c>
      <c r="R10" s="16">
        <v>0</v>
      </c>
      <c r="S10" s="19">
        <f t="shared" si="0"/>
        <v>190000</v>
      </c>
      <c r="T10" s="13" t="s">
        <v>74</v>
      </c>
      <c r="U10" s="13" t="s">
        <v>75</v>
      </c>
      <c r="V10" s="13"/>
    </row>
    <row r="11" spans="1:23" s="20" customFormat="1" ht="48">
      <c r="A11" s="27" t="s">
        <v>76</v>
      </c>
      <c r="B11" s="27" t="s">
        <v>77</v>
      </c>
      <c r="C11" s="27" t="s">
        <v>78</v>
      </c>
      <c r="D11" s="12" t="s">
        <v>29</v>
      </c>
      <c r="E11" s="13" t="s">
        <v>79</v>
      </c>
      <c r="F11" s="13">
        <v>170018</v>
      </c>
      <c r="G11" s="13" t="s">
        <v>80</v>
      </c>
      <c r="H11" s="13" t="s">
        <v>81</v>
      </c>
      <c r="I11" s="13" t="s">
        <v>82</v>
      </c>
      <c r="J11" s="15"/>
      <c r="K11" s="15" t="s">
        <v>33</v>
      </c>
      <c r="L11" s="15" t="s">
        <v>33</v>
      </c>
      <c r="M11" s="15" t="s">
        <v>33</v>
      </c>
      <c r="N11" s="16">
        <v>715695.59000000008</v>
      </c>
      <c r="O11" s="17">
        <v>44986</v>
      </c>
      <c r="P11" s="17">
        <v>45351</v>
      </c>
      <c r="Q11" s="16">
        <v>644068.46</v>
      </c>
      <c r="R11" s="124">
        <v>58537.41</v>
      </c>
      <c r="S11" s="19">
        <f t="shared" si="0"/>
        <v>702605.87</v>
      </c>
      <c r="T11" s="13" t="s">
        <v>83</v>
      </c>
      <c r="U11" s="13" t="s">
        <v>84</v>
      </c>
      <c r="V11" s="13"/>
    </row>
    <row r="12" spans="1:23" s="20" customFormat="1" ht="72">
      <c r="A12" s="27" t="s">
        <v>85</v>
      </c>
      <c r="B12" s="11" t="s">
        <v>37</v>
      </c>
      <c r="C12" s="11" t="s">
        <v>38</v>
      </c>
      <c r="D12" s="12" t="s">
        <v>29</v>
      </c>
      <c r="E12" s="13" t="s">
        <v>39</v>
      </c>
      <c r="F12" s="13">
        <v>170018</v>
      </c>
      <c r="G12" s="13" t="s">
        <v>40</v>
      </c>
      <c r="H12" s="13" t="s">
        <v>86</v>
      </c>
      <c r="I12" s="13" t="s">
        <v>87</v>
      </c>
      <c r="J12" s="15"/>
      <c r="K12" s="15" t="s">
        <v>33</v>
      </c>
      <c r="L12" s="15" t="s">
        <v>33</v>
      </c>
      <c r="M12" s="15" t="s">
        <v>33</v>
      </c>
      <c r="N12" s="73">
        <v>1047000</v>
      </c>
      <c r="O12" s="17">
        <v>45231</v>
      </c>
      <c r="P12" s="17">
        <v>45413</v>
      </c>
      <c r="Q12" s="73">
        <v>0</v>
      </c>
      <c r="R12" s="125">
        <v>814436.77</v>
      </c>
      <c r="S12" s="19">
        <f t="shared" si="0"/>
        <v>814436.77</v>
      </c>
      <c r="T12" s="13" t="s">
        <v>88</v>
      </c>
      <c r="U12" s="13" t="s">
        <v>89</v>
      </c>
      <c r="V12" s="114"/>
    </row>
    <row r="13" spans="1:23" s="20" customFormat="1" ht="58.5">
      <c r="A13" s="27" t="s">
        <v>90</v>
      </c>
      <c r="B13" s="21" t="s">
        <v>52</v>
      </c>
      <c r="C13" s="21" t="s">
        <v>53</v>
      </c>
      <c r="D13" s="12" t="s">
        <v>29</v>
      </c>
      <c r="E13" s="13" t="s">
        <v>54</v>
      </c>
      <c r="F13" s="13">
        <v>170018</v>
      </c>
      <c r="G13" s="13" t="s">
        <v>55</v>
      </c>
      <c r="H13" s="13" t="s">
        <v>91</v>
      </c>
      <c r="I13" s="13" t="s">
        <v>92</v>
      </c>
      <c r="J13" s="15"/>
      <c r="K13" s="15" t="s">
        <v>33</v>
      </c>
      <c r="L13" s="15" t="s">
        <v>33</v>
      </c>
      <c r="M13" s="15" t="s">
        <v>33</v>
      </c>
      <c r="N13" s="16">
        <v>693539.01</v>
      </c>
      <c r="O13" s="17">
        <v>44986</v>
      </c>
      <c r="P13" s="17">
        <v>45412</v>
      </c>
      <c r="Q13" s="16">
        <v>470397.94</v>
      </c>
      <c r="R13" s="16"/>
      <c r="S13" s="19">
        <f t="shared" si="0"/>
        <v>470397.94</v>
      </c>
      <c r="T13" s="13" t="s">
        <v>93</v>
      </c>
      <c r="U13" s="13" t="s">
        <v>94</v>
      </c>
      <c r="V13" s="13"/>
      <c r="W13" s="20" t="s">
        <v>95</v>
      </c>
    </row>
    <row r="14" spans="1:23" s="20" customFormat="1" ht="45.75">
      <c r="A14" s="27" t="s">
        <v>96</v>
      </c>
      <c r="B14" s="27"/>
      <c r="C14" s="27"/>
      <c r="D14" s="12" t="s">
        <v>29</v>
      </c>
      <c r="E14" s="13" t="s">
        <v>30</v>
      </c>
      <c r="F14" s="13">
        <v>170018</v>
      </c>
      <c r="G14" s="13" t="s">
        <v>30</v>
      </c>
      <c r="H14" s="13" t="s">
        <v>97</v>
      </c>
      <c r="I14" s="13" t="s">
        <v>98</v>
      </c>
      <c r="J14" s="15"/>
      <c r="K14" s="15" t="s">
        <v>33</v>
      </c>
      <c r="L14" s="15" t="s">
        <v>33</v>
      </c>
      <c r="M14" s="15" t="s">
        <v>33</v>
      </c>
      <c r="N14" s="16">
        <v>20500</v>
      </c>
      <c r="O14" s="17">
        <v>45050</v>
      </c>
      <c r="P14" s="17">
        <v>45272</v>
      </c>
      <c r="Q14" s="16">
        <v>0</v>
      </c>
      <c r="R14" s="16"/>
      <c r="S14" s="19">
        <f t="shared" si="0"/>
        <v>0</v>
      </c>
      <c r="T14" s="13" t="s">
        <v>99</v>
      </c>
      <c r="U14" s="13" t="s">
        <v>100</v>
      </c>
      <c r="V14" s="114" t="s">
        <v>101</v>
      </c>
      <c r="W14" s="20" t="s">
        <v>95</v>
      </c>
    </row>
    <row r="15" spans="1:23" s="20" customFormat="1" ht="58.5">
      <c r="A15" s="27" t="s">
        <v>102</v>
      </c>
      <c r="B15" s="27" t="s">
        <v>103</v>
      </c>
      <c r="C15" s="27" t="s">
        <v>78</v>
      </c>
      <c r="D15" s="12" t="s">
        <v>29</v>
      </c>
      <c r="E15" s="13" t="s">
        <v>79</v>
      </c>
      <c r="F15" s="13">
        <v>170192</v>
      </c>
      <c r="G15" s="13" t="s">
        <v>104</v>
      </c>
      <c r="H15" s="13" t="s">
        <v>105</v>
      </c>
      <c r="I15" s="13" t="s">
        <v>106</v>
      </c>
      <c r="J15" s="15"/>
      <c r="K15" s="15" t="s">
        <v>33</v>
      </c>
      <c r="L15" s="15" t="s">
        <v>33</v>
      </c>
      <c r="M15" s="15" t="s">
        <v>33</v>
      </c>
      <c r="N15" s="16">
        <v>80000</v>
      </c>
      <c r="O15" s="17">
        <v>45299</v>
      </c>
      <c r="P15" s="17">
        <v>45308</v>
      </c>
      <c r="Q15" s="16">
        <v>0</v>
      </c>
      <c r="R15" s="16">
        <v>80000</v>
      </c>
      <c r="S15" s="19">
        <f t="shared" si="0"/>
        <v>80000</v>
      </c>
      <c r="T15" s="13" t="s">
        <v>107</v>
      </c>
      <c r="U15" s="13" t="s">
        <v>108</v>
      </c>
      <c r="V15" s="114"/>
    </row>
    <row r="16" spans="1:23" s="20" customFormat="1" ht="23.25">
      <c r="A16" s="27" t="s">
        <v>109</v>
      </c>
      <c r="B16" s="11" t="s">
        <v>70</v>
      </c>
      <c r="C16" s="11" t="s">
        <v>62</v>
      </c>
      <c r="D16" s="12" t="s">
        <v>29</v>
      </c>
      <c r="E16" s="13" t="s">
        <v>63</v>
      </c>
      <c r="F16" s="13">
        <v>170198</v>
      </c>
      <c r="G16" s="13" t="s">
        <v>71</v>
      </c>
      <c r="H16" s="13" t="s">
        <v>110</v>
      </c>
      <c r="I16" s="13" t="s">
        <v>111</v>
      </c>
      <c r="J16" s="15"/>
      <c r="K16" s="15" t="s">
        <v>33</v>
      </c>
      <c r="L16" s="15" t="s">
        <v>33</v>
      </c>
      <c r="M16" s="15" t="s">
        <v>33</v>
      </c>
      <c r="N16" s="16">
        <v>32900</v>
      </c>
      <c r="O16" s="17">
        <v>45261</v>
      </c>
      <c r="P16" s="17">
        <v>45291</v>
      </c>
      <c r="Q16" s="16">
        <v>0</v>
      </c>
      <c r="R16" s="16">
        <v>32900</v>
      </c>
      <c r="S16" s="19">
        <f t="shared" si="0"/>
        <v>32900</v>
      </c>
      <c r="T16" s="13" t="s">
        <v>112</v>
      </c>
      <c r="U16" s="13" t="s">
        <v>113</v>
      </c>
      <c r="V16" s="114"/>
    </row>
    <row r="17" spans="1:22" s="20" customFormat="1" ht="36">
      <c r="A17" s="27" t="s">
        <v>114</v>
      </c>
      <c r="B17" s="11" t="s">
        <v>70</v>
      </c>
      <c r="C17" s="11" t="s">
        <v>62</v>
      </c>
      <c r="D17" s="12" t="s">
        <v>29</v>
      </c>
      <c r="E17" s="13" t="s">
        <v>63</v>
      </c>
      <c r="F17" s="13">
        <v>170198</v>
      </c>
      <c r="G17" s="13" t="s">
        <v>71</v>
      </c>
      <c r="H17" s="13" t="s">
        <v>115</v>
      </c>
      <c r="I17" s="13" t="s">
        <v>116</v>
      </c>
      <c r="J17" s="15"/>
      <c r="K17" s="15" t="s">
        <v>33</v>
      </c>
      <c r="L17" s="15" t="s">
        <v>33</v>
      </c>
      <c r="M17" s="15" t="s">
        <v>33</v>
      </c>
      <c r="N17" s="16">
        <v>40000</v>
      </c>
      <c r="O17" s="17">
        <v>44986</v>
      </c>
      <c r="P17" s="17">
        <v>45016</v>
      </c>
      <c r="Q17" s="16">
        <v>32650</v>
      </c>
      <c r="R17" s="16"/>
      <c r="S17" s="19">
        <f t="shared" si="0"/>
        <v>32650</v>
      </c>
      <c r="T17" s="13" t="s">
        <v>117</v>
      </c>
      <c r="U17" s="13" t="s">
        <v>118</v>
      </c>
      <c r="V17" s="13"/>
    </row>
    <row r="18" spans="1:22" s="20" customFormat="1" ht="36">
      <c r="A18" s="28" t="s">
        <v>119</v>
      </c>
      <c r="B18" s="126" t="s">
        <v>27</v>
      </c>
      <c r="C18" s="126" t="s">
        <v>28</v>
      </c>
      <c r="D18" s="12" t="s">
        <v>29</v>
      </c>
      <c r="E18" s="13" t="s">
        <v>30</v>
      </c>
      <c r="F18" s="13">
        <v>170018</v>
      </c>
      <c r="G18" s="13" t="s">
        <v>120</v>
      </c>
      <c r="H18" s="13" t="s">
        <v>121</v>
      </c>
      <c r="I18" s="29" t="s">
        <v>122</v>
      </c>
      <c r="J18" s="15"/>
      <c r="K18" s="15"/>
      <c r="L18" s="15"/>
      <c r="M18" s="15"/>
      <c r="N18" s="16">
        <v>3350943.93</v>
      </c>
      <c r="O18" s="17">
        <v>44621</v>
      </c>
      <c r="P18" s="17">
        <v>45184</v>
      </c>
      <c r="Q18" s="16">
        <v>2387789.48</v>
      </c>
      <c r="R18" s="16">
        <f>43543.96
+100232.1</f>
        <v>143776.06</v>
      </c>
      <c r="S18" s="19">
        <f t="shared" si="0"/>
        <v>2531565.54</v>
      </c>
      <c r="T18" s="13" t="s">
        <v>123</v>
      </c>
      <c r="U18" s="13" t="s">
        <v>124</v>
      </c>
      <c r="V18" s="129"/>
    </row>
    <row r="19" spans="1:22" s="20" customFormat="1" ht="48">
      <c r="A19" s="27" t="s">
        <v>125</v>
      </c>
      <c r="B19" s="11" t="s">
        <v>37</v>
      </c>
      <c r="C19" s="11" t="s">
        <v>38</v>
      </c>
      <c r="D19" s="12" t="s">
        <v>29</v>
      </c>
      <c r="E19" s="13" t="s">
        <v>30</v>
      </c>
      <c r="F19" s="13">
        <v>170018</v>
      </c>
      <c r="G19" s="13" t="s">
        <v>30</v>
      </c>
      <c r="H19" s="13" t="s">
        <v>126</v>
      </c>
      <c r="I19" s="13" t="s">
        <v>127</v>
      </c>
      <c r="J19" s="15"/>
      <c r="K19" s="15"/>
      <c r="L19" s="15"/>
      <c r="M19" s="15"/>
      <c r="N19" s="16">
        <v>29950</v>
      </c>
      <c r="O19" s="17">
        <v>44915</v>
      </c>
      <c r="P19" s="17">
        <v>44977</v>
      </c>
      <c r="Q19" s="16">
        <v>29950</v>
      </c>
      <c r="R19" s="16">
        <v>0</v>
      </c>
      <c r="S19" s="19">
        <f t="shared" si="0"/>
        <v>29950</v>
      </c>
      <c r="T19" s="13" t="s">
        <v>128</v>
      </c>
      <c r="U19" s="13" t="s">
        <v>129</v>
      </c>
      <c r="V19" s="13"/>
    </row>
    <row r="20" spans="1:22" s="20" customFormat="1" ht="36">
      <c r="A20" s="27" t="s">
        <v>130</v>
      </c>
      <c r="B20" s="11" t="s">
        <v>70</v>
      </c>
      <c r="C20" s="11" t="s">
        <v>62</v>
      </c>
      <c r="D20" s="12" t="s">
        <v>29</v>
      </c>
      <c r="E20" s="13" t="s">
        <v>131</v>
      </c>
      <c r="F20" s="13">
        <v>170198</v>
      </c>
      <c r="G20" s="13" t="s">
        <v>131</v>
      </c>
      <c r="H20" s="13" t="s">
        <v>126</v>
      </c>
      <c r="I20" s="13" t="s">
        <v>132</v>
      </c>
      <c r="J20" s="15"/>
      <c r="K20" s="15"/>
      <c r="L20" s="15"/>
      <c r="M20" s="15"/>
      <c r="N20" s="16">
        <v>17500</v>
      </c>
      <c r="O20" s="17">
        <v>44896</v>
      </c>
      <c r="P20" s="17">
        <v>44926</v>
      </c>
      <c r="Q20" s="16">
        <v>17500</v>
      </c>
      <c r="R20" s="16">
        <v>0</v>
      </c>
      <c r="S20" s="19">
        <f t="shared" si="0"/>
        <v>17500</v>
      </c>
      <c r="T20" s="13" t="s">
        <v>133</v>
      </c>
      <c r="U20" s="13" t="s">
        <v>134</v>
      </c>
      <c r="V20" s="13"/>
    </row>
    <row r="21" spans="1:22" s="20" customFormat="1" ht="48">
      <c r="A21" s="27" t="s">
        <v>135</v>
      </c>
      <c r="B21" s="27" t="s">
        <v>103</v>
      </c>
      <c r="C21" s="27" t="s">
        <v>78</v>
      </c>
      <c r="D21" s="12" t="s">
        <v>29</v>
      </c>
      <c r="E21" s="13" t="s">
        <v>136</v>
      </c>
      <c r="F21" s="13">
        <v>170192</v>
      </c>
      <c r="G21" s="13" t="s">
        <v>104</v>
      </c>
      <c r="H21" s="13" t="s">
        <v>137</v>
      </c>
      <c r="I21" s="13" t="s">
        <v>138</v>
      </c>
      <c r="J21" s="15"/>
      <c r="K21" s="15"/>
      <c r="L21" s="15"/>
      <c r="M21" s="15"/>
      <c r="N21" s="16">
        <v>14000</v>
      </c>
      <c r="O21" s="17">
        <v>44921</v>
      </c>
      <c r="P21" s="17">
        <v>44957</v>
      </c>
      <c r="Q21" s="16">
        <v>14000</v>
      </c>
      <c r="R21" s="16">
        <v>0</v>
      </c>
      <c r="S21" s="19">
        <f t="shared" si="0"/>
        <v>14000</v>
      </c>
      <c r="T21" s="13" t="s">
        <v>107</v>
      </c>
      <c r="U21" s="13" t="s">
        <v>139</v>
      </c>
      <c r="V21" s="13"/>
    </row>
    <row r="22" spans="1:22" s="20" customFormat="1" ht="49.5" customHeight="1">
      <c r="A22" s="27" t="s">
        <v>140</v>
      </c>
      <c r="B22" s="27" t="s">
        <v>141</v>
      </c>
      <c r="C22" s="27" t="s">
        <v>78</v>
      </c>
      <c r="D22" s="12" t="s">
        <v>29</v>
      </c>
      <c r="E22" s="13" t="s">
        <v>142</v>
      </c>
      <c r="F22" s="13">
        <v>170192</v>
      </c>
      <c r="G22" s="13" t="s">
        <v>143</v>
      </c>
      <c r="H22" s="13" t="s">
        <v>144</v>
      </c>
      <c r="I22" s="13" t="s">
        <v>145</v>
      </c>
      <c r="J22" s="15"/>
      <c r="K22" s="15"/>
      <c r="L22" s="15"/>
      <c r="M22" s="15"/>
      <c r="N22" s="16">
        <v>92336</v>
      </c>
      <c r="O22" s="17">
        <v>44907</v>
      </c>
      <c r="P22" s="17">
        <v>44957</v>
      </c>
      <c r="Q22" s="16">
        <v>92336</v>
      </c>
      <c r="R22" s="16">
        <v>0</v>
      </c>
      <c r="S22" s="19">
        <f t="shared" si="0"/>
        <v>92336</v>
      </c>
      <c r="T22" s="13" t="s">
        <v>146</v>
      </c>
      <c r="U22" s="13" t="s">
        <v>147</v>
      </c>
      <c r="V22" s="13"/>
    </row>
    <row r="23" spans="1:22" s="10" customFormat="1">
      <c r="A23" s="30"/>
      <c r="B23" s="30"/>
      <c r="C23" s="30"/>
      <c r="D23" s="31"/>
      <c r="E23" s="32"/>
      <c r="F23" s="32"/>
      <c r="G23" s="32"/>
      <c r="H23" s="32"/>
      <c r="I23" s="32"/>
      <c r="J23" s="33"/>
      <c r="K23" s="33"/>
      <c r="L23" s="33"/>
      <c r="M23" s="33"/>
      <c r="N23" s="34"/>
      <c r="O23" s="35"/>
      <c r="P23" s="35"/>
      <c r="Q23" s="34"/>
      <c r="R23" s="34"/>
      <c r="S23" s="34"/>
      <c r="T23" s="32"/>
      <c r="U23" s="32"/>
      <c r="V23" s="32"/>
    </row>
    <row r="24" spans="1:22" s="44" customFormat="1" ht="72">
      <c r="A24" s="36" t="s">
        <v>148</v>
      </c>
      <c r="B24" s="36" t="s">
        <v>149</v>
      </c>
      <c r="C24" s="36" t="s">
        <v>150</v>
      </c>
      <c r="D24" s="37" t="s">
        <v>151</v>
      </c>
      <c r="E24" s="38" t="s">
        <v>152</v>
      </c>
      <c r="F24" s="38">
        <v>170201</v>
      </c>
      <c r="G24" s="38" t="s">
        <v>152</v>
      </c>
      <c r="H24" s="29" t="s">
        <v>153</v>
      </c>
      <c r="I24" s="29" t="s">
        <v>122</v>
      </c>
      <c r="J24" s="39"/>
      <c r="K24" s="39" t="s">
        <v>33</v>
      </c>
      <c r="L24" s="39" t="s">
        <v>33</v>
      </c>
      <c r="M24" s="39" t="s">
        <v>33</v>
      </c>
      <c r="N24" s="40">
        <v>26600</v>
      </c>
      <c r="O24" s="41">
        <v>44958</v>
      </c>
      <c r="P24" s="42">
        <v>45170</v>
      </c>
      <c r="Q24" s="40">
        <v>26600</v>
      </c>
      <c r="R24" s="40">
        <v>0</v>
      </c>
      <c r="S24" s="19">
        <f t="shared" si="0"/>
        <v>26600</v>
      </c>
      <c r="T24" s="38" t="s">
        <v>154</v>
      </c>
      <c r="U24" s="43" t="s">
        <v>155</v>
      </c>
      <c r="V24" s="43"/>
    </row>
    <row r="25" spans="1:22" s="44" customFormat="1" ht="60.75">
      <c r="A25" s="36" t="s">
        <v>156</v>
      </c>
      <c r="B25" s="36" t="s">
        <v>157</v>
      </c>
      <c r="C25" s="36" t="s">
        <v>158</v>
      </c>
      <c r="D25" s="37" t="s">
        <v>151</v>
      </c>
      <c r="E25" s="38" t="s">
        <v>159</v>
      </c>
      <c r="F25" s="38">
        <v>170217</v>
      </c>
      <c r="G25" s="38" t="s">
        <v>160</v>
      </c>
      <c r="H25" s="29" t="s">
        <v>161</v>
      </c>
      <c r="I25" s="29" t="s">
        <v>162</v>
      </c>
      <c r="J25" s="38"/>
      <c r="K25" s="39" t="s">
        <v>33</v>
      </c>
      <c r="L25" s="39" t="s">
        <v>33</v>
      </c>
      <c r="M25" s="39" t="s">
        <v>33</v>
      </c>
      <c r="N25" s="45">
        <v>1252573.3399999999</v>
      </c>
      <c r="O25" s="41">
        <v>45108</v>
      </c>
      <c r="P25" s="41">
        <v>45505</v>
      </c>
      <c r="Q25" s="40">
        <v>254443.16999999998</v>
      </c>
      <c r="R25" s="130">
        <f>182547.23+291340.89</f>
        <v>473888.12</v>
      </c>
      <c r="S25" s="19">
        <f t="shared" si="0"/>
        <v>728331.29</v>
      </c>
      <c r="T25" s="38" t="s">
        <v>163</v>
      </c>
      <c r="U25" s="38" t="s">
        <v>164</v>
      </c>
      <c r="V25" s="38"/>
    </row>
    <row r="26" spans="1:22" s="44" customFormat="1" ht="60.75">
      <c r="A26" s="46" t="s">
        <v>165</v>
      </c>
      <c r="B26" s="46" t="s">
        <v>166</v>
      </c>
      <c r="C26" s="46" t="s">
        <v>167</v>
      </c>
      <c r="D26" s="37" t="s">
        <v>151</v>
      </c>
      <c r="E26" s="38" t="s">
        <v>168</v>
      </c>
      <c r="F26" s="38">
        <v>170024</v>
      </c>
      <c r="G26" s="47" t="s">
        <v>169</v>
      </c>
      <c r="H26" s="29" t="s">
        <v>161</v>
      </c>
      <c r="I26" s="29" t="s">
        <v>162</v>
      </c>
      <c r="J26" s="47"/>
      <c r="K26" s="39" t="s">
        <v>33</v>
      </c>
      <c r="L26" s="39" t="s">
        <v>33</v>
      </c>
      <c r="M26" s="39" t="s">
        <v>33</v>
      </c>
      <c r="N26" s="48">
        <v>39520</v>
      </c>
      <c r="O26" s="49">
        <v>44671</v>
      </c>
      <c r="P26" s="49">
        <v>45261</v>
      </c>
      <c r="Q26" s="50">
        <v>19760</v>
      </c>
      <c r="R26" s="50">
        <v>19760</v>
      </c>
      <c r="S26" s="19">
        <f t="shared" si="0"/>
        <v>39520</v>
      </c>
      <c r="T26" s="47" t="s">
        <v>170</v>
      </c>
      <c r="U26" s="47" t="s">
        <v>171</v>
      </c>
      <c r="V26" s="47"/>
    </row>
    <row r="27" spans="1:22" s="44" customFormat="1" ht="48">
      <c r="A27" s="36" t="s">
        <v>172</v>
      </c>
      <c r="B27" s="36" t="s">
        <v>173</v>
      </c>
      <c r="C27" s="36" t="s">
        <v>150</v>
      </c>
      <c r="D27" s="37" t="s">
        <v>151</v>
      </c>
      <c r="E27" s="38" t="s">
        <v>152</v>
      </c>
      <c r="F27" s="38">
        <v>170201</v>
      </c>
      <c r="G27" s="38" t="s">
        <v>174</v>
      </c>
      <c r="H27" s="29" t="s">
        <v>175</v>
      </c>
      <c r="I27" s="29" t="s">
        <v>176</v>
      </c>
      <c r="J27" s="38"/>
      <c r="K27" s="39" t="s">
        <v>33</v>
      </c>
      <c r="L27" s="39" t="s">
        <v>33</v>
      </c>
      <c r="M27" s="39" t="s">
        <v>33</v>
      </c>
      <c r="N27" s="45">
        <v>8000</v>
      </c>
      <c r="O27" s="41">
        <v>44959</v>
      </c>
      <c r="P27" s="41">
        <v>45017</v>
      </c>
      <c r="Q27" s="45">
        <v>8000</v>
      </c>
      <c r="R27" s="45">
        <v>0</v>
      </c>
      <c r="S27" s="19">
        <f t="shared" si="0"/>
        <v>8000</v>
      </c>
      <c r="T27" s="38" t="s">
        <v>177</v>
      </c>
      <c r="U27" s="38" t="s">
        <v>178</v>
      </c>
      <c r="V27" s="38"/>
    </row>
    <row r="28" spans="1:22" s="44" customFormat="1" ht="96">
      <c r="A28" s="36" t="s">
        <v>179</v>
      </c>
      <c r="B28" s="127" t="s">
        <v>149</v>
      </c>
      <c r="C28" s="127" t="s">
        <v>150</v>
      </c>
      <c r="D28" s="231" t="s">
        <v>151</v>
      </c>
      <c r="E28" s="231" t="s">
        <v>152</v>
      </c>
      <c r="F28" s="231">
        <v>170201</v>
      </c>
      <c r="G28" s="231" t="s">
        <v>152</v>
      </c>
      <c r="H28" s="231" t="s">
        <v>161</v>
      </c>
      <c r="I28" s="231" t="s">
        <v>162</v>
      </c>
      <c r="J28" s="231"/>
      <c r="K28" s="231" t="s">
        <v>33</v>
      </c>
      <c r="L28" s="231" t="s">
        <v>33</v>
      </c>
      <c r="M28" s="231" t="s">
        <v>33</v>
      </c>
      <c r="N28" s="51">
        <v>1364076.63</v>
      </c>
      <c r="O28" s="52">
        <v>44866</v>
      </c>
      <c r="P28" s="52">
        <v>45413</v>
      </c>
      <c r="Q28" s="51">
        <v>1066017.93</v>
      </c>
      <c r="R28" s="131">
        <v>815376.93</v>
      </c>
      <c r="S28" s="19">
        <f t="shared" si="0"/>
        <v>1881394.8599999999</v>
      </c>
      <c r="T28" s="38" t="s">
        <v>180</v>
      </c>
      <c r="U28" s="38" t="s">
        <v>181</v>
      </c>
      <c r="V28" s="38"/>
    </row>
    <row r="29" spans="1:22" s="44" customFormat="1" ht="72">
      <c r="A29" s="36" t="s">
        <v>182</v>
      </c>
      <c r="B29" s="127" t="s">
        <v>149</v>
      </c>
      <c r="C29" s="127" t="s">
        <v>150</v>
      </c>
      <c r="D29" s="232"/>
      <c r="E29" s="232" t="s">
        <v>183</v>
      </c>
      <c r="F29" s="232">
        <v>170201</v>
      </c>
      <c r="G29" s="232" t="s">
        <v>183</v>
      </c>
      <c r="H29" s="232"/>
      <c r="I29" s="232"/>
      <c r="J29" s="232"/>
      <c r="K29" s="232"/>
      <c r="L29" s="232"/>
      <c r="M29" s="232"/>
      <c r="N29" s="51">
        <v>90000</v>
      </c>
      <c r="O29" s="52">
        <v>44866</v>
      </c>
      <c r="P29" s="52">
        <v>45168</v>
      </c>
      <c r="Q29" s="51">
        <v>48250</v>
      </c>
      <c r="R29" s="51">
        <v>0</v>
      </c>
      <c r="S29" s="19">
        <f t="shared" si="0"/>
        <v>48250</v>
      </c>
      <c r="T29" s="38" t="s">
        <v>184</v>
      </c>
      <c r="U29" s="38" t="s">
        <v>185</v>
      </c>
      <c r="V29" s="38" t="s">
        <v>186</v>
      </c>
    </row>
    <row r="30" spans="1:22" s="44" customFormat="1" ht="76.5">
      <c r="A30" s="53" t="s">
        <v>187</v>
      </c>
      <c r="B30" s="53" t="s">
        <v>188</v>
      </c>
      <c r="C30" s="53" t="s">
        <v>158</v>
      </c>
      <c r="D30" s="37" t="s">
        <v>151</v>
      </c>
      <c r="E30" s="38" t="s">
        <v>189</v>
      </c>
      <c r="F30" s="38">
        <v>170219</v>
      </c>
      <c r="G30" s="38" t="s">
        <v>190</v>
      </c>
      <c r="H30" s="29" t="s">
        <v>191</v>
      </c>
      <c r="I30" s="29" t="s">
        <v>162</v>
      </c>
      <c r="J30" s="39"/>
      <c r="K30" s="39" t="s">
        <v>33</v>
      </c>
      <c r="L30" s="39" t="s">
        <v>33</v>
      </c>
      <c r="M30" s="39" t="s">
        <v>33</v>
      </c>
      <c r="N30" s="45">
        <v>134998.04</v>
      </c>
      <c r="O30" s="41">
        <v>45076</v>
      </c>
      <c r="P30" s="41">
        <v>45491</v>
      </c>
      <c r="Q30" s="45">
        <v>33749.51</v>
      </c>
      <c r="R30" s="132">
        <v>53999.21</v>
      </c>
      <c r="S30" s="19">
        <f t="shared" si="0"/>
        <v>87748.72</v>
      </c>
      <c r="T30" s="38" t="s">
        <v>192</v>
      </c>
      <c r="U30" s="38" t="s">
        <v>193</v>
      </c>
      <c r="V30" s="38" t="s">
        <v>186</v>
      </c>
    </row>
    <row r="31" spans="1:22" s="44" customFormat="1" ht="76.5">
      <c r="A31" s="53" t="s">
        <v>194</v>
      </c>
      <c r="B31" s="53" t="s">
        <v>195</v>
      </c>
      <c r="C31" s="53" t="s">
        <v>196</v>
      </c>
      <c r="D31" s="37" t="s">
        <v>151</v>
      </c>
      <c r="E31" s="38" t="s">
        <v>197</v>
      </c>
      <c r="F31" s="38">
        <v>170209</v>
      </c>
      <c r="G31" s="38" t="s">
        <v>198</v>
      </c>
      <c r="H31" s="29" t="s">
        <v>199</v>
      </c>
      <c r="I31" s="29" t="s">
        <v>162</v>
      </c>
      <c r="J31" s="39"/>
      <c r="K31" s="39" t="s">
        <v>33</v>
      </c>
      <c r="L31" s="39" t="s">
        <v>33</v>
      </c>
      <c r="M31" s="39" t="s">
        <v>33</v>
      </c>
      <c r="N31" s="54">
        <v>1828280.98</v>
      </c>
      <c r="O31" s="41">
        <v>45108</v>
      </c>
      <c r="P31" s="41">
        <v>45473</v>
      </c>
      <c r="Q31" s="45">
        <v>846270.44000000006</v>
      </c>
      <c r="R31" s="132">
        <v>968557.93</v>
      </c>
      <c r="S31" s="19">
        <f t="shared" si="0"/>
        <v>1814828.37</v>
      </c>
      <c r="T31" s="38" t="s">
        <v>200</v>
      </c>
      <c r="U31" s="38" t="s">
        <v>201</v>
      </c>
      <c r="V31" s="38" t="s">
        <v>186</v>
      </c>
    </row>
    <row r="32" spans="1:22" s="44" customFormat="1" ht="45.75">
      <c r="A32" s="53" t="s">
        <v>202</v>
      </c>
      <c r="B32" s="53" t="s">
        <v>203</v>
      </c>
      <c r="C32" s="53" t="s">
        <v>196</v>
      </c>
      <c r="D32" s="37" t="s">
        <v>151</v>
      </c>
      <c r="E32" s="38" t="s">
        <v>197</v>
      </c>
      <c r="F32" s="38">
        <v>170209</v>
      </c>
      <c r="G32" s="38" t="s">
        <v>204</v>
      </c>
      <c r="H32" s="29" t="s">
        <v>205</v>
      </c>
      <c r="I32" s="29" t="s">
        <v>206</v>
      </c>
      <c r="J32" s="39"/>
      <c r="K32" s="39" t="s">
        <v>33</v>
      </c>
      <c r="L32" s="39" t="s">
        <v>33</v>
      </c>
      <c r="M32" s="39" t="s">
        <v>33</v>
      </c>
      <c r="N32" s="54">
        <v>41570</v>
      </c>
      <c r="O32" s="41">
        <v>45139</v>
      </c>
      <c r="P32" s="41">
        <v>45199</v>
      </c>
      <c r="Q32" s="45">
        <v>41570</v>
      </c>
      <c r="R32" s="45">
        <v>0</v>
      </c>
      <c r="S32" s="19">
        <f t="shared" si="0"/>
        <v>41570</v>
      </c>
      <c r="T32" s="38" t="s">
        <v>207</v>
      </c>
      <c r="U32" s="38" t="s">
        <v>208</v>
      </c>
      <c r="V32" s="38" t="s">
        <v>186</v>
      </c>
    </row>
    <row r="33" spans="1:22" s="44" customFormat="1" ht="51.75" customHeight="1">
      <c r="A33" s="53" t="s">
        <v>209</v>
      </c>
      <c r="B33" s="53" t="s">
        <v>149</v>
      </c>
      <c r="C33" s="53" t="s">
        <v>150</v>
      </c>
      <c r="D33" s="37" t="s">
        <v>151</v>
      </c>
      <c r="E33" s="38" t="s">
        <v>152</v>
      </c>
      <c r="F33" s="38">
        <v>170217</v>
      </c>
      <c r="G33" s="38" t="s">
        <v>152</v>
      </c>
      <c r="H33" s="29" t="s">
        <v>210</v>
      </c>
      <c r="I33" s="29" t="s">
        <v>211</v>
      </c>
      <c r="J33" s="39"/>
      <c r="K33" s="39" t="s">
        <v>33</v>
      </c>
      <c r="L33" s="39" t="s">
        <v>33</v>
      </c>
      <c r="M33" s="39" t="s">
        <v>33</v>
      </c>
      <c r="N33" s="54">
        <f>250000+865284.55</f>
        <v>1115284.55</v>
      </c>
      <c r="O33" s="41">
        <v>45328</v>
      </c>
      <c r="P33" s="41">
        <v>45501</v>
      </c>
      <c r="Q33" s="45">
        <v>0</v>
      </c>
      <c r="R33" s="45">
        <f>250000+754880.86</f>
        <v>1004880.86</v>
      </c>
      <c r="S33" s="19">
        <f t="shared" si="0"/>
        <v>1004880.86</v>
      </c>
      <c r="T33" s="38" t="s">
        <v>212</v>
      </c>
      <c r="U33" s="38" t="s">
        <v>213</v>
      </c>
      <c r="V33" s="38" t="s">
        <v>186</v>
      </c>
    </row>
    <row r="34" spans="1:22" s="44" customFormat="1" ht="51.75" customHeight="1">
      <c r="A34" s="53" t="s">
        <v>214</v>
      </c>
      <c r="B34" s="53" t="s">
        <v>149</v>
      </c>
      <c r="C34" s="53" t="s">
        <v>150</v>
      </c>
      <c r="D34" s="37" t="s">
        <v>151</v>
      </c>
      <c r="E34" s="38" t="s">
        <v>215</v>
      </c>
      <c r="F34" s="38">
        <v>170201</v>
      </c>
      <c r="G34" s="38" t="s">
        <v>215</v>
      </c>
      <c r="H34" s="29" t="s">
        <v>210</v>
      </c>
      <c r="I34" s="29" t="s">
        <v>211</v>
      </c>
      <c r="J34" s="39"/>
      <c r="K34" s="39" t="s">
        <v>33</v>
      </c>
      <c r="L34" s="39" t="s">
        <v>33</v>
      </c>
      <c r="M34" s="39" t="s">
        <v>33</v>
      </c>
      <c r="N34" s="54">
        <v>51000</v>
      </c>
      <c r="O34" s="41">
        <v>44921</v>
      </c>
      <c r="P34" s="41">
        <v>45030</v>
      </c>
      <c r="Q34" s="45">
        <v>43350</v>
      </c>
      <c r="R34" s="45">
        <v>0</v>
      </c>
      <c r="S34" s="19">
        <f t="shared" si="0"/>
        <v>43350</v>
      </c>
      <c r="T34" s="38" t="s">
        <v>216</v>
      </c>
      <c r="U34" s="38" t="s">
        <v>217</v>
      </c>
      <c r="V34" s="38" t="s">
        <v>186</v>
      </c>
    </row>
    <row r="35" spans="1:22" s="44" customFormat="1" ht="76.5">
      <c r="A35" s="53" t="s">
        <v>218</v>
      </c>
      <c r="B35" s="53" t="s">
        <v>219</v>
      </c>
      <c r="C35" s="53" t="s">
        <v>158</v>
      </c>
      <c r="D35" s="37" t="s">
        <v>151</v>
      </c>
      <c r="E35" s="38" t="s">
        <v>159</v>
      </c>
      <c r="F35" s="38">
        <v>170217</v>
      </c>
      <c r="G35" s="38" t="s">
        <v>220</v>
      </c>
      <c r="H35" s="29" t="s">
        <v>161</v>
      </c>
      <c r="I35" s="29" t="s">
        <v>162</v>
      </c>
      <c r="J35" s="39"/>
      <c r="K35" s="39" t="s">
        <v>33</v>
      </c>
      <c r="L35" s="39" t="s">
        <v>33</v>
      </c>
      <c r="M35" s="39" t="s">
        <v>33</v>
      </c>
      <c r="N35" s="54">
        <v>790000</v>
      </c>
      <c r="O35" s="41">
        <v>45292</v>
      </c>
      <c r="P35" s="41">
        <v>45503</v>
      </c>
      <c r="Q35" s="45">
        <v>0</v>
      </c>
      <c r="R35" s="45">
        <f>330864.89+250000</f>
        <v>580864.89</v>
      </c>
      <c r="S35" s="19">
        <f t="shared" si="0"/>
        <v>580864.89</v>
      </c>
      <c r="T35" s="38" t="s">
        <v>221</v>
      </c>
      <c r="U35" s="38" t="s">
        <v>222</v>
      </c>
      <c r="V35" s="114" t="s">
        <v>186</v>
      </c>
    </row>
    <row r="36" spans="1:22" s="56" customFormat="1" ht="60.75">
      <c r="A36" s="53" t="s">
        <v>223</v>
      </c>
      <c r="B36" s="53" t="s">
        <v>203</v>
      </c>
      <c r="C36" s="53" t="s">
        <v>196</v>
      </c>
      <c r="D36" s="37" t="s">
        <v>151</v>
      </c>
      <c r="E36" s="38" t="s">
        <v>224</v>
      </c>
      <c r="F36" s="38">
        <v>170209</v>
      </c>
      <c r="G36" s="38" t="s">
        <v>224</v>
      </c>
      <c r="H36" s="38" t="s">
        <v>225</v>
      </c>
      <c r="I36" s="38" t="s">
        <v>226</v>
      </c>
      <c r="J36" s="39"/>
      <c r="K36" s="39"/>
      <c r="L36" s="39"/>
      <c r="M36" s="39"/>
      <c r="N36" s="51">
        <v>215266.81</v>
      </c>
      <c r="O36" s="52">
        <v>44159</v>
      </c>
      <c r="P36" s="52">
        <v>45247</v>
      </c>
      <c r="Q36" s="51">
        <v>75343.39</v>
      </c>
      <c r="R36" s="51">
        <v>0</v>
      </c>
      <c r="S36" s="19">
        <f t="shared" si="0"/>
        <v>75343.39</v>
      </c>
      <c r="T36" s="38" t="s">
        <v>227</v>
      </c>
      <c r="U36" s="55" t="s">
        <v>228</v>
      </c>
      <c r="V36" s="114" t="s">
        <v>186</v>
      </c>
    </row>
    <row r="37" spans="1:22" s="56" customFormat="1" ht="60.75">
      <c r="A37" s="53" t="s">
        <v>229</v>
      </c>
      <c r="B37" s="53" t="s">
        <v>230</v>
      </c>
      <c r="C37" s="53" t="s">
        <v>150</v>
      </c>
      <c r="D37" s="37" t="s">
        <v>151</v>
      </c>
      <c r="E37" s="38" t="s">
        <v>183</v>
      </c>
      <c r="F37" s="38">
        <v>170201</v>
      </c>
      <c r="G37" s="38" t="s">
        <v>231</v>
      </c>
      <c r="H37" s="38" t="s">
        <v>161</v>
      </c>
      <c r="I37" s="38" t="s">
        <v>162</v>
      </c>
      <c r="J37" s="39"/>
      <c r="K37" s="39"/>
      <c r="L37" s="39"/>
      <c r="M37" s="39"/>
      <c r="N37" s="51">
        <v>18500</v>
      </c>
      <c r="O37" s="52">
        <v>44525</v>
      </c>
      <c r="P37" s="52">
        <v>45076</v>
      </c>
      <c r="Q37" s="51">
        <v>11100</v>
      </c>
      <c r="R37" s="51">
        <v>0</v>
      </c>
      <c r="S37" s="19">
        <f t="shared" si="0"/>
        <v>11100</v>
      </c>
      <c r="T37" s="38" t="s">
        <v>232</v>
      </c>
      <c r="U37" s="55" t="s">
        <v>233</v>
      </c>
      <c r="V37" s="114" t="s">
        <v>186</v>
      </c>
    </row>
    <row r="38" spans="1:22" s="56" customFormat="1" ht="137.25">
      <c r="A38" s="53" t="s">
        <v>234</v>
      </c>
      <c r="B38" s="36" t="s">
        <v>157</v>
      </c>
      <c r="C38" s="36" t="s">
        <v>158</v>
      </c>
      <c r="D38" s="37" t="s">
        <v>151</v>
      </c>
      <c r="E38" s="38" t="s">
        <v>159</v>
      </c>
      <c r="F38" s="38">
        <v>170217</v>
      </c>
      <c r="G38" s="38" t="s">
        <v>160</v>
      </c>
      <c r="H38" s="29" t="s">
        <v>210</v>
      </c>
      <c r="I38" s="29" t="s">
        <v>211</v>
      </c>
      <c r="J38" s="39"/>
      <c r="K38" s="39"/>
      <c r="L38" s="39"/>
      <c r="M38" s="39"/>
      <c r="N38" s="51">
        <v>1237897.69</v>
      </c>
      <c r="O38" s="52">
        <v>44901</v>
      </c>
      <c r="P38" s="52" t="s">
        <v>235</v>
      </c>
      <c r="Q38" s="51">
        <v>31517.7</v>
      </c>
      <c r="R38" s="51">
        <v>0</v>
      </c>
      <c r="S38" s="19">
        <f t="shared" si="0"/>
        <v>31517.7</v>
      </c>
      <c r="T38" s="38" t="s">
        <v>236</v>
      </c>
      <c r="U38" s="55" t="s">
        <v>237</v>
      </c>
      <c r="V38" s="114" t="s">
        <v>238</v>
      </c>
    </row>
    <row r="39" spans="1:22" s="56" customFormat="1" ht="60.75">
      <c r="A39" s="53" t="s">
        <v>239</v>
      </c>
      <c r="B39" s="53" t="s">
        <v>240</v>
      </c>
      <c r="C39" s="53" t="s">
        <v>241</v>
      </c>
      <c r="D39" s="37">
        <v>2</v>
      </c>
      <c r="E39" s="38" t="s">
        <v>241</v>
      </c>
      <c r="F39" s="38" t="s">
        <v>242</v>
      </c>
      <c r="G39" s="38" t="s">
        <v>243</v>
      </c>
      <c r="H39" s="38" t="s">
        <v>161</v>
      </c>
      <c r="I39" s="38" t="s">
        <v>162</v>
      </c>
      <c r="J39" s="39"/>
      <c r="K39" s="39"/>
      <c r="L39" s="39"/>
      <c r="M39" s="39"/>
      <c r="N39" s="131">
        <v>8803.08</v>
      </c>
      <c r="O39" s="52"/>
      <c r="P39" s="52">
        <v>45473</v>
      </c>
      <c r="Q39" s="51">
        <v>0</v>
      </c>
      <c r="R39" s="131">
        <v>8803.08</v>
      </c>
      <c r="S39" s="19">
        <f t="shared" si="0"/>
        <v>8803.08</v>
      </c>
      <c r="T39" s="38" t="s">
        <v>244</v>
      </c>
      <c r="U39" s="55" t="s">
        <v>245</v>
      </c>
      <c r="V39" s="114" t="s">
        <v>186</v>
      </c>
    </row>
    <row r="40" spans="1:22" s="56" customFormat="1" ht="60.75">
      <c r="A40" s="53" t="s">
        <v>246</v>
      </c>
      <c r="B40" s="53" t="s">
        <v>240</v>
      </c>
      <c r="C40" s="53" t="s">
        <v>241</v>
      </c>
      <c r="D40" s="37">
        <v>2</v>
      </c>
      <c r="E40" s="38" t="s">
        <v>241</v>
      </c>
      <c r="F40" s="38" t="s">
        <v>242</v>
      </c>
      <c r="G40" s="38" t="s">
        <v>243</v>
      </c>
      <c r="H40" s="38" t="s">
        <v>161</v>
      </c>
      <c r="I40" s="38" t="s">
        <v>162</v>
      </c>
      <c r="J40" s="39"/>
      <c r="K40" s="39"/>
      <c r="L40" s="39"/>
      <c r="M40" s="39"/>
      <c r="N40" s="131">
        <v>69001.009999999995</v>
      </c>
      <c r="O40" s="52"/>
      <c r="P40" s="52">
        <v>45473</v>
      </c>
      <c r="Q40" s="51">
        <v>0</v>
      </c>
      <c r="R40" s="131">
        <v>69001.009999999995</v>
      </c>
      <c r="S40" s="19">
        <f t="shared" si="0"/>
        <v>69001.009999999995</v>
      </c>
      <c r="T40" s="38" t="s">
        <v>244</v>
      </c>
      <c r="U40" s="55" t="s">
        <v>247</v>
      </c>
      <c r="V40" s="114" t="s">
        <v>186</v>
      </c>
    </row>
    <row r="41" spans="1:22" s="56" customFormat="1" ht="76.5">
      <c r="A41" s="53" t="s">
        <v>248</v>
      </c>
      <c r="B41" s="53" t="s">
        <v>249</v>
      </c>
      <c r="C41" s="53" t="s">
        <v>158</v>
      </c>
      <c r="D41" s="37">
        <v>2</v>
      </c>
      <c r="E41" s="38" t="s">
        <v>159</v>
      </c>
      <c r="F41" s="38">
        <v>170217</v>
      </c>
      <c r="G41" s="38" t="s">
        <v>159</v>
      </c>
      <c r="H41" s="38" t="s">
        <v>250</v>
      </c>
      <c r="I41" s="134">
        <v>1</v>
      </c>
      <c r="J41" s="39"/>
      <c r="K41" s="135"/>
      <c r="L41" s="135"/>
      <c r="M41" s="136"/>
      <c r="N41" s="131">
        <v>99500</v>
      </c>
      <c r="O41" s="52">
        <v>44329</v>
      </c>
      <c r="P41" s="52">
        <v>45420</v>
      </c>
      <c r="Q41" s="131">
        <v>39800</v>
      </c>
      <c r="R41" s="131">
        <v>0</v>
      </c>
      <c r="S41" s="19">
        <f t="shared" si="0"/>
        <v>39800</v>
      </c>
      <c r="T41" s="38" t="s">
        <v>251</v>
      </c>
      <c r="U41" s="55" t="s">
        <v>252</v>
      </c>
      <c r="V41" s="114" t="s">
        <v>253</v>
      </c>
    </row>
    <row r="42" spans="1:22" s="56" customFormat="1" ht="45.75">
      <c r="A42" s="53" t="s">
        <v>254</v>
      </c>
      <c r="B42" s="53" t="s">
        <v>255</v>
      </c>
      <c r="C42" s="53" t="s">
        <v>150</v>
      </c>
      <c r="D42" s="37">
        <v>2</v>
      </c>
      <c r="E42" s="38" t="s">
        <v>256</v>
      </c>
      <c r="F42" s="38">
        <v>170201</v>
      </c>
      <c r="G42" s="38" t="s">
        <v>257</v>
      </c>
      <c r="H42" s="38" t="s">
        <v>258</v>
      </c>
      <c r="I42" s="134">
        <v>1</v>
      </c>
      <c r="J42" s="39"/>
      <c r="K42" s="135"/>
      <c r="L42" s="135"/>
      <c r="M42" s="136"/>
      <c r="N42" s="131">
        <v>90665.88</v>
      </c>
      <c r="O42" s="52">
        <v>45355</v>
      </c>
      <c r="P42" s="52">
        <v>45436</v>
      </c>
      <c r="Q42" s="131">
        <v>0</v>
      </c>
      <c r="R42" s="131">
        <v>66500</v>
      </c>
      <c r="S42" s="19">
        <f t="shared" si="0"/>
        <v>66500</v>
      </c>
      <c r="T42" s="38" t="s">
        <v>259</v>
      </c>
      <c r="U42" s="55" t="s">
        <v>260</v>
      </c>
      <c r="V42" s="114" t="s">
        <v>253</v>
      </c>
    </row>
    <row r="43" spans="1:22" s="56" customFormat="1" ht="60.75">
      <c r="A43" s="53" t="s">
        <v>261</v>
      </c>
      <c r="B43" s="53" t="s">
        <v>195</v>
      </c>
      <c r="C43" s="53" t="s">
        <v>196</v>
      </c>
      <c r="D43" s="37">
        <v>2</v>
      </c>
      <c r="E43" s="38" t="s">
        <v>262</v>
      </c>
      <c r="F43" s="38">
        <v>170209</v>
      </c>
      <c r="G43" s="38" t="s">
        <v>198</v>
      </c>
      <c r="H43" s="38" t="s">
        <v>263</v>
      </c>
      <c r="I43" s="138">
        <v>0.75329999999999997</v>
      </c>
      <c r="J43" s="39"/>
      <c r="K43" s="135"/>
      <c r="L43" s="135"/>
      <c r="M43" s="136"/>
      <c r="N43" s="131">
        <v>2838502.3</v>
      </c>
      <c r="O43" s="52">
        <v>45110</v>
      </c>
      <c r="P43" s="52">
        <v>45560</v>
      </c>
      <c r="Q43" s="131">
        <v>0</v>
      </c>
      <c r="R43" s="131">
        <v>540586.68999999994</v>
      </c>
      <c r="S43" s="19">
        <f t="shared" si="0"/>
        <v>540586.68999999994</v>
      </c>
      <c r="T43" s="38" t="s">
        <v>200</v>
      </c>
      <c r="U43" s="55" t="s">
        <v>264</v>
      </c>
      <c r="V43" s="114"/>
    </row>
    <row r="44" spans="1:22" s="56" customFormat="1" ht="45.75">
      <c r="A44" s="53" t="s">
        <v>265</v>
      </c>
      <c r="B44" s="53" t="s">
        <v>249</v>
      </c>
      <c r="C44" s="53" t="s">
        <v>158</v>
      </c>
      <c r="D44" s="37">
        <v>2</v>
      </c>
      <c r="E44" s="38" t="s">
        <v>159</v>
      </c>
      <c r="F44" s="38">
        <v>170217</v>
      </c>
      <c r="G44" s="38" t="s">
        <v>159</v>
      </c>
      <c r="H44" s="38" t="s">
        <v>266</v>
      </c>
      <c r="I44" s="134">
        <v>1</v>
      </c>
      <c r="J44" s="39"/>
      <c r="K44" s="135"/>
      <c r="L44" s="135"/>
      <c r="M44" s="39"/>
      <c r="N44" s="131">
        <v>45000</v>
      </c>
      <c r="O44" s="137" t="s">
        <v>267</v>
      </c>
      <c r="P44" s="52" t="s">
        <v>268</v>
      </c>
      <c r="Q44" s="131">
        <v>0</v>
      </c>
      <c r="R44" s="131">
        <v>34992.199999999997</v>
      </c>
      <c r="S44" s="19">
        <f t="shared" si="0"/>
        <v>34992.199999999997</v>
      </c>
      <c r="T44" s="38" t="s">
        <v>269</v>
      </c>
      <c r="U44" s="55" t="s">
        <v>270</v>
      </c>
      <c r="V44" s="114" t="s">
        <v>253</v>
      </c>
    </row>
    <row r="45" spans="1:22" s="56" customFormat="1" ht="30.75">
      <c r="A45" s="53" t="s">
        <v>271</v>
      </c>
      <c r="B45" s="53" t="s">
        <v>272</v>
      </c>
      <c r="C45" s="53" t="s">
        <v>150</v>
      </c>
      <c r="D45" s="37">
        <v>2</v>
      </c>
      <c r="E45" s="38" t="s">
        <v>273</v>
      </c>
      <c r="F45" s="38">
        <v>170217</v>
      </c>
      <c r="G45" s="38" t="s">
        <v>274</v>
      </c>
      <c r="H45" s="38" t="s">
        <v>275</v>
      </c>
      <c r="I45" s="38" t="s">
        <v>276</v>
      </c>
      <c r="J45" s="39"/>
      <c r="K45" s="135"/>
      <c r="L45" s="135"/>
      <c r="M45" s="136"/>
      <c r="N45" s="131">
        <v>309378.59999999998</v>
      </c>
      <c r="O45" s="52">
        <v>45427</v>
      </c>
      <c r="P45" s="52">
        <v>45627</v>
      </c>
      <c r="Q45" s="51">
        <v>0</v>
      </c>
      <c r="R45" s="131">
        <v>35323.08</v>
      </c>
      <c r="S45" s="19">
        <f t="shared" si="0"/>
        <v>35323.08</v>
      </c>
      <c r="T45" s="38" t="s">
        <v>277</v>
      </c>
      <c r="U45" s="55" t="s">
        <v>278</v>
      </c>
      <c r="V45" s="114"/>
    </row>
    <row r="46" spans="1:22" s="56" customFormat="1" ht="45.75">
      <c r="A46" s="53" t="s">
        <v>279</v>
      </c>
      <c r="B46" s="53" t="s">
        <v>272</v>
      </c>
      <c r="C46" s="53" t="s">
        <v>150</v>
      </c>
      <c r="D46" s="37">
        <v>2</v>
      </c>
      <c r="E46" s="38" t="s">
        <v>273</v>
      </c>
      <c r="F46" s="38">
        <v>170217</v>
      </c>
      <c r="G46" s="38" t="s">
        <v>274</v>
      </c>
      <c r="H46" s="38" t="s">
        <v>275</v>
      </c>
      <c r="I46" s="138">
        <v>0.1371</v>
      </c>
      <c r="J46" s="39"/>
      <c r="K46" s="135"/>
      <c r="L46" s="135"/>
      <c r="M46" s="136"/>
      <c r="N46" s="131">
        <v>971383.94</v>
      </c>
      <c r="O46" s="52">
        <v>45420</v>
      </c>
      <c r="P46" s="52">
        <v>45660</v>
      </c>
      <c r="Q46" s="131">
        <v>0</v>
      </c>
      <c r="R46" s="131">
        <v>133213.92000000001</v>
      </c>
      <c r="S46" s="19">
        <f t="shared" si="0"/>
        <v>133213.92000000001</v>
      </c>
      <c r="T46" s="38" t="s">
        <v>280</v>
      </c>
      <c r="U46" s="55" t="s">
        <v>281</v>
      </c>
      <c r="V46" s="114"/>
    </row>
    <row r="47" spans="1:22" s="56" customFormat="1" ht="45.75">
      <c r="A47" s="53" t="s">
        <v>282</v>
      </c>
      <c r="B47" s="53" t="s">
        <v>272</v>
      </c>
      <c r="C47" s="53" t="s">
        <v>150</v>
      </c>
      <c r="D47" s="37">
        <v>2</v>
      </c>
      <c r="E47" s="38" t="s">
        <v>273</v>
      </c>
      <c r="F47" s="38">
        <v>170217</v>
      </c>
      <c r="G47" s="38" t="s">
        <v>274</v>
      </c>
      <c r="H47" s="38" t="s">
        <v>258</v>
      </c>
      <c r="I47" s="38" t="s">
        <v>276</v>
      </c>
      <c r="J47" s="39"/>
      <c r="K47" s="135"/>
      <c r="L47" s="135"/>
      <c r="M47" s="136"/>
      <c r="N47" s="131">
        <v>1499810.83</v>
      </c>
      <c r="O47" s="52">
        <v>45471</v>
      </c>
      <c r="P47" s="52">
        <v>45831</v>
      </c>
      <c r="Q47" s="51">
        <v>0</v>
      </c>
      <c r="R47" s="131">
        <v>0</v>
      </c>
      <c r="S47" s="19">
        <f t="shared" si="0"/>
        <v>0</v>
      </c>
      <c r="T47" s="38" t="s">
        <v>283</v>
      </c>
      <c r="U47" s="55" t="s">
        <v>284</v>
      </c>
      <c r="V47" s="114" t="s">
        <v>276</v>
      </c>
    </row>
    <row r="48" spans="1:22" s="56" customFormat="1" ht="45.75">
      <c r="A48" s="53" t="s">
        <v>285</v>
      </c>
      <c r="B48" s="53" t="s">
        <v>286</v>
      </c>
      <c r="C48" s="53" t="s">
        <v>287</v>
      </c>
      <c r="D48" s="37">
        <v>2</v>
      </c>
      <c r="E48" s="38" t="s">
        <v>288</v>
      </c>
      <c r="F48" s="38">
        <v>170217</v>
      </c>
      <c r="G48" s="38" t="s">
        <v>289</v>
      </c>
      <c r="H48" s="38" t="s">
        <v>263</v>
      </c>
      <c r="I48" s="38" t="s">
        <v>290</v>
      </c>
      <c r="J48" s="39"/>
      <c r="K48" s="135"/>
      <c r="L48" s="135"/>
      <c r="M48" s="136"/>
      <c r="N48" s="131">
        <v>240000</v>
      </c>
      <c r="O48" s="52">
        <v>45484</v>
      </c>
      <c r="P48" s="52">
        <v>45848</v>
      </c>
      <c r="Q48" s="51">
        <v>0</v>
      </c>
      <c r="R48" s="131">
        <v>0</v>
      </c>
      <c r="S48" s="19">
        <f t="shared" si="0"/>
        <v>0</v>
      </c>
      <c r="T48" s="38" t="s">
        <v>291</v>
      </c>
      <c r="U48" s="55" t="s">
        <v>292</v>
      </c>
      <c r="V48" s="114" t="s">
        <v>290</v>
      </c>
    </row>
    <row r="49" spans="1:22" s="56" customFormat="1" ht="45.75">
      <c r="A49" s="53" t="s">
        <v>293</v>
      </c>
      <c r="B49" s="53" t="s">
        <v>294</v>
      </c>
      <c r="C49" s="53" t="s">
        <v>287</v>
      </c>
      <c r="D49" s="37">
        <v>2</v>
      </c>
      <c r="E49" s="38" t="s">
        <v>288</v>
      </c>
      <c r="F49" s="38">
        <v>170217</v>
      </c>
      <c r="G49" s="38" t="s">
        <v>295</v>
      </c>
      <c r="H49" s="38" t="s">
        <v>263</v>
      </c>
      <c r="I49" s="38" t="s">
        <v>290</v>
      </c>
      <c r="J49" s="39"/>
      <c r="K49" s="135"/>
      <c r="L49" s="135"/>
      <c r="M49" s="136"/>
      <c r="N49" s="131">
        <v>200000</v>
      </c>
      <c r="O49" s="52">
        <v>45484</v>
      </c>
      <c r="P49" s="52">
        <v>45848</v>
      </c>
      <c r="Q49" s="51">
        <v>0</v>
      </c>
      <c r="R49" s="131">
        <v>0</v>
      </c>
      <c r="S49" s="19">
        <f t="shared" si="0"/>
        <v>0</v>
      </c>
      <c r="T49" s="38" t="s">
        <v>296</v>
      </c>
      <c r="U49" s="55" t="s">
        <v>297</v>
      </c>
      <c r="V49" s="114" t="s">
        <v>290</v>
      </c>
    </row>
    <row r="50" spans="1:22" s="56" customFormat="1" ht="45.75">
      <c r="A50" s="53" t="s">
        <v>298</v>
      </c>
      <c r="B50" s="53" t="s">
        <v>249</v>
      </c>
      <c r="C50" s="53" t="s">
        <v>158</v>
      </c>
      <c r="D50" s="37">
        <v>2</v>
      </c>
      <c r="E50" s="38" t="s">
        <v>159</v>
      </c>
      <c r="F50" s="38">
        <v>170217</v>
      </c>
      <c r="G50" s="38" t="s">
        <v>159</v>
      </c>
      <c r="H50" s="38" t="s">
        <v>299</v>
      </c>
      <c r="I50" s="134">
        <v>1</v>
      </c>
      <c r="J50" s="39"/>
      <c r="K50" s="39"/>
      <c r="L50" s="39"/>
      <c r="M50" s="39"/>
      <c r="N50" s="131">
        <v>7000</v>
      </c>
      <c r="O50" s="52">
        <v>45509</v>
      </c>
      <c r="P50" s="52">
        <v>45512</v>
      </c>
      <c r="Q50" s="51">
        <v>0</v>
      </c>
      <c r="R50" s="131">
        <v>0</v>
      </c>
      <c r="S50" s="19">
        <f t="shared" si="0"/>
        <v>0</v>
      </c>
      <c r="T50" s="38" t="s">
        <v>300</v>
      </c>
      <c r="U50" s="55" t="s">
        <v>301</v>
      </c>
      <c r="V50" s="114" t="s">
        <v>302</v>
      </c>
    </row>
    <row r="51" spans="1:22" s="56" customFormat="1" ht="60.75">
      <c r="A51" s="53" t="s">
        <v>303</v>
      </c>
      <c r="B51" s="53" t="s">
        <v>149</v>
      </c>
      <c r="C51" s="53" t="s">
        <v>150</v>
      </c>
      <c r="D51" s="37">
        <v>2</v>
      </c>
      <c r="E51" s="38" t="s">
        <v>152</v>
      </c>
      <c r="F51" s="38">
        <v>170217</v>
      </c>
      <c r="G51" s="38" t="s">
        <v>152</v>
      </c>
      <c r="H51" s="38" t="s">
        <v>304</v>
      </c>
      <c r="I51" s="134">
        <v>0</v>
      </c>
      <c r="J51" s="39"/>
      <c r="K51" s="39"/>
      <c r="L51" s="39"/>
      <c r="M51" s="39"/>
      <c r="N51" s="131">
        <v>1499810.83</v>
      </c>
      <c r="O51" s="52">
        <v>45566</v>
      </c>
      <c r="P51" s="52">
        <v>45717</v>
      </c>
      <c r="Q51" s="51">
        <v>0</v>
      </c>
      <c r="R51" s="131">
        <v>0</v>
      </c>
      <c r="S51" s="19">
        <f t="shared" si="0"/>
        <v>0</v>
      </c>
      <c r="T51" s="38" t="s">
        <v>305</v>
      </c>
      <c r="U51" s="55" t="s">
        <v>306</v>
      </c>
      <c r="V51" s="114" t="s">
        <v>307</v>
      </c>
    </row>
    <row r="52" spans="1:22" s="56" customFormat="1" ht="121.5">
      <c r="A52" s="53" t="s">
        <v>308</v>
      </c>
      <c r="B52" s="53" t="s">
        <v>309</v>
      </c>
      <c r="C52" s="53" t="s">
        <v>158</v>
      </c>
      <c r="D52" s="37">
        <v>2</v>
      </c>
      <c r="E52" s="38" t="s">
        <v>159</v>
      </c>
      <c r="F52" s="38">
        <v>170217</v>
      </c>
      <c r="G52" s="38" t="s">
        <v>310</v>
      </c>
      <c r="H52" s="38" t="s">
        <v>311</v>
      </c>
      <c r="I52" s="134">
        <v>0</v>
      </c>
      <c r="J52" s="39"/>
      <c r="K52" s="39"/>
      <c r="L52" s="39"/>
      <c r="M52" s="39"/>
      <c r="N52" s="131">
        <v>350000</v>
      </c>
      <c r="O52" s="52"/>
      <c r="P52" s="52"/>
      <c r="Q52" s="51">
        <v>0</v>
      </c>
      <c r="R52" s="131">
        <v>0</v>
      </c>
      <c r="S52" s="19">
        <f t="shared" si="0"/>
        <v>0</v>
      </c>
      <c r="T52" s="38" t="s">
        <v>312</v>
      </c>
      <c r="U52" s="55" t="s">
        <v>313</v>
      </c>
      <c r="V52" s="114" t="s">
        <v>314</v>
      </c>
    </row>
    <row r="53" spans="1:22" s="58" customFormat="1">
      <c r="A53" s="21"/>
      <c r="B53" s="21"/>
      <c r="C53" s="21"/>
      <c r="D53" s="57"/>
      <c r="E53" s="22"/>
      <c r="F53" s="22"/>
      <c r="G53" s="22"/>
      <c r="H53" s="22"/>
      <c r="I53" s="22"/>
      <c r="J53" s="22"/>
      <c r="K53" s="22"/>
      <c r="L53" s="22"/>
      <c r="M53" s="22"/>
      <c r="N53" s="23"/>
      <c r="O53" s="24"/>
      <c r="P53" s="24"/>
      <c r="Q53" s="23"/>
      <c r="R53" s="23"/>
      <c r="S53" s="23"/>
      <c r="T53" s="22"/>
      <c r="U53" s="22"/>
      <c r="V53" s="22"/>
    </row>
    <row r="54" spans="1:22" s="58" customFormat="1" ht="96">
      <c r="A54" s="21" t="s">
        <v>315</v>
      </c>
      <c r="B54" s="21" t="s">
        <v>316</v>
      </c>
      <c r="C54" s="21" t="s">
        <v>317</v>
      </c>
      <c r="D54" s="57" t="s">
        <v>318</v>
      </c>
      <c r="E54" s="22" t="s">
        <v>319</v>
      </c>
      <c r="F54" s="22">
        <v>170040</v>
      </c>
      <c r="G54" s="22" t="s">
        <v>320</v>
      </c>
      <c r="H54" s="22" t="s">
        <v>321</v>
      </c>
      <c r="I54" s="22" t="s">
        <v>322</v>
      </c>
      <c r="J54" s="22"/>
      <c r="K54" s="22" t="s">
        <v>33</v>
      </c>
      <c r="L54" s="22" t="s">
        <v>33</v>
      </c>
      <c r="M54" s="22" t="s">
        <v>33</v>
      </c>
      <c r="N54" s="23">
        <v>229995.5</v>
      </c>
      <c r="O54" s="24">
        <v>44970</v>
      </c>
      <c r="P54" s="24">
        <v>45320</v>
      </c>
      <c r="Q54" s="23">
        <v>68998.649999999994</v>
      </c>
      <c r="R54" s="139">
        <v>160996.85</v>
      </c>
      <c r="S54" s="19">
        <f t="shared" si="0"/>
        <v>229995.5</v>
      </c>
      <c r="T54" s="22" t="s">
        <v>323</v>
      </c>
      <c r="U54" s="22" t="s">
        <v>324</v>
      </c>
      <c r="V54" s="22" t="s">
        <v>186</v>
      </c>
    </row>
    <row r="55" spans="1:22" s="58" customFormat="1" ht="48">
      <c r="A55" s="21" t="s">
        <v>325</v>
      </c>
      <c r="B55" s="21" t="s">
        <v>326</v>
      </c>
      <c r="C55" s="21" t="s">
        <v>327</v>
      </c>
      <c r="D55" s="57" t="s">
        <v>318</v>
      </c>
      <c r="E55" s="22" t="s">
        <v>328</v>
      </c>
      <c r="F55" s="22">
        <v>170040</v>
      </c>
      <c r="G55" s="22" t="s">
        <v>329</v>
      </c>
      <c r="H55" s="22" t="s">
        <v>330</v>
      </c>
      <c r="I55" s="22" t="s">
        <v>331</v>
      </c>
      <c r="J55" s="22"/>
      <c r="K55" s="22" t="s">
        <v>33</v>
      </c>
      <c r="L55" s="22" t="s">
        <v>33</v>
      </c>
      <c r="M55" s="22" t="s">
        <v>33</v>
      </c>
      <c r="N55" s="23">
        <v>32900</v>
      </c>
      <c r="O55" s="24">
        <v>45009</v>
      </c>
      <c r="P55" s="24">
        <v>45066</v>
      </c>
      <c r="Q55" s="23">
        <v>32900</v>
      </c>
      <c r="R55" s="23">
        <v>0</v>
      </c>
      <c r="S55" s="19">
        <f t="shared" si="0"/>
        <v>32900</v>
      </c>
      <c r="T55" s="22" t="s">
        <v>332</v>
      </c>
      <c r="U55" s="22" t="s">
        <v>333</v>
      </c>
      <c r="V55" s="22" t="s">
        <v>186</v>
      </c>
    </row>
    <row r="56" spans="1:22" s="58" customFormat="1" ht="24">
      <c r="A56" s="21" t="s">
        <v>334</v>
      </c>
      <c r="B56" s="21" t="s">
        <v>316</v>
      </c>
      <c r="C56" s="21" t="s">
        <v>317</v>
      </c>
      <c r="D56" s="57" t="s">
        <v>318</v>
      </c>
      <c r="E56" s="22" t="s">
        <v>319</v>
      </c>
      <c r="F56" s="22">
        <v>170040</v>
      </c>
      <c r="G56" s="22" t="s">
        <v>319</v>
      </c>
      <c r="H56" s="22" t="s">
        <v>335</v>
      </c>
      <c r="I56" s="22" t="s">
        <v>336</v>
      </c>
      <c r="J56" s="22"/>
      <c r="K56" s="22" t="s">
        <v>33</v>
      </c>
      <c r="L56" s="22" t="s">
        <v>33</v>
      </c>
      <c r="M56" s="22" t="s">
        <v>33</v>
      </c>
      <c r="N56" s="23">
        <v>5026.3999999999996</v>
      </c>
      <c r="O56" s="24">
        <v>44986</v>
      </c>
      <c r="P56" s="24">
        <v>45068</v>
      </c>
      <c r="Q56" s="23">
        <v>5026.3999999999996</v>
      </c>
      <c r="R56" s="23">
        <v>0</v>
      </c>
      <c r="S56" s="19">
        <f t="shared" si="0"/>
        <v>5026.3999999999996</v>
      </c>
      <c r="T56" s="22" t="s">
        <v>337</v>
      </c>
      <c r="U56" s="22" t="s">
        <v>338</v>
      </c>
      <c r="V56" s="22" t="s">
        <v>186</v>
      </c>
    </row>
    <row r="57" spans="1:22" s="58" customFormat="1" ht="118.5">
      <c r="A57" s="21" t="s">
        <v>339</v>
      </c>
      <c r="B57" s="21" t="s">
        <v>340</v>
      </c>
      <c r="C57" s="21" t="s">
        <v>317</v>
      </c>
      <c r="D57" s="57" t="s">
        <v>318</v>
      </c>
      <c r="E57" s="22" t="s">
        <v>319</v>
      </c>
      <c r="F57" s="22">
        <v>170040</v>
      </c>
      <c r="G57" s="22" t="s">
        <v>341</v>
      </c>
      <c r="H57" s="22" t="s">
        <v>342</v>
      </c>
      <c r="I57" s="22" t="s">
        <v>343</v>
      </c>
      <c r="J57" s="22"/>
      <c r="K57" s="22" t="s">
        <v>33</v>
      </c>
      <c r="L57" s="22" t="s">
        <v>33</v>
      </c>
      <c r="M57" s="22" t="s">
        <v>33</v>
      </c>
      <c r="N57" s="23">
        <v>298996.93</v>
      </c>
      <c r="O57" s="24">
        <v>45034</v>
      </c>
      <c r="P57" s="24" t="s">
        <v>344</v>
      </c>
      <c r="Q57" s="23">
        <v>259107.46</v>
      </c>
      <c r="R57" s="139">
        <v>39889.42</v>
      </c>
      <c r="S57" s="19">
        <f t="shared" si="0"/>
        <v>298996.88</v>
      </c>
      <c r="T57" s="22" t="s">
        <v>345</v>
      </c>
      <c r="U57" s="22" t="s">
        <v>346</v>
      </c>
      <c r="V57" s="22" t="s">
        <v>186</v>
      </c>
    </row>
    <row r="58" spans="1:22" s="58" customFormat="1" ht="58.5">
      <c r="A58" s="21" t="s">
        <v>347</v>
      </c>
      <c r="B58" s="21" t="s">
        <v>316</v>
      </c>
      <c r="C58" s="21" t="s">
        <v>317</v>
      </c>
      <c r="D58" s="57" t="s">
        <v>318</v>
      </c>
      <c r="E58" s="22" t="s">
        <v>319</v>
      </c>
      <c r="F58" s="22">
        <v>170040</v>
      </c>
      <c r="G58" s="22" t="s">
        <v>320</v>
      </c>
      <c r="H58" s="22" t="s">
        <v>348</v>
      </c>
      <c r="I58" s="22" t="s">
        <v>349</v>
      </c>
      <c r="J58" s="22"/>
      <c r="K58" s="22" t="s">
        <v>33</v>
      </c>
      <c r="L58" s="22" t="s">
        <v>33</v>
      </c>
      <c r="M58" s="22" t="s">
        <v>33</v>
      </c>
      <c r="N58" s="23">
        <v>289549</v>
      </c>
      <c r="O58" s="24">
        <v>45036</v>
      </c>
      <c r="P58" s="24" t="s">
        <v>350</v>
      </c>
      <c r="Q58" s="23">
        <v>0</v>
      </c>
      <c r="R58" s="23">
        <v>0</v>
      </c>
      <c r="S58" s="19">
        <f t="shared" si="0"/>
        <v>0</v>
      </c>
      <c r="T58" s="22" t="s">
        <v>351</v>
      </c>
      <c r="U58" s="22" t="s">
        <v>352</v>
      </c>
      <c r="V58" s="114"/>
    </row>
    <row r="59" spans="1:22" s="58" customFormat="1" ht="60">
      <c r="A59" s="21" t="s">
        <v>353</v>
      </c>
      <c r="B59" s="21" t="s">
        <v>316</v>
      </c>
      <c r="C59" s="21" t="s">
        <v>317</v>
      </c>
      <c r="D59" s="57" t="s">
        <v>318</v>
      </c>
      <c r="E59" s="22" t="s">
        <v>319</v>
      </c>
      <c r="F59" s="22">
        <v>170040</v>
      </c>
      <c r="G59" s="22" t="s">
        <v>319</v>
      </c>
      <c r="H59" s="22" t="s">
        <v>354</v>
      </c>
      <c r="I59" s="22" t="s">
        <v>355</v>
      </c>
      <c r="J59" s="22"/>
      <c r="K59" s="22" t="s">
        <v>33</v>
      </c>
      <c r="L59" s="22" t="s">
        <v>33</v>
      </c>
      <c r="M59" s="22" t="s">
        <v>33</v>
      </c>
      <c r="N59" s="23">
        <v>18999</v>
      </c>
      <c r="O59" s="24">
        <v>45103</v>
      </c>
      <c r="P59" s="24">
        <v>45151</v>
      </c>
      <c r="Q59" s="23">
        <v>18999</v>
      </c>
      <c r="R59" s="23">
        <v>0</v>
      </c>
      <c r="S59" s="19">
        <f t="shared" si="0"/>
        <v>18999</v>
      </c>
      <c r="T59" s="22" t="s">
        <v>356</v>
      </c>
      <c r="U59" s="22" t="s">
        <v>357</v>
      </c>
      <c r="V59" s="22" t="s">
        <v>186</v>
      </c>
    </row>
    <row r="60" spans="1:22" s="58" customFormat="1" ht="72">
      <c r="A60" s="21" t="s">
        <v>358</v>
      </c>
      <c r="B60" s="21" t="s">
        <v>359</v>
      </c>
      <c r="C60" s="21" t="s">
        <v>360</v>
      </c>
      <c r="D60" s="57" t="s">
        <v>318</v>
      </c>
      <c r="E60" s="22" t="s">
        <v>361</v>
      </c>
      <c r="F60" s="22">
        <v>170035</v>
      </c>
      <c r="G60" s="22" t="s">
        <v>361</v>
      </c>
      <c r="H60" s="22" t="s">
        <v>362</v>
      </c>
      <c r="I60" s="22" t="s">
        <v>363</v>
      </c>
      <c r="J60" s="22"/>
      <c r="K60" s="22"/>
      <c r="L60" s="22" t="s">
        <v>33</v>
      </c>
      <c r="M60" s="22" t="s">
        <v>33</v>
      </c>
      <c r="N60" s="59">
        <v>53998.94</v>
      </c>
      <c r="O60" s="24">
        <v>45320</v>
      </c>
      <c r="P60" s="24">
        <v>45349</v>
      </c>
      <c r="Q60" s="23">
        <v>0</v>
      </c>
      <c r="R60" s="139">
        <v>53998.94</v>
      </c>
      <c r="S60" s="19">
        <f t="shared" si="0"/>
        <v>53998.94</v>
      </c>
      <c r="T60" s="22" t="s">
        <v>364</v>
      </c>
      <c r="U60" s="22" t="s">
        <v>365</v>
      </c>
      <c r="V60" s="22" t="s">
        <v>186</v>
      </c>
    </row>
    <row r="61" spans="1:22" s="58" customFormat="1" ht="48">
      <c r="A61" s="21" t="s">
        <v>366</v>
      </c>
      <c r="B61" s="21" t="s">
        <v>316</v>
      </c>
      <c r="C61" s="21" t="s">
        <v>317</v>
      </c>
      <c r="D61" s="57" t="s">
        <v>318</v>
      </c>
      <c r="E61" s="22" t="s">
        <v>319</v>
      </c>
      <c r="F61" s="22">
        <v>170040</v>
      </c>
      <c r="G61" s="22" t="s">
        <v>320</v>
      </c>
      <c r="H61" s="22" t="s">
        <v>367</v>
      </c>
      <c r="I61" s="22" t="s">
        <v>322</v>
      </c>
      <c r="J61" s="22"/>
      <c r="K61" s="22" t="s">
        <v>33</v>
      </c>
      <c r="L61" s="22" t="s">
        <v>33</v>
      </c>
      <c r="M61" s="22" t="s">
        <v>33</v>
      </c>
      <c r="N61" s="23">
        <v>78600</v>
      </c>
      <c r="O61" s="24">
        <v>45236</v>
      </c>
      <c r="P61" s="24">
        <v>45322</v>
      </c>
      <c r="Q61" s="23">
        <v>0</v>
      </c>
      <c r="R61" s="139">
        <v>53998.94</v>
      </c>
      <c r="S61" s="19">
        <f t="shared" si="0"/>
        <v>53998.94</v>
      </c>
      <c r="T61" s="22" t="s">
        <v>368</v>
      </c>
      <c r="U61" s="22" t="s">
        <v>369</v>
      </c>
      <c r="V61" s="22" t="s">
        <v>186</v>
      </c>
    </row>
    <row r="62" spans="1:22" s="58" customFormat="1" ht="84">
      <c r="A62" s="21" t="s">
        <v>370</v>
      </c>
      <c r="B62" s="21" t="s">
        <v>326</v>
      </c>
      <c r="C62" s="21" t="s">
        <v>327</v>
      </c>
      <c r="D62" s="57" t="s">
        <v>318</v>
      </c>
      <c r="E62" s="22" t="s">
        <v>328</v>
      </c>
      <c r="F62" s="22">
        <v>170028</v>
      </c>
      <c r="G62" s="22" t="s">
        <v>329</v>
      </c>
      <c r="H62" s="22" t="s">
        <v>371</v>
      </c>
      <c r="I62" s="22" t="s">
        <v>343</v>
      </c>
      <c r="J62" s="22"/>
      <c r="K62" s="22" t="s">
        <v>33</v>
      </c>
      <c r="L62" s="22" t="s">
        <v>33</v>
      </c>
      <c r="M62" s="22" t="s">
        <v>33</v>
      </c>
      <c r="N62" s="23">
        <v>479681.37</v>
      </c>
      <c r="O62" s="24">
        <v>44917</v>
      </c>
      <c r="P62" s="24">
        <v>45187</v>
      </c>
      <c r="Q62" s="23">
        <v>479681.37</v>
      </c>
      <c r="R62" s="23"/>
      <c r="S62" s="19">
        <f t="shared" si="0"/>
        <v>479681.37</v>
      </c>
      <c r="T62" s="22" t="s">
        <v>372</v>
      </c>
      <c r="U62" s="22" t="s">
        <v>373</v>
      </c>
      <c r="V62" s="22" t="s">
        <v>186</v>
      </c>
    </row>
    <row r="63" spans="1:22" s="58" customFormat="1" ht="60">
      <c r="A63" s="21" t="s">
        <v>374</v>
      </c>
      <c r="B63" s="21" t="s">
        <v>375</v>
      </c>
      <c r="C63" s="21" t="s">
        <v>317</v>
      </c>
      <c r="D63" s="57" t="s">
        <v>318</v>
      </c>
      <c r="E63" s="22" t="s">
        <v>376</v>
      </c>
      <c r="F63" s="22">
        <v>170040</v>
      </c>
      <c r="G63" s="22" t="s">
        <v>376</v>
      </c>
      <c r="H63" s="22" t="s">
        <v>377</v>
      </c>
      <c r="I63" s="22" t="s">
        <v>378</v>
      </c>
      <c r="J63" s="22"/>
      <c r="K63" s="22" t="s">
        <v>33</v>
      </c>
      <c r="L63" s="22" t="s">
        <v>33</v>
      </c>
      <c r="M63" s="22" t="s">
        <v>33</v>
      </c>
      <c r="N63" s="23">
        <v>212999.49</v>
      </c>
      <c r="O63" s="24">
        <v>45259</v>
      </c>
      <c r="P63" s="24">
        <v>45337</v>
      </c>
      <c r="Q63" s="23">
        <v>179712.34</v>
      </c>
      <c r="R63" s="139">
        <v>33285.03</v>
      </c>
      <c r="S63" s="19">
        <f t="shared" si="0"/>
        <v>212997.37</v>
      </c>
      <c r="T63" s="22" t="s">
        <v>379</v>
      </c>
      <c r="U63" s="22" t="s">
        <v>380</v>
      </c>
      <c r="V63" s="22" t="s">
        <v>186</v>
      </c>
    </row>
    <row r="64" spans="1:22" s="58" customFormat="1" ht="36">
      <c r="A64" s="21" t="s">
        <v>381</v>
      </c>
      <c r="B64" s="21" t="s">
        <v>382</v>
      </c>
      <c r="C64" s="21" t="s">
        <v>317</v>
      </c>
      <c r="D64" s="57" t="s">
        <v>318</v>
      </c>
      <c r="E64" s="22" t="s">
        <v>319</v>
      </c>
      <c r="F64" s="22">
        <v>170040</v>
      </c>
      <c r="G64" s="22" t="s">
        <v>383</v>
      </c>
      <c r="H64" s="22" t="s">
        <v>384</v>
      </c>
      <c r="I64" s="22" t="s">
        <v>385</v>
      </c>
      <c r="J64" s="22"/>
      <c r="K64" s="22" t="s">
        <v>33</v>
      </c>
      <c r="L64" s="22" t="s">
        <v>33</v>
      </c>
      <c r="M64" s="22" t="s">
        <v>33</v>
      </c>
      <c r="N64" s="23">
        <v>31443.119999999999</v>
      </c>
      <c r="O64" s="24">
        <v>45264</v>
      </c>
      <c r="P64" s="60">
        <v>45314</v>
      </c>
      <c r="Q64" s="23">
        <v>0</v>
      </c>
      <c r="R64" s="23">
        <v>31443.119999999999</v>
      </c>
      <c r="S64" s="19">
        <f t="shared" si="0"/>
        <v>31443.119999999999</v>
      </c>
      <c r="T64" s="22" t="s">
        <v>386</v>
      </c>
      <c r="U64" s="22" t="s">
        <v>387</v>
      </c>
      <c r="V64" s="22" t="s">
        <v>186</v>
      </c>
    </row>
    <row r="65" spans="1:22" s="58" customFormat="1" ht="60">
      <c r="A65" s="21" t="s">
        <v>388</v>
      </c>
      <c r="B65" s="21" t="s">
        <v>389</v>
      </c>
      <c r="C65" s="21" t="s">
        <v>317</v>
      </c>
      <c r="D65" s="57" t="s">
        <v>318</v>
      </c>
      <c r="E65" s="22" t="s">
        <v>319</v>
      </c>
      <c r="F65" s="22">
        <v>170040</v>
      </c>
      <c r="G65" s="22" t="s">
        <v>390</v>
      </c>
      <c r="H65" s="22" t="s">
        <v>391</v>
      </c>
      <c r="I65" s="22" t="s">
        <v>392</v>
      </c>
      <c r="J65" s="22"/>
      <c r="K65" s="22" t="s">
        <v>33</v>
      </c>
      <c r="L65" s="22"/>
      <c r="M65" s="22"/>
      <c r="N65" s="23">
        <v>13256.4</v>
      </c>
      <c r="O65" s="24">
        <v>45313</v>
      </c>
      <c r="P65" s="24" t="s">
        <v>350</v>
      </c>
      <c r="Q65" s="23">
        <v>0</v>
      </c>
      <c r="R65" s="23">
        <v>7832.4</v>
      </c>
      <c r="S65" s="19">
        <f t="shared" si="0"/>
        <v>7832.4</v>
      </c>
      <c r="T65" s="22" t="s">
        <v>393</v>
      </c>
      <c r="U65" s="22" t="s">
        <v>394</v>
      </c>
      <c r="V65" s="22"/>
    </row>
    <row r="66" spans="1:22" s="58" customFormat="1" ht="72">
      <c r="A66" s="21" t="s">
        <v>395</v>
      </c>
      <c r="B66" s="21" t="s">
        <v>316</v>
      </c>
      <c r="C66" s="21" t="s">
        <v>317</v>
      </c>
      <c r="D66" s="57" t="s">
        <v>318</v>
      </c>
      <c r="E66" s="22" t="s">
        <v>319</v>
      </c>
      <c r="F66" s="22">
        <v>170038</v>
      </c>
      <c r="G66" s="22" t="s">
        <v>319</v>
      </c>
      <c r="H66" s="22" t="s">
        <v>396</v>
      </c>
      <c r="I66" s="22" t="s">
        <v>397</v>
      </c>
      <c r="J66" s="22"/>
      <c r="K66" s="22" t="s">
        <v>33</v>
      </c>
      <c r="L66" s="22"/>
      <c r="M66" s="22"/>
      <c r="N66" s="23">
        <v>138000</v>
      </c>
      <c r="O66" s="24">
        <v>45247</v>
      </c>
      <c r="P66" s="24">
        <v>45273</v>
      </c>
      <c r="Q66" s="23">
        <v>138000</v>
      </c>
      <c r="R66" s="23">
        <v>0</v>
      </c>
      <c r="S66" s="19">
        <f t="shared" si="0"/>
        <v>138000</v>
      </c>
      <c r="T66" s="22" t="s">
        <v>398</v>
      </c>
      <c r="U66" s="22" t="s">
        <v>399</v>
      </c>
      <c r="V66" s="22" t="s">
        <v>186</v>
      </c>
    </row>
    <row r="67" spans="1:22" s="63" customFormat="1" ht="48">
      <c r="A67" s="21" t="s">
        <v>400</v>
      </c>
      <c r="B67" s="21" t="s">
        <v>375</v>
      </c>
      <c r="C67" s="21" t="s">
        <v>317</v>
      </c>
      <c r="D67" s="57" t="s">
        <v>318</v>
      </c>
      <c r="E67" s="22" t="s">
        <v>319</v>
      </c>
      <c r="F67" s="22">
        <v>170040</v>
      </c>
      <c r="G67" s="22" t="s">
        <v>376</v>
      </c>
      <c r="H67" s="22" t="s">
        <v>401</v>
      </c>
      <c r="I67" s="22" t="s">
        <v>402</v>
      </c>
      <c r="J67" s="22"/>
      <c r="K67" s="23"/>
      <c r="L67" s="24"/>
      <c r="M67" s="24"/>
      <c r="N67" s="23">
        <v>27000</v>
      </c>
      <c r="O67" s="61">
        <v>44966</v>
      </c>
      <c r="P67" s="61">
        <v>44986</v>
      </c>
      <c r="Q67" s="62">
        <v>27000</v>
      </c>
      <c r="R67" s="62">
        <v>0</v>
      </c>
      <c r="S67" s="19">
        <f t="shared" si="0"/>
        <v>27000</v>
      </c>
      <c r="T67" s="22" t="s">
        <v>403</v>
      </c>
      <c r="U67" s="22" t="s">
        <v>404</v>
      </c>
      <c r="V67" s="22" t="s">
        <v>186</v>
      </c>
    </row>
    <row r="68" spans="1:22" s="63" customFormat="1" ht="36">
      <c r="A68" s="21" t="s">
        <v>405</v>
      </c>
      <c r="B68" s="21" t="s">
        <v>406</v>
      </c>
      <c r="C68" s="21" t="s">
        <v>360</v>
      </c>
      <c r="D68" s="57" t="s">
        <v>318</v>
      </c>
      <c r="E68" s="22" t="s">
        <v>407</v>
      </c>
      <c r="F68" s="22">
        <v>170040</v>
      </c>
      <c r="G68" s="22" t="s">
        <v>408</v>
      </c>
      <c r="H68" s="22" t="s">
        <v>409</v>
      </c>
      <c r="I68" s="22" t="s">
        <v>410</v>
      </c>
      <c r="J68" s="22"/>
      <c r="K68" s="22"/>
      <c r="L68" s="22"/>
      <c r="M68" s="22"/>
      <c r="N68" s="23">
        <v>32500</v>
      </c>
      <c r="O68" s="24">
        <v>44839</v>
      </c>
      <c r="P68" s="24">
        <v>45168</v>
      </c>
      <c r="Q68" s="23">
        <v>32358.26</v>
      </c>
      <c r="R68" s="23">
        <v>0</v>
      </c>
      <c r="S68" s="19">
        <f t="shared" si="0"/>
        <v>32358.26</v>
      </c>
      <c r="T68" s="22" t="s">
        <v>411</v>
      </c>
      <c r="U68" s="22" t="s">
        <v>412</v>
      </c>
      <c r="V68" s="22" t="s">
        <v>186</v>
      </c>
    </row>
    <row r="69" spans="1:22" s="63" customFormat="1" ht="60">
      <c r="A69" s="21" t="s">
        <v>413</v>
      </c>
      <c r="B69" s="21" t="s">
        <v>375</v>
      </c>
      <c r="C69" s="21" t="s">
        <v>317</v>
      </c>
      <c r="D69" s="57" t="s">
        <v>318</v>
      </c>
      <c r="E69" s="22" t="s">
        <v>414</v>
      </c>
      <c r="F69" s="22">
        <v>170040</v>
      </c>
      <c r="G69" s="22" t="s">
        <v>414</v>
      </c>
      <c r="H69" s="22" t="s">
        <v>415</v>
      </c>
      <c r="I69" s="22" t="s">
        <v>416</v>
      </c>
      <c r="J69" s="22"/>
      <c r="K69" s="22"/>
      <c r="L69" s="22"/>
      <c r="M69" s="22"/>
      <c r="N69" s="23">
        <v>15743.14</v>
      </c>
      <c r="O69" s="24">
        <v>44858</v>
      </c>
      <c r="P69" s="24">
        <v>45061</v>
      </c>
      <c r="Q69" s="23">
        <v>15743.14</v>
      </c>
      <c r="R69" s="23">
        <v>0</v>
      </c>
      <c r="S69" s="19">
        <f t="shared" si="0"/>
        <v>15743.14</v>
      </c>
      <c r="T69" s="22" t="s">
        <v>417</v>
      </c>
      <c r="U69" s="22" t="s">
        <v>418</v>
      </c>
      <c r="V69" s="22" t="s">
        <v>186</v>
      </c>
    </row>
    <row r="70" spans="1:22" s="63" customFormat="1" ht="48">
      <c r="A70" s="21" t="s">
        <v>419</v>
      </c>
      <c r="B70" s="21" t="s">
        <v>389</v>
      </c>
      <c r="C70" s="21" t="s">
        <v>317</v>
      </c>
      <c r="D70" s="57" t="s">
        <v>318</v>
      </c>
      <c r="E70" s="22" t="s">
        <v>319</v>
      </c>
      <c r="F70" s="22">
        <v>170040</v>
      </c>
      <c r="G70" s="22" t="s">
        <v>420</v>
      </c>
      <c r="H70" s="22" t="s">
        <v>421</v>
      </c>
      <c r="I70" s="22" t="s">
        <v>402</v>
      </c>
      <c r="J70" s="22"/>
      <c r="K70" s="22"/>
      <c r="L70" s="22"/>
      <c r="M70" s="22"/>
      <c r="N70" s="23">
        <v>29700</v>
      </c>
      <c r="O70" s="24">
        <v>44851</v>
      </c>
      <c r="P70" s="24">
        <v>45091</v>
      </c>
      <c r="Q70" s="23">
        <v>24000</v>
      </c>
      <c r="R70" s="23">
        <v>0</v>
      </c>
      <c r="S70" s="19">
        <f t="shared" si="0"/>
        <v>24000</v>
      </c>
      <c r="T70" s="22" t="s">
        <v>403</v>
      </c>
      <c r="U70" s="22" t="s">
        <v>422</v>
      </c>
      <c r="V70" s="22" t="s">
        <v>186</v>
      </c>
    </row>
    <row r="71" spans="1:22" s="63" customFormat="1" ht="58.5">
      <c r="A71" s="21" t="s">
        <v>423</v>
      </c>
      <c r="B71" s="21" t="s">
        <v>316</v>
      </c>
      <c r="C71" s="21" t="s">
        <v>317</v>
      </c>
      <c r="D71" s="57" t="s">
        <v>318</v>
      </c>
      <c r="E71" s="22" t="s">
        <v>319</v>
      </c>
      <c r="F71" s="22">
        <v>170040</v>
      </c>
      <c r="G71" s="22" t="s">
        <v>424</v>
      </c>
      <c r="H71" s="22" t="s">
        <v>425</v>
      </c>
      <c r="I71" s="22" t="s">
        <v>416</v>
      </c>
      <c r="J71" s="22"/>
      <c r="K71" s="22"/>
      <c r="L71" s="22"/>
      <c r="M71" s="22"/>
      <c r="N71" s="23">
        <v>144020.23000000001</v>
      </c>
      <c r="O71" s="24">
        <v>44616</v>
      </c>
      <c r="P71" s="24">
        <v>44922</v>
      </c>
      <c r="Q71" s="23">
        <v>98579.19</v>
      </c>
      <c r="R71" s="23">
        <v>0</v>
      </c>
      <c r="S71" s="19">
        <f t="shared" si="0"/>
        <v>98579.19</v>
      </c>
      <c r="T71" s="22" t="s">
        <v>426</v>
      </c>
      <c r="U71" s="22" t="s">
        <v>427</v>
      </c>
      <c r="V71" s="22" t="s">
        <v>186</v>
      </c>
    </row>
    <row r="72" spans="1:22" s="63" customFormat="1" ht="69">
      <c r="A72" s="21" t="s">
        <v>428</v>
      </c>
      <c r="B72" s="21" t="s">
        <v>316</v>
      </c>
      <c r="C72" s="21" t="s">
        <v>317</v>
      </c>
      <c r="D72" s="57" t="s">
        <v>318</v>
      </c>
      <c r="E72" s="22" t="s">
        <v>429</v>
      </c>
      <c r="F72" s="22">
        <v>170040</v>
      </c>
      <c r="G72" s="22" t="s">
        <v>429</v>
      </c>
      <c r="H72" s="22" t="s">
        <v>430</v>
      </c>
      <c r="I72" s="22" t="s">
        <v>431</v>
      </c>
      <c r="J72" s="22"/>
      <c r="K72" s="22"/>
      <c r="L72" s="22"/>
      <c r="M72" s="22"/>
      <c r="N72" s="23">
        <v>8200</v>
      </c>
      <c r="O72" s="24">
        <v>44903</v>
      </c>
      <c r="P72" s="24">
        <v>44959</v>
      </c>
      <c r="Q72" s="23">
        <v>8200</v>
      </c>
      <c r="R72" s="23">
        <v>0</v>
      </c>
      <c r="S72" s="19">
        <f t="shared" si="0"/>
        <v>8200</v>
      </c>
      <c r="T72" s="22" t="s">
        <v>337</v>
      </c>
      <c r="U72" s="22" t="s">
        <v>432</v>
      </c>
      <c r="V72" s="22" t="s">
        <v>186</v>
      </c>
    </row>
    <row r="73" spans="1:22" s="63" customFormat="1" ht="24">
      <c r="A73" s="140" t="s">
        <v>433</v>
      </c>
      <c r="B73" s="140" t="s">
        <v>434</v>
      </c>
      <c r="C73" s="140" t="s">
        <v>327</v>
      </c>
      <c r="D73" s="57" t="s">
        <v>318</v>
      </c>
      <c r="E73" s="141" t="s">
        <v>328</v>
      </c>
      <c r="F73" s="141">
        <v>17040</v>
      </c>
      <c r="G73" s="141" t="s">
        <v>435</v>
      </c>
      <c r="H73" s="141" t="s">
        <v>436</v>
      </c>
      <c r="I73" s="141" t="s">
        <v>437</v>
      </c>
      <c r="J73" s="22"/>
      <c r="K73" s="22"/>
      <c r="L73" s="22"/>
      <c r="M73" s="22"/>
      <c r="N73" s="142">
        <v>1250000</v>
      </c>
      <c r="O73" s="190">
        <v>45600</v>
      </c>
      <c r="P73" s="190">
        <v>45780</v>
      </c>
      <c r="Q73" s="23">
        <v>0</v>
      </c>
      <c r="R73" s="23">
        <v>0</v>
      </c>
      <c r="S73" s="19">
        <f t="shared" si="0"/>
        <v>0</v>
      </c>
      <c r="T73" s="22" t="s">
        <v>438</v>
      </c>
      <c r="U73" s="22" t="s">
        <v>439</v>
      </c>
      <c r="V73" s="22"/>
    </row>
    <row r="74" spans="1:22" s="10" customFormat="1">
      <c r="A74" s="64"/>
      <c r="B74" s="64"/>
      <c r="C74" s="64"/>
      <c r="D74" s="64"/>
      <c r="E74" s="64"/>
      <c r="F74" s="64"/>
      <c r="G74" s="64"/>
      <c r="H74" s="65"/>
      <c r="I74" s="65"/>
      <c r="J74" s="33"/>
      <c r="K74" s="33"/>
      <c r="L74" s="33"/>
      <c r="M74" s="33"/>
      <c r="N74" s="66"/>
      <c r="O74" s="67"/>
      <c r="P74" s="67"/>
      <c r="Q74" s="16"/>
      <c r="R74" s="16"/>
      <c r="S74" s="16"/>
      <c r="T74" s="32"/>
      <c r="U74" s="68"/>
      <c r="V74" s="68"/>
    </row>
    <row r="75" spans="1:22" s="20" customFormat="1" ht="36">
      <c r="A75" s="11" t="s">
        <v>440</v>
      </c>
      <c r="B75" s="11" t="s">
        <v>441</v>
      </c>
      <c r="C75" s="11" t="s">
        <v>442</v>
      </c>
      <c r="D75" s="12" t="s">
        <v>443</v>
      </c>
      <c r="E75" s="13" t="s">
        <v>444</v>
      </c>
      <c r="F75" s="13">
        <v>170058</v>
      </c>
      <c r="G75" s="13" t="s">
        <v>445</v>
      </c>
      <c r="H75" s="13" t="s">
        <v>446</v>
      </c>
      <c r="I75" s="13" t="s">
        <v>447</v>
      </c>
      <c r="J75" s="15"/>
      <c r="K75" s="15" t="s">
        <v>33</v>
      </c>
      <c r="L75" s="15" t="s">
        <v>33</v>
      </c>
      <c r="M75" s="15" t="s">
        <v>33</v>
      </c>
      <c r="N75" s="16">
        <v>109978.94</v>
      </c>
      <c r="O75" s="17">
        <v>45017</v>
      </c>
      <c r="P75" s="18">
        <v>45138</v>
      </c>
      <c r="Q75" s="19">
        <v>109978.94</v>
      </c>
      <c r="R75" s="19">
        <v>0</v>
      </c>
      <c r="S75" s="19">
        <f t="shared" si="0"/>
        <v>109978.94</v>
      </c>
      <c r="T75" s="13" t="s">
        <v>386</v>
      </c>
      <c r="U75" s="13" t="s">
        <v>448</v>
      </c>
      <c r="V75" s="13" t="s">
        <v>186</v>
      </c>
    </row>
    <row r="76" spans="1:22" s="20" customFormat="1" ht="36">
      <c r="A76" s="11" t="s">
        <v>449</v>
      </c>
      <c r="B76" s="11" t="s">
        <v>450</v>
      </c>
      <c r="C76" s="11" t="s">
        <v>451</v>
      </c>
      <c r="D76" s="12" t="s">
        <v>443</v>
      </c>
      <c r="E76" s="13" t="s">
        <v>444</v>
      </c>
      <c r="F76" s="13">
        <v>170058</v>
      </c>
      <c r="G76" s="13" t="s">
        <v>452</v>
      </c>
      <c r="H76" s="13" t="s">
        <v>453</v>
      </c>
      <c r="I76" s="13" t="s">
        <v>454</v>
      </c>
      <c r="J76" s="13"/>
      <c r="K76" s="15" t="s">
        <v>33</v>
      </c>
      <c r="L76" s="15" t="s">
        <v>33</v>
      </c>
      <c r="M76" s="15" t="s">
        <v>33</v>
      </c>
      <c r="N76" s="16">
        <v>411870.77</v>
      </c>
      <c r="O76" s="17">
        <v>45261</v>
      </c>
      <c r="P76" s="18">
        <v>45016</v>
      </c>
      <c r="Q76" s="19">
        <v>12847.33</v>
      </c>
      <c r="R76" s="19">
        <v>0</v>
      </c>
      <c r="S76" s="19">
        <f t="shared" si="0"/>
        <v>12847.33</v>
      </c>
      <c r="T76" s="13" t="s">
        <v>455</v>
      </c>
      <c r="U76" s="13" t="s">
        <v>456</v>
      </c>
      <c r="V76" s="13"/>
    </row>
    <row r="77" spans="1:22" s="20" customFormat="1" ht="46.5">
      <c r="A77" s="21" t="s">
        <v>457</v>
      </c>
      <c r="B77" s="21" t="s">
        <v>441</v>
      </c>
      <c r="C77" s="21" t="s">
        <v>442</v>
      </c>
      <c r="D77" s="12" t="s">
        <v>443</v>
      </c>
      <c r="E77" s="22" t="s">
        <v>444</v>
      </c>
      <c r="F77" s="13">
        <v>170058</v>
      </c>
      <c r="G77" s="22" t="s">
        <v>444</v>
      </c>
      <c r="H77" s="22" t="s">
        <v>458</v>
      </c>
      <c r="I77" s="22" t="s">
        <v>459</v>
      </c>
      <c r="J77" s="22"/>
      <c r="K77" s="15" t="s">
        <v>33</v>
      </c>
      <c r="L77" s="15" t="s">
        <v>33</v>
      </c>
      <c r="M77" s="15" t="s">
        <v>33</v>
      </c>
      <c r="N77" s="23">
        <v>1762579.41</v>
      </c>
      <c r="O77" s="17">
        <v>45078</v>
      </c>
      <c r="P77" s="18">
        <v>45545</v>
      </c>
      <c r="Q77" s="25">
        <v>705580.32000000007</v>
      </c>
      <c r="R77" s="143">
        <v>1020523.03</v>
      </c>
      <c r="S77" s="19">
        <f t="shared" si="0"/>
        <v>1726103.35</v>
      </c>
      <c r="T77" s="22" t="s">
        <v>460</v>
      </c>
      <c r="U77" s="22" t="s">
        <v>461</v>
      </c>
      <c r="V77" s="13" t="s">
        <v>186</v>
      </c>
    </row>
    <row r="78" spans="1:22" s="20" customFormat="1" ht="48">
      <c r="A78" s="11" t="s">
        <v>462</v>
      </c>
      <c r="B78" s="11" t="s">
        <v>463</v>
      </c>
      <c r="C78" s="11" t="s">
        <v>442</v>
      </c>
      <c r="D78" s="12" t="s">
        <v>443</v>
      </c>
      <c r="E78" s="13" t="s">
        <v>444</v>
      </c>
      <c r="F78" s="13">
        <v>170058</v>
      </c>
      <c r="G78" s="13" t="s">
        <v>444</v>
      </c>
      <c r="H78" s="13" t="s">
        <v>464</v>
      </c>
      <c r="I78" s="13" t="s">
        <v>465</v>
      </c>
      <c r="J78" s="13"/>
      <c r="K78" s="15" t="s">
        <v>33</v>
      </c>
      <c r="L78" s="15" t="s">
        <v>33</v>
      </c>
      <c r="M78" s="15" t="s">
        <v>33</v>
      </c>
      <c r="N78" s="16">
        <v>75834</v>
      </c>
      <c r="O78" s="17">
        <v>45139</v>
      </c>
      <c r="P78" s="18">
        <v>45412</v>
      </c>
      <c r="Q78" s="16">
        <v>0</v>
      </c>
      <c r="R78" s="124">
        <v>53419.48</v>
      </c>
      <c r="S78" s="19">
        <f t="shared" si="0"/>
        <v>53419.48</v>
      </c>
      <c r="T78" s="13" t="s">
        <v>386</v>
      </c>
      <c r="U78" s="13" t="s">
        <v>466</v>
      </c>
      <c r="V78" s="114"/>
    </row>
    <row r="79" spans="1:22" s="10" customFormat="1" ht="87.6" customHeight="1">
      <c r="A79" s="222" t="s">
        <v>467</v>
      </c>
      <c r="B79" s="224" t="s">
        <v>468</v>
      </c>
      <c r="C79" s="222" t="s">
        <v>469</v>
      </c>
      <c r="D79" s="222" t="s">
        <v>443</v>
      </c>
      <c r="E79" s="222" t="s">
        <v>444</v>
      </c>
      <c r="F79" s="222">
        <v>170058</v>
      </c>
      <c r="G79" s="222" t="s">
        <v>444</v>
      </c>
      <c r="H79" s="218" t="s">
        <v>470</v>
      </c>
      <c r="I79" s="218" t="s">
        <v>471</v>
      </c>
      <c r="J79" s="33"/>
      <c r="K79" s="33" t="s">
        <v>33</v>
      </c>
      <c r="L79" s="33" t="s">
        <v>33</v>
      </c>
      <c r="M79" s="33" t="s">
        <v>33</v>
      </c>
      <c r="N79" s="16">
        <v>427595.06999999995</v>
      </c>
      <c r="O79" s="220">
        <v>45261</v>
      </c>
      <c r="P79" s="220">
        <v>45016</v>
      </c>
      <c r="Q79" s="16">
        <v>408923.97</v>
      </c>
      <c r="R79" s="16">
        <v>17719.759999999998</v>
      </c>
      <c r="S79" s="19">
        <f t="shared" si="0"/>
        <v>426643.73</v>
      </c>
      <c r="T79" s="32" t="s">
        <v>455</v>
      </c>
      <c r="U79" s="69" t="s">
        <v>472</v>
      </c>
      <c r="V79" s="69" t="s">
        <v>186</v>
      </c>
    </row>
    <row r="80" spans="1:22" s="10" customFormat="1" ht="60">
      <c r="A80" s="223"/>
      <c r="B80" s="225"/>
      <c r="C80" s="223"/>
      <c r="D80" s="223"/>
      <c r="E80" s="223"/>
      <c r="F80" s="223"/>
      <c r="G80" s="223"/>
      <c r="H80" s="219"/>
      <c r="I80" s="219"/>
      <c r="J80" s="33"/>
      <c r="K80" s="33" t="s">
        <v>33</v>
      </c>
      <c r="L80" s="33" t="s">
        <v>33</v>
      </c>
      <c r="M80" s="33" t="s">
        <v>33</v>
      </c>
      <c r="N80" s="16">
        <v>94500</v>
      </c>
      <c r="O80" s="221"/>
      <c r="P80" s="221"/>
      <c r="Q80" s="16">
        <v>89836.450000000012</v>
      </c>
      <c r="R80" s="16">
        <v>0</v>
      </c>
      <c r="S80" s="19">
        <f t="shared" si="0"/>
        <v>89836.450000000012</v>
      </c>
      <c r="T80" s="32" t="s">
        <v>473</v>
      </c>
      <c r="U80" s="68" t="s">
        <v>474</v>
      </c>
      <c r="V80" s="69" t="s">
        <v>186</v>
      </c>
    </row>
    <row r="81" spans="1:22" s="20" customFormat="1" ht="36">
      <c r="A81" s="27" t="s">
        <v>475</v>
      </c>
      <c r="B81" s="27" t="s">
        <v>441</v>
      </c>
      <c r="C81" s="27" t="s">
        <v>442</v>
      </c>
      <c r="D81" s="12" t="s">
        <v>443</v>
      </c>
      <c r="E81" s="13" t="s">
        <v>444</v>
      </c>
      <c r="F81" s="13">
        <v>170058</v>
      </c>
      <c r="G81" s="13" t="s">
        <v>444</v>
      </c>
      <c r="H81" s="13" t="s">
        <v>476</v>
      </c>
      <c r="I81" s="13" t="s">
        <v>477</v>
      </c>
      <c r="J81" s="15"/>
      <c r="K81" s="15" t="s">
        <v>33</v>
      </c>
      <c r="L81" s="15" t="s">
        <v>33</v>
      </c>
      <c r="M81" s="15" t="s">
        <v>33</v>
      </c>
      <c r="N81" s="16">
        <v>1212317.1400000001</v>
      </c>
      <c r="O81" s="17">
        <v>45214</v>
      </c>
      <c r="P81" s="18">
        <v>45641</v>
      </c>
      <c r="Q81" s="16">
        <v>0</v>
      </c>
      <c r="R81" s="124">
        <v>629744.05000000005</v>
      </c>
      <c r="S81" s="19">
        <f t="shared" si="0"/>
        <v>629744.05000000005</v>
      </c>
      <c r="T81" s="13" t="s">
        <v>478</v>
      </c>
      <c r="U81" s="13" t="s">
        <v>479</v>
      </c>
      <c r="V81" s="69"/>
    </row>
    <row r="82" spans="1:22" s="20" customFormat="1" ht="36">
      <c r="A82" s="27" t="s">
        <v>480</v>
      </c>
      <c r="B82" s="27" t="s">
        <v>481</v>
      </c>
      <c r="C82" s="27" t="s">
        <v>482</v>
      </c>
      <c r="D82" s="12" t="s">
        <v>443</v>
      </c>
      <c r="E82" s="13" t="s">
        <v>483</v>
      </c>
      <c r="F82" s="13">
        <v>170047</v>
      </c>
      <c r="G82" s="13" t="s">
        <v>483</v>
      </c>
      <c r="H82" s="13" t="s">
        <v>453</v>
      </c>
      <c r="I82" s="13" t="s">
        <v>454</v>
      </c>
      <c r="J82" s="15"/>
      <c r="K82" s="15" t="s">
        <v>33</v>
      </c>
      <c r="L82" s="15" t="s">
        <v>33</v>
      </c>
      <c r="M82" s="15" t="s">
        <v>33</v>
      </c>
      <c r="N82" s="16">
        <v>63499.69</v>
      </c>
      <c r="O82" s="17">
        <v>45200</v>
      </c>
      <c r="P82" s="18">
        <v>45641</v>
      </c>
      <c r="Q82" s="16">
        <v>63499.69</v>
      </c>
      <c r="R82" s="16">
        <v>0</v>
      </c>
      <c r="S82" s="19">
        <f t="shared" si="0"/>
        <v>63499.69</v>
      </c>
      <c r="T82" s="13" t="s">
        <v>484</v>
      </c>
      <c r="U82" s="13" t="s">
        <v>485</v>
      </c>
      <c r="V82" s="69" t="s">
        <v>186</v>
      </c>
    </row>
    <row r="83" spans="1:22" s="20" customFormat="1" ht="48">
      <c r="A83" s="27" t="s">
        <v>486</v>
      </c>
      <c r="B83" s="27" t="s">
        <v>481</v>
      </c>
      <c r="C83" s="27" t="s">
        <v>482</v>
      </c>
      <c r="D83" s="12" t="s">
        <v>443</v>
      </c>
      <c r="E83" s="13" t="s">
        <v>483</v>
      </c>
      <c r="F83" s="13">
        <v>170047</v>
      </c>
      <c r="G83" s="13" t="s">
        <v>483</v>
      </c>
      <c r="H83" s="13" t="s">
        <v>487</v>
      </c>
      <c r="I83" s="13" t="s">
        <v>488</v>
      </c>
      <c r="J83" s="15"/>
      <c r="K83" s="15" t="s">
        <v>33</v>
      </c>
      <c r="L83" s="15" t="s">
        <v>33</v>
      </c>
      <c r="M83" s="15" t="s">
        <v>33</v>
      </c>
      <c r="N83" s="16">
        <v>11250</v>
      </c>
      <c r="O83" s="17">
        <v>45200</v>
      </c>
      <c r="P83" s="18">
        <v>45641</v>
      </c>
      <c r="Q83" s="16">
        <v>0</v>
      </c>
      <c r="R83" s="16">
        <v>11250</v>
      </c>
      <c r="S83" s="19">
        <f t="shared" si="0"/>
        <v>11250</v>
      </c>
      <c r="T83" s="13" t="s">
        <v>67</v>
      </c>
      <c r="U83" s="13" t="s">
        <v>489</v>
      </c>
      <c r="V83" s="69" t="s">
        <v>186</v>
      </c>
    </row>
    <row r="84" spans="1:22" s="20" customFormat="1" ht="48">
      <c r="A84" s="27" t="s">
        <v>490</v>
      </c>
      <c r="B84" s="27" t="s">
        <v>481</v>
      </c>
      <c r="C84" s="27" t="s">
        <v>482</v>
      </c>
      <c r="D84" s="12" t="s">
        <v>443</v>
      </c>
      <c r="E84" s="13" t="s">
        <v>483</v>
      </c>
      <c r="F84" s="13">
        <v>170047</v>
      </c>
      <c r="G84" s="13" t="s">
        <v>483</v>
      </c>
      <c r="H84" s="13" t="s">
        <v>491</v>
      </c>
      <c r="I84" s="13" t="s">
        <v>492</v>
      </c>
      <c r="J84" s="15"/>
      <c r="K84" s="15" t="s">
        <v>33</v>
      </c>
      <c r="L84" s="15" t="s">
        <v>33</v>
      </c>
      <c r="M84" s="15" t="s">
        <v>33</v>
      </c>
      <c r="N84" s="16">
        <v>705221.80999999994</v>
      </c>
      <c r="O84" s="17">
        <v>44941</v>
      </c>
      <c r="P84" s="17">
        <v>45590</v>
      </c>
      <c r="Q84" s="16">
        <v>116026.98000000001</v>
      </c>
      <c r="R84" s="16">
        <v>40104.78</v>
      </c>
      <c r="S84" s="19">
        <f t="shared" si="0"/>
        <v>156131.76</v>
      </c>
      <c r="T84" s="13" t="s">
        <v>493</v>
      </c>
      <c r="U84" s="13" t="s">
        <v>494</v>
      </c>
      <c r="V84" s="13"/>
    </row>
    <row r="85" spans="1:22" s="20" customFormat="1" ht="36">
      <c r="A85" s="27" t="s">
        <v>495</v>
      </c>
      <c r="B85" s="27" t="s">
        <v>481</v>
      </c>
      <c r="C85" s="27" t="s">
        <v>482</v>
      </c>
      <c r="D85" s="12" t="s">
        <v>443</v>
      </c>
      <c r="E85" s="13" t="s">
        <v>483</v>
      </c>
      <c r="F85" s="13">
        <v>170047</v>
      </c>
      <c r="G85" s="13" t="s">
        <v>483</v>
      </c>
      <c r="H85" s="13" t="s">
        <v>496</v>
      </c>
      <c r="I85" s="13" t="s">
        <v>497</v>
      </c>
      <c r="J85" s="15"/>
      <c r="K85" s="15" t="s">
        <v>33</v>
      </c>
      <c r="L85" s="15" t="s">
        <v>33</v>
      </c>
      <c r="M85" s="15" t="s">
        <v>33</v>
      </c>
      <c r="N85" s="16">
        <v>293684.69</v>
      </c>
      <c r="O85" s="17">
        <v>44941</v>
      </c>
      <c r="P85" s="17">
        <v>45590</v>
      </c>
      <c r="Q85" s="16">
        <v>45773.100000000006</v>
      </c>
      <c r="R85" s="16">
        <v>19165.97</v>
      </c>
      <c r="S85" s="19">
        <f t="shared" ref="S85:S170" si="1">+Q85+R85</f>
        <v>64939.070000000007</v>
      </c>
      <c r="T85" s="13" t="s">
        <v>498</v>
      </c>
      <c r="U85" s="13" t="s">
        <v>499</v>
      </c>
      <c r="V85" s="13"/>
    </row>
    <row r="86" spans="1:22" s="20" customFormat="1" ht="46.5">
      <c r="A86" s="27" t="s">
        <v>500</v>
      </c>
      <c r="B86" s="27" t="s">
        <v>501</v>
      </c>
      <c r="C86" s="27" t="s">
        <v>442</v>
      </c>
      <c r="D86" s="12" t="s">
        <v>443</v>
      </c>
      <c r="E86" s="13" t="s">
        <v>444</v>
      </c>
      <c r="F86" s="13">
        <v>170058</v>
      </c>
      <c r="G86" s="13" t="s">
        <v>502</v>
      </c>
      <c r="H86" s="13" t="s">
        <v>503</v>
      </c>
      <c r="I86" s="13" t="s">
        <v>504</v>
      </c>
      <c r="J86" s="15"/>
      <c r="K86" s="15" t="s">
        <v>33</v>
      </c>
      <c r="L86" s="15" t="s">
        <v>33</v>
      </c>
      <c r="M86" s="15" t="s">
        <v>33</v>
      </c>
      <c r="N86" s="16">
        <v>292996.98</v>
      </c>
      <c r="O86" s="17">
        <v>44571</v>
      </c>
      <c r="P86" s="18">
        <v>45351</v>
      </c>
      <c r="Q86" s="16">
        <v>60304.17</v>
      </c>
      <c r="R86" s="16">
        <v>277924.19</v>
      </c>
      <c r="S86" s="19">
        <f t="shared" si="1"/>
        <v>338228.36</v>
      </c>
      <c r="T86" s="13" t="s">
        <v>493</v>
      </c>
      <c r="U86" s="13" t="s">
        <v>505</v>
      </c>
      <c r="V86" s="69" t="s">
        <v>186</v>
      </c>
    </row>
    <row r="87" spans="1:22" s="20" customFormat="1" ht="48">
      <c r="A87" s="27" t="s">
        <v>506</v>
      </c>
      <c r="B87" s="27" t="s">
        <v>441</v>
      </c>
      <c r="C87" s="27" t="s">
        <v>442</v>
      </c>
      <c r="D87" s="12" t="s">
        <v>443</v>
      </c>
      <c r="E87" s="13" t="s">
        <v>444</v>
      </c>
      <c r="F87" s="13">
        <v>170058</v>
      </c>
      <c r="G87" s="13" t="s">
        <v>444</v>
      </c>
      <c r="H87" s="13" t="s">
        <v>507</v>
      </c>
      <c r="I87" s="13" t="s">
        <v>508</v>
      </c>
      <c r="J87" s="15"/>
      <c r="K87" s="15"/>
      <c r="L87" s="15"/>
      <c r="M87" s="15"/>
      <c r="N87" s="16">
        <v>918714.84</v>
      </c>
      <c r="O87" s="17">
        <v>44941</v>
      </c>
      <c r="P87" s="18">
        <v>45275</v>
      </c>
      <c r="Q87" s="16">
        <v>299879</v>
      </c>
      <c r="R87" s="16">
        <v>126932.65</v>
      </c>
      <c r="S87" s="19">
        <f t="shared" si="1"/>
        <v>426811.65</v>
      </c>
      <c r="T87" s="13" t="s">
        <v>509</v>
      </c>
      <c r="U87" s="13" t="s">
        <v>510</v>
      </c>
      <c r="V87" s="13"/>
    </row>
    <row r="88" spans="1:22" s="20" customFormat="1" ht="96">
      <c r="A88" s="27" t="s">
        <v>511</v>
      </c>
      <c r="B88" s="27" t="s">
        <v>441</v>
      </c>
      <c r="C88" s="27" t="s">
        <v>442</v>
      </c>
      <c r="D88" s="12" t="s">
        <v>443</v>
      </c>
      <c r="E88" s="13" t="s">
        <v>444</v>
      </c>
      <c r="F88" s="13">
        <v>170058</v>
      </c>
      <c r="G88" s="13" t="s">
        <v>444</v>
      </c>
      <c r="H88" s="13" t="s">
        <v>512</v>
      </c>
      <c r="I88" s="13" t="s">
        <v>513</v>
      </c>
      <c r="J88" s="15"/>
      <c r="K88" s="15"/>
      <c r="L88" s="15"/>
      <c r="M88" s="15"/>
      <c r="N88" s="70">
        <v>2527548.5499999998</v>
      </c>
      <c r="O88" s="17">
        <v>44958</v>
      </c>
      <c r="P88" s="18">
        <v>45422</v>
      </c>
      <c r="Q88" s="16">
        <v>1214341.3199999998</v>
      </c>
      <c r="R88" s="16">
        <v>1124318.56</v>
      </c>
      <c r="S88" s="19">
        <f t="shared" si="1"/>
        <v>2338659.88</v>
      </c>
      <c r="T88" s="13" t="s">
        <v>460</v>
      </c>
      <c r="U88" s="13" t="s">
        <v>514</v>
      </c>
      <c r="V88" s="13"/>
    </row>
    <row r="89" spans="1:22" s="20" customFormat="1" ht="60">
      <c r="A89" s="27" t="s">
        <v>515</v>
      </c>
      <c r="B89" s="27" t="s">
        <v>441</v>
      </c>
      <c r="C89" s="27" t="s">
        <v>442</v>
      </c>
      <c r="D89" s="12" t="s">
        <v>443</v>
      </c>
      <c r="E89" s="13" t="s">
        <v>444</v>
      </c>
      <c r="F89" s="13">
        <v>170058</v>
      </c>
      <c r="G89" s="13" t="s">
        <v>444</v>
      </c>
      <c r="H89" s="13" t="s">
        <v>516</v>
      </c>
      <c r="I89" s="13" t="s">
        <v>513</v>
      </c>
      <c r="J89" s="15"/>
      <c r="K89" s="15"/>
      <c r="L89" s="15"/>
      <c r="M89" s="15"/>
      <c r="N89" s="16">
        <v>872.86</v>
      </c>
      <c r="O89" s="17">
        <v>45103</v>
      </c>
      <c r="P89" s="17">
        <v>45184</v>
      </c>
      <c r="Q89" s="16">
        <v>872.86</v>
      </c>
      <c r="R89" s="16">
        <v>0</v>
      </c>
      <c r="S89" s="19">
        <f t="shared" si="1"/>
        <v>872.86</v>
      </c>
      <c r="T89" s="13" t="s">
        <v>517</v>
      </c>
      <c r="U89" s="13" t="s">
        <v>518</v>
      </c>
      <c r="V89" s="13" t="s">
        <v>186</v>
      </c>
    </row>
    <row r="90" spans="1:22" s="20" customFormat="1" ht="36">
      <c r="A90" s="27" t="s">
        <v>519</v>
      </c>
      <c r="B90" s="27" t="s">
        <v>441</v>
      </c>
      <c r="C90" s="27" t="s">
        <v>442</v>
      </c>
      <c r="D90" s="12" t="s">
        <v>443</v>
      </c>
      <c r="E90" s="13" t="s">
        <v>444</v>
      </c>
      <c r="F90" s="13">
        <v>170058</v>
      </c>
      <c r="G90" s="13" t="s">
        <v>444</v>
      </c>
      <c r="H90" s="13" t="s">
        <v>520</v>
      </c>
      <c r="I90" s="13" t="s">
        <v>521</v>
      </c>
      <c r="J90" s="15"/>
      <c r="K90" s="15"/>
      <c r="L90" s="15"/>
      <c r="M90" s="15"/>
      <c r="N90" s="16">
        <v>63000</v>
      </c>
      <c r="O90" s="17">
        <v>45321</v>
      </c>
      <c r="P90" s="17">
        <v>45435</v>
      </c>
      <c r="Q90" s="16">
        <v>0</v>
      </c>
      <c r="R90" s="16">
        <v>63000</v>
      </c>
      <c r="S90" s="19">
        <f t="shared" si="1"/>
        <v>63000</v>
      </c>
      <c r="T90" s="13" t="s">
        <v>522</v>
      </c>
      <c r="U90" s="13" t="s">
        <v>523</v>
      </c>
      <c r="V90" s="13" t="s">
        <v>186</v>
      </c>
    </row>
    <row r="91" spans="1:22" s="20" customFormat="1" ht="48">
      <c r="A91" s="27" t="s">
        <v>524</v>
      </c>
      <c r="B91" s="27" t="s">
        <v>441</v>
      </c>
      <c r="C91" s="27" t="s">
        <v>442</v>
      </c>
      <c r="D91" s="12" t="s">
        <v>443</v>
      </c>
      <c r="E91" s="13"/>
      <c r="F91" s="13"/>
      <c r="G91" s="13"/>
      <c r="H91" s="13" t="s">
        <v>520</v>
      </c>
      <c r="I91" s="13" t="s">
        <v>521</v>
      </c>
      <c r="J91" s="15"/>
      <c r="K91" s="15"/>
      <c r="L91" s="15"/>
      <c r="M91" s="15"/>
      <c r="N91" s="16">
        <v>333400</v>
      </c>
      <c r="O91" s="17">
        <v>45407</v>
      </c>
      <c r="P91" s="17">
        <v>45565</v>
      </c>
      <c r="Q91" s="16">
        <v>0</v>
      </c>
      <c r="R91" s="16">
        <v>0</v>
      </c>
      <c r="S91" s="19">
        <f t="shared" si="1"/>
        <v>0</v>
      </c>
      <c r="T91" s="13" t="s">
        <v>525</v>
      </c>
      <c r="U91" s="13" t="s">
        <v>526</v>
      </c>
      <c r="V91" s="13"/>
    </row>
    <row r="92" spans="1:22" s="20" customFormat="1" ht="36">
      <c r="A92" s="27" t="s">
        <v>527</v>
      </c>
      <c r="B92" s="27" t="s">
        <v>441</v>
      </c>
      <c r="C92" s="27" t="s">
        <v>442</v>
      </c>
      <c r="D92" s="12" t="s">
        <v>443</v>
      </c>
      <c r="E92" s="13" t="s">
        <v>444</v>
      </c>
      <c r="F92" s="13">
        <v>170158</v>
      </c>
      <c r="G92" s="13" t="s">
        <v>528</v>
      </c>
      <c r="H92" s="13" t="s">
        <v>529</v>
      </c>
      <c r="I92" s="13" t="s">
        <v>530</v>
      </c>
      <c r="J92" s="15"/>
      <c r="K92" s="15"/>
      <c r="L92" s="15"/>
      <c r="M92" s="15"/>
      <c r="N92" s="16">
        <v>524623.73</v>
      </c>
      <c r="O92" s="17">
        <v>43617</v>
      </c>
      <c r="P92" s="17">
        <v>45077</v>
      </c>
      <c r="Q92" s="16">
        <v>16312.5</v>
      </c>
      <c r="R92" s="16"/>
      <c r="S92" s="19">
        <f t="shared" si="1"/>
        <v>16312.5</v>
      </c>
      <c r="T92" s="13" t="s">
        <v>393</v>
      </c>
      <c r="U92" s="13" t="s">
        <v>531</v>
      </c>
      <c r="V92" s="13"/>
    </row>
    <row r="93" spans="1:22" s="20" customFormat="1" ht="36">
      <c r="A93" s="27" t="s">
        <v>532</v>
      </c>
      <c r="B93" s="27" t="s">
        <v>441</v>
      </c>
      <c r="C93" s="27" t="s">
        <v>442</v>
      </c>
      <c r="D93" s="12" t="s">
        <v>443</v>
      </c>
      <c r="E93" s="13" t="s">
        <v>444</v>
      </c>
      <c r="F93" s="13">
        <v>170158</v>
      </c>
      <c r="G93" s="13" t="s">
        <v>444</v>
      </c>
      <c r="H93" s="13" t="s">
        <v>533</v>
      </c>
      <c r="I93" s="13" t="s">
        <v>534</v>
      </c>
      <c r="J93" s="15"/>
      <c r="K93" s="15"/>
      <c r="L93" s="15"/>
      <c r="M93" s="15"/>
      <c r="N93" s="16">
        <v>182431.11</v>
      </c>
      <c r="O93" s="17">
        <v>44866</v>
      </c>
      <c r="P93" s="17">
        <v>44985</v>
      </c>
      <c r="Q93" s="16">
        <v>182054.86000000002</v>
      </c>
      <c r="R93" s="16">
        <v>0</v>
      </c>
      <c r="S93" s="19">
        <f t="shared" si="1"/>
        <v>182054.86000000002</v>
      </c>
      <c r="T93" s="13" t="s">
        <v>535</v>
      </c>
      <c r="U93" s="13" t="s">
        <v>536</v>
      </c>
      <c r="V93" s="13" t="s">
        <v>186</v>
      </c>
    </row>
    <row r="94" spans="1:22" s="20" customFormat="1" ht="36">
      <c r="A94" s="27" t="s">
        <v>537</v>
      </c>
      <c r="B94" s="27" t="s">
        <v>538</v>
      </c>
      <c r="C94" s="27" t="s">
        <v>451</v>
      </c>
      <c r="D94" s="12"/>
      <c r="E94" s="13" t="s">
        <v>452</v>
      </c>
      <c r="F94" s="13">
        <v>170052</v>
      </c>
      <c r="G94" s="13" t="s">
        <v>444</v>
      </c>
      <c r="H94" s="13" t="s">
        <v>539</v>
      </c>
      <c r="I94" s="13" t="s">
        <v>540</v>
      </c>
      <c r="J94" s="15"/>
      <c r="K94" s="15"/>
      <c r="L94" s="15"/>
      <c r="M94" s="15"/>
      <c r="N94" s="16">
        <v>74332.02</v>
      </c>
      <c r="O94" s="17">
        <v>45330</v>
      </c>
      <c r="P94" s="17">
        <v>45499</v>
      </c>
      <c r="Q94" s="16">
        <v>0</v>
      </c>
      <c r="R94" s="16">
        <v>74332.02</v>
      </c>
      <c r="S94" s="19">
        <f t="shared" si="1"/>
        <v>74332.02</v>
      </c>
      <c r="T94" s="71" t="s">
        <v>386</v>
      </c>
      <c r="U94" s="13" t="s">
        <v>541</v>
      </c>
      <c r="V94" s="13" t="s">
        <v>186</v>
      </c>
    </row>
    <row r="95" spans="1:22" s="20" customFormat="1" ht="48">
      <c r="A95" s="27" t="s">
        <v>542</v>
      </c>
      <c r="B95" s="27" t="s">
        <v>441</v>
      </c>
      <c r="C95" s="27" t="s">
        <v>442</v>
      </c>
      <c r="D95" s="12"/>
      <c r="E95" s="13" t="s">
        <v>444</v>
      </c>
      <c r="F95" s="13">
        <v>170158</v>
      </c>
      <c r="G95" s="13" t="s">
        <v>444</v>
      </c>
      <c r="H95" s="13" t="s">
        <v>543</v>
      </c>
      <c r="I95" s="13" t="s">
        <v>544</v>
      </c>
      <c r="J95" s="15"/>
      <c r="K95" s="15"/>
      <c r="L95" s="15"/>
      <c r="M95" s="15"/>
      <c r="N95" s="16">
        <v>47600</v>
      </c>
      <c r="O95" s="17">
        <v>45287</v>
      </c>
      <c r="P95" s="17">
        <v>45381</v>
      </c>
      <c r="Q95" s="16">
        <v>0</v>
      </c>
      <c r="R95" s="16">
        <v>47600</v>
      </c>
      <c r="S95" s="19">
        <f t="shared" si="1"/>
        <v>47600</v>
      </c>
      <c r="T95" s="71" t="s">
        <v>545</v>
      </c>
      <c r="U95" s="13" t="s">
        <v>546</v>
      </c>
      <c r="V95" s="13" t="s">
        <v>186</v>
      </c>
    </row>
    <row r="96" spans="1:22" s="20" customFormat="1" ht="48">
      <c r="A96" s="27" t="s">
        <v>547</v>
      </c>
      <c r="B96" s="27" t="s">
        <v>481</v>
      </c>
      <c r="C96" s="27" t="s">
        <v>482</v>
      </c>
      <c r="D96" s="12"/>
      <c r="E96" s="13" t="s">
        <v>483</v>
      </c>
      <c r="F96" s="13">
        <v>170058</v>
      </c>
      <c r="G96" s="13" t="s">
        <v>483</v>
      </c>
      <c r="H96" s="13" t="s">
        <v>548</v>
      </c>
      <c r="I96" s="13" t="s">
        <v>549</v>
      </c>
      <c r="J96" s="15"/>
      <c r="K96" s="15"/>
      <c r="L96" s="15"/>
      <c r="M96" s="15"/>
      <c r="N96" s="124">
        <v>360172.95</v>
      </c>
      <c r="O96" s="17">
        <v>45578</v>
      </c>
      <c r="P96" s="17">
        <v>45759</v>
      </c>
      <c r="Q96" s="16">
        <v>0</v>
      </c>
      <c r="R96" s="115">
        <v>0</v>
      </c>
      <c r="S96" s="19">
        <f t="shared" si="1"/>
        <v>0</v>
      </c>
      <c r="T96" s="71" t="s">
        <v>550</v>
      </c>
      <c r="U96" s="13" t="s">
        <v>551</v>
      </c>
      <c r="V96" s="13"/>
    </row>
    <row r="97" spans="1:22" s="20" customFormat="1">
      <c r="A97" s="27"/>
      <c r="B97" s="27"/>
      <c r="C97" s="27"/>
      <c r="D97" s="12"/>
      <c r="E97" s="13"/>
      <c r="F97" s="13"/>
      <c r="G97" s="13"/>
      <c r="H97" s="13"/>
      <c r="I97" s="13"/>
      <c r="J97" s="15"/>
      <c r="K97" s="15"/>
      <c r="L97" s="15"/>
      <c r="M97" s="15"/>
      <c r="N97" s="16"/>
      <c r="O97" s="17"/>
      <c r="P97" s="17"/>
      <c r="Q97" s="16"/>
      <c r="R97" s="115"/>
      <c r="S97" s="115"/>
      <c r="T97" s="71"/>
      <c r="U97" s="13"/>
      <c r="V97" s="13"/>
    </row>
    <row r="98" spans="1:22" s="20" customFormat="1" ht="116.25" customHeight="1">
      <c r="A98" s="11" t="s">
        <v>552</v>
      </c>
      <c r="B98" s="11" t="s">
        <v>553</v>
      </c>
      <c r="C98" s="11" t="s">
        <v>554</v>
      </c>
      <c r="D98" s="12" t="s">
        <v>555</v>
      </c>
      <c r="E98" s="13" t="s">
        <v>556</v>
      </c>
      <c r="F98" s="13">
        <v>170072</v>
      </c>
      <c r="G98" s="13" t="s">
        <v>556</v>
      </c>
      <c r="H98" s="13" t="s">
        <v>557</v>
      </c>
      <c r="I98" s="13" t="s">
        <v>558</v>
      </c>
      <c r="J98" s="15"/>
      <c r="K98" s="15" t="s">
        <v>33</v>
      </c>
      <c r="L98" s="15" t="s">
        <v>33</v>
      </c>
      <c r="M98" s="15" t="s">
        <v>33</v>
      </c>
      <c r="N98" s="16">
        <v>14830</v>
      </c>
      <c r="O98" s="17">
        <v>45001</v>
      </c>
      <c r="P98" s="18">
        <v>45128</v>
      </c>
      <c r="Q98" s="19">
        <v>14830</v>
      </c>
      <c r="R98" s="116">
        <v>0</v>
      </c>
      <c r="S98" s="19">
        <f t="shared" si="1"/>
        <v>14830</v>
      </c>
      <c r="T98" s="71" t="s">
        <v>559</v>
      </c>
      <c r="U98" s="13" t="s">
        <v>560</v>
      </c>
      <c r="V98" s="13" t="s">
        <v>186</v>
      </c>
    </row>
    <row r="99" spans="1:22" s="20" customFormat="1" ht="59.25" customHeight="1">
      <c r="A99" s="11" t="s">
        <v>561</v>
      </c>
      <c r="B99" s="11" t="s">
        <v>562</v>
      </c>
      <c r="C99" s="11" t="s">
        <v>563</v>
      </c>
      <c r="D99" s="12" t="s">
        <v>555</v>
      </c>
      <c r="E99" s="13" t="s">
        <v>564</v>
      </c>
      <c r="F99" s="13">
        <v>170080</v>
      </c>
      <c r="G99" s="13" t="s">
        <v>565</v>
      </c>
      <c r="H99" s="13" t="s">
        <v>566</v>
      </c>
      <c r="I99" s="13" t="s">
        <v>567</v>
      </c>
      <c r="J99" s="13"/>
      <c r="K99" s="15" t="s">
        <v>33</v>
      </c>
      <c r="L99" s="15" t="s">
        <v>33</v>
      </c>
      <c r="M99" s="15" t="s">
        <v>33</v>
      </c>
      <c r="N99" s="16">
        <v>32700</v>
      </c>
      <c r="O99" s="17">
        <v>45091</v>
      </c>
      <c r="P99" s="17">
        <v>45133</v>
      </c>
      <c r="Q99" s="19">
        <v>32700</v>
      </c>
      <c r="R99" s="116">
        <v>0</v>
      </c>
      <c r="S99" s="19">
        <f t="shared" si="1"/>
        <v>32700</v>
      </c>
      <c r="T99" s="71" t="s">
        <v>386</v>
      </c>
      <c r="U99" s="13" t="s">
        <v>568</v>
      </c>
      <c r="V99" s="13" t="s">
        <v>186</v>
      </c>
    </row>
    <row r="100" spans="1:22" s="20" customFormat="1" ht="58.5">
      <c r="A100" s="21" t="s">
        <v>569</v>
      </c>
      <c r="B100" s="21" t="s">
        <v>570</v>
      </c>
      <c r="C100" s="21" t="s">
        <v>563</v>
      </c>
      <c r="D100" s="12" t="s">
        <v>555</v>
      </c>
      <c r="E100" s="22" t="s">
        <v>571</v>
      </c>
      <c r="F100" s="13">
        <v>170078</v>
      </c>
      <c r="G100" s="22" t="s">
        <v>571</v>
      </c>
      <c r="H100" s="22" t="s">
        <v>572</v>
      </c>
      <c r="I100" s="22" t="s">
        <v>573</v>
      </c>
      <c r="J100" s="22"/>
      <c r="K100" s="15" t="s">
        <v>33</v>
      </c>
      <c r="L100" s="15" t="s">
        <v>33</v>
      </c>
      <c r="M100" s="15" t="s">
        <v>33</v>
      </c>
      <c r="N100" s="23">
        <v>32000</v>
      </c>
      <c r="O100" s="24">
        <v>45103</v>
      </c>
      <c r="P100" s="24">
        <v>45133</v>
      </c>
      <c r="Q100" s="25">
        <v>32000</v>
      </c>
      <c r="R100" s="117">
        <v>0</v>
      </c>
      <c r="S100" s="19">
        <f t="shared" si="1"/>
        <v>32000</v>
      </c>
      <c r="T100" s="72" t="s">
        <v>574</v>
      </c>
      <c r="U100" s="22" t="s">
        <v>575</v>
      </c>
      <c r="V100" s="13" t="s">
        <v>186</v>
      </c>
    </row>
    <row r="101" spans="1:22" s="20" customFormat="1" ht="60">
      <c r="A101" s="11" t="s">
        <v>576</v>
      </c>
      <c r="B101" s="11" t="s">
        <v>577</v>
      </c>
      <c r="C101" s="11" t="s">
        <v>563</v>
      </c>
      <c r="D101" s="12" t="s">
        <v>555</v>
      </c>
      <c r="E101" s="13" t="s">
        <v>578</v>
      </c>
      <c r="F101" s="13">
        <v>170081</v>
      </c>
      <c r="G101" s="13" t="s">
        <v>578</v>
      </c>
      <c r="H101" s="13" t="s">
        <v>579</v>
      </c>
      <c r="I101" s="13" t="s">
        <v>580</v>
      </c>
      <c r="J101" s="13"/>
      <c r="K101" s="15" t="s">
        <v>33</v>
      </c>
      <c r="L101" s="15" t="s">
        <v>33</v>
      </c>
      <c r="M101" s="15" t="s">
        <v>33</v>
      </c>
      <c r="N101" s="16">
        <v>819705.79</v>
      </c>
      <c r="O101" s="17">
        <v>45191</v>
      </c>
      <c r="P101" s="17">
        <v>45429</v>
      </c>
      <c r="Q101" s="16">
        <v>448438.27</v>
      </c>
      <c r="R101" s="146">
        <v>371267.52</v>
      </c>
      <c r="S101" s="19">
        <f t="shared" si="1"/>
        <v>819705.79</v>
      </c>
      <c r="T101" s="71" t="s">
        <v>581</v>
      </c>
      <c r="U101" s="13" t="s">
        <v>582</v>
      </c>
      <c r="V101" s="13" t="s">
        <v>186</v>
      </c>
    </row>
    <row r="102" spans="1:22" s="20" customFormat="1" ht="96.75" customHeight="1">
      <c r="A102" s="11" t="s">
        <v>583</v>
      </c>
      <c r="B102" s="145" t="s">
        <v>584</v>
      </c>
      <c r="C102" s="11" t="s">
        <v>563</v>
      </c>
      <c r="D102" s="12" t="s">
        <v>555</v>
      </c>
      <c r="E102" s="13" t="s">
        <v>564</v>
      </c>
      <c r="F102" s="13">
        <v>170078</v>
      </c>
      <c r="G102" s="13" t="s">
        <v>585</v>
      </c>
      <c r="H102" s="13" t="s">
        <v>586</v>
      </c>
      <c r="I102" s="13" t="s">
        <v>587</v>
      </c>
      <c r="J102" s="15"/>
      <c r="K102" s="15" t="s">
        <v>33</v>
      </c>
      <c r="L102" s="15" t="s">
        <v>33</v>
      </c>
      <c r="M102" s="15" t="s">
        <v>33</v>
      </c>
      <c r="N102" s="16">
        <v>15182.97</v>
      </c>
      <c r="O102" s="17">
        <v>44995</v>
      </c>
      <c r="P102" s="17">
        <v>45050</v>
      </c>
      <c r="Q102" s="73">
        <v>15182.97</v>
      </c>
      <c r="R102" s="118">
        <v>0</v>
      </c>
      <c r="S102" s="19">
        <f t="shared" si="1"/>
        <v>15182.97</v>
      </c>
      <c r="T102" s="71" t="s">
        <v>588</v>
      </c>
      <c r="U102" s="13" t="s">
        <v>589</v>
      </c>
      <c r="V102" s="13" t="s">
        <v>186</v>
      </c>
    </row>
    <row r="103" spans="1:22" s="20" customFormat="1" ht="84">
      <c r="A103" s="74" t="s">
        <v>590</v>
      </c>
      <c r="B103" s="235" t="s">
        <v>577</v>
      </c>
      <c r="C103" s="235" t="s">
        <v>563</v>
      </c>
      <c r="D103" s="200" t="s">
        <v>555</v>
      </c>
      <c r="E103" s="200" t="s">
        <v>578</v>
      </c>
      <c r="F103" s="200">
        <v>170081</v>
      </c>
      <c r="G103" s="200" t="s">
        <v>591</v>
      </c>
      <c r="H103" s="200" t="s">
        <v>592</v>
      </c>
      <c r="I103" s="200" t="s">
        <v>593</v>
      </c>
      <c r="J103" s="200"/>
      <c r="K103" s="200" t="s">
        <v>33</v>
      </c>
      <c r="L103" s="200" t="s">
        <v>33</v>
      </c>
      <c r="M103" s="200" t="s">
        <v>33</v>
      </c>
      <c r="N103" s="16">
        <v>9068106.6500000004</v>
      </c>
      <c r="O103" s="75">
        <v>44563</v>
      </c>
      <c r="P103" s="75">
        <v>45465</v>
      </c>
      <c r="Q103" s="16">
        <v>2708598.71</v>
      </c>
      <c r="R103" s="146">
        <v>845156.88</v>
      </c>
      <c r="S103" s="19">
        <f t="shared" si="1"/>
        <v>3553755.59</v>
      </c>
      <c r="T103" s="71" t="s">
        <v>594</v>
      </c>
      <c r="U103" s="13" t="s">
        <v>595</v>
      </c>
      <c r="V103" s="13" t="s">
        <v>186</v>
      </c>
    </row>
    <row r="104" spans="1:22" s="20" customFormat="1" ht="36">
      <c r="A104" s="74" t="s">
        <v>596</v>
      </c>
      <c r="B104" s="237"/>
      <c r="C104" s="237"/>
      <c r="D104" s="201"/>
      <c r="E104" s="201"/>
      <c r="F104" s="201"/>
      <c r="G104" s="201"/>
      <c r="H104" s="201"/>
      <c r="I104" s="201"/>
      <c r="J104" s="202"/>
      <c r="K104" s="202"/>
      <c r="L104" s="202"/>
      <c r="M104" s="202"/>
      <c r="N104" s="16">
        <v>83290.880000000005</v>
      </c>
      <c r="O104" s="75">
        <v>44564</v>
      </c>
      <c r="P104" s="75">
        <v>44958</v>
      </c>
      <c r="Q104" s="16">
        <v>49628.68</v>
      </c>
      <c r="R104" s="115">
        <v>0</v>
      </c>
      <c r="S104" s="19">
        <f t="shared" si="1"/>
        <v>49628.68</v>
      </c>
      <c r="T104" s="71" t="s">
        <v>597</v>
      </c>
      <c r="U104" s="13" t="s">
        <v>598</v>
      </c>
      <c r="V104" s="13" t="s">
        <v>186</v>
      </c>
    </row>
    <row r="105" spans="1:22" s="20" customFormat="1" ht="24">
      <c r="A105" s="74" t="s">
        <v>599</v>
      </c>
      <c r="B105" s="236"/>
      <c r="C105" s="236"/>
      <c r="D105" s="202"/>
      <c r="E105" s="202"/>
      <c r="F105" s="202"/>
      <c r="G105" s="202"/>
      <c r="H105" s="202"/>
      <c r="I105" s="202"/>
      <c r="J105" s="133"/>
      <c r="K105" s="133"/>
      <c r="L105" s="133"/>
      <c r="M105" s="133"/>
      <c r="N105" s="16">
        <v>17160</v>
      </c>
      <c r="O105" s="148"/>
      <c r="P105" s="148"/>
      <c r="Q105" s="16">
        <v>0</v>
      </c>
      <c r="R105" s="115">
        <v>17160</v>
      </c>
      <c r="S105" s="19">
        <f t="shared" si="1"/>
        <v>17160</v>
      </c>
      <c r="T105" s="71" t="s">
        <v>600</v>
      </c>
      <c r="U105" s="13" t="s">
        <v>601</v>
      </c>
      <c r="V105" s="13" t="s">
        <v>186</v>
      </c>
    </row>
    <row r="106" spans="1:22" s="20" customFormat="1" ht="76.5" customHeight="1">
      <c r="A106" s="27" t="s">
        <v>602</v>
      </c>
      <c r="B106" s="27" t="s">
        <v>603</v>
      </c>
      <c r="C106" s="27" t="s">
        <v>563</v>
      </c>
      <c r="D106" s="12" t="s">
        <v>555</v>
      </c>
      <c r="E106" s="13" t="s">
        <v>578</v>
      </c>
      <c r="F106" s="13">
        <v>170081</v>
      </c>
      <c r="G106" s="13" t="s">
        <v>591</v>
      </c>
      <c r="H106" s="13" t="s">
        <v>604</v>
      </c>
      <c r="I106" s="13" t="s">
        <v>605</v>
      </c>
      <c r="J106" s="15"/>
      <c r="K106" s="15" t="s">
        <v>33</v>
      </c>
      <c r="L106" s="15" t="s">
        <v>33</v>
      </c>
      <c r="M106" s="15" t="s">
        <v>33</v>
      </c>
      <c r="N106" s="16">
        <v>320460.15999999997</v>
      </c>
      <c r="O106" s="17">
        <v>45247</v>
      </c>
      <c r="P106" s="17">
        <v>45315</v>
      </c>
      <c r="Q106" s="16">
        <v>0</v>
      </c>
      <c r="R106" s="115">
        <v>325000</v>
      </c>
      <c r="S106" s="19">
        <f t="shared" si="1"/>
        <v>325000</v>
      </c>
      <c r="T106" s="71" t="s">
        <v>606</v>
      </c>
      <c r="U106" s="13" t="s">
        <v>607</v>
      </c>
      <c r="V106" s="114" t="s">
        <v>186</v>
      </c>
    </row>
    <row r="107" spans="1:22" s="20" customFormat="1" ht="126" customHeight="1">
      <c r="A107" s="27" t="s">
        <v>608</v>
      </c>
      <c r="B107" s="27" t="s">
        <v>609</v>
      </c>
      <c r="C107" s="27" t="s">
        <v>563</v>
      </c>
      <c r="D107" s="12" t="s">
        <v>555</v>
      </c>
      <c r="E107" s="13" t="s">
        <v>564</v>
      </c>
      <c r="F107" s="13">
        <v>170078</v>
      </c>
      <c r="G107" s="13" t="s">
        <v>565</v>
      </c>
      <c r="H107" s="13" t="s">
        <v>610</v>
      </c>
      <c r="I107" s="13" t="s">
        <v>611</v>
      </c>
      <c r="J107" s="15"/>
      <c r="K107" s="15" t="s">
        <v>33</v>
      </c>
      <c r="L107" s="15" t="s">
        <v>33</v>
      </c>
      <c r="M107" s="15" t="s">
        <v>33</v>
      </c>
      <c r="N107" s="16">
        <v>38300</v>
      </c>
      <c r="O107" s="17">
        <v>44915</v>
      </c>
      <c r="P107" s="17">
        <v>45226</v>
      </c>
      <c r="Q107" s="16">
        <v>38300</v>
      </c>
      <c r="R107" s="115">
        <v>0</v>
      </c>
      <c r="S107" s="19">
        <f t="shared" si="1"/>
        <v>38300</v>
      </c>
      <c r="T107" s="71" t="s">
        <v>612</v>
      </c>
      <c r="U107" s="13" t="s">
        <v>613</v>
      </c>
      <c r="V107" s="114" t="s">
        <v>186</v>
      </c>
    </row>
    <row r="108" spans="1:22" s="20" customFormat="1" ht="81">
      <c r="A108" s="27" t="s">
        <v>614</v>
      </c>
      <c r="B108" s="27" t="s">
        <v>615</v>
      </c>
      <c r="C108" s="27" t="s">
        <v>563</v>
      </c>
      <c r="D108" s="12" t="s">
        <v>555</v>
      </c>
      <c r="E108" s="13" t="s">
        <v>564</v>
      </c>
      <c r="F108" s="13">
        <v>170078</v>
      </c>
      <c r="G108" s="13" t="s">
        <v>616</v>
      </c>
      <c r="H108" s="13" t="s">
        <v>617</v>
      </c>
      <c r="I108" s="13" t="s">
        <v>618</v>
      </c>
      <c r="J108" s="15"/>
      <c r="K108" s="15" t="s">
        <v>33</v>
      </c>
      <c r="L108" s="15" t="s">
        <v>33</v>
      </c>
      <c r="M108" s="15" t="s">
        <v>33</v>
      </c>
      <c r="N108" s="16">
        <v>11950</v>
      </c>
      <c r="O108" s="17">
        <v>44936</v>
      </c>
      <c r="P108" s="17">
        <v>44981</v>
      </c>
      <c r="Q108" s="16">
        <v>11950</v>
      </c>
      <c r="R108" s="115">
        <v>0</v>
      </c>
      <c r="S108" s="19">
        <f t="shared" si="1"/>
        <v>11950</v>
      </c>
      <c r="T108" s="71" t="s">
        <v>619</v>
      </c>
      <c r="U108" s="13" t="s">
        <v>620</v>
      </c>
      <c r="V108" s="114" t="s">
        <v>186</v>
      </c>
    </row>
    <row r="109" spans="1:22" s="20" customFormat="1" ht="36">
      <c r="A109" s="11" t="s">
        <v>569</v>
      </c>
      <c r="B109" s="11" t="s">
        <v>570</v>
      </c>
      <c r="C109" s="11" t="s">
        <v>563</v>
      </c>
      <c r="D109" s="12" t="s">
        <v>555</v>
      </c>
      <c r="E109" s="13" t="s">
        <v>571</v>
      </c>
      <c r="F109" s="13">
        <v>170078</v>
      </c>
      <c r="G109" s="22" t="s">
        <v>571</v>
      </c>
      <c r="H109" s="13" t="s">
        <v>621</v>
      </c>
      <c r="I109" s="13" t="s">
        <v>622</v>
      </c>
      <c r="J109" s="15"/>
      <c r="K109" s="15"/>
      <c r="L109" s="15"/>
      <c r="M109" s="15"/>
      <c r="N109" s="25">
        <v>1900000</v>
      </c>
      <c r="O109" s="24">
        <v>45551</v>
      </c>
      <c r="P109" s="76">
        <v>45705</v>
      </c>
      <c r="Q109" s="77">
        <v>0</v>
      </c>
      <c r="R109" s="119"/>
      <c r="S109" s="19">
        <f t="shared" si="1"/>
        <v>0</v>
      </c>
      <c r="T109" s="78" t="s">
        <v>623</v>
      </c>
      <c r="U109" s="79" t="s">
        <v>624</v>
      </c>
      <c r="V109" s="79"/>
    </row>
    <row r="111" spans="1:22" s="20" customFormat="1" ht="48">
      <c r="A111" s="11" t="s">
        <v>625</v>
      </c>
      <c r="B111" s="11" t="s">
        <v>626</v>
      </c>
      <c r="C111" s="11" t="s">
        <v>627</v>
      </c>
      <c r="D111" s="12" t="s">
        <v>628</v>
      </c>
      <c r="E111" s="13" t="s">
        <v>629</v>
      </c>
      <c r="F111" s="13">
        <v>170088</v>
      </c>
      <c r="G111" s="13" t="s">
        <v>630</v>
      </c>
      <c r="H111" s="13" t="s">
        <v>631</v>
      </c>
      <c r="I111" s="13" t="s">
        <v>632</v>
      </c>
      <c r="J111" s="15"/>
      <c r="K111" s="15" t="s">
        <v>33</v>
      </c>
      <c r="L111" s="15" t="s">
        <v>33</v>
      </c>
      <c r="M111" s="15" t="s">
        <v>33</v>
      </c>
      <c r="N111" s="25">
        <v>21690</v>
      </c>
      <c r="O111" s="24">
        <v>45000</v>
      </c>
      <c r="P111" s="76">
        <v>45711</v>
      </c>
      <c r="Q111" s="77">
        <v>4993.3599999999997</v>
      </c>
      <c r="R111" s="119">
        <v>0</v>
      </c>
      <c r="S111" s="19">
        <f t="shared" si="1"/>
        <v>4993.3599999999997</v>
      </c>
      <c r="T111" s="78" t="s">
        <v>633</v>
      </c>
      <c r="U111" s="79" t="s">
        <v>634</v>
      </c>
      <c r="V111" s="79"/>
    </row>
    <row r="112" spans="1:22" s="20" customFormat="1" ht="46.5">
      <c r="A112" s="11" t="s">
        <v>635</v>
      </c>
      <c r="B112" s="11" t="s">
        <v>636</v>
      </c>
      <c r="C112" s="11" t="s">
        <v>627</v>
      </c>
      <c r="D112" s="12" t="s">
        <v>628</v>
      </c>
      <c r="E112" s="13" t="s">
        <v>637</v>
      </c>
      <c r="F112" s="13">
        <v>170088</v>
      </c>
      <c r="G112" s="13" t="s">
        <v>638</v>
      </c>
      <c r="H112" s="13" t="s">
        <v>639</v>
      </c>
      <c r="I112" s="13" t="s">
        <v>640</v>
      </c>
      <c r="J112" s="13"/>
      <c r="K112" s="15" t="s">
        <v>33</v>
      </c>
      <c r="L112" s="15" t="s">
        <v>33</v>
      </c>
      <c r="M112" s="15" t="s">
        <v>33</v>
      </c>
      <c r="N112" s="25">
        <v>14400</v>
      </c>
      <c r="O112" s="24">
        <v>44993</v>
      </c>
      <c r="P112" s="76">
        <v>45154</v>
      </c>
      <c r="Q112" s="77">
        <v>14400</v>
      </c>
      <c r="R112" s="119">
        <v>0</v>
      </c>
      <c r="S112" s="19">
        <f t="shared" si="1"/>
        <v>14400</v>
      </c>
      <c r="T112" s="78" t="s">
        <v>641</v>
      </c>
      <c r="U112" s="79" t="s">
        <v>642</v>
      </c>
      <c r="V112" s="114" t="s">
        <v>186</v>
      </c>
    </row>
    <row r="113" spans="1:22" s="20" customFormat="1" ht="46.5">
      <c r="A113" s="21" t="s">
        <v>635</v>
      </c>
      <c r="B113" s="21" t="s">
        <v>636</v>
      </c>
      <c r="C113" s="11" t="s">
        <v>627</v>
      </c>
      <c r="D113" s="12" t="s">
        <v>628</v>
      </c>
      <c r="E113" s="22" t="s">
        <v>637</v>
      </c>
      <c r="F113" s="13">
        <v>170088</v>
      </c>
      <c r="G113" s="22" t="s">
        <v>638</v>
      </c>
      <c r="H113" s="13" t="s">
        <v>643</v>
      </c>
      <c r="I113" s="13" t="s">
        <v>640</v>
      </c>
      <c r="J113" s="22"/>
      <c r="K113" s="15" t="s">
        <v>33</v>
      </c>
      <c r="L113" s="15" t="s">
        <v>33</v>
      </c>
      <c r="M113" s="15" t="s">
        <v>33</v>
      </c>
      <c r="N113" s="25">
        <v>5999</v>
      </c>
      <c r="O113" s="24">
        <v>45014</v>
      </c>
      <c r="P113" s="76">
        <v>45030</v>
      </c>
      <c r="Q113" s="77">
        <v>5999</v>
      </c>
      <c r="R113" s="119">
        <v>0</v>
      </c>
      <c r="S113" s="19">
        <f t="shared" si="1"/>
        <v>5999</v>
      </c>
      <c r="T113" s="80" t="s">
        <v>644</v>
      </c>
      <c r="U113" s="79" t="s">
        <v>645</v>
      </c>
      <c r="V113" s="114" t="s">
        <v>186</v>
      </c>
    </row>
    <row r="114" spans="1:22" s="20" customFormat="1" ht="58.5">
      <c r="A114" s="11" t="s">
        <v>635</v>
      </c>
      <c r="B114" s="21" t="s">
        <v>636</v>
      </c>
      <c r="C114" s="11" t="s">
        <v>627</v>
      </c>
      <c r="D114" s="12" t="s">
        <v>628</v>
      </c>
      <c r="E114" s="13" t="s">
        <v>646</v>
      </c>
      <c r="F114" s="13">
        <v>170088</v>
      </c>
      <c r="G114" s="13" t="s">
        <v>638</v>
      </c>
      <c r="H114" s="13" t="s">
        <v>647</v>
      </c>
      <c r="I114" s="13" t="s">
        <v>640</v>
      </c>
      <c r="J114" s="13"/>
      <c r="K114" s="15" t="s">
        <v>33</v>
      </c>
      <c r="L114" s="15" t="s">
        <v>33</v>
      </c>
      <c r="M114" s="15" t="s">
        <v>33</v>
      </c>
      <c r="N114" s="25">
        <v>47457.64</v>
      </c>
      <c r="O114" s="24">
        <v>45077</v>
      </c>
      <c r="P114" s="76">
        <v>45181</v>
      </c>
      <c r="Q114" s="77">
        <v>47457.64</v>
      </c>
      <c r="R114" s="119">
        <v>0</v>
      </c>
      <c r="S114" s="19">
        <f t="shared" si="1"/>
        <v>47457.64</v>
      </c>
      <c r="T114" s="78" t="s">
        <v>648</v>
      </c>
      <c r="U114" s="79" t="s">
        <v>649</v>
      </c>
      <c r="V114" s="114" t="s">
        <v>186</v>
      </c>
    </row>
    <row r="115" spans="1:22" s="20" customFormat="1" ht="104.25">
      <c r="A115" s="11" t="s">
        <v>650</v>
      </c>
      <c r="B115" s="11" t="s">
        <v>651</v>
      </c>
      <c r="C115" s="11" t="s">
        <v>627</v>
      </c>
      <c r="D115" s="12" t="s">
        <v>628</v>
      </c>
      <c r="E115" s="13" t="s">
        <v>652</v>
      </c>
      <c r="F115" s="13">
        <v>170094</v>
      </c>
      <c r="G115" s="13" t="s">
        <v>653</v>
      </c>
      <c r="H115" s="13" t="s">
        <v>654</v>
      </c>
      <c r="I115" s="13" t="s">
        <v>640</v>
      </c>
      <c r="J115" s="15"/>
      <c r="K115" s="15" t="s">
        <v>33</v>
      </c>
      <c r="L115" s="15" t="s">
        <v>33</v>
      </c>
      <c r="M115" s="15" t="s">
        <v>33</v>
      </c>
      <c r="N115" s="25">
        <v>2900</v>
      </c>
      <c r="O115" s="24">
        <v>45008</v>
      </c>
      <c r="P115" s="76">
        <v>45035</v>
      </c>
      <c r="Q115" s="77">
        <v>2900</v>
      </c>
      <c r="R115" s="119">
        <v>0</v>
      </c>
      <c r="S115" s="19">
        <f t="shared" si="1"/>
        <v>2900</v>
      </c>
      <c r="T115" s="78" t="s">
        <v>655</v>
      </c>
      <c r="U115" s="79" t="s">
        <v>656</v>
      </c>
      <c r="V115" s="114" t="s">
        <v>186</v>
      </c>
    </row>
    <row r="116" spans="1:22" s="20" customFormat="1" ht="409.6">
      <c r="A116" s="27" t="s">
        <v>657</v>
      </c>
      <c r="B116" s="27" t="s">
        <v>658</v>
      </c>
      <c r="C116" s="11" t="s">
        <v>627</v>
      </c>
      <c r="D116" s="12" t="s">
        <v>628</v>
      </c>
      <c r="E116" s="13" t="s">
        <v>629</v>
      </c>
      <c r="F116" s="13">
        <v>170088</v>
      </c>
      <c r="G116" s="13" t="s">
        <v>659</v>
      </c>
      <c r="H116" s="13" t="s">
        <v>660</v>
      </c>
      <c r="I116" s="13" t="s">
        <v>661</v>
      </c>
      <c r="J116" s="15"/>
      <c r="K116" s="15" t="s">
        <v>33</v>
      </c>
      <c r="L116" s="15" t="s">
        <v>33</v>
      </c>
      <c r="M116" s="15" t="s">
        <v>33</v>
      </c>
      <c r="N116" s="25">
        <v>90817.71</v>
      </c>
      <c r="O116" s="24">
        <v>45089</v>
      </c>
      <c r="P116" s="76">
        <v>45412</v>
      </c>
      <c r="Q116" s="77">
        <v>44469.69</v>
      </c>
      <c r="R116" s="149">
        <f>3724.96
+46348.02</f>
        <v>50072.979999999996</v>
      </c>
      <c r="S116" s="19">
        <f t="shared" si="1"/>
        <v>94542.67</v>
      </c>
      <c r="T116" s="78" t="s">
        <v>662</v>
      </c>
      <c r="U116" s="79" t="s">
        <v>663</v>
      </c>
      <c r="V116" s="79" t="s">
        <v>186</v>
      </c>
    </row>
    <row r="117" spans="1:22" s="20" customFormat="1" ht="81">
      <c r="A117" s="27" t="s">
        <v>664</v>
      </c>
      <c r="B117" s="27" t="s">
        <v>665</v>
      </c>
      <c r="C117" s="11" t="s">
        <v>627</v>
      </c>
      <c r="D117" s="12" t="s">
        <v>628</v>
      </c>
      <c r="E117" s="200" t="s">
        <v>666</v>
      </c>
      <c r="F117" s="13">
        <v>170094</v>
      </c>
      <c r="G117" s="200" t="s">
        <v>667</v>
      </c>
      <c r="H117" s="13" t="s">
        <v>668</v>
      </c>
      <c r="I117" s="13" t="s">
        <v>640</v>
      </c>
      <c r="J117" s="15"/>
      <c r="K117" s="15" t="s">
        <v>33</v>
      </c>
      <c r="L117" s="15" t="s">
        <v>33</v>
      </c>
      <c r="M117" s="15" t="s">
        <v>33</v>
      </c>
      <c r="N117" s="81">
        <v>79035</v>
      </c>
      <c r="O117" s="24">
        <v>45257</v>
      </c>
      <c r="P117" s="76" t="s">
        <v>669</v>
      </c>
      <c r="Q117" s="82">
        <v>0</v>
      </c>
      <c r="R117" s="150">
        <v>39463.35</v>
      </c>
      <c r="S117" s="19">
        <f t="shared" si="1"/>
        <v>39463.35</v>
      </c>
      <c r="T117" s="79" t="s">
        <v>170</v>
      </c>
      <c r="U117" s="79" t="s">
        <v>670</v>
      </c>
      <c r="V117" s="114"/>
    </row>
    <row r="118" spans="1:22" s="20" customFormat="1" ht="35.25">
      <c r="A118" s="27" t="s">
        <v>671</v>
      </c>
      <c r="B118" s="27" t="s">
        <v>665</v>
      </c>
      <c r="C118" s="11" t="s">
        <v>627</v>
      </c>
      <c r="D118" s="12" t="s">
        <v>628</v>
      </c>
      <c r="E118" s="202"/>
      <c r="F118" s="13">
        <v>170094</v>
      </c>
      <c r="G118" s="202"/>
      <c r="H118" s="13" t="s">
        <v>672</v>
      </c>
      <c r="I118" s="13" t="s">
        <v>673</v>
      </c>
      <c r="J118" s="15"/>
      <c r="K118" s="15" t="s">
        <v>33</v>
      </c>
      <c r="L118" s="15" t="s">
        <v>33</v>
      </c>
      <c r="M118" s="15" t="s">
        <v>33</v>
      </c>
      <c r="N118" s="83">
        <v>51999</v>
      </c>
      <c r="O118" s="24">
        <v>45257</v>
      </c>
      <c r="P118" s="76" t="s">
        <v>669</v>
      </c>
      <c r="Q118" s="82">
        <v>0</v>
      </c>
      <c r="R118" s="151">
        <v>15904.61</v>
      </c>
      <c r="S118" s="19">
        <f t="shared" si="1"/>
        <v>15904.61</v>
      </c>
      <c r="T118" s="84" t="s">
        <v>674</v>
      </c>
      <c r="U118" s="79" t="s">
        <v>675</v>
      </c>
      <c r="V118" s="114"/>
    </row>
    <row r="119" spans="1:22" s="20" customFormat="1" ht="72">
      <c r="A119" s="27" t="s">
        <v>676</v>
      </c>
      <c r="B119" s="27" t="s">
        <v>677</v>
      </c>
      <c r="C119" s="11" t="s">
        <v>627</v>
      </c>
      <c r="D119" s="12" t="s">
        <v>628</v>
      </c>
      <c r="E119" s="200" t="s">
        <v>678</v>
      </c>
      <c r="F119" s="13">
        <v>170097</v>
      </c>
      <c r="G119" s="200" t="s">
        <v>678</v>
      </c>
      <c r="H119" s="13" t="s">
        <v>679</v>
      </c>
      <c r="I119" s="13" t="s">
        <v>680</v>
      </c>
      <c r="J119" s="15"/>
      <c r="K119" s="15"/>
      <c r="L119" s="15"/>
      <c r="M119" s="15"/>
      <c r="N119" s="81">
        <v>1279981.29</v>
      </c>
      <c r="O119" s="24">
        <v>45098</v>
      </c>
      <c r="P119" s="76">
        <v>45421</v>
      </c>
      <c r="Q119" s="77">
        <v>933166.29999999993</v>
      </c>
      <c r="R119" s="152">
        <v>216485.66</v>
      </c>
      <c r="S119" s="19">
        <f t="shared" si="1"/>
        <v>1149651.96</v>
      </c>
      <c r="T119" s="79" t="s">
        <v>681</v>
      </c>
      <c r="U119" s="79" t="s">
        <v>682</v>
      </c>
      <c r="V119" s="79"/>
    </row>
    <row r="120" spans="1:22" s="20" customFormat="1" ht="36">
      <c r="A120" s="27" t="s">
        <v>683</v>
      </c>
      <c r="B120" s="27" t="s">
        <v>677</v>
      </c>
      <c r="C120" s="11" t="s">
        <v>627</v>
      </c>
      <c r="D120" s="12" t="s">
        <v>628</v>
      </c>
      <c r="E120" s="202"/>
      <c r="F120" s="13">
        <v>170097</v>
      </c>
      <c r="G120" s="202"/>
      <c r="H120" s="13" t="s">
        <v>684</v>
      </c>
      <c r="I120" s="13" t="s">
        <v>685</v>
      </c>
      <c r="J120" s="15"/>
      <c r="K120" s="15"/>
      <c r="L120" s="15"/>
      <c r="M120" s="15"/>
      <c r="N120" s="83">
        <v>88300</v>
      </c>
      <c r="O120" s="24">
        <v>45098</v>
      </c>
      <c r="P120" s="76">
        <v>45421</v>
      </c>
      <c r="Q120" s="77">
        <v>66480.160000000003</v>
      </c>
      <c r="R120" s="153">
        <v>17921.240000000002</v>
      </c>
      <c r="S120" s="19">
        <f t="shared" si="1"/>
        <v>84401.400000000009</v>
      </c>
      <c r="T120" s="84" t="s">
        <v>67</v>
      </c>
      <c r="U120" s="79" t="s">
        <v>686</v>
      </c>
      <c r="V120" s="79"/>
    </row>
    <row r="121" spans="1:22" s="20" customFormat="1" ht="104.25">
      <c r="A121" s="27" t="s">
        <v>687</v>
      </c>
      <c r="B121" s="27" t="s">
        <v>658</v>
      </c>
      <c r="C121" s="11" t="s">
        <v>627</v>
      </c>
      <c r="D121" s="12" t="s">
        <v>628</v>
      </c>
      <c r="E121" s="13" t="s">
        <v>629</v>
      </c>
      <c r="F121" s="13">
        <v>170088</v>
      </c>
      <c r="G121" s="13" t="s">
        <v>659</v>
      </c>
      <c r="H121" s="13" t="s">
        <v>654</v>
      </c>
      <c r="I121" s="13" t="s">
        <v>640</v>
      </c>
      <c r="J121" s="15"/>
      <c r="K121" s="15"/>
      <c r="L121" s="15"/>
      <c r="M121" s="15"/>
      <c r="N121" s="23">
        <v>8550</v>
      </c>
      <c r="O121" s="24">
        <v>45139</v>
      </c>
      <c r="P121" s="76">
        <v>45231</v>
      </c>
      <c r="Q121" s="77">
        <v>8550</v>
      </c>
      <c r="R121" s="119">
        <v>0</v>
      </c>
      <c r="S121" s="19">
        <f t="shared" si="1"/>
        <v>8550</v>
      </c>
      <c r="T121" s="78" t="s">
        <v>688</v>
      </c>
      <c r="U121" s="79" t="s">
        <v>689</v>
      </c>
      <c r="V121" s="79" t="s">
        <v>186</v>
      </c>
    </row>
    <row r="122" spans="1:22" s="20" customFormat="1" ht="84">
      <c r="A122" s="27" t="s">
        <v>690</v>
      </c>
      <c r="B122" s="27" t="s">
        <v>691</v>
      </c>
      <c r="C122" s="11" t="s">
        <v>627</v>
      </c>
      <c r="D122" s="12" t="s">
        <v>628</v>
      </c>
      <c r="E122" s="200" t="s">
        <v>666</v>
      </c>
      <c r="F122" s="13">
        <v>170094</v>
      </c>
      <c r="G122" s="200" t="s">
        <v>692</v>
      </c>
      <c r="H122" s="13" t="s">
        <v>693</v>
      </c>
      <c r="I122" s="13" t="s">
        <v>694</v>
      </c>
      <c r="J122" s="15"/>
      <c r="K122" s="15"/>
      <c r="L122" s="15"/>
      <c r="M122" s="15"/>
      <c r="N122" s="85">
        <v>989247.17</v>
      </c>
      <c r="O122" s="24">
        <v>45183</v>
      </c>
      <c r="P122" s="76">
        <v>45548</v>
      </c>
      <c r="Q122" s="77">
        <v>69898.78</v>
      </c>
      <c r="R122" s="154">
        <v>92391.66</v>
      </c>
      <c r="S122" s="19">
        <f t="shared" si="1"/>
        <v>162290.44</v>
      </c>
      <c r="T122" s="86" t="s">
        <v>681</v>
      </c>
      <c r="U122" s="79" t="s">
        <v>695</v>
      </c>
      <c r="V122" s="79"/>
    </row>
    <row r="123" spans="1:22" s="20" customFormat="1" ht="24">
      <c r="A123" s="27" t="s">
        <v>696</v>
      </c>
      <c r="B123" s="27" t="s">
        <v>691</v>
      </c>
      <c r="C123" s="11" t="s">
        <v>627</v>
      </c>
      <c r="D123" s="12" t="s">
        <v>628</v>
      </c>
      <c r="E123" s="202"/>
      <c r="F123" s="13">
        <v>170094</v>
      </c>
      <c r="G123" s="202"/>
      <c r="H123" s="13" t="s">
        <v>684</v>
      </c>
      <c r="I123" s="13" t="s">
        <v>685</v>
      </c>
      <c r="J123" s="15"/>
      <c r="K123" s="15"/>
      <c r="L123" s="15"/>
      <c r="M123" s="15"/>
      <c r="N123" s="85">
        <v>105406.08</v>
      </c>
      <c r="O123" s="24">
        <v>45183</v>
      </c>
      <c r="P123" s="76">
        <v>45548</v>
      </c>
      <c r="Q123" s="77">
        <v>7032.3</v>
      </c>
      <c r="R123" s="153">
        <v>16931.080000000002</v>
      </c>
      <c r="S123" s="19">
        <f t="shared" si="1"/>
        <v>23963.38</v>
      </c>
      <c r="T123" s="84" t="s">
        <v>697</v>
      </c>
      <c r="U123" s="79" t="s">
        <v>698</v>
      </c>
      <c r="V123" s="79"/>
    </row>
    <row r="124" spans="1:22" s="20" customFormat="1" ht="36">
      <c r="A124" s="27" t="s">
        <v>699</v>
      </c>
      <c r="B124" s="27" t="s">
        <v>700</v>
      </c>
      <c r="C124" s="11" t="s">
        <v>627</v>
      </c>
      <c r="D124" s="12" t="s">
        <v>628</v>
      </c>
      <c r="E124" s="13" t="s">
        <v>678</v>
      </c>
      <c r="F124" s="13">
        <v>170097</v>
      </c>
      <c r="G124" s="13" t="s">
        <v>701</v>
      </c>
      <c r="H124" s="13" t="s">
        <v>702</v>
      </c>
      <c r="I124" s="13" t="s">
        <v>703</v>
      </c>
      <c r="J124" s="15"/>
      <c r="K124" s="15"/>
      <c r="L124" s="15"/>
      <c r="M124" s="15"/>
      <c r="N124" s="25">
        <v>81768</v>
      </c>
      <c r="O124" s="24">
        <v>45245</v>
      </c>
      <c r="P124" s="76">
        <v>45274</v>
      </c>
      <c r="Q124" s="77">
        <v>81768</v>
      </c>
      <c r="R124" s="119">
        <v>0</v>
      </c>
      <c r="S124" s="19">
        <f t="shared" si="1"/>
        <v>81768</v>
      </c>
      <c r="T124" s="78" t="s">
        <v>704</v>
      </c>
      <c r="U124" s="79" t="s">
        <v>705</v>
      </c>
      <c r="V124" s="79" t="s">
        <v>186</v>
      </c>
    </row>
    <row r="125" spans="1:22" s="20" customFormat="1" ht="72">
      <c r="A125" s="27" t="s">
        <v>706</v>
      </c>
      <c r="B125" s="27" t="s">
        <v>707</v>
      </c>
      <c r="C125" s="11" t="s">
        <v>627</v>
      </c>
      <c r="D125" s="12" t="s">
        <v>628</v>
      </c>
      <c r="E125" s="13" t="s">
        <v>637</v>
      </c>
      <c r="F125" s="13">
        <v>170091</v>
      </c>
      <c r="G125" s="13" t="s">
        <v>637</v>
      </c>
      <c r="H125" s="13" t="s">
        <v>708</v>
      </c>
      <c r="I125" s="13" t="s">
        <v>343</v>
      </c>
      <c r="J125" s="15"/>
      <c r="K125" s="15"/>
      <c r="L125" s="15"/>
      <c r="M125" s="15"/>
      <c r="N125" s="25">
        <v>19494.05</v>
      </c>
      <c r="O125" s="24">
        <v>44188</v>
      </c>
      <c r="P125" s="76">
        <v>45055</v>
      </c>
      <c r="Q125" s="77">
        <v>19494.05</v>
      </c>
      <c r="R125" s="119">
        <v>0</v>
      </c>
      <c r="S125" s="19">
        <f t="shared" si="1"/>
        <v>19494.05</v>
      </c>
      <c r="T125" s="78" t="s">
        <v>709</v>
      </c>
      <c r="U125" s="79" t="s">
        <v>710</v>
      </c>
      <c r="V125" s="79" t="s">
        <v>186</v>
      </c>
    </row>
    <row r="126" spans="1:22" s="20" customFormat="1" ht="84">
      <c r="A126" s="27" t="s">
        <v>711</v>
      </c>
      <c r="B126" s="27" t="s">
        <v>707</v>
      </c>
      <c r="C126" s="11" t="s">
        <v>627</v>
      </c>
      <c r="D126" s="12" t="s">
        <v>628</v>
      </c>
      <c r="E126" s="13" t="s">
        <v>637</v>
      </c>
      <c r="F126" s="13">
        <v>170091</v>
      </c>
      <c r="G126" s="13" t="s">
        <v>637</v>
      </c>
      <c r="H126" s="13" t="s">
        <v>712</v>
      </c>
      <c r="I126" s="13" t="s">
        <v>713</v>
      </c>
      <c r="J126" s="147"/>
      <c r="K126" s="147"/>
      <c r="L126" s="147"/>
      <c r="M126" s="147"/>
      <c r="N126" s="194">
        <v>6520000</v>
      </c>
      <c r="O126" s="24">
        <v>45426</v>
      </c>
      <c r="P126" s="76">
        <v>45869</v>
      </c>
      <c r="Q126" s="77">
        <v>0</v>
      </c>
      <c r="R126" s="149">
        <v>156409.99</v>
      </c>
      <c r="S126" s="19">
        <f t="shared" si="1"/>
        <v>156409.99</v>
      </c>
      <c r="T126" s="78" t="s">
        <v>648</v>
      </c>
      <c r="U126" s="79" t="s">
        <v>714</v>
      </c>
      <c r="V126" s="79"/>
    </row>
    <row r="127" spans="1:22" s="20" customFormat="1" ht="48">
      <c r="A127" s="27" t="s">
        <v>715</v>
      </c>
      <c r="B127" s="27" t="s">
        <v>707</v>
      </c>
      <c r="C127" s="11" t="s">
        <v>627</v>
      </c>
      <c r="D127" s="12" t="s">
        <v>628</v>
      </c>
      <c r="E127" s="13" t="s">
        <v>637</v>
      </c>
      <c r="F127" s="13">
        <v>170091</v>
      </c>
      <c r="G127" s="13" t="s">
        <v>637</v>
      </c>
      <c r="H127" s="13" t="s">
        <v>716</v>
      </c>
      <c r="I127" s="13" t="s">
        <v>717</v>
      </c>
      <c r="J127" s="147"/>
      <c r="K127" s="147"/>
      <c r="L127" s="147"/>
      <c r="M127" s="147"/>
      <c r="N127" s="195"/>
      <c r="O127" s="24">
        <v>45426</v>
      </c>
      <c r="P127" s="76">
        <v>45869</v>
      </c>
      <c r="Q127" s="77">
        <v>0</v>
      </c>
      <c r="R127" s="149">
        <v>35575.79</v>
      </c>
      <c r="S127" s="19">
        <f t="shared" si="1"/>
        <v>35575.79</v>
      </c>
      <c r="T127" s="78" t="s">
        <v>597</v>
      </c>
      <c r="U127" s="79" t="s">
        <v>718</v>
      </c>
      <c r="V127" s="79"/>
    </row>
    <row r="128" spans="1:22" s="20" customFormat="1" ht="48">
      <c r="A128" s="27" t="s">
        <v>719</v>
      </c>
      <c r="B128" s="11" t="s">
        <v>720</v>
      </c>
      <c r="C128" s="11" t="s">
        <v>627</v>
      </c>
      <c r="D128" s="203" t="s">
        <v>628</v>
      </c>
      <c r="E128" s="203" t="s">
        <v>721</v>
      </c>
      <c r="F128" s="203">
        <v>170092</v>
      </c>
      <c r="G128" s="203" t="s">
        <v>721</v>
      </c>
      <c r="H128" s="203" t="s">
        <v>343</v>
      </c>
      <c r="I128" s="203" t="s">
        <v>343</v>
      </c>
      <c r="J128" s="203"/>
      <c r="K128" s="203"/>
      <c r="L128" s="203"/>
      <c r="M128" s="203"/>
      <c r="N128" s="25">
        <v>172320.22</v>
      </c>
      <c r="O128" s="24"/>
      <c r="P128" s="76"/>
      <c r="Q128" s="77">
        <v>41413.479999999996</v>
      </c>
      <c r="R128" s="119">
        <v>0</v>
      </c>
      <c r="S128" s="19">
        <f t="shared" si="1"/>
        <v>41413.479999999996</v>
      </c>
      <c r="T128" s="78" t="s">
        <v>722</v>
      </c>
      <c r="U128" s="79" t="s">
        <v>723</v>
      </c>
      <c r="V128" s="79"/>
    </row>
    <row r="129" spans="1:22" s="20" customFormat="1" ht="36">
      <c r="A129" s="173" t="s">
        <v>724</v>
      </c>
      <c r="B129" s="128" t="s">
        <v>720</v>
      </c>
      <c r="C129" s="128" t="s">
        <v>627</v>
      </c>
      <c r="D129" s="217"/>
      <c r="E129" s="217"/>
      <c r="F129" s="217"/>
      <c r="G129" s="217"/>
      <c r="H129" s="217"/>
      <c r="I129" s="217"/>
      <c r="J129" s="217"/>
      <c r="K129" s="217"/>
      <c r="L129" s="217"/>
      <c r="M129" s="217"/>
      <c r="N129" s="161">
        <v>27541.41</v>
      </c>
      <c r="O129" s="174">
        <v>44804</v>
      </c>
      <c r="P129" s="175">
        <v>45005</v>
      </c>
      <c r="Q129" s="81">
        <v>22722.85</v>
      </c>
      <c r="R129" s="120">
        <v>0</v>
      </c>
      <c r="S129" s="176">
        <f t="shared" si="1"/>
        <v>22722.85</v>
      </c>
      <c r="T129" s="177" t="s">
        <v>597</v>
      </c>
      <c r="U129" s="74" t="s">
        <v>725</v>
      </c>
      <c r="V129" s="74"/>
    </row>
    <row r="130" spans="1:22" s="20" customFormat="1" ht="60">
      <c r="A130" s="162" t="s">
        <v>726</v>
      </c>
      <c r="B130" s="163" t="s">
        <v>658</v>
      </c>
      <c r="C130" s="163" t="s">
        <v>627</v>
      </c>
      <c r="D130" s="164"/>
      <c r="E130" s="164" t="s">
        <v>629</v>
      </c>
      <c r="F130" s="164">
        <v>170088</v>
      </c>
      <c r="G130" s="164" t="s">
        <v>629</v>
      </c>
      <c r="H130" s="164" t="s">
        <v>727</v>
      </c>
      <c r="I130" s="164" t="s">
        <v>728</v>
      </c>
      <c r="J130" s="164"/>
      <c r="K130" s="164"/>
      <c r="L130" s="164"/>
      <c r="M130" s="164"/>
      <c r="N130" s="196">
        <v>1066000</v>
      </c>
      <c r="O130" s="197">
        <v>45352</v>
      </c>
      <c r="P130" s="197">
        <v>45688</v>
      </c>
      <c r="Q130" s="165">
        <v>0</v>
      </c>
      <c r="R130" s="166">
        <v>611437</v>
      </c>
      <c r="S130" s="167">
        <f t="shared" si="1"/>
        <v>611437</v>
      </c>
      <c r="T130" s="168" t="s">
        <v>729</v>
      </c>
      <c r="U130" s="169" t="s">
        <v>730</v>
      </c>
      <c r="V130" s="169"/>
    </row>
    <row r="131" spans="1:22" s="20" customFormat="1" ht="48">
      <c r="A131" s="162" t="s">
        <v>731</v>
      </c>
      <c r="B131" s="163" t="s">
        <v>658</v>
      </c>
      <c r="C131" s="163" t="s">
        <v>627</v>
      </c>
      <c r="D131" s="164"/>
      <c r="E131" s="164" t="s">
        <v>629</v>
      </c>
      <c r="F131" s="164">
        <v>170088</v>
      </c>
      <c r="G131" s="164" t="s">
        <v>629</v>
      </c>
      <c r="H131" s="164" t="s">
        <v>716</v>
      </c>
      <c r="I131" s="164" t="s">
        <v>717</v>
      </c>
      <c r="J131" s="164"/>
      <c r="K131" s="164"/>
      <c r="L131" s="164"/>
      <c r="M131" s="164"/>
      <c r="N131" s="196"/>
      <c r="O131" s="198"/>
      <c r="P131" s="198"/>
      <c r="Q131" s="165">
        <v>0</v>
      </c>
      <c r="R131" s="166">
        <v>57810.44</v>
      </c>
      <c r="S131" s="167">
        <f t="shared" si="1"/>
        <v>57810.44</v>
      </c>
      <c r="T131" s="168" t="s">
        <v>597</v>
      </c>
      <c r="U131" s="169" t="s">
        <v>732</v>
      </c>
      <c r="V131" s="169"/>
    </row>
    <row r="132" spans="1:22" s="20" customFormat="1" ht="72">
      <c r="A132" s="162" t="s">
        <v>733</v>
      </c>
      <c r="B132" s="163" t="s">
        <v>651</v>
      </c>
      <c r="C132" s="163" t="s">
        <v>627</v>
      </c>
      <c r="D132" s="164"/>
      <c r="E132" s="164" t="s">
        <v>666</v>
      </c>
      <c r="F132" s="164">
        <v>170094</v>
      </c>
      <c r="G132" s="164" t="s">
        <v>734</v>
      </c>
      <c r="H132" s="164" t="s">
        <v>735</v>
      </c>
      <c r="I132" s="164" t="s">
        <v>728</v>
      </c>
      <c r="J132" s="164"/>
      <c r="K132" s="164"/>
      <c r="L132" s="164"/>
      <c r="M132" s="164"/>
      <c r="N132" s="196">
        <v>372566.41</v>
      </c>
      <c r="O132" s="197">
        <v>45303</v>
      </c>
      <c r="P132" s="197">
        <v>45559</v>
      </c>
      <c r="Q132" s="166">
        <v>171473.8</v>
      </c>
      <c r="R132" s="165">
        <v>0</v>
      </c>
      <c r="S132" s="167">
        <f t="shared" si="1"/>
        <v>171473.8</v>
      </c>
      <c r="T132" s="168" t="s">
        <v>729</v>
      </c>
      <c r="U132" s="169" t="s">
        <v>736</v>
      </c>
      <c r="V132" s="169"/>
    </row>
    <row r="133" spans="1:22" s="20" customFormat="1" ht="48">
      <c r="A133" s="162" t="s">
        <v>737</v>
      </c>
      <c r="B133" s="163" t="s">
        <v>651</v>
      </c>
      <c r="C133" s="163" t="s">
        <v>627</v>
      </c>
      <c r="D133" s="164"/>
      <c r="E133" s="164" t="s">
        <v>666</v>
      </c>
      <c r="F133" s="164">
        <v>170094</v>
      </c>
      <c r="G133" s="164" t="s">
        <v>734</v>
      </c>
      <c r="H133" s="164" t="s">
        <v>716</v>
      </c>
      <c r="I133" s="164" t="s">
        <v>717</v>
      </c>
      <c r="J133" s="164"/>
      <c r="K133" s="164"/>
      <c r="L133" s="164"/>
      <c r="M133" s="164"/>
      <c r="N133" s="196"/>
      <c r="O133" s="198"/>
      <c r="P133" s="198"/>
      <c r="Q133" s="166">
        <v>10597.99</v>
      </c>
      <c r="R133" s="165">
        <v>0</v>
      </c>
      <c r="S133" s="167">
        <f t="shared" si="1"/>
        <v>10597.99</v>
      </c>
      <c r="T133" s="168" t="s">
        <v>738</v>
      </c>
      <c r="U133" s="169" t="s">
        <v>739</v>
      </c>
      <c r="V133" s="169"/>
    </row>
    <row r="134" spans="1:22" s="20" customFormat="1" ht="72">
      <c r="A134" s="162" t="s">
        <v>740</v>
      </c>
      <c r="B134" s="170" t="s">
        <v>741</v>
      </c>
      <c r="C134" s="163" t="s">
        <v>627</v>
      </c>
      <c r="D134" s="164"/>
      <c r="E134" s="164" t="s">
        <v>629</v>
      </c>
      <c r="F134" s="164">
        <v>170088</v>
      </c>
      <c r="G134" s="164" t="s">
        <v>659</v>
      </c>
      <c r="H134" s="164" t="s">
        <v>742</v>
      </c>
      <c r="I134" s="164" t="s">
        <v>743</v>
      </c>
      <c r="J134" s="164"/>
      <c r="K134" s="164"/>
      <c r="L134" s="164"/>
      <c r="M134" s="164"/>
      <c r="N134" s="166">
        <v>22918.85</v>
      </c>
      <c r="O134" s="189">
        <v>45597</v>
      </c>
      <c r="P134" s="189">
        <v>45321</v>
      </c>
      <c r="Q134" s="165">
        <v>0</v>
      </c>
      <c r="R134" s="166">
        <v>0</v>
      </c>
      <c r="S134" s="167">
        <f t="shared" si="1"/>
        <v>0</v>
      </c>
      <c r="T134" s="168" t="s">
        <v>744</v>
      </c>
      <c r="U134" s="169" t="s">
        <v>745</v>
      </c>
      <c r="V134" s="169"/>
    </row>
    <row r="135" spans="1:22" s="20" customFormat="1" ht="36">
      <c r="A135" s="171" t="s">
        <v>746</v>
      </c>
      <c r="B135" s="163" t="s">
        <v>747</v>
      </c>
      <c r="C135" s="163" t="s">
        <v>627</v>
      </c>
      <c r="D135" s="164"/>
      <c r="E135" s="164" t="s">
        <v>629</v>
      </c>
      <c r="F135" s="164">
        <v>170092</v>
      </c>
      <c r="G135" s="164" t="s">
        <v>629</v>
      </c>
      <c r="H135" s="164" t="s">
        <v>748</v>
      </c>
      <c r="I135" s="164" t="s">
        <v>749</v>
      </c>
      <c r="J135" s="164"/>
      <c r="K135" s="164"/>
      <c r="L135" s="164"/>
      <c r="M135" s="164"/>
      <c r="N135" s="172">
        <v>3785</v>
      </c>
      <c r="O135" s="189">
        <v>45559</v>
      </c>
      <c r="P135" s="189">
        <v>45596</v>
      </c>
      <c r="Q135" s="165">
        <v>0</v>
      </c>
      <c r="R135" s="165">
        <v>0</v>
      </c>
      <c r="S135" s="167">
        <f t="shared" si="1"/>
        <v>0</v>
      </c>
      <c r="T135" s="168" t="s">
        <v>750</v>
      </c>
      <c r="U135" s="169" t="s">
        <v>751</v>
      </c>
      <c r="V135" s="169"/>
    </row>
    <row r="136" spans="1:22" s="20" customFormat="1">
      <c r="A136" s="126"/>
      <c r="B136" s="155"/>
      <c r="C136" s="155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157"/>
      <c r="O136" s="60"/>
      <c r="P136" s="60"/>
      <c r="Q136" s="158"/>
      <c r="R136" s="158"/>
      <c r="S136" s="159"/>
      <c r="U136" s="160"/>
      <c r="V136" s="160"/>
    </row>
    <row r="137" spans="1:22" s="20" customFormat="1" ht="23.25">
      <c r="A137" s="11" t="s">
        <v>752</v>
      </c>
      <c r="B137" s="11" t="s">
        <v>753</v>
      </c>
      <c r="C137" s="11" t="s">
        <v>754</v>
      </c>
      <c r="D137" s="12" t="s">
        <v>755</v>
      </c>
      <c r="E137" s="13" t="s">
        <v>756</v>
      </c>
      <c r="F137" s="13">
        <v>170116</v>
      </c>
      <c r="G137" s="13" t="s">
        <v>757</v>
      </c>
      <c r="H137" s="13" t="s">
        <v>758</v>
      </c>
      <c r="I137" s="13" t="s">
        <v>759</v>
      </c>
      <c r="J137" s="87" t="s">
        <v>760</v>
      </c>
      <c r="K137" s="15" t="s">
        <v>33</v>
      </c>
      <c r="L137" s="15" t="s">
        <v>33</v>
      </c>
      <c r="M137" s="15" t="s">
        <v>33</v>
      </c>
      <c r="N137" s="25">
        <v>839847.60000000009</v>
      </c>
      <c r="O137" s="24">
        <v>44965</v>
      </c>
      <c r="P137" s="76">
        <v>45205</v>
      </c>
      <c r="Q137" s="77">
        <v>839847.60000000009</v>
      </c>
      <c r="R137" s="121">
        <v>0</v>
      </c>
      <c r="S137" s="19">
        <f t="shared" si="1"/>
        <v>839847.60000000009</v>
      </c>
      <c r="T137" s="88" t="s">
        <v>761</v>
      </c>
      <c r="U137" s="79" t="s">
        <v>762</v>
      </c>
      <c r="V137" s="79" t="s">
        <v>186</v>
      </c>
    </row>
    <row r="138" spans="1:22" s="20" customFormat="1" ht="46.5">
      <c r="A138" s="11" t="s">
        <v>265</v>
      </c>
      <c r="B138" s="11" t="s">
        <v>753</v>
      </c>
      <c r="C138" s="11" t="s">
        <v>754</v>
      </c>
      <c r="D138" s="12" t="s">
        <v>755</v>
      </c>
      <c r="E138" s="13" t="s">
        <v>756</v>
      </c>
      <c r="F138" s="13">
        <v>170116</v>
      </c>
      <c r="G138" s="13" t="s">
        <v>756</v>
      </c>
      <c r="H138" s="13" t="s">
        <v>763</v>
      </c>
      <c r="I138" s="13" t="s">
        <v>764</v>
      </c>
      <c r="J138" s="89" t="s">
        <v>760</v>
      </c>
      <c r="K138" s="15" t="s">
        <v>33</v>
      </c>
      <c r="L138" s="15" t="s">
        <v>33</v>
      </c>
      <c r="M138" s="15" t="s">
        <v>33</v>
      </c>
      <c r="N138" s="25">
        <v>65512.820000000007</v>
      </c>
      <c r="O138" s="24">
        <v>45160</v>
      </c>
      <c r="P138" s="76">
        <v>45301</v>
      </c>
      <c r="Q138" s="77">
        <v>40799.69</v>
      </c>
      <c r="R138" s="178">
        <v>24713.13</v>
      </c>
      <c r="S138" s="19">
        <f t="shared" si="1"/>
        <v>65512.820000000007</v>
      </c>
      <c r="T138" s="88" t="s">
        <v>641</v>
      </c>
      <c r="U138" s="79" t="s">
        <v>765</v>
      </c>
      <c r="V138" s="79" t="s">
        <v>186</v>
      </c>
    </row>
    <row r="139" spans="1:22" s="20" customFormat="1" ht="35.25">
      <c r="A139" s="21" t="s">
        <v>766</v>
      </c>
      <c r="B139" s="21" t="s">
        <v>767</v>
      </c>
      <c r="C139" s="11" t="s">
        <v>754</v>
      </c>
      <c r="D139" s="12" t="s">
        <v>755</v>
      </c>
      <c r="E139" s="22" t="s">
        <v>768</v>
      </c>
      <c r="F139" s="13">
        <v>170116</v>
      </c>
      <c r="G139" s="22" t="s">
        <v>769</v>
      </c>
      <c r="H139" s="22" t="s">
        <v>770</v>
      </c>
      <c r="I139" s="22" t="s">
        <v>771</v>
      </c>
      <c r="J139" s="22"/>
      <c r="K139" s="15" t="s">
        <v>33</v>
      </c>
      <c r="L139" s="15" t="s">
        <v>33</v>
      </c>
      <c r="M139" s="15" t="s">
        <v>33</v>
      </c>
      <c r="N139" s="25">
        <v>229460.88</v>
      </c>
      <c r="O139" s="24">
        <v>45229</v>
      </c>
      <c r="P139" s="76">
        <v>45397</v>
      </c>
      <c r="Q139" s="77">
        <v>71332.22</v>
      </c>
      <c r="R139" s="178">
        <v>109682.37</v>
      </c>
      <c r="S139" s="19">
        <f t="shared" si="1"/>
        <v>181014.59</v>
      </c>
      <c r="T139" s="90" t="s">
        <v>772</v>
      </c>
      <c r="U139" s="79" t="s">
        <v>773</v>
      </c>
      <c r="V139" s="79" t="s">
        <v>186</v>
      </c>
    </row>
    <row r="140" spans="1:22" s="20" customFormat="1" ht="46.5">
      <c r="A140" s="11" t="s">
        <v>774</v>
      </c>
      <c r="B140" s="11" t="s">
        <v>753</v>
      </c>
      <c r="C140" s="11" t="s">
        <v>754</v>
      </c>
      <c r="D140" s="12" t="s">
        <v>755</v>
      </c>
      <c r="E140" s="13" t="s">
        <v>756</v>
      </c>
      <c r="F140" s="13">
        <v>170116</v>
      </c>
      <c r="G140" s="13" t="s">
        <v>775</v>
      </c>
      <c r="H140" s="13" t="s">
        <v>776</v>
      </c>
      <c r="I140" s="13" t="s">
        <v>777</v>
      </c>
      <c r="J140" s="13"/>
      <c r="K140" s="15" t="s">
        <v>33</v>
      </c>
      <c r="L140" s="15" t="s">
        <v>33</v>
      </c>
      <c r="M140" s="15" t="s">
        <v>33</v>
      </c>
      <c r="N140" s="25">
        <v>49994</v>
      </c>
      <c r="O140" s="24">
        <v>45308</v>
      </c>
      <c r="P140" s="76">
        <v>45490</v>
      </c>
      <c r="Q140" s="77">
        <v>0</v>
      </c>
      <c r="R140" s="178">
        <v>14998.2</v>
      </c>
      <c r="S140" s="19">
        <f t="shared" si="1"/>
        <v>14998.2</v>
      </c>
      <c r="T140" s="88" t="s">
        <v>778</v>
      </c>
      <c r="U140" s="79" t="s">
        <v>779</v>
      </c>
      <c r="V140" s="114"/>
    </row>
    <row r="141" spans="1:22" s="20" customFormat="1" ht="23.25">
      <c r="A141" s="11" t="s">
        <v>780</v>
      </c>
      <c r="B141" s="11" t="s">
        <v>781</v>
      </c>
      <c r="C141" s="11" t="s">
        <v>754</v>
      </c>
      <c r="D141" s="12" t="s">
        <v>755</v>
      </c>
      <c r="E141" s="13" t="s">
        <v>782</v>
      </c>
      <c r="F141" s="13">
        <v>170116</v>
      </c>
      <c r="G141" s="13" t="s">
        <v>782</v>
      </c>
      <c r="H141" s="13" t="s">
        <v>783</v>
      </c>
      <c r="I141" s="13" t="s">
        <v>784</v>
      </c>
      <c r="J141" s="15"/>
      <c r="K141" s="15" t="s">
        <v>33</v>
      </c>
      <c r="L141" s="15" t="s">
        <v>33</v>
      </c>
      <c r="M141" s="15" t="s">
        <v>33</v>
      </c>
      <c r="N141" s="25">
        <v>67400</v>
      </c>
      <c r="O141" s="24">
        <v>45329</v>
      </c>
      <c r="P141" s="76">
        <v>45490</v>
      </c>
      <c r="Q141" s="77">
        <v>0</v>
      </c>
      <c r="R141" s="178">
        <v>6740</v>
      </c>
      <c r="S141" s="19">
        <f t="shared" si="1"/>
        <v>6740</v>
      </c>
      <c r="T141" s="88" t="s">
        <v>785</v>
      </c>
      <c r="U141" s="79" t="s">
        <v>786</v>
      </c>
      <c r="V141" s="114"/>
    </row>
    <row r="142" spans="1:22" s="20" customFormat="1" ht="38.1" customHeight="1">
      <c r="A142" s="27" t="s">
        <v>787</v>
      </c>
      <c r="B142" s="27" t="s">
        <v>753</v>
      </c>
      <c r="C142" s="11" t="s">
        <v>754</v>
      </c>
      <c r="D142" s="12" t="s">
        <v>755</v>
      </c>
      <c r="E142" s="13" t="s">
        <v>756</v>
      </c>
      <c r="F142" s="13">
        <v>170116</v>
      </c>
      <c r="G142" s="13" t="s">
        <v>757</v>
      </c>
      <c r="H142" s="13" t="s">
        <v>783</v>
      </c>
      <c r="I142" s="13" t="s">
        <v>784</v>
      </c>
      <c r="J142" s="15"/>
      <c r="K142" s="15" t="s">
        <v>33</v>
      </c>
      <c r="L142" s="15" t="s">
        <v>33</v>
      </c>
      <c r="M142" s="15" t="s">
        <v>33</v>
      </c>
      <c r="N142" s="25">
        <v>14300</v>
      </c>
      <c r="O142" s="24">
        <v>45329</v>
      </c>
      <c r="P142" s="76">
        <v>45490</v>
      </c>
      <c r="Q142" s="77">
        <v>0</v>
      </c>
      <c r="R142" s="121">
        <v>0</v>
      </c>
      <c r="S142" s="19">
        <f t="shared" si="1"/>
        <v>0</v>
      </c>
      <c r="T142" s="88" t="s">
        <v>785</v>
      </c>
      <c r="U142" s="79" t="s">
        <v>788</v>
      </c>
      <c r="V142" s="114"/>
    </row>
    <row r="143" spans="1:22" s="20" customFormat="1" ht="44.45" customHeight="1">
      <c r="A143" s="27" t="s">
        <v>789</v>
      </c>
      <c r="B143" s="27" t="s">
        <v>753</v>
      </c>
      <c r="C143" s="11" t="s">
        <v>754</v>
      </c>
      <c r="D143" s="12" t="s">
        <v>755</v>
      </c>
      <c r="E143" s="13" t="s">
        <v>756</v>
      </c>
      <c r="F143" s="13">
        <v>170116</v>
      </c>
      <c r="G143" s="13" t="s">
        <v>756</v>
      </c>
      <c r="H143" s="13" t="s">
        <v>790</v>
      </c>
      <c r="I143" s="13" t="s">
        <v>791</v>
      </c>
      <c r="J143" s="15"/>
      <c r="K143" s="15" t="s">
        <v>33</v>
      </c>
      <c r="L143" s="15" t="s">
        <v>33</v>
      </c>
      <c r="M143" s="15" t="s">
        <v>33</v>
      </c>
      <c r="N143" s="25">
        <v>735900</v>
      </c>
      <c r="O143" s="24">
        <v>45335</v>
      </c>
      <c r="P143" s="76">
        <v>45425</v>
      </c>
      <c r="Q143" s="77">
        <v>0</v>
      </c>
      <c r="R143" s="179">
        <v>680506.42</v>
      </c>
      <c r="S143" s="19">
        <f t="shared" si="1"/>
        <v>680506.42</v>
      </c>
      <c r="T143" s="91" t="s">
        <v>792</v>
      </c>
      <c r="U143" s="79" t="s">
        <v>793</v>
      </c>
      <c r="V143" s="79" t="s">
        <v>186</v>
      </c>
    </row>
    <row r="144" spans="1:22" s="20" customFormat="1" ht="36">
      <c r="A144" s="27" t="s">
        <v>794</v>
      </c>
      <c r="B144" s="27" t="s">
        <v>753</v>
      </c>
      <c r="C144" s="11" t="s">
        <v>754</v>
      </c>
      <c r="D144" s="12" t="s">
        <v>755</v>
      </c>
      <c r="E144" s="13" t="s">
        <v>756</v>
      </c>
      <c r="F144" s="13">
        <v>170114</v>
      </c>
      <c r="G144" s="13" t="s">
        <v>756</v>
      </c>
      <c r="H144" s="13" t="s">
        <v>795</v>
      </c>
      <c r="I144" s="13" t="s">
        <v>796</v>
      </c>
      <c r="J144" s="15" t="s">
        <v>797</v>
      </c>
      <c r="K144" s="15" t="s">
        <v>33</v>
      </c>
      <c r="L144" s="15" t="s">
        <v>33</v>
      </c>
      <c r="M144" s="15" t="s">
        <v>33</v>
      </c>
      <c r="N144" s="25">
        <v>181042.11</v>
      </c>
      <c r="O144" s="24">
        <v>45072</v>
      </c>
      <c r="P144" s="76">
        <v>45427</v>
      </c>
      <c r="Q144" s="77">
        <v>69773.81</v>
      </c>
      <c r="R144" s="77">
        <v>0</v>
      </c>
      <c r="S144" s="19">
        <f t="shared" si="1"/>
        <v>69773.81</v>
      </c>
      <c r="T144" s="79" t="s">
        <v>798</v>
      </c>
      <c r="U144" s="79" t="s">
        <v>799</v>
      </c>
      <c r="V144" s="79" t="s">
        <v>186</v>
      </c>
    </row>
    <row r="145" spans="1:23" s="20" customFormat="1" ht="36">
      <c r="A145" s="27" t="s">
        <v>800</v>
      </c>
      <c r="B145" s="27" t="s">
        <v>753</v>
      </c>
      <c r="C145" s="11" t="s">
        <v>754</v>
      </c>
      <c r="D145" s="12" t="s">
        <v>755</v>
      </c>
      <c r="E145" s="13" t="s">
        <v>756</v>
      </c>
      <c r="F145" s="13">
        <v>170116</v>
      </c>
      <c r="G145" s="13" t="s">
        <v>801</v>
      </c>
      <c r="H145" s="13" t="s">
        <v>802</v>
      </c>
      <c r="I145" s="13" t="s">
        <v>803</v>
      </c>
      <c r="J145" s="15" t="s">
        <v>804</v>
      </c>
      <c r="K145" s="15"/>
      <c r="L145" s="15"/>
      <c r="M145" s="15"/>
      <c r="N145" s="25">
        <v>26980</v>
      </c>
      <c r="O145" s="24">
        <v>44615</v>
      </c>
      <c r="P145" s="76">
        <v>44928</v>
      </c>
      <c r="Q145" s="77">
        <v>8094</v>
      </c>
      <c r="R145" s="77">
        <v>0</v>
      </c>
      <c r="S145" s="19">
        <f t="shared" si="1"/>
        <v>8094</v>
      </c>
      <c r="T145" s="79" t="s">
        <v>805</v>
      </c>
      <c r="U145" s="79" t="s">
        <v>806</v>
      </c>
      <c r="V145" s="79" t="s">
        <v>186</v>
      </c>
    </row>
    <row r="146" spans="1:23" ht="36">
      <c r="A146" s="27" t="s">
        <v>807</v>
      </c>
      <c r="B146" s="27" t="s">
        <v>753</v>
      </c>
      <c r="C146" s="11" t="s">
        <v>754</v>
      </c>
      <c r="D146" s="12" t="s">
        <v>755</v>
      </c>
      <c r="E146" s="13" t="s">
        <v>756</v>
      </c>
      <c r="F146" s="13"/>
      <c r="G146" s="13" t="s">
        <v>808</v>
      </c>
      <c r="H146" s="13" t="s">
        <v>809</v>
      </c>
      <c r="I146" s="13" t="s">
        <v>810</v>
      </c>
      <c r="J146" s="15"/>
      <c r="K146" s="15"/>
      <c r="L146" s="15"/>
      <c r="M146" s="15"/>
      <c r="N146" s="143">
        <v>980000</v>
      </c>
      <c r="O146" s="24">
        <v>45358</v>
      </c>
      <c r="P146" s="76">
        <v>45845</v>
      </c>
      <c r="Q146" s="77">
        <v>0</v>
      </c>
      <c r="R146" s="152">
        <v>81457.289999999994</v>
      </c>
      <c r="S146" s="19">
        <f t="shared" si="1"/>
        <v>81457.289999999994</v>
      </c>
      <c r="T146" s="79" t="s">
        <v>772</v>
      </c>
      <c r="U146" s="79" t="s">
        <v>811</v>
      </c>
      <c r="V146" s="79"/>
      <c r="W146" s="20"/>
    </row>
    <row r="147" spans="1:23" ht="24">
      <c r="A147" s="27" t="s">
        <v>812</v>
      </c>
      <c r="B147" s="27" t="s">
        <v>753</v>
      </c>
      <c r="C147" s="11" t="s">
        <v>754</v>
      </c>
      <c r="D147" s="12" t="s">
        <v>755</v>
      </c>
      <c r="E147" s="13" t="s">
        <v>756</v>
      </c>
      <c r="F147" s="13"/>
      <c r="G147" s="13" t="s">
        <v>808</v>
      </c>
      <c r="H147" s="13" t="s">
        <v>813</v>
      </c>
      <c r="I147" s="13" t="s">
        <v>814</v>
      </c>
      <c r="J147" s="15"/>
      <c r="K147" s="15"/>
      <c r="L147" s="15"/>
      <c r="M147" s="15"/>
      <c r="N147" s="143">
        <v>118700</v>
      </c>
      <c r="O147" s="24">
        <v>45397</v>
      </c>
      <c r="P147" s="76">
        <v>45626</v>
      </c>
      <c r="Q147" s="77">
        <v>0</v>
      </c>
      <c r="R147" s="152">
        <v>0</v>
      </c>
      <c r="S147" s="19">
        <f t="shared" si="1"/>
        <v>0</v>
      </c>
      <c r="T147" s="79" t="s">
        <v>815</v>
      </c>
      <c r="U147" s="79" t="s">
        <v>816</v>
      </c>
      <c r="V147" s="79"/>
      <c r="W147" s="20"/>
    </row>
    <row r="148" spans="1:23" ht="36">
      <c r="A148" s="27" t="s">
        <v>817</v>
      </c>
      <c r="B148" s="27" t="s">
        <v>781</v>
      </c>
      <c r="C148" s="11" t="s">
        <v>754</v>
      </c>
      <c r="D148" s="12" t="s">
        <v>755</v>
      </c>
      <c r="E148" s="13" t="s">
        <v>782</v>
      </c>
      <c r="F148" s="13"/>
      <c r="G148" s="13" t="s">
        <v>782</v>
      </c>
      <c r="H148" s="13" t="s">
        <v>818</v>
      </c>
      <c r="I148" s="13" t="s">
        <v>819</v>
      </c>
      <c r="J148" s="15"/>
      <c r="K148" s="15"/>
      <c r="L148" s="15"/>
      <c r="M148" s="15"/>
      <c r="N148" s="143">
        <v>21500</v>
      </c>
      <c r="O148" s="24">
        <v>45545</v>
      </c>
      <c r="P148" s="76">
        <v>45585</v>
      </c>
      <c r="Q148" s="77">
        <v>0</v>
      </c>
      <c r="R148" s="152">
        <v>0</v>
      </c>
      <c r="S148" s="19">
        <f t="shared" si="1"/>
        <v>0</v>
      </c>
      <c r="T148" s="79" t="s">
        <v>820</v>
      </c>
      <c r="U148" s="79" t="s">
        <v>821</v>
      </c>
      <c r="V148" s="79"/>
      <c r="W148" s="20"/>
    </row>
    <row r="149" spans="1:23" ht="36">
      <c r="A149" s="27" t="s">
        <v>822</v>
      </c>
      <c r="B149" s="27" t="s">
        <v>781</v>
      </c>
      <c r="C149" s="11" t="s">
        <v>754</v>
      </c>
      <c r="D149" s="12" t="s">
        <v>755</v>
      </c>
      <c r="E149" s="13" t="s">
        <v>782</v>
      </c>
      <c r="F149" s="13"/>
      <c r="G149" s="13" t="s">
        <v>823</v>
      </c>
      <c r="H149" s="13" t="s">
        <v>824</v>
      </c>
      <c r="I149" s="13" t="s">
        <v>825</v>
      </c>
      <c r="J149" s="15"/>
      <c r="K149" s="15"/>
      <c r="L149" s="15"/>
      <c r="M149" s="15"/>
      <c r="N149" s="143">
        <v>335000</v>
      </c>
      <c r="O149" s="24">
        <v>45489</v>
      </c>
      <c r="P149" s="76">
        <v>45600</v>
      </c>
      <c r="Q149" s="77">
        <v>0</v>
      </c>
      <c r="R149" s="152">
        <v>20108.73</v>
      </c>
      <c r="S149" s="19">
        <f t="shared" si="1"/>
        <v>20108.73</v>
      </c>
      <c r="T149" s="79" t="s">
        <v>826</v>
      </c>
      <c r="U149" s="79" t="s">
        <v>827</v>
      </c>
      <c r="V149" s="79"/>
      <c r="W149" s="20"/>
    </row>
    <row r="150" spans="1:23" ht="24">
      <c r="A150" s="27" t="s">
        <v>828</v>
      </c>
      <c r="B150" s="27" t="s">
        <v>829</v>
      </c>
      <c r="C150" s="11" t="s">
        <v>754</v>
      </c>
      <c r="D150" s="12" t="s">
        <v>755</v>
      </c>
      <c r="E150" s="13" t="s">
        <v>756</v>
      </c>
      <c r="F150" s="13"/>
      <c r="G150" s="13" t="s">
        <v>756</v>
      </c>
      <c r="H150" s="13" t="s">
        <v>830</v>
      </c>
      <c r="I150" s="13" t="s">
        <v>831</v>
      </c>
      <c r="J150" s="15"/>
      <c r="K150" s="15"/>
      <c r="L150" s="15"/>
      <c r="M150" s="15"/>
      <c r="N150" s="143">
        <v>1245</v>
      </c>
      <c r="O150" s="24">
        <v>45499</v>
      </c>
      <c r="P150" s="76">
        <v>45566</v>
      </c>
      <c r="Q150" s="77">
        <v>0</v>
      </c>
      <c r="R150" s="152">
        <v>0</v>
      </c>
      <c r="S150" s="19">
        <f t="shared" si="1"/>
        <v>0</v>
      </c>
      <c r="T150" s="79" t="s">
        <v>832</v>
      </c>
      <c r="U150" s="79" t="s">
        <v>833</v>
      </c>
      <c r="V150" s="79"/>
      <c r="W150" s="20"/>
    </row>
    <row r="151" spans="1:23" ht="24">
      <c r="A151" s="27" t="s">
        <v>834</v>
      </c>
      <c r="B151" s="27" t="s">
        <v>835</v>
      </c>
      <c r="C151" s="11" t="s">
        <v>754</v>
      </c>
      <c r="D151" s="12" t="s">
        <v>755</v>
      </c>
      <c r="E151" s="13" t="s">
        <v>756</v>
      </c>
      <c r="F151" s="13"/>
      <c r="G151" s="13" t="s">
        <v>756</v>
      </c>
      <c r="H151" s="13" t="s">
        <v>836</v>
      </c>
      <c r="I151" s="13" t="s">
        <v>831</v>
      </c>
      <c r="J151" s="15"/>
      <c r="K151" s="15"/>
      <c r="L151" s="15"/>
      <c r="M151" s="15"/>
      <c r="N151" s="143">
        <v>1190</v>
      </c>
      <c r="O151" s="24">
        <v>45502</v>
      </c>
      <c r="P151" s="76">
        <v>45558</v>
      </c>
      <c r="Q151" s="77">
        <v>0</v>
      </c>
      <c r="R151" s="152">
        <v>0</v>
      </c>
      <c r="S151" s="19">
        <f t="shared" si="1"/>
        <v>0</v>
      </c>
      <c r="T151" s="79" t="s">
        <v>837</v>
      </c>
      <c r="U151" s="79" t="s">
        <v>838</v>
      </c>
      <c r="V151" s="79"/>
      <c r="W151" s="20"/>
    </row>
    <row r="154" spans="1:23" s="20" customFormat="1" ht="46.5">
      <c r="A154" s="11" t="s">
        <v>839</v>
      </c>
      <c r="B154" s="11" t="s">
        <v>840</v>
      </c>
      <c r="C154" s="11" t="s">
        <v>841</v>
      </c>
      <c r="D154" s="12" t="s">
        <v>842</v>
      </c>
      <c r="E154" s="13" t="s">
        <v>843</v>
      </c>
      <c r="F154" s="13">
        <v>170138</v>
      </c>
      <c r="G154" s="13" t="s">
        <v>844</v>
      </c>
      <c r="H154" s="13" t="s">
        <v>845</v>
      </c>
      <c r="I154" s="13" t="s">
        <v>846</v>
      </c>
      <c r="J154" s="15"/>
      <c r="K154" s="15" t="s">
        <v>33</v>
      </c>
      <c r="L154" s="15" t="s">
        <v>33</v>
      </c>
      <c r="M154" s="15" t="s">
        <v>33</v>
      </c>
      <c r="N154" s="16">
        <v>62750.7</v>
      </c>
      <c r="O154" s="17">
        <v>44908</v>
      </c>
      <c r="P154" s="18">
        <v>45008</v>
      </c>
      <c r="Q154" s="92">
        <v>37050.699999999997</v>
      </c>
      <c r="R154" s="180">
        <v>30250.7</v>
      </c>
      <c r="S154" s="19">
        <f t="shared" si="1"/>
        <v>67301.399999999994</v>
      </c>
      <c r="T154" s="13" t="s">
        <v>847</v>
      </c>
      <c r="U154" s="79" t="s">
        <v>848</v>
      </c>
      <c r="V154" s="79" t="s">
        <v>186</v>
      </c>
    </row>
    <row r="155" spans="1:23" s="20" customFormat="1" ht="35.25">
      <c r="A155" s="11" t="s">
        <v>849</v>
      </c>
      <c r="B155" s="11" t="s">
        <v>850</v>
      </c>
      <c r="C155" s="11" t="s">
        <v>841</v>
      </c>
      <c r="D155" s="12" t="s">
        <v>842</v>
      </c>
      <c r="E155" s="13" t="s">
        <v>851</v>
      </c>
      <c r="F155" s="13">
        <v>170147</v>
      </c>
      <c r="G155" s="13" t="s">
        <v>851</v>
      </c>
      <c r="H155" s="13" t="s">
        <v>852</v>
      </c>
      <c r="I155" s="13" t="s">
        <v>853</v>
      </c>
      <c r="J155" s="15"/>
      <c r="K155" s="15" t="s">
        <v>33</v>
      </c>
      <c r="L155" s="15" t="s">
        <v>33</v>
      </c>
      <c r="M155" s="15" t="s">
        <v>33</v>
      </c>
      <c r="N155" s="16">
        <v>2163967.2000000002</v>
      </c>
      <c r="O155" s="17">
        <v>44593</v>
      </c>
      <c r="P155" s="18">
        <v>44974</v>
      </c>
      <c r="Q155" s="92">
        <v>503874.99</v>
      </c>
      <c r="R155" s="180">
        <v>459907.79</v>
      </c>
      <c r="S155" s="19">
        <f t="shared" si="1"/>
        <v>963782.78</v>
      </c>
      <c r="T155" s="13" t="s">
        <v>854</v>
      </c>
      <c r="U155" s="79" t="s">
        <v>855</v>
      </c>
      <c r="V155" s="79"/>
    </row>
    <row r="156" spans="1:23" s="20" customFormat="1" ht="69">
      <c r="A156" s="11" t="s">
        <v>856</v>
      </c>
      <c r="B156" s="11" t="s">
        <v>840</v>
      </c>
      <c r="C156" s="11" t="s">
        <v>841</v>
      </c>
      <c r="D156" s="12" t="s">
        <v>842</v>
      </c>
      <c r="E156" s="13" t="s">
        <v>857</v>
      </c>
      <c r="F156" s="13">
        <v>170138</v>
      </c>
      <c r="G156" s="13" t="s">
        <v>858</v>
      </c>
      <c r="H156" s="13" t="s">
        <v>859</v>
      </c>
      <c r="I156" s="13" t="s">
        <v>860</v>
      </c>
      <c r="J156" s="15"/>
      <c r="K156" s="15" t="s">
        <v>33</v>
      </c>
      <c r="L156" s="15" t="s">
        <v>33</v>
      </c>
      <c r="M156" s="15" t="s">
        <v>33</v>
      </c>
      <c r="N156" s="73">
        <v>47683.5</v>
      </c>
      <c r="O156" s="17">
        <v>45096</v>
      </c>
      <c r="P156" s="18">
        <v>45399</v>
      </c>
      <c r="Q156" s="93">
        <v>0</v>
      </c>
      <c r="R156" s="93"/>
      <c r="S156" s="19">
        <f t="shared" si="1"/>
        <v>0</v>
      </c>
      <c r="T156" s="13" t="s">
        <v>861</v>
      </c>
      <c r="U156" s="79" t="s">
        <v>862</v>
      </c>
      <c r="V156" s="114"/>
    </row>
    <row r="157" spans="1:23" s="20" customFormat="1" ht="23.25">
      <c r="A157" s="11" t="s">
        <v>863</v>
      </c>
      <c r="B157" s="11" t="s">
        <v>864</v>
      </c>
      <c r="C157" s="11" t="s">
        <v>841</v>
      </c>
      <c r="D157" s="12" t="s">
        <v>842</v>
      </c>
      <c r="E157" s="13" t="s">
        <v>865</v>
      </c>
      <c r="F157" s="13">
        <v>170168</v>
      </c>
      <c r="G157" s="13" t="s">
        <v>866</v>
      </c>
      <c r="H157" s="13" t="s">
        <v>867</v>
      </c>
      <c r="I157" s="13" t="s">
        <v>868</v>
      </c>
      <c r="J157" s="15"/>
      <c r="K157" s="15" t="s">
        <v>33</v>
      </c>
      <c r="L157" s="15" t="s">
        <v>33</v>
      </c>
      <c r="M157" s="15" t="s">
        <v>33</v>
      </c>
      <c r="N157" s="73">
        <v>2468728.5300000003</v>
      </c>
      <c r="O157" s="17">
        <v>43850</v>
      </c>
      <c r="P157" s="18">
        <v>45287</v>
      </c>
      <c r="Q157" s="92">
        <v>0</v>
      </c>
      <c r="R157" s="92">
        <v>0</v>
      </c>
      <c r="S157" s="19">
        <f t="shared" si="1"/>
        <v>0</v>
      </c>
      <c r="T157" s="13" t="s">
        <v>869</v>
      </c>
      <c r="U157" s="79" t="s">
        <v>870</v>
      </c>
      <c r="V157" s="114"/>
    </row>
    <row r="158" spans="1:23" s="20" customFormat="1" ht="58.5">
      <c r="A158" s="11" t="s">
        <v>871</v>
      </c>
      <c r="B158" s="11" t="s">
        <v>872</v>
      </c>
      <c r="C158" s="11" t="s">
        <v>841</v>
      </c>
      <c r="D158" s="12" t="s">
        <v>842</v>
      </c>
      <c r="E158" s="13" t="s">
        <v>873</v>
      </c>
      <c r="F158" s="13">
        <v>170135</v>
      </c>
      <c r="G158" s="13" t="s">
        <v>873</v>
      </c>
      <c r="H158" s="13" t="s">
        <v>874</v>
      </c>
      <c r="I158" s="13" t="s">
        <v>875</v>
      </c>
      <c r="J158" s="15"/>
      <c r="K158" s="15" t="s">
        <v>33</v>
      </c>
      <c r="L158" s="15" t="s">
        <v>33</v>
      </c>
      <c r="M158" s="15" t="s">
        <v>33</v>
      </c>
      <c r="N158" s="94">
        <v>65000</v>
      </c>
      <c r="O158" s="17">
        <v>45148</v>
      </c>
      <c r="P158" s="18">
        <v>45342</v>
      </c>
      <c r="Q158" s="93">
        <v>65500</v>
      </c>
      <c r="R158" s="93">
        <v>0</v>
      </c>
      <c r="S158" s="19">
        <f t="shared" si="1"/>
        <v>65500</v>
      </c>
      <c r="T158" s="13" t="s">
        <v>876</v>
      </c>
      <c r="U158" s="79" t="s">
        <v>877</v>
      </c>
      <c r="V158" s="79" t="s">
        <v>186</v>
      </c>
    </row>
    <row r="159" spans="1:23" s="20" customFormat="1" ht="58.5">
      <c r="A159" s="11" t="s">
        <v>878</v>
      </c>
      <c r="B159" s="11" t="s">
        <v>879</v>
      </c>
      <c r="C159" s="11" t="s">
        <v>841</v>
      </c>
      <c r="D159" s="12" t="s">
        <v>842</v>
      </c>
      <c r="E159" s="13" t="s">
        <v>880</v>
      </c>
      <c r="F159" s="13">
        <v>170147</v>
      </c>
      <c r="G159" s="13" t="s">
        <v>880</v>
      </c>
      <c r="H159" s="13" t="s">
        <v>881</v>
      </c>
      <c r="I159" s="13" t="s">
        <v>882</v>
      </c>
      <c r="J159" s="15"/>
      <c r="K159" s="15" t="s">
        <v>33</v>
      </c>
      <c r="L159" s="15" t="s">
        <v>33</v>
      </c>
      <c r="M159" s="15" t="s">
        <v>33</v>
      </c>
      <c r="N159" s="73">
        <v>7200</v>
      </c>
      <c r="O159" s="18">
        <v>45206</v>
      </c>
      <c r="P159" s="18">
        <v>45356</v>
      </c>
      <c r="Q159" s="93">
        <v>2160</v>
      </c>
      <c r="R159" s="93">
        <v>0</v>
      </c>
      <c r="S159" s="19">
        <f t="shared" si="1"/>
        <v>2160</v>
      </c>
      <c r="T159" s="13" t="s">
        <v>883</v>
      </c>
      <c r="U159" s="79" t="s">
        <v>884</v>
      </c>
      <c r="V159" s="79" t="s">
        <v>186</v>
      </c>
    </row>
    <row r="160" spans="1:23" s="20" customFormat="1" ht="46.5">
      <c r="A160" s="11" t="s">
        <v>885</v>
      </c>
      <c r="B160" s="11" t="s">
        <v>879</v>
      </c>
      <c r="C160" s="11" t="s">
        <v>841</v>
      </c>
      <c r="D160" s="12" t="s">
        <v>842</v>
      </c>
      <c r="E160" s="13" t="s">
        <v>880</v>
      </c>
      <c r="F160" s="13">
        <v>170147</v>
      </c>
      <c r="G160" s="13" t="s">
        <v>880</v>
      </c>
      <c r="H160" s="13" t="s">
        <v>886</v>
      </c>
      <c r="I160" s="13" t="s">
        <v>887</v>
      </c>
      <c r="J160" s="15"/>
      <c r="K160" s="15" t="s">
        <v>33</v>
      </c>
      <c r="L160" s="15" t="s">
        <v>33</v>
      </c>
      <c r="M160" s="15" t="s">
        <v>33</v>
      </c>
      <c r="N160" s="95">
        <v>16000</v>
      </c>
      <c r="O160" s="96">
        <v>45159</v>
      </c>
      <c r="P160" s="97">
        <v>45358</v>
      </c>
      <c r="Q160" s="98">
        <v>11200</v>
      </c>
      <c r="R160" s="98">
        <v>0</v>
      </c>
      <c r="S160" s="19">
        <f t="shared" si="1"/>
        <v>11200</v>
      </c>
      <c r="T160" s="13" t="s">
        <v>888</v>
      </c>
      <c r="U160" s="79" t="s">
        <v>889</v>
      </c>
      <c r="V160" s="79" t="s">
        <v>186</v>
      </c>
    </row>
    <row r="161" spans="1:22" s="20" customFormat="1" ht="46.5">
      <c r="A161" s="11" t="s">
        <v>890</v>
      </c>
      <c r="B161" s="11" t="s">
        <v>872</v>
      </c>
      <c r="C161" s="11" t="s">
        <v>841</v>
      </c>
      <c r="D161" s="12" t="s">
        <v>842</v>
      </c>
      <c r="E161" s="199" t="s">
        <v>873</v>
      </c>
      <c r="F161" s="13">
        <v>170135</v>
      </c>
      <c r="G161" s="199" t="s">
        <v>873</v>
      </c>
      <c r="H161" s="13" t="s">
        <v>891</v>
      </c>
      <c r="I161" s="13" t="s">
        <v>892</v>
      </c>
      <c r="J161" s="15"/>
      <c r="K161" s="15" t="s">
        <v>33</v>
      </c>
      <c r="L161" s="15" t="s">
        <v>33</v>
      </c>
      <c r="M161" s="15" t="s">
        <v>33</v>
      </c>
      <c r="N161" s="99">
        <v>1174083.1599999999</v>
      </c>
      <c r="O161" s="17">
        <v>44932</v>
      </c>
      <c r="P161" s="18">
        <v>45201</v>
      </c>
      <c r="Q161" s="100">
        <v>1174083.1499999999</v>
      </c>
      <c r="R161" s="100">
        <v>0</v>
      </c>
      <c r="S161" s="19">
        <f t="shared" si="1"/>
        <v>1174083.1499999999</v>
      </c>
      <c r="T161" s="13" t="s">
        <v>893</v>
      </c>
      <c r="U161" s="79" t="s">
        <v>894</v>
      </c>
      <c r="V161" s="79" t="s">
        <v>186</v>
      </c>
    </row>
    <row r="162" spans="1:22" s="20" customFormat="1" ht="69">
      <c r="A162" s="11" t="s">
        <v>895</v>
      </c>
      <c r="B162" s="11" t="s">
        <v>872</v>
      </c>
      <c r="C162" s="11" t="s">
        <v>841</v>
      </c>
      <c r="D162" s="12" t="s">
        <v>842</v>
      </c>
      <c r="E162" s="199"/>
      <c r="F162" s="13">
        <v>170135</v>
      </c>
      <c r="G162" s="199"/>
      <c r="H162" s="13" t="s">
        <v>896</v>
      </c>
      <c r="I162" s="13" t="s">
        <v>897</v>
      </c>
      <c r="J162" s="15"/>
      <c r="K162" s="15"/>
      <c r="L162" s="15"/>
      <c r="M162" s="15"/>
      <c r="N162" s="94">
        <v>111174.81</v>
      </c>
      <c r="O162" s="17">
        <v>45266</v>
      </c>
      <c r="P162" s="18">
        <v>45363</v>
      </c>
      <c r="Q162" s="93">
        <v>0</v>
      </c>
      <c r="R162" s="100">
        <v>111174.81</v>
      </c>
      <c r="S162" s="19">
        <f t="shared" si="1"/>
        <v>111174.81</v>
      </c>
      <c r="T162" s="13" t="s">
        <v>893</v>
      </c>
      <c r="U162" s="79" t="s">
        <v>898</v>
      </c>
      <c r="V162" s="79" t="s">
        <v>186</v>
      </c>
    </row>
    <row r="163" spans="1:22" s="20" customFormat="1" ht="46.5">
      <c r="A163" s="11" t="s">
        <v>899</v>
      </c>
      <c r="B163" s="11" t="s">
        <v>872</v>
      </c>
      <c r="C163" s="11" t="s">
        <v>841</v>
      </c>
      <c r="D163" s="12" t="s">
        <v>842</v>
      </c>
      <c r="E163" s="199"/>
      <c r="F163" s="13">
        <v>170135</v>
      </c>
      <c r="G163" s="199"/>
      <c r="H163" s="13" t="s">
        <v>900</v>
      </c>
      <c r="I163" s="13" t="s">
        <v>901</v>
      </c>
      <c r="J163" s="15"/>
      <c r="K163" s="15"/>
      <c r="L163" s="15"/>
      <c r="M163" s="15"/>
      <c r="N163" s="99">
        <v>114416.65</v>
      </c>
      <c r="O163" s="17">
        <v>45264</v>
      </c>
      <c r="P163" s="18">
        <v>45412</v>
      </c>
      <c r="Q163" s="93">
        <v>0</v>
      </c>
      <c r="R163" s="100">
        <v>110889.1</v>
      </c>
      <c r="S163" s="19">
        <f t="shared" si="1"/>
        <v>110889.1</v>
      </c>
      <c r="T163" s="13" t="s">
        <v>893</v>
      </c>
      <c r="U163" s="79" t="s">
        <v>902</v>
      </c>
      <c r="V163" s="79" t="s">
        <v>186</v>
      </c>
    </row>
    <row r="164" spans="1:22" s="20" customFormat="1" ht="35.25">
      <c r="A164" s="11" t="s">
        <v>903</v>
      </c>
      <c r="B164" s="11" t="s">
        <v>904</v>
      </c>
      <c r="C164" s="11" t="s">
        <v>841</v>
      </c>
      <c r="D164" s="12" t="s">
        <v>842</v>
      </c>
      <c r="E164" s="12" t="s">
        <v>905</v>
      </c>
      <c r="F164" s="13">
        <v>170533</v>
      </c>
      <c r="G164" s="13" t="s">
        <v>905</v>
      </c>
      <c r="H164" s="13" t="s">
        <v>903</v>
      </c>
      <c r="I164" s="13" t="s">
        <v>906</v>
      </c>
      <c r="J164" s="15"/>
      <c r="K164" s="15"/>
      <c r="L164" s="15"/>
      <c r="M164" s="15"/>
      <c r="N164" s="101">
        <v>3400000</v>
      </c>
      <c r="O164" s="17">
        <v>45238</v>
      </c>
      <c r="P164" s="18">
        <v>45846</v>
      </c>
      <c r="Q164" s="92">
        <v>0</v>
      </c>
      <c r="R164" s="180">
        <v>1897868.85</v>
      </c>
      <c r="S164" s="19">
        <f t="shared" si="1"/>
        <v>1897868.85</v>
      </c>
      <c r="T164" s="13" t="s">
        <v>907</v>
      </c>
      <c r="U164" s="79" t="s">
        <v>908</v>
      </c>
      <c r="V164" s="114"/>
    </row>
    <row r="165" spans="1:22" s="20" customFormat="1" ht="38.25" customHeight="1">
      <c r="A165" s="11" t="s">
        <v>909</v>
      </c>
      <c r="B165" s="11" t="s">
        <v>904</v>
      </c>
      <c r="C165" s="11" t="s">
        <v>841</v>
      </c>
      <c r="D165" s="12" t="s">
        <v>842</v>
      </c>
      <c r="E165" s="12" t="s">
        <v>905</v>
      </c>
      <c r="F165" s="13">
        <v>170533</v>
      </c>
      <c r="G165" s="13" t="s">
        <v>905</v>
      </c>
      <c r="H165" s="13" t="s">
        <v>910</v>
      </c>
      <c r="I165" s="13" t="s">
        <v>911</v>
      </c>
      <c r="J165" s="15"/>
      <c r="K165" s="15"/>
      <c r="L165" s="15"/>
      <c r="M165" s="15"/>
      <c r="N165" s="94">
        <v>299742.2</v>
      </c>
      <c r="O165" s="17">
        <v>45238</v>
      </c>
      <c r="P165" s="18">
        <v>45846</v>
      </c>
      <c r="Q165" s="92">
        <v>0</v>
      </c>
      <c r="R165" s="92"/>
      <c r="S165" s="19">
        <f t="shared" si="1"/>
        <v>0</v>
      </c>
      <c r="T165" s="13" t="s">
        <v>912</v>
      </c>
      <c r="U165" s="79" t="s">
        <v>913</v>
      </c>
      <c r="V165" s="114"/>
    </row>
    <row r="166" spans="1:22" s="20" customFormat="1" ht="35.25">
      <c r="A166" s="11" t="s">
        <v>914</v>
      </c>
      <c r="B166" s="11" t="s">
        <v>850</v>
      </c>
      <c r="C166" s="11" t="s">
        <v>841</v>
      </c>
      <c r="D166" s="12" t="s">
        <v>842</v>
      </c>
      <c r="E166" s="13" t="s">
        <v>915</v>
      </c>
      <c r="F166" s="199">
        <v>170133</v>
      </c>
      <c r="G166" s="13" t="s">
        <v>915</v>
      </c>
      <c r="H166" s="13" t="s">
        <v>916</v>
      </c>
      <c r="I166" s="13" t="s">
        <v>916</v>
      </c>
      <c r="J166" s="15"/>
      <c r="K166" s="15"/>
      <c r="L166" s="15"/>
      <c r="M166" s="15"/>
      <c r="N166" s="214">
        <v>90000</v>
      </c>
      <c r="O166" s="211">
        <v>45230</v>
      </c>
      <c r="P166" s="208" t="s">
        <v>917</v>
      </c>
      <c r="Q166" s="92">
        <v>0</v>
      </c>
      <c r="R166" s="205">
        <v>90000</v>
      </c>
      <c r="S166" s="19">
        <f t="shared" si="1"/>
        <v>90000</v>
      </c>
      <c r="T166" s="199" t="s">
        <v>918</v>
      </c>
      <c r="U166" s="199" t="s">
        <v>919</v>
      </c>
      <c r="V166" s="191" t="s">
        <v>186</v>
      </c>
    </row>
    <row r="167" spans="1:22" s="20" customFormat="1" ht="30.75" customHeight="1">
      <c r="A167" s="11" t="s">
        <v>920</v>
      </c>
      <c r="B167" s="11" t="s">
        <v>879</v>
      </c>
      <c r="C167" s="11" t="s">
        <v>841</v>
      </c>
      <c r="D167" s="12" t="s">
        <v>842</v>
      </c>
      <c r="E167" s="13" t="s">
        <v>880</v>
      </c>
      <c r="F167" s="199"/>
      <c r="G167" s="13" t="s">
        <v>880</v>
      </c>
      <c r="H167" s="13" t="s">
        <v>921</v>
      </c>
      <c r="I167" s="13" t="s">
        <v>921</v>
      </c>
      <c r="J167" s="15"/>
      <c r="K167" s="15"/>
      <c r="L167" s="15"/>
      <c r="M167" s="15"/>
      <c r="N167" s="215"/>
      <c r="O167" s="212"/>
      <c r="P167" s="209"/>
      <c r="Q167" s="92">
        <v>0</v>
      </c>
      <c r="R167" s="206"/>
      <c r="S167" s="19">
        <f t="shared" si="1"/>
        <v>0</v>
      </c>
      <c r="T167" s="199"/>
      <c r="U167" s="199"/>
      <c r="V167" s="192"/>
    </row>
    <row r="168" spans="1:22" s="20" customFormat="1" ht="46.5">
      <c r="A168" s="11" t="s">
        <v>922</v>
      </c>
      <c r="B168" s="11" t="s">
        <v>904</v>
      </c>
      <c r="C168" s="11" t="s">
        <v>841</v>
      </c>
      <c r="D168" s="12" t="s">
        <v>842</v>
      </c>
      <c r="E168" s="13" t="s">
        <v>915</v>
      </c>
      <c r="F168" s="199"/>
      <c r="G168" s="13" t="s">
        <v>915</v>
      </c>
      <c r="H168" s="13" t="s">
        <v>923</v>
      </c>
      <c r="I168" s="13" t="s">
        <v>923</v>
      </c>
      <c r="J168" s="15"/>
      <c r="K168" s="15"/>
      <c r="L168" s="15"/>
      <c r="M168" s="15"/>
      <c r="N168" s="216"/>
      <c r="O168" s="213"/>
      <c r="P168" s="210"/>
      <c r="Q168" s="92">
        <v>0</v>
      </c>
      <c r="R168" s="207"/>
      <c r="S168" s="19">
        <f t="shared" si="1"/>
        <v>0</v>
      </c>
      <c r="T168" s="199"/>
      <c r="U168" s="199"/>
      <c r="V168" s="193"/>
    </row>
    <row r="169" spans="1:22" s="20" customFormat="1" ht="46.5">
      <c r="A169" s="11" t="s">
        <v>924</v>
      </c>
      <c r="B169" s="11" t="s">
        <v>879</v>
      </c>
      <c r="C169" s="11" t="s">
        <v>841</v>
      </c>
      <c r="D169" s="12" t="s">
        <v>842</v>
      </c>
      <c r="E169" s="13" t="s">
        <v>880</v>
      </c>
      <c r="F169" s="13">
        <v>170147</v>
      </c>
      <c r="G169" s="13" t="s">
        <v>880</v>
      </c>
      <c r="H169" s="13" t="s">
        <v>925</v>
      </c>
      <c r="I169" s="13" t="s">
        <v>926</v>
      </c>
      <c r="J169" s="15"/>
      <c r="K169" s="15"/>
      <c r="L169" s="15"/>
      <c r="M169" s="15"/>
      <c r="N169" s="73">
        <v>9000</v>
      </c>
      <c r="O169" s="17">
        <v>45219</v>
      </c>
      <c r="P169" s="18">
        <v>45259</v>
      </c>
      <c r="Q169" s="93">
        <v>9000</v>
      </c>
      <c r="R169" s="93">
        <v>0</v>
      </c>
      <c r="S169" s="19">
        <f t="shared" si="1"/>
        <v>9000</v>
      </c>
      <c r="T169" s="13" t="s">
        <v>927</v>
      </c>
      <c r="U169" s="79" t="s">
        <v>928</v>
      </c>
      <c r="V169" s="79" t="s">
        <v>186</v>
      </c>
    </row>
    <row r="170" spans="1:22" s="20" customFormat="1" ht="46.5">
      <c r="A170" s="11" t="s">
        <v>929</v>
      </c>
      <c r="B170" s="11" t="s">
        <v>930</v>
      </c>
      <c r="C170" s="11" t="s">
        <v>841</v>
      </c>
      <c r="D170" s="12" t="s">
        <v>842</v>
      </c>
      <c r="E170" s="13" t="s">
        <v>931</v>
      </c>
      <c r="F170" s="13">
        <v>170147</v>
      </c>
      <c r="G170" s="13" t="s">
        <v>932</v>
      </c>
      <c r="H170" s="13" t="s">
        <v>933</v>
      </c>
      <c r="I170" s="13" t="s">
        <v>934</v>
      </c>
      <c r="J170" s="15"/>
      <c r="K170" s="15"/>
      <c r="L170" s="15"/>
      <c r="M170" s="15"/>
      <c r="N170" s="16">
        <v>299999</v>
      </c>
      <c r="O170" s="17">
        <v>45306</v>
      </c>
      <c r="P170" s="18">
        <v>45426</v>
      </c>
      <c r="Q170" s="92">
        <v>0</v>
      </c>
      <c r="R170" s="180">
        <v>20895.88</v>
      </c>
      <c r="S170" s="19">
        <f t="shared" si="1"/>
        <v>20895.88</v>
      </c>
      <c r="T170" s="13" t="s">
        <v>935</v>
      </c>
      <c r="U170" s="79" t="s">
        <v>936</v>
      </c>
      <c r="V170" s="114"/>
    </row>
    <row r="171" spans="1:22" s="20" customFormat="1" ht="69">
      <c r="A171" s="11" t="s">
        <v>937</v>
      </c>
      <c r="B171" s="11" t="s">
        <v>904</v>
      </c>
      <c r="C171" s="11" t="s">
        <v>841</v>
      </c>
      <c r="D171" s="12" t="s">
        <v>842</v>
      </c>
      <c r="E171" s="13" t="s">
        <v>915</v>
      </c>
      <c r="F171" s="13">
        <v>170133</v>
      </c>
      <c r="G171" s="13" t="s">
        <v>915</v>
      </c>
      <c r="H171" s="13" t="s">
        <v>938</v>
      </c>
      <c r="I171" s="13" t="s">
        <v>939</v>
      </c>
      <c r="J171" s="15"/>
      <c r="K171" s="15"/>
      <c r="L171" s="15"/>
      <c r="M171" s="15"/>
      <c r="N171" s="16">
        <v>24471</v>
      </c>
      <c r="O171" s="17">
        <v>45331</v>
      </c>
      <c r="P171" s="18">
        <v>45696</v>
      </c>
      <c r="Q171" s="92">
        <v>0</v>
      </c>
      <c r="R171" s="180">
        <v>12235.5</v>
      </c>
      <c r="S171" s="19">
        <f t="shared" ref="S171:S229" si="2">+Q171+R171</f>
        <v>12235.5</v>
      </c>
      <c r="T171" s="13" t="s">
        <v>940</v>
      </c>
      <c r="U171" s="79" t="s">
        <v>941</v>
      </c>
      <c r="V171" s="114"/>
    </row>
    <row r="172" spans="1:22" s="20" customFormat="1" ht="58.5">
      <c r="A172" s="11" t="s">
        <v>942</v>
      </c>
      <c r="B172" s="11" t="s">
        <v>943</v>
      </c>
      <c r="C172" s="11" t="s">
        <v>841</v>
      </c>
      <c r="D172" s="12" t="s">
        <v>842</v>
      </c>
      <c r="E172" s="13" t="s">
        <v>944</v>
      </c>
      <c r="F172" s="13">
        <v>170262</v>
      </c>
      <c r="G172" s="13" t="s">
        <v>944</v>
      </c>
      <c r="H172" s="13" t="s">
        <v>945</v>
      </c>
      <c r="I172" s="13" t="s">
        <v>127</v>
      </c>
      <c r="J172" s="15"/>
      <c r="K172" s="15"/>
      <c r="L172" s="15"/>
      <c r="M172" s="15"/>
      <c r="N172" s="16">
        <v>10000</v>
      </c>
      <c r="O172" s="17">
        <v>45098</v>
      </c>
      <c r="P172" s="18">
        <v>45280</v>
      </c>
      <c r="Q172" s="92">
        <v>0</v>
      </c>
      <c r="R172" s="92">
        <v>10000</v>
      </c>
      <c r="S172" s="19">
        <f t="shared" si="2"/>
        <v>10000</v>
      </c>
      <c r="T172" s="13" t="s">
        <v>946</v>
      </c>
      <c r="U172" s="79" t="s">
        <v>947</v>
      </c>
      <c r="V172" s="114" t="s">
        <v>186</v>
      </c>
    </row>
    <row r="173" spans="1:22" s="20" customFormat="1" ht="46.5">
      <c r="A173" s="11" t="s">
        <v>948</v>
      </c>
      <c r="B173" s="11" t="s">
        <v>850</v>
      </c>
      <c r="C173" s="11" t="s">
        <v>841</v>
      </c>
      <c r="D173" s="12" t="s">
        <v>842</v>
      </c>
      <c r="E173" s="13" t="s">
        <v>931</v>
      </c>
      <c r="F173" s="13">
        <v>170147</v>
      </c>
      <c r="G173" s="13" t="s">
        <v>931</v>
      </c>
      <c r="H173" s="13" t="s">
        <v>949</v>
      </c>
      <c r="I173" s="13" t="s">
        <v>950</v>
      </c>
      <c r="J173" s="15"/>
      <c r="K173" s="15"/>
      <c r="L173" s="15"/>
      <c r="M173" s="15"/>
      <c r="N173" s="16">
        <v>3375</v>
      </c>
      <c r="O173" s="17">
        <v>45201</v>
      </c>
      <c r="P173" s="18">
        <v>45250</v>
      </c>
      <c r="Q173" s="92">
        <v>0</v>
      </c>
      <c r="R173" s="180">
        <v>3375</v>
      </c>
      <c r="S173" s="19">
        <f t="shared" si="2"/>
        <v>3375</v>
      </c>
      <c r="T173" s="13" t="s">
        <v>940</v>
      </c>
      <c r="U173" s="79" t="s">
        <v>951</v>
      </c>
      <c r="V173" s="114" t="s">
        <v>186</v>
      </c>
    </row>
    <row r="174" spans="1:22" s="20" customFormat="1" ht="35.25">
      <c r="A174" s="11" t="s">
        <v>952</v>
      </c>
      <c r="B174" s="11" t="s">
        <v>953</v>
      </c>
      <c r="C174" s="11" t="s">
        <v>841</v>
      </c>
      <c r="D174" s="12" t="s">
        <v>842</v>
      </c>
      <c r="E174" s="13" t="s">
        <v>954</v>
      </c>
      <c r="F174" s="13">
        <v>170136</v>
      </c>
      <c r="G174" s="13" t="s">
        <v>954</v>
      </c>
      <c r="H174" s="13" t="s">
        <v>955</v>
      </c>
      <c r="I174" s="13" t="s">
        <v>956</v>
      </c>
      <c r="J174" s="15"/>
      <c r="K174" s="15"/>
      <c r="L174" s="15"/>
      <c r="M174" s="15"/>
      <c r="N174" s="73">
        <v>478172.45</v>
      </c>
      <c r="O174" s="17">
        <v>44658</v>
      </c>
      <c r="P174" s="18">
        <v>45495</v>
      </c>
      <c r="Q174" s="93">
        <v>188834.81</v>
      </c>
      <c r="R174" s="93">
        <v>0</v>
      </c>
      <c r="S174" s="19">
        <f t="shared" si="2"/>
        <v>188834.81</v>
      </c>
      <c r="T174" s="13" t="s">
        <v>957</v>
      </c>
      <c r="U174" s="79" t="s">
        <v>958</v>
      </c>
      <c r="V174" s="79"/>
    </row>
    <row r="175" spans="1:22" s="20" customFormat="1" ht="46.5">
      <c r="A175" s="11" t="s">
        <v>959</v>
      </c>
      <c r="B175" s="11" t="s">
        <v>960</v>
      </c>
      <c r="C175" s="11" t="s">
        <v>841</v>
      </c>
      <c r="D175" s="12" t="s">
        <v>842</v>
      </c>
      <c r="E175" s="13" t="s">
        <v>961</v>
      </c>
      <c r="F175" s="12">
        <v>170138</v>
      </c>
      <c r="G175" s="13" t="s">
        <v>844</v>
      </c>
      <c r="H175" s="13" t="s">
        <v>962</v>
      </c>
      <c r="I175" s="13" t="s">
        <v>963</v>
      </c>
      <c r="J175" s="15"/>
      <c r="K175" s="15"/>
      <c r="L175" s="15"/>
      <c r="M175" s="15"/>
      <c r="N175" s="16">
        <v>414775.56</v>
      </c>
      <c r="O175" s="17">
        <v>44564</v>
      </c>
      <c r="P175" s="18">
        <v>45166</v>
      </c>
      <c r="Q175" s="93">
        <v>299663.79000000004</v>
      </c>
      <c r="R175" s="93">
        <v>0</v>
      </c>
      <c r="S175" s="19">
        <f t="shared" si="2"/>
        <v>299663.79000000004</v>
      </c>
      <c r="T175" s="13" t="s">
        <v>964</v>
      </c>
      <c r="U175" s="79" t="s">
        <v>965</v>
      </c>
      <c r="V175" s="79" t="s">
        <v>186</v>
      </c>
    </row>
    <row r="176" spans="1:22" s="20" customFormat="1" ht="35.25">
      <c r="A176" s="11" t="s">
        <v>966</v>
      </c>
      <c r="B176" s="11" t="s">
        <v>840</v>
      </c>
      <c r="C176" s="11" t="s">
        <v>841</v>
      </c>
      <c r="D176" s="12" t="s">
        <v>842</v>
      </c>
      <c r="E176" s="13" t="s">
        <v>961</v>
      </c>
      <c r="F176" s="12">
        <v>170138</v>
      </c>
      <c r="G176" s="13" t="s">
        <v>844</v>
      </c>
      <c r="H176" s="13" t="s">
        <v>967</v>
      </c>
      <c r="I176" s="13" t="s">
        <v>968</v>
      </c>
      <c r="J176" s="15"/>
      <c r="K176" s="15"/>
      <c r="L176" s="15"/>
      <c r="M176" s="15"/>
      <c r="N176" s="16">
        <v>185900</v>
      </c>
      <c r="O176" s="17">
        <v>44564</v>
      </c>
      <c r="P176" s="18">
        <v>45166</v>
      </c>
      <c r="Q176" s="93">
        <v>110804.43</v>
      </c>
      <c r="R176" s="93">
        <v>0</v>
      </c>
      <c r="S176" s="19">
        <f t="shared" si="2"/>
        <v>110804.43</v>
      </c>
      <c r="T176" s="13" t="s">
        <v>964</v>
      </c>
      <c r="U176" s="79" t="s">
        <v>969</v>
      </c>
      <c r="V176" s="79" t="s">
        <v>186</v>
      </c>
    </row>
    <row r="177" spans="1:22" s="20" customFormat="1" ht="35.25">
      <c r="A177" s="11" t="s">
        <v>970</v>
      </c>
      <c r="B177" s="11" t="s">
        <v>840</v>
      </c>
      <c r="C177" s="11" t="s">
        <v>841</v>
      </c>
      <c r="D177" s="12" t="s">
        <v>842</v>
      </c>
      <c r="E177" s="13" t="s">
        <v>961</v>
      </c>
      <c r="F177" s="12">
        <v>170138</v>
      </c>
      <c r="G177" s="13" t="s">
        <v>844</v>
      </c>
      <c r="H177" s="13" t="s">
        <v>971</v>
      </c>
      <c r="I177" s="13" t="s">
        <v>972</v>
      </c>
      <c r="J177" s="15"/>
      <c r="K177" s="15"/>
      <c r="L177" s="15"/>
      <c r="M177" s="15"/>
      <c r="N177" s="16">
        <v>999000</v>
      </c>
      <c r="O177" s="17">
        <v>44550</v>
      </c>
      <c r="P177" s="18">
        <v>45166</v>
      </c>
      <c r="Q177" s="93">
        <v>48977.57</v>
      </c>
      <c r="R177" s="93">
        <v>0</v>
      </c>
      <c r="S177" s="19">
        <f t="shared" si="2"/>
        <v>48977.57</v>
      </c>
      <c r="T177" s="13" t="s">
        <v>964</v>
      </c>
      <c r="U177" s="79" t="s">
        <v>973</v>
      </c>
      <c r="V177" s="79" t="s">
        <v>186</v>
      </c>
    </row>
    <row r="178" spans="1:22" s="20" customFormat="1" ht="35.25">
      <c r="A178" s="28" t="s">
        <v>974</v>
      </c>
      <c r="B178" s="126" t="s">
        <v>904</v>
      </c>
      <c r="C178" s="11" t="s">
        <v>841</v>
      </c>
      <c r="D178" s="12" t="s">
        <v>842</v>
      </c>
      <c r="E178" s="13" t="s">
        <v>915</v>
      </c>
      <c r="F178" s="13">
        <v>170133</v>
      </c>
      <c r="G178" s="13" t="s">
        <v>915</v>
      </c>
      <c r="H178" s="13" t="s">
        <v>975</v>
      </c>
      <c r="I178" s="13" t="s">
        <v>976</v>
      </c>
      <c r="J178" s="15"/>
      <c r="K178" s="15"/>
      <c r="L178" s="15"/>
      <c r="M178" s="15"/>
      <c r="N178" s="16">
        <v>890000</v>
      </c>
      <c r="O178" s="17">
        <v>44795</v>
      </c>
      <c r="P178" s="18">
        <v>45125</v>
      </c>
      <c r="Q178" s="92">
        <v>890000</v>
      </c>
      <c r="R178" s="122">
        <v>0</v>
      </c>
      <c r="S178" s="19">
        <f t="shared" si="2"/>
        <v>890000</v>
      </c>
      <c r="T178" s="102" t="s">
        <v>977</v>
      </c>
      <c r="U178" s="102" t="s">
        <v>978</v>
      </c>
      <c r="V178" s="79" t="s">
        <v>186</v>
      </c>
    </row>
    <row r="179" spans="1:22" s="20" customFormat="1" ht="23.25">
      <c r="A179" s="28" t="s">
        <v>979</v>
      </c>
      <c r="B179" s="126" t="s">
        <v>980</v>
      </c>
      <c r="C179" s="11" t="s">
        <v>841</v>
      </c>
      <c r="D179" s="12" t="s">
        <v>842</v>
      </c>
      <c r="E179" s="102" t="s">
        <v>981</v>
      </c>
      <c r="F179" s="13">
        <v>170262</v>
      </c>
      <c r="G179" s="102" t="s">
        <v>982</v>
      </c>
      <c r="H179" s="13" t="s">
        <v>983</v>
      </c>
      <c r="I179" s="13" t="s">
        <v>984</v>
      </c>
      <c r="J179" s="15"/>
      <c r="K179" s="15"/>
      <c r="L179" s="15"/>
      <c r="M179" s="15"/>
      <c r="N179" s="103">
        <v>669710.35</v>
      </c>
      <c r="O179" s="104">
        <v>44641</v>
      </c>
      <c r="P179" s="104">
        <v>44925</v>
      </c>
      <c r="Q179" s="105">
        <v>107759.70000000001</v>
      </c>
      <c r="R179" s="105">
        <v>0</v>
      </c>
      <c r="S179" s="19">
        <f t="shared" si="2"/>
        <v>107759.70000000001</v>
      </c>
      <c r="T179" s="13" t="s">
        <v>985</v>
      </c>
      <c r="U179" s="79" t="s">
        <v>986</v>
      </c>
      <c r="V179" s="79"/>
    </row>
    <row r="180" spans="1:22" s="20" customFormat="1" ht="23.25">
      <c r="A180" s="11" t="s">
        <v>987</v>
      </c>
      <c r="B180" s="11" t="s">
        <v>988</v>
      </c>
      <c r="C180" s="11" t="s">
        <v>841</v>
      </c>
      <c r="D180" s="12" t="s">
        <v>842</v>
      </c>
      <c r="E180" s="13" t="s">
        <v>989</v>
      </c>
      <c r="F180" s="13">
        <v>170138</v>
      </c>
      <c r="G180" s="13" t="s">
        <v>990</v>
      </c>
      <c r="H180" s="13" t="s">
        <v>991</v>
      </c>
      <c r="I180" s="13" t="s">
        <v>992</v>
      </c>
      <c r="J180" s="15"/>
      <c r="K180" s="15"/>
      <c r="L180" s="15"/>
      <c r="M180" s="15"/>
      <c r="N180" s="16">
        <v>600000</v>
      </c>
      <c r="O180" s="17">
        <v>44788</v>
      </c>
      <c r="P180" s="18">
        <v>45473</v>
      </c>
      <c r="Q180" s="92">
        <v>120000</v>
      </c>
      <c r="R180" s="92"/>
      <c r="S180" s="19">
        <f t="shared" si="2"/>
        <v>120000</v>
      </c>
      <c r="T180" s="13" t="s">
        <v>993</v>
      </c>
      <c r="U180" s="79" t="s">
        <v>994</v>
      </c>
      <c r="V180" s="79" t="s">
        <v>186</v>
      </c>
    </row>
    <row r="181" spans="1:22" s="20" customFormat="1" ht="38.25" customHeight="1">
      <c r="A181" s="11" t="s">
        <v>995</v>
      </c>
      <c r="B181" s="11" t="s">
        <v>930</v>
      </c>
      <c r="C181" s="11" t="s">
        <v>841</v>
      </c>
      <c r="D181" s="12" t="s">
        <v>842</v>
      </c>
      <c r="E181" s="13" t="s">
        <v>851</v>
      </c>
      <c r="F181" s="13">
        <v>170147</v>
      </c>
      <c r="G181" s="13" t="s">
        <v>851</v>
      </c>
      <c r="H181" s="13" t="s">
        <v>996</v>
      </c>
      <c r="I181" s="13" t="s">
        <v>997</v>
      </c>
      <c r="J181" s="15"/>
      <c r="K181" s="15"/>
      <c r="L181" s="15"/>
      <c r="M181" s="15"/>
      <c r="N181" s="73">
        <v>518990</v>
      </c>
      <c r="O181" s="17">
        <v>44958</v>
      </c>
      <c r="P181" s="18">
        <v>45443</v>
      </c>
      <c r="Q181" s="93">
        <v>51899</v>
      </c>
      <c r="R181" s="93"/>
      <c r="S181" s="19">
        <f t="shared" si="2"/>
        <v>51899</v>
      </c>
      <c r="T181" s="13" t="s">
        <v>998</v>
      </c>
      <c r="U181" s="79" t="s">
        <v>999</v>
      </c>
      <c r="V181" s="79" t="s">
        <v>186</v>
      </c>
    </row>
    <row r="182" spans="1:22" s="20" customFormat="1" ht="35.25">
      <c r="A182" s="11" t="s">
        <v>1000</v>
      </c>
      <c r="B182" s="11" t="s">
        <v>904</v>
      </c>
      <c r="C182" s="11" t="s">
        <v>841</v>
      </c>
      <c r="D182" s="12" t="s">
        <v>842</v>
      </c>
      <c r="E182" s="13" t="s">
        <v>915</v>
      </c>
      <c r="F182" s="13">
        <v>170133</v>
      </c>
      <c r="G182" s="13" t="s">
        <v>915</v>
      </c>
      <c r="H182" s="13" t="s">
        <v>1001</v>
      </c>
      <c r="I182" s="13" t="s">
        <v>1002</v>
      </c>
      <c r="J182" s="15"/>
      <c r="K182" s="15"/>
      <c r="L182" s="15"/>
      <c r="M182" s="15"/>
      <c r="N182" s="16">
        <v>1575000</v>
      </c>
      <c r="O182" s="17">
        <v>44915</v>
      </c>
      <c r="P182" s="18">
        <v>45184</v>
      </c>
      <c r="Q182" s="92">
        <v>552338.96999999986</v>
      </c>
      <c r="R182" s="92"/>
      <c r="S182" s="19">
        <f t="shared" si="2"/>
        <v>552338.96999999986</v>
      </c>
      <c r="T182" s="13" t="s">
        <v>1003</v>
      </c>
      <c r="U182" s="79" t="s">
        <v>1004</v>
      </c>
      <c r="V182" s="79" t="s">
        <v>186</v>
      </c>
    </row>
    <row r="183" spans="1:22" s="20" customFormat="1" ht="69">
      <c r="A183" s="11" t="s">
        <v>1005</v>
      </c>
      <c r="B183" s="11" t="s">
        <v>953</v>
      </c>
      <c r="C183" s="11" t="s">
        <v>841</v>
      </c>
      <c r="D183" s="12">
        <v>8</v>
      </c>
      <c r="E183" s="13" t="s">
        <v>954</v>
      </c>
      <c r="F183" s="13">
        <v>170136</v>
      </c>
      <c r="G183" s="13" t="s">
        <v>954</v>
      </c>
      <c r="H183" s="13" t="s">
        <v>1006</v>
      </c>
      <c r="I183" s="13" t="s">
        <v>1007</v>
      </c>
      <c r="J183" s="15"/>
      <c r="K183" s="15"/>
      <c r="L183" s="15"/>
      <c r="M183" s="15"/>
      <c r="N183" s="73">
        <v>153114.87</v>
      </c>
      <c r="O183" s="17">
        <v>44676</v>
      </c>
      <c r="P183" s="18">
        <v>45495</v>
      </c>
      <c r="Q183" s="93">
        <v>61907.35</v>
      </c>
      <c r="R183" s="93"/>
      <c r="S183" s="19">
        <f t="shared" si="2"/>
        <v>61907.35</v>
      </c>
      <c r="T183" s="13" t="s">
        <v>1008</v>
      </c>
      <c r="U183" s="79" t="s">
        <v>1009</v>
      </c>
      <c r="V183" s="79"/>
    </row>
    <row r="184" spans="1:22" s="20" customFormat="1" ht="48">
      <c r="A184" s="11" t="s">
        <v>1010</v>
      </c>
      <c r="B184" s="11" t="s">
        <v>904</v>
      </c>
      <c r="C184" s="11" t="s">
        <v>841</v>
      </c>
      <c r="D184" s="12"/>
      <c r="E184" s="13" t="s">
        <v>915</v>
      </c>
      <c r="F184" s="79">
        <v>170133</v>
      </c>
      <c r="G184" s="13" t="s">
        <v>915</v>
      </c>
      <c r="H184" s="13" t="s">
        <v>1011</v>
      </c>
      <c r="I184" s="13" t="s">
        <v>1012</v>
      </c>
      <c r="J184" s="13"/>
      <c r="K184" s="15"/>
      <c r="L184" s="15"/>
      <c r="M184" s="15"/>
      <c r="N184" s="124">
        <v>240000</v>
      </c>
      <c r="O184" s="17">
        <v>45446</v>
      </c>
      <c r="P184" s="18">
        <v>45575</v>
      </c>
      <c r="Q184" s="92">
        <v>0</v>
      </c>
      <c r="R184" s="180">
        <v>169724.23</v>
      </c>
      <c r="S184" s="19">
        <f t="shared" si="2"/>
        <v>169724.23</v>
      </c>
      <c r="T184" s="13" t="s">
        <v>1013</v>
      </c>
      <c r="U184" s="79" t="s">
        <v>1014</v>
      </c>
      <c r="V184" s="79"/>
    </row>
    <row r="185" spans="1:22" s="20" customFormat="1" ht="36">
      <c r="A185" s="11" t="s">
        <v>1015</v>
      </c>
      <c r="B185" s="11" t="s">
        <v>960</v>
      </c>
      <c r="C185" s="11" t="s">
        <v>841</v>
      </c>
      <c r="D185" s="12"/>
      <c r="E185" s="13" t="s">
        <v>857</v>
      </c>
      <c r="F185" s="79">
        <v>170138</v>
      </c>
      <c r="G185" s="13" t="s">
        <v>857</v>
      </c>
      <c r="H185" s="13" t="s">
        <v>1016</v>
      </c>
      <c r="I185" s="13" t="s">
        <v>1017</v>
      </c>
      <c r="J185" s="13"/>
      <c r="K185" s="15"/>
      <c r="L185" s="15"/>
      <c r="M185" s="15"/>
      <c r="N185" s="124">
        <v>32448</v>
      </c>
      <c r="O185" s="17">
        <v>45323</v>
      </c>
      <c r="P185" s="18">
        <v>45421</v>
      </c>
      <c r="Q185" s="92">
        <v>0</v>
      </c>
      <c r="R185" s="180">
        <v>32448</v>
      </c>
      <c r="S185" s="19">
        <f t="shared" si="2"/>
        <v>32448</v>
      </c>
      <c r="T185" s="13" t="s">
        <v>1018</v>
      </c>
      <c r="U185" s="79" t="s">
        <v>1019</v>
      </c>
      <c r="V185" s="79" t="s">
        <v>186</v>
      </c>
    </row>
    <row r="186" spans="1:22" s="20" customFormat="1" ht="36">
      <c r="A186" s="11" t="s">
        <v>1020</v>
      </c>
      <c r="B186" s="11" t="s">
        <v>988</v>
      </c>
      <c r="C186" s="11" t="s">
        <v>841</v>
      </c>
      <c r="D186" s="12"/>
      <c r="E186" s="13" t="s">
        <v>1021</v>
      </c>
      <c r="F186" s="79">
        <v>170138</v>
      </c>
      <c r="G186" s="13" t="s">
        <v>1022</v>
      </c>
      <c r="H186" s="13" t="s">
        <v>1023</v>
      </c>
      <c r="I186" s="13" t="s">
        <v>1024</v>
      </c>
      <c r="J186" s="13"/>
      <c r="K186" s="15"/>
      <c r="L186" s="15"/>
      <c r="M186" s="15"/>
      <c r="N186" s="124">
        <v>1549999.66</v>
      </c>
      <c r="O186" s="17">
        <v>45427</v>
      </c>
      <c r="P186" s="18">
        <v>45559</v>
      </c>
      <c r="Q186" s="92">
        <v>0</v>
      </c>
      <c r="R186" s="180">
        <v>1009560.47</v>
      </c>
      <c r="S186" s="19">
        <f t="shared" si="2"/>
        <v>1009560.47</v>
      </c>
      <c r="T186" s="13" t="s">
        <v>1025</v>
      </c>
      <c r="U186" s="79" t="s">
        <v>1026</v>
      </c>
      <c r="V186" s="79"/>
    </row>
    <row r="187" spans="1:22" s="20" customFormat="1" ht="48">
      <c r="A187" s="11" t="s">
        <v>1027</v>
      </c>
      <c r="B187" s="11" t="s">
        <v>904</v>
      </c>
      <c r="C187" s="11" t="s">
        <v>841</v>
      </c>
      <c r="D187" s="12"/>
      <c r="E187" s="13" t="s">
        <v>915</v>
      </c>
      <c r="F187" s="79">
        <v>170133</v>
      </c>
      <c r="G187" s="13" t="s">
        <v>915</v>
      </c>
      <c r="H187" s="13" t="s">
        <v>1028</v>
      </c>
      <c r="I187" s="13" t="s">
        <v>1029</v>
      </c>
      <c r="J187" s="13"/>
      <c r="K187" s="15"/>
      <c r="L187" s="15"/>
      <c r="M187" s="15"/>
      <c r="N187" s="124">
        <v>50000</v>
      </c>
      <c r="O187" s="17">
        <v>45406</v>
      </c>
      <c r="P187" s="18">
        <v>45474</v>
      </c>
      <c r="Q187" s="92">
        <v>0</v>
      </c>
      <c r="R187" s="180">
        <v>31800</v>
      </c>
      <c r="S187" s="19">
        <f t="shared" si="2"/>
        <v>31800</v>
      </c>
      <c r="T187" s="13" t="s">
        <v>1030</v>
      </c>
      <c r="U187" s="79" t="s">
        <v>1031</v>
      </c>
      <c r="V187" s="79"/>
    </row>
    <row r="188" spans="1:22" s="20" customFormat="1" ht="36">
      <c r="A188" s="11" t="s">
        <v>1032</v>
      </c>
      <c r="B188" s="11" t="s">
        <v>930</v>
      </c>
      <c r="C188" s="11" t="s">
        <v>841</v>
      </c>
      <c r="D188" s="12"/>
      <c r="E188" s="13" t="s">
        <v>931</v>
      </c>
      <c r="F188" s="79">
        <v>170133</v>
      </c>
      <c r="G188" s="13" t="s">
        <v>932</v>
      </c>
      <c r="H188" s="13" t="s">
        <v>1033</v>
      </c>
      <c r="I188" s="13" t="s">
        <v>1034</v>
      </c>
      <c r="J188" s="13"/>
      <c r="K188" s="15"/>
      <c r="L188" s="15"/>
      <c r="M188" s="15"/>
      <c r="N188" s="124">
        <v>120000</v>
      </c>
      <c r="O188" s="17">
        <v>45502</v>
      </c>
      <c r="P188" s="18">
        <v>45625</v>
      </c>
      <c r="Q188" s="92">
        <v>0</v>
      </c>
      <c r="R188" s="180">
        <v>0</v>
      </c>
      <c r="S188" s="19">
        <f t="shared" si="2"/>
        <v>0</v>
      </c>
      <c r="T188" s="13" t="s">
        <v>826</v>
      </c>
      <c r="U188" s="79" t="s">
        <v>1035</v>
      </c>
      <c r="V188" s="79"/>
    </row>
    <row r="189" spans="1:22" s="20" customFormat="1" ht="36">
      <c r="A189" s="11" t="s">
        <v>1036</v>
      </c>
      <c r="B189" s="11" t="s">
        <v>1037</v>
      </c>
      <c r="C189" s="11" t="s">
        <v>841</v>
      </c>
      <c r="D189" s="12"/>
      <c r="E189" s="13" t="s">
        <v>865</v>
      </c>
      <c r="F189" s="79">
        <v>170133</v>
      </c>
      <c r="G189" s="13" t="s">
        <v>865</v>
      </c>
      <c r="H189" s="13" t="s">
        <v>1038</v>
      </c>
      <c r="I189" s="13" t="s">
        <v>1039</v>
      </c>
      <c r="J189" s="13"/>
      <c r="K189" s="15"/>
      <c r="L189" s="15"/>
      <c r="M189" s="15"/>
      <c r="N189" s="124">
        <v>80000</v>
      </c>
      <c r="O189" s="17">
        <v>45491</v>
      </c>
      <c r="P189" s="18">
        <v>45660</v>
      </c>
      <c r="Q189" s="92">
        <v>0</v>
      </c>
      <c r="R189" s="180">
        <v>0</v>
      </c>
      <c r="S189" s="19">
        <f t="shared" si="2"/>
        <v>0</v>
      </c>
      <c r="T189" s="13" t="s">
        <v>912</v>
      </c>
      <c r="U189" s="79" t="s">
        <v>1040</v>
      </c>
      <c r="V189" s="79"/>
    </row>
    <row r="190" spans="1:22" s="20" customFormat="1" ht="60">
      <c r="A190" s="11" t="s">
        <v>1041</v>
      </c>
      <c r="B190" s="11" t="s">
        <v>988</v>
      </c>
      <c r="C190" s="11" t="s">
        <v>841</v>
      </c>
      <c r="D190" s="12"/>
      <c r="E190" s="13" t="s">
        <v>1021</v>
      </c>
      <c r="F190" s="79">
        <v>170133</v>
      </c>
      <c r="G190" s="13" t="s">
        <v>1022</v>
      </c>
      <c r="H190" s="13" t="s">
        <v>1042</v>
      </c>
      <c r="I190" s="13" t="s">
        <v>1043</v>
      </c>
      <c r="J190" s="13"/>
      <c r="K190" s="15"/>
      <c r="L190" s="15"/>
      <c r="M190" s="15"/>
      <c r="N190" s="124">
        <v>130000</v>
      </c>
      <c r="O190" s="17">
        <v>45559</v>
      </c>
      <c r="P190" s="18">
        <v>45770</v>
      </c>
      <c r="Q190" s="92">
        <v>0</v>
      </c>
      <c r="R190" s="180">
        <v>0</v>
      </c>
      <c r="S190" s="19">
        <f t="shared" si="2"/>
        <v>0</v>
      </c>
      <c r="T190" s="13" t="s">
        <v>296</v>
      </c>
      <c r="U190" s="79" t="s">
        <v>1044</v>
      </c>
      <c r="V190" s="79"/>
    </row>
    <row r="191" spans="1:22" s="20" customFormat="1" ht="72">
      <c r="A191" s="11" t="s">
        <v>1045</v>
      </c>
      <c r="B191" s="11" t="s">
        <v>1037</v>
      </c>
      <c r="C191" s="11" t="s">
        <v>841</v>
      </c>
      <c r="D191" s="12"/>
      <c r="E191" s="13" t="s">
        <v>865</v>
      </c>
      <c r="F191" s="79">
        <v>170133</v>
      </c>
      <c r="G191" s="13" t="s">
        <v>865</v>
      </c>
      <c r="H191" s="13" t="s">
        <v>1046</v>
      </c>
      <c r="I191" s="13" t="s">
        <v>1047</v>
      </c>
      <c r="J191" s="13"/>
      <c r="K191" s="15"/>
      <c r="L191" s="15"/>
      <c r="M191" s="15"/>
      <c r="N191" s="124">
        <v>4160000</v>
      </c>
      <c r="O191" s="17">
        <v>45446</v>
      </c>
      <c r="P191" s="18">
        <v>45660</v>
      </c>
      <c r="Q191" s="92">
        <v>0</v>
      </c>
      <c r="R191" s="180">
        <v>1460591.8</v>
      </c>
      <c r="S191" s="19">
        <f t="shared" si="2"/>
        <v>1460591.8</v>
      </c>
      <c r="T191" s="13" t="s">
        <v>1048</v>
      </c>
      <c r="U191" s="79" t="s">
        <v>1049</v>
      </c>
      <c r="V191" s="79"/>
    </row>
    <row r="192" spans="1:22" s="20" customFormat="1" ht="36">
      <c r="A192" s="11" t="s">
        <v>1050</v>
      </c>
      <c r="B192" s="11" t="s">
        <v>879</v>
      </c>
      <c r="C192" s="11" t="s">
        <v>841</v>
      </c>
      <c r="D192" s="12"/>
      <c r="E192" s="13" t="s">
        <v>880</v>
      </c>
      <c r="F192" s="79">
        <v>170133</v>
      </c>
      <c r="G192" s="13" t="s">
        <v>880</v>
      </c>
      <c r="H192" s="13" t="s">
        <v>1051</v>
      </c>
      <c r="I192" s="13" t="s">
        <v>1052</v>
      </c>
      <c r="J192" s="13"/>
      <c r="K192" s="15"/>
      <c r="L192" s="15"/>
      <c r="M192" s="15"/>
      <c r="N192" s="124">
        <v>350000</v>
      </c>
      <c r="O192" s="17">
        <v>45553</v>
      </c>
      <c r="P192" s="18">
        <v>45611</v>
      </c>
      <c r="Q192" s="92">
        <v>0</v>
      </c>
      <c r="R192" s="180">
        <v>0</v>
      </c>
      <c r="S192" s="19">
        <f t="shared" si="2"/>
        <v>0</v>
      </c>
      <c r="T192" s="13" t="s">
        <v>1053</v>
      </c>
      <c r="U192" s="79" t="s">
        <v>1054</v>
      </c>
      <c r="V192" s="79"/>
    </row>
    <row r="193" spans="1:22" s="20" customFormat="1" ht="36">
      <c r="A193" s="11" t="s">
        <v>1055</v>
      </c>
      <c r="B193" s="11" t="s">
        <v>879</v>
      </c>
      <c r="C193" s="11" t="s">
        <v>841</v>
      </c>
      <c r="D193" s="12"/>
      <c r="E193" s="13" t="s">
        <v>880</v>
      </c>
      <c r="F193" s="79">
        <v>170133</v>
      </c>
      <c r="G193" s="13" t="s">
        <v>880</v>
      </c>
      <c r="H193" s="13" t="s">
        <v>1056</v>
      </c>
      <c r="I193" s="13" t="s">
        <v>1057</v>
      </c>
      <c r="J193" s="13"/>
      <c r="K193" s="15"/>
      <c r="L193" s="15"/>
      <c r="M193" s="15"/>
      <c r="N193" s="124">
        <v>655000</v>
      </c>
      <c r="O193" s="17">
        <v>45565</v>
      </c>
      <c r="P193" s="18">
        <v>45747</v>
      </c>
      <c r="Q193" s="92">
        <v>0</v>
      </c>
      <c r="R193" s="180">
        <v>0</v>
      </c>
      <c r="S193" s="19">
        <f t="shared" si="2"/>
        <v>0</v>
      </c>
      <c r="T193" s="13" t="s">
        <v>1058</v>
      </c>
      <c r="U193" s="79" t="s">
        <v>1059</v>
      </c>
      <c r="V193" s="79"/>
    </row>
    <row r="194" spans="1:22" s="20" customFormat="1">
      <c r="A194" s="11"/>
      <c r="B194" s="11"/>
      <c r="C194" s="11"/>
      <c r="D194" s="12"/>
      <c r="E194" s="13"/>
      <c r="F194" s="13"/>
      <c r="G194" s="13"/>
      <c r="H194" s="13"/>
      <c r="I194" s="13"/>
      <c r="J194" s="13"/>
      <c r="K194" s="15"/>
      <c r="L194" s="15"/>
      <c r="M194" s="15"/>
      <c r="N194" s="16"/>
      <c r="O194" s="17"/>
      <c r="P194" s="18"/>
      <c r="Q194" s="92"/>
      <c r="R194" s="92"/>
      <c r="S194" s="19"/>
      <c r="T194" s="13"/>
      <c r="U194" s="79"/>
      <c r="V194" s="79"/>
    </row>
    <row r="196" spans="1:22" s="20" customFormat="1" ht="35.25">
      <c r="A196" s="11" t="s">
        <v>1060</v>
      </c>
      <c r="B196" s="11" t="s">
        <v>1061</v>
      </c>
      <c r="C196" s="11" t="s">
        <v>1062</v>
      </c>
      <c r="D196" s="12" t="s">
        <v>1063</v>
      </c>
      <c r="E196" s="13" t="s">
        <v>1064</v>
      </c>
      <c r="F196" s="13">
        <v>170156</v>
      </c>
      <c r="G196" s="13" t="s">
        <v>1064</v>
      </c>
      <c r="H196" s="13" t="s">
        <v>1065</v>
      </c>
      <c r="I196" s="13" t="s">
        <v>1066</v>
      </c>
      <c r="J196" s="15" t="s">
        <v>1067</v>
      </c>
      <c r="K196" s="15" t="s">
        <v>33</v>
      </c>
      <c r="L196" s="15" t="s">
        <v>33</v>
      </c>
      <c r="M196" s="15" t="s">
        <v>33</v>
      </c>
      <c r="N196" s="73">
        <v>449998.37</v>
      </c>
      <c r="O196" s="17">
        <v>45064</v>
      </c>
      <c r="P196" s="106">
        <v>45209</v>
      </c>
      <c r="Q196" s="93">
        <v>212949.65000000002</v>
      </c>
      <c r="R196" s="182">
        <v>211093.86</v>
      </c>
      <c r="S196" s="19">
        <f t="shared" si="2"/>
        <v>424043.51</v>
      </c>
      <c r="T196" s="78" t="s">
        <v>681</v>
      </c>
      <c r="U196" s="79" t="s">
        <v>1068</v>
      </c>
      <c r="V196" s="79" t="s">
        <v>186</v>
      </c>
    </row>
    <row r="197" spans="1:22" s="20" customFormat="1" ht="69">
      <c r="A197" s="11" t="s">
        <v>1069</v>
      </c>
      <c r="B197" s="128" t="s">
        <v>1070</v>
      </c>
      <c r="C197" s="128" t="s">
        <v>1071</v>
      </c>
      <c r="D197" s="203" t="s">
        <v>1063</v>
      </c>
      <c r="E197" s="203" t="s">
        <v>1072</v>
      </c>
      <c r="F197" s="203">
        <v>170156</v>
      </c>
      <c r="G197" s="203" t="s">
        <v>1072</v>
      </c>
      <c r="H197" s="203" t="s">
        <v>1065</v>
      </c>
      <c r="I197" s="203" t="s">
        <v>1066</v>
      </c>
      <c r="J197" s="203" t="s">
        <v>1073</v>
      </c>
      <c r="K197" s="203" t="s">
        <v>33</v>
      </c>
      <c r="L197" s="203" t="s">
        <v>33</v>
      </c>
      <c r="M197" s="203" t="s">
        <v>33</v>
      </c>
      <c r="N197" s="73">
        <v>512327.62</v>
      </c>
      <c r="O197" s="17">
        <v>44909</v>
      </c>
      <c r="P197" s="106">
        <v>45078</v>
      </c>
      <c r="Q197" s="93">
        <v>147327.60999999999</v>
      </c>
      <c r="R197" s="123">
        <v>0</v>
      </c>
      <c r="S197" s="19">
        <f t="shared" si="2"/>
        <v>147327.60999999999</v>
      </c>
      <c r="T197" s="78" t="s">
        <v>1074</v>
      </c>
      <c r="U197" s="79" t="s">
        <v>1075</v>
      </c>
      <c r="V197" s="79" t="s">
        <v>186</v>
      </c>
    </row>
    <row r="198" spans="1:22" s="20" customFormat="1" ht="35.25">
      <c r="A198" s="11" t="s">
        <v>1076</v>
      </c>
      <c r="B198" s="128" t="s">
        <v>1070</v>
      </c>
      <c r="C198" s="128" t="s">
        <v>1071</v>
      </c>
      <c r="D198" s="204"/>
      <c r="E198" s="204" t="s">
        <v>1077</v>
      </c>
      <c r="F198" s="204">
        <v>170162</v>
      </c>
      <c r="G198" s="204" t="s">
        <v>1077</v>
      </c>
      <c r="H198" s="204"/>
      <c r="I198" s="204"/>
      <c r="J198" s="204"/>
      <c r="K198" s="204"/>
      <c r="L198" s="204"/>
      <c r="M198" s="204"/>
      <c r="N198" s="73">
        <v>6567.84</v>
      </c>
      <c r="O198" s="17">
        <v>44851</v>
      </c>
      <c r="P198" s="106">
        <v>44972</v>
      </c>
      <c r="Q198" s="93">
        <v>6567.84</v>
      </c>
      <c r="R198" s="123">
        <v>0</v>
      </c>
      <c r="S198" s="19">
        <f t="shared" si="2"/>
        <v>6567.84</v>
      </c>
      <c r="T198" s="78" t="s">
        <v>1078</v>
      </c>
      <c r="U198" s="79" t="s">
        <v>1079</v>
      </c>
      <c r="V198" s="79" t="s">
        <v>186</v>
      </c>
    </row>
    <row r="199" spans="1:22" s="20" customFormat="1" ht="58.5">
      <c r="A199" s="11" t="s">
        <v>1080</v>
      </c>
      <c r="B199" s="128" t="s">
        <v>1070</v>
      </c>
      <c r="C199" s="128" t="s">
        <v>1071</v>
      </c>
      <c r="D199" s="12" t="s">
        <v>1063</v>
      </c>
      <c r="E199" s="13" t="s">
        <v>1072</v>
      </c>
      <c r="F199" s="13">
        <v>170156</v>
      </c>
      <c r="G199" s="13" t="s">
        <v>1072</v>
      </c>
      <c r="H199" s="13" t="s">
        <v>1081</v>
      </c>
      <c r="I199" s="13" t="s">
        <v>1082</v>
      </c>
      <c r="J199" s="15" t="s">
        <v>1073</v>
      </c>
      <c r="K199" s="15" t="s">
        <v>33</v>
      </c>
      <c r="L199" s="15" t="s">
        <v>33</v>
      </c>
      <c r="M199" s="15" t="s">
        <v>33</v>
      </c>
      <c r="N199" s="93">
        <v>55519.5</v>
      </c>
      <c r="O199" s="17">
        <v>45073</v>
      </c>
      <c r="P199" s="106">
        <v>45103</v>
      </c>
      <c r="Q199" s="93">
        <v>55519.5</v>
      </c>
      <c r="R199" s="123">
        <v>0</v>
      </c>
      <c r="S199" s="19">
        <f t="shared" si="2"/>
        <v>55519.5</v>
      </c>
      <c r="T199" s="78" t="s">
        <v>1083</v>
      </c>
      <c r="U199" s="79" t="s">
        <v>1084</v>
      </c>
      <c r="V199" s="79" t="s">
        <v>186</v>
      </c>
    </row>
    <row r="200" spans="1:22" s="20" customFormat="1" ht="46.5">
      <c r="A200" s="11" t="s">
        <v>1085</v>
      </c>
      <c r="B200" s="11" t="s">
        <v>1086</v>
      </c>
      <c r="C200" s="11" t="s">
        <v>1071</v>
      </c>
      <c r="D200" s="12" t="s">
        <v>1063</v>
      </c>
      <c r="E200" s="13" t="s">
        <v>1087</v>
      </c>
      <c r="F200" s="13">
        <v>170156</v>
      </c>
      <c r="G200" s="13" t="s">
        <v>1088</v>
      </c>
      <c r="H200" s="13" t="s">
        <v>1089</v>
      </c>
      <c r="I200" s="13" t="s">
        <v>1090</v>
      </c>
      <c r="J200" s="15" t="s">
        <v>1091</v>
      </c>
      <c r="K200" s="15" t="s">
        <v>33</v>
      </c>
      <c r="L200" s="15" t="s">
        <v>33</v>
      </c>
      <c r="M200" s="15" t="s">
        <v>33</v>
      </c>
      <c r="N200" s="73">
        <v>710427.96</v>
      </c>
      <c r="O200" s="17">
        <v>45035</v>
      </c>
      <c r="P200" s="106">
        <v>45354</v>
      </c>
      <c r="Q200" s="93">
        <v>471514.47000000003</v>
      </c>
      <c r="R200" s="182">
        <v>238913.49</v>
      </c>
      <c r="S200" s="19">
        <f t="shared" si="2"/>
        <v>710427.96</v>
      </c>
      <c r="T200" s="78" t="s">
        <v>1092</v>
      </c>
      <c r="U200" s="79" t="s">
        <v>1093</v>
      </c>
      <c r="V200" s="79" t="s">
        <v>186</v>
      </c>
    </row>
    <row r="201" spans="1:22" s="20" customFormat="1" ht="81">
      <c r="A201" s="11" t="s">
        <v>1094</v>
      </c>
      <c r="B201" s="11" t="s">
        <v>1070</v>
      </c>
      <c r="C201" s="11" t="s">
        <v>1071</v>
      </c>
      <c r="D201" s="12" t="s">
        <v>1063</v>
      </c>
      <c r="E201" s="13" t="s">
        <v>1072</v>
      </c>
      <c r="F201" s="13">
        <v>170156</v>
      </c>
      <c r="G201" s="13" t="s">
        <v>1072</v>
      </c>
      <c r="H201" s="13" t="s">
        <v>1095</v>
      </c>
      <c r="I201" s="13" t="s">
        <v>1096</v>
      </c>
      <c r="J201" s="15" t="s">
        <v>1097</v>
      </c>
      <c r="K201" s="15" t="s">
        <v>33</v>
      </c>
      <c r="L201" s="15" t="s">
        <v>33</v>
      </c>
      <c r="M201" s="15" t="s">
        <v>33</v>
      </c>
      <c r="N201" s="73">
        <v>2704468.82</v>
      </c>
      <c r="O201" s="17">
        <v>45141</v>
      </c>
      <c r="P201" s="106">
        <v>45506</v>
      </c>
      <c r="Q201" s="93">
        <v>1196919.1399999999</v>
      </c>
      <c r="R201" s="182">
        <v>1507549.68</v>
      </c>
      <c r="S201" s="19">
        <f t="shared" si="2"/>
        <v>2704468.82</v>
      </c>
      <c r="T201" s="78" t="s">
        <v>1078</v>
      </c>
      <c r="U201" s="79" t="s">
        <v>1098</v>
      </c>
      <c r="V201" s="79" t="s">
        <v>186</v>
      </c>
    </row>
    <row r="202" spans="1:22" s="20" customFormat="1" ht="46.5">
      <c r="A202" s="11" t="s">
        <v>1099</v>
      </c>
      <c r="B202" s="11" t="s">
        <v>1070</v>
      </c>
      <c r="C202" s="11" t="s">
        <v>1071</v>
      </c>
      <c r="D202" s="12" t="s">
        <v>1063</v>
      </c>
      <c r="E202" s="13" t="s">
        <v>1072</v>
      </c>
      <c r="F202" s="13">
        <v>170156</v>
      </c>
      <c r="G202" s="13" t="s">
        <v>1072</v>
      </c>
      <c r="H202" s="13" t="s">
        <v>1100</v>
      </c>
      <c r="I202" s="13" t="s">
        <v>1101</v>
      </c>
      <c r="J202" s="15" t="s">
        <v>1073</v>
      </c>
      <c r="K202" s="15" t="s">
        <v>33</v>
      </c>
      <c r="L202" s="15" t="s">
        <v>33</v>
      </c>
      <c r="M202" s="15" t="s">
        <v>33</v>
      </c>
      <c r="N202" s="93">
        <v>12300</v>
      </c>
      <c r="O202" s="17">
        <v>45197</v>
      </c>
      <c r="P202" s="106">
        <v>45209</v>
      </c>
      <c r="Q202" s="93">
        <v>12300</v>
      </c>
      <c r="R202" s="123">
        <v>0</v>
      </c>
      <c r="S202" s="19">
        <f t="shared" si="2"/>
        <v>12300</v>
      </c>
      <c r="T202" s="78" t="s">
        <v>1102</v>
      </c>
      <c r="U202" s="79" t="s">
        <v>1103</v>
      </c>
      <c r="V202" s="79" t="s">
        <v>186</v>
      </c>
    </row>
    <row r="203" spans="1:22" s="20" customFormat="1" ht="35.25">
      <c r="A203" s="11" t="s">
        <v>1104</v>
      </c>
      <c r="B203" s="11" t="s">
        <v>1070</v>
      </c>
      <c r="C203" s="11" t="s">
        <v>1071</v>
      </c>
      <c r="D203" s="12" t="s">
        <v>1063</v>
      </c>
      <c r="E203" s="13" t="s">
        <v>1072</v>
      </c>
      <c r="F203" s="13">
        <v>170156</v>
      </c>
      <c r="G203" s="13" t="s">
        <v>1072</v>
      </c>
      <c r="H203" s="13" t="s">
        <v>1105</v>
      </c>
      <c r="I203" s="13" t="s">
        <v>1106</v>
      </c>
      <c r="J203" s="15"/>
      <c r="K203" s="15" t="s">
        <v>33</v>
      </c>
      <c r="L203" s="15" t="s">
        <v>33</v>
      </c>
      <c r="M203" s="15" t="s">
        <v>33</v>
      </c>
      <c r="N203" s="73">
        <v>3200000</v>
      </c>
      <c r="O203" s="17">
        <v>45320</v>
      </c>
      <c r="P203" s="106">
        <v>45411</v>
      </c>
      <c r="Q203" s="93">
        <v>0</v>
      </c>
      <c r="R203" s="182">
        <f>579947.07+372723.68</f>
        <v>952670.75</v>
      </c>
      <c r="S203" s="19">
        <f t="shared" si="2"/>
        <v>952670.75</v>
      </c>
      <c r="T203" s="78" t="s">
        <v>1078</v>
      </c>
      <c r="U203" s="79" t="s">
        <v>1107</v>
      </c>
      <c r="V203" s="114"/>
    </row>
    <row r="204" spans="1:22" s="20" customFormat="1" ht="23.25">
      <c r="A204" s="11" t="s">
        <v>1108</v>
      </c>
      <c r="B204" s="11" t="s">
        <v>1109</v>
      </c>
      <c r="C204" s="11" t="s">
        <v>1071</v>
      </c>
      <c r="D204" s="12" t="s">
        <v>1063</v>
      </c>
      <c r="E204" s="13" t="s">
        <v>1087</v>
      </c>
      <c r="F204" s="13">
        <v>170156</v>
      </c>
      <c r="G204" s="13" t="s">
        <v>1087</v>
      </c>
      <c r="H204" s="13" t="s">
        <v>1110</v>
      </c>
      <c r="I204" s="13" t="s">
        <v>1106</v>
      </c>
      <c r="J204" s="15"/>
      <c r="K204" s="15" t="s">
        <v>33</v>
      </c>
      <c r="L204" s="15" t="s">
        <v>33</v>
      </c>
      <c r="M204" s="15" t="s">
        <v>33</v>
      </c>
      <c r="N204" s="73">
        <v>45000</v>
      </c>
      <c r="O204" s="144"/>
      <c r="P204" s="183"/>
      <c r="Q204" s="93">
        <v>0</v>
      </c>
      <c r="R204" s="182">
        <v>36550</v>
      </c>
      <c r="S204" s="19">
        <f t="shared" si="2"/>
        <v>36550</v>
      </c>
      <c r="T204" s="78" t="s">
        <v>1111</v>
      </c>
      <c r="U204" s="79" t="s">
        <v>1112</v>
      </c>
      <c r="V204" s="114"/>
    </row>
    <row r="205" spans="1:22" s="20" customFormat="1" ht="35.25">
      <c r="A205" s="11" t="s">
        <v>1113</v>
      </c>
      <c r="B205" s="11" t="s">
        <v>1114</v>
      </c>
      <c r="C205" s="11" t="s">
        <v>1071</v>
      </c>
      <c r="D205" s="12" t="s">
        <v>1063</v>
      </c>
      <c r="E205" s="13" t="s">
        <v>1087</v>
      </c>
      <c r="F205" s="13">
        <v>170156</v>
      </c>
      <c r="G205" s="13" t="s">
        <v>1115</v>
      </c>
      <c r="H205" s="13" t="s">
        <v>1116</v>
      </c>
      <c r="I205" s="13" t="s">
        <v>1106</v>
      </c>
      <c r="J205" s="15"/>
      <c r="K205" s="15"/>
      <c r="L205" s="15"/>
      <c r="M205" s="15"/>
      <c r="N205" s="73">
        <v>250000</v>
      </c>
      <c r="O205" s="17">
        <v>45310</v>
      </c>
      <c r="P205" s="106">
        <v>45525</v>
      </c>
      <c r="Q205" s="93">
        <v>0</v>
      </c>
      <c r="R205" s="182">
        <v>14579.96</v>
      </c>
      <c r="S205" s="19">
        <f t="shared" si="2"/>
        <v>14579.96</v>
      </c>
      <c r="T205" s="78" t="s">
        <v>1117</v>
      </c>
      <c r="U205" s="79" t="s">
        <v>1118</v>
      </c>
      <c r="V205" s="114"/>
    </row>
    <row r="206" spans="1:22" s="20" customFormat="1" ht="35.25">
      <c r="A206" s="11" t="s">
        <v>1119</v>
      </c>
      <c r="B206" s="11" t="s">
        <v>1120</v>
      </c>
      <c r="C206" s="11" t="s">
        <v>1062</v>
      </c>
      <c r="D206" s="12" t="s">
        <v>1063</v>
      </c>
      <c r="E206" s="13" t="s">
        <v>1121</v>
      </c>
      <c r="F206" s="13">
        <v>170156</v>
      </c>
      <c r="G206" s="13" t="s">
        <v>1122</v>
      </c>
      <c r="H206" s="13" t="s">
        <v>1116</v>
      </c>
      <c r="I206" s="13" t="s">
        <v>1106</v>
      </c>
      <c r="J206" s="15"/>
      <c r="K206" s="15"/>
      <c r="L206" s="15"/>
      <c r="M206" s="15"/>
      <c r="N206" s="73">
        <v>180000</v>
      </c>
      <c r="O206" s="17">
        <v>45310</v>
      </c>
      <c r="P206" s="106">
        <v>45525</v>
      </c>
      <c r="Q206" s="93">
        <v>0</v>
      </c>
      <c r="R206" s="182">
        <v>23050.13</v>
      </c>
      <c r="S206" s="19">
        <f t="shared" si="2"/>
        <v>23050.13</v>
      </c>
      <c r="T206" s="78" t="s">
        <v>1117</v>
      </c>
      <c r="U206" s="79" t="s">
        <v>1123</v>
      </c>
      <c r="V206" s="114"/>
    </row>
    <row r="207" spans="1:22" s="20" customFormat="1" ht="46.5">
      <c r="A207" s="11" t="s">
        <v>1124</v>
      </c>
      <c r="B207" s="11" t="s">
        <v>1114</v>
      </c>
      <c r="C207" s="11" t="s">
        <v>1071</v>
      </c>
      <c r="D207" s="12" t="s">
        <v>1063</v>
      </c>
      <c r="E207" s="13" t="s">
        <v>1087</v>
      </c>
      <c r="F207" s="13">
        <v>170156</v>
      </c>
      <c r="G207" s="13" t="s">
        <v>1115</v>
      </c>
      <c r="H207" s="13" t="s">
        <v>1125</v>
      </c>
      <c r="I207" s="13" t="s">
        <v>1126</v>
      </c>
      <c r="J207" s="15"/>
      <c r="K207" s="15"/>
      <c r="L207" s="15"/>
      <c r="M207" s="15"/>
      <c r="N207" s="73">
        <v>7080814.3200000003</v>
      </c>
      <c r="O207" s="144"/>
      <c r="P207" s="183"/>
      <c r="Q207" s="93">
        <v>0</v>
      </c>
      <c r="R207" s="182">
        <f>203761.2+561521.25</f>
        <v>765282.45</v>
      </c>
      <c r="S207" s="19">
        <f t="shared" si="2"/>
        <v>765282.45</v>
      </c>
      <c r="T207" s="78" t="s">
        <v>1127</v>
      </c>
      <c r="U207" s="79" t="s">
        <v>1128</v>
      </c>
      <c r="V207" s="114"/>
    </row>
    <row r="208" spans="1:22" s="20" customFormat="1" ht="255">
      <c r="A208" s="11" t="s">
        <v>1129</v>
      </c>
      <c r="B208" s="11" t="s">
        <v>1109</v>
      </c>
      <c r="C208" s="11" t="s">
        <v>1071</v>
      </c>
      <c r="D208" s="12" t="s">
        <v>1063</v>
      </c>
      <c r="E208" s="13" t="s">
        <v>1087</v>
      </c>
      <c r="F208" s="13">
        <v>170153</v>
      </c>
      <c r="G208" s="13" t="s">
        <v>1087</v>
      </c>
      <c r="H208" s="13" t="s">
        <v>1130</v>
      </c>
      <c r="I208" s="13" t="s">
        <v>1131</v>
      </c>
      <c r="J208" s="15"/>
      <c r="K208" s="15"/>
      <c r="L208" s="15"/>
      <c r="M208" s="15"/>
      <c r="N208" s="73">
        <v>23779.48</v>
      </c>
      <c r="O208" s="17">
        <v>45001</v>
      </c>
      <c r="P208" s="106">
        <v>45154</v>
      </c>
      <c r="Q208" s="93">
        <v>11797.25</v>
      </c>
      <c r="R208" s="123">
        <v>0</v>
      </c>
      <c r="S208" s="19">
        <f t="shared" si="2"/>
        <v>11797.25</v>
      </c>
      <c r="T208" s="78" t="s">
        <v>681</v>
      </c>
      <c r="U208" s="79" t="s">
        <v>1132</v>
      </c>
      <c r="V208" s="79" t="s">
        <v>186</v>
      </c>
    </row>
    <row r="209" spans="1:23" s="20" customFormat="1" ht="36">
      <c r="A209" s="11" t="s">
        <v>1133</v>
      </c>
      <c r="B209" s="11" t="s">
        <v>1134</v>
      </c>
      <c r="C209" s="11" t="s">
        <v>1071</v>
      </c>
      <c r="D209" s="12" t="s">
        <v>1063</v>
      </c>
      <c r="E209" s="13" t="s">
        <v>1135</v>
      </c>
      <c r="F209" s="13">
        <v>170153</v>
      </c>
      <c r="G209" s="13" t="s">
        <v>1135</v>
      </c>
      <c r="H209" s="13" t="s">
        <v>1136</v>
      </c>
      <c r="I209" s="13" t="s">
        <v>1126</v>
      </c>
      <c r="J209" s="15"/>
      <c r="K209" s="15"/>
      <c r="L209" s="15"/>
      <c r="M209" s="15"/>
      <c r="N209" s="73">
        <v>2440591.12</v>
      </c>
      <c r="O209" s="17">
        <v>45320</v>
      </c>
      <c r="P209" s="106">
        <v>45590</v>
      </c>
      <c r="Q209" s="93">
        <v>0</v>
      </c>
      <c r="R209" s="123"/>
      <c r="S209" s="19">
        <f t="shared" si="2"/>
        <v>0</v>
      </c>
      <c r="T209" s="184" t="s">
        <v>1137</v>
      </c>
      <c r="U209" s="79" t="s">
        <v>1138</v>
      </c>
      <c r="V209" s="114"/>
    </row>
    <row r="210" spans="1:23" s="20" customFormat="1" ht="36">
      <c r="A210" s="11" t="s">
        <v>1139</v>
      </c>
      <c r="B210" s="11" t="s">
        <v>1140</v>
      </c>
      <c r="C210" s="11" t="s">
        <v>1071</v>
      </c>
      <c r="D210" s="12" t="s">
        <v>1063</v>
      </c>
      <c r="E210" s="13" t="s">
        <v>1087</v>
      </c>
      <c r="F210" s="13">
        <v>170153</v>
      </c>
      <c r="G210" s="13" t="s">
        <v>1087</v>
      </c>
      <c r="H210" s="13" t="s">
        <v>1141</v>
      </c>
      <c r="I210" s="13" t="s">
        <v>1142</v>
      </c>
      <c r="J210" s="15"/>
      <c r="K210" s="15"/>
      <c r="L210" s="15"/>
      <c r="M210" s="15"/>
      <c r="N210" s="73">
        <v>613172.28</v>
      </c>
      <c r="O210" s="17">
        <v>45320</v>
      </c>
      <c r="P210" s="106">
        <v>45568</v>
      </c>
      <c r="Q210" s="93">
        <v>0</v>
      </c>
      <c r="R210" s="123"/>
      <c r="S210" s="19">
        <f t="shared" si="2"/>
        <v>0</v>
      </c>
      <c r="T210" s="184" t="s">
        <v>1143</v>
      </c>
      <c r="U210" s="79" t="s">
        <v>1144</v>
      </c>
      <c r="V210" s="114"/>
    </row>
    <row r="211" spans="1:23" s="20" customFormat="1" ht="58.5">
      <c r="A211" s="11" t="s">
        <v>1145</v>
      </c>
      <c r="B211" s="11" t="s">
        <v>1140</v>
      </c>
      <c r="C211" s="11" t="s">
        <v>1071</v>
      </c>
      <c r="D211" s="12" t="s">
        <v>1063</v>
      </c>
      <c r="E211" s="13" t="s">
        <v>1087</v>
      </c>
      <c r="F211" s="13">
        <v>170153</v>
      </c>
      <c r="G211" s="13" t="s">
        <v>1087</v>
      </c>
      <c r="H211" s="13" t="s">
        <v>1146</v>
      </c>
      <c r="I211" s="13" t="s">
        <v>1147</v>
      </c>
      <c r="J211" s="15" t="s">
        <v>1073</v>
      </c>
      <c r="K211" s="15"/>
      <c r="L211" s="15"/>
      <c r="M211" s="15"/>
      <c r="N211" s="73">
        <v>31359.1</v>
      </c>
      <c r="O211" s="17">
        <v>44939</v>
      </c>
      <c r="P211" s="106" t="s">
        <v>1148</v>
      </c>
      <c r="Q211" s="93">
        <v>31539.1</v>
      </c>
      <c r="R211" s="123">
        <v>0</v>
      </c>
      <c r="S211" s="19">
        <f t="shared" si="2"/>
        <v>31539.1</v>
      </c>
      <c r="T211" s="78" t="s">
        <v>1149</v>
      </c>
      <c r="U211" s="79" t="s">
        <v>1150</v>
      </c>
      <c r="V211" s="79" t="s">
        <v>186</v>
      </c>
    </row>
    <row r="212" spans="1:23" ht="24">
      <c r="A212" s="11" t="s">
        <v>1151</v>
      </c>
      <c r="B212" s="11" t="s">
        <v>1152</v>
      </c>
      <c r="C212" s="11" t="s">
        <v>1062</v>
      </c>
      <c r="D212" s="12"/>
      <c r="E212" s="13" t="s">
        <v>1072</v>
      </c>
      <c r="F212" s="13">
        <v>170156</v>
      </c>
      <c r="G212" s="13" t="s">
        <v>1153</v>
      </c>
      <c r="H212" s="13" t="s">
        <v>1154</v>
      </c>
      <c r="I212" s="13" t="s">
        <v>1155</v>
      </c>
      <c r="J212" s="15"/>
      <c r="K212" s="15"/>
      <c r="L212" s="15"/>
      <c r="M212" s="15"/>
      <c r="N212" s="124">
        <v>29925</v>
      </c>
      <c r="O212" s="17">
        <v>45352</v>
      </c>
      <c r="P212" s="106">
        <v>45412</v>
      </c>
      <c r="Q212" s="107">
        <v>0</v>
      </c>
      <c r="R212" s="185">
        <v>29925</v>
      </c>
      <c r="S212" s="19">
        <f t="shared" si="2"/>
        <v>29925</v>
      </c>
      <c r="T212" s="13" t="s">
        <v>1156</v>
      </c>
      <c r="U212" s="13" t="s">
        <v>1157</v>
      </c>
      <c r="V212" s="13" t="s">
        <v>1158</v>
      </c>
      <c r="W212" s="20"/>
    </row>
    <row r="213" spans="1:23" ht="36">
      <c r="A213" s="11" t="s">
        <v>1159</v>
      </c>
      <c r="B213" s="11" t="s">
        <v>1160</v>
      </c>
      <c r="C213" s="11" t="s">
        <v>1071</v>
      </c>
      <c r="D213" s="12"/>
      <c r="E213" s="13" t="s">
        <v>1161</v>
      </c>
      <c r="F213" s="13">
        <v>170156</v>
      </c>
      <c r="G213" s="13" t="s">
        <v>1161</v>
      </c>
      <c r="H213" s="13" t="s">
        <v>1162</v>
      </c>
      <c r="I213" s="13" t="s">
        <v>1066</v>
      </c>
      <c r="J213" s="15"/>
      <c r="K213" s="15"/>
      <c r="L213" s="15"/>
      <c r="M213" s="15"/>
      <c r="N213" s="124">
        <v>296000</v>
      </c>
      <c r="O213" s="17">
        <v>45404</v>
      </c>
      <c r="P213" s="106">
        <v>45494</v>
      </c>
      <c r="Q213" s="107">
        <v>0</v>
      </c>
      <c r="R213" s="185">
        <v>56247.3</v>
      </c>
      <c r="S213" s="19">
        <f t="shared" si="2"/>
        <v>56247.3</v>
      </c>
      <c r="T213" s="13" t="s">
        <v>1163</v>
      </c>
      <c r="U213" s="13" t="s">
        <v>1164</v>
      </c>
      <c r="V213" s="13"/>
      <c r="W213" s="20"/>
    </row>
    <row r="214" spans="1:23" ht="24">
      <c r="A214" s="233" t="s">
        <v>1165</v>
      </c>
      <c r="B214" s="235" t="s">
        <v>1120</v>
      </c>
      <c r="C214" s="235" t="s">
        <v>1062</v>
      </c>
      <c r="D214" s="12"/>
      <c r="E214" s="13" t="s">
        <v>1087</v>
      </c>
      <c r="F214" s="13">
        <v>170156</v>
      </c>
      <c r="G214" s="13" t="s">
        <v>1087</v>
      </c>
      <c r="H214" s="13" t="s">
        <v>1166</v>
      </c>
      <c r="I214" s="13" t="s">
        <v>1167</v>
      </c>
      <c r="J214" s="15"/>
      <c r="K214" s="15"/>
      <c r="L214" s="15"/>
      <c r="M214" s="15"/>
      <c r="N214" s="124">
        <v>25000</v>
      </c>
      <c r="O214" s="17">
        <v>45551</v>
      </c>
      <c r="P214" s="106">
        <v>45581</v>
      </c>
      <c r="Q214" s="107">
        <v>0</v>
      </c>
      <c r="R214" s="185">
        <v>0</v>
      </c>
      <c r="S214" s="19">
        <f t="shared" si="2"/>
        <v>0</v>
      </c>
      <c r="T214" s="13" t="s">
        <v>1168</v>
      </c>
      <c r="U214" s="13" t="s">
        <v>1169</v>
      </c>
      <c r="V214" s="13"/>
      <c r="W214" s="20"/>
    </row>
    <row r="215" spans="1:23" ht="12.75" customHeight="1">
      <c r="A215" s="234"/>
      <c r="B215" s="236"/>
      <c r="C215" s="236"/>
      <c r="D215" s="12"/>
      <c r="E215" s="13"/>
      <c r="F215" s="13">
        <v>170156</v>
      </c>
      <c r="G215" s="13"/>
      <c r="H215" s="13" t="s">
        <v>1166</v>
      </c>
      <c r="I215" s="13" t="s">
        <v>1170</v>
      </c>
      <c r="J215" s="15"/>
      <c r="K215" s="15"/>
      <c r="L215" s="15"/>
      <c r="M215" s="15"/>
      <c r="N215" s="124">
        <v>44400</v>
      </c>
      <c r="O215" s="17">
        <v>45559</v>
      </c>
      <c r="P215" s="106">
        <v>45589</v>
      </c>
      <c r="Q215" s="107">
        <v>0</v>
      </c>
      <c r="R215" s="185">
        <v>0</v>
      </c>
      <c r="S215" s="19">
        <f t="shared" si="2"/>
        <v>0</v>
      </c>
      <c r="T215" s="13" t="s">
        <v>1171</v>
      </c>
      <c r="U215" s="13" t="s">
        <v>1172</v>
      </c>
      <c r="V215" s="13"/>
      <c r="W215" s="20"/>
    </row>
    <row r="216" spans="1:23" ht="36">
      <c r="A216" s="11" t="s">
        <v>1173</v>
      </c>
      <c r="B216" s="11" t="s">
        <v>1174</v>
      </c>
      <c r="C216" s="11" t="s">
        <v>1062</v>
      </c>
      <c r="D216" s="12"/>
      <c r="E216" s="13" t="s">
        <v>1121</v>
      </c>
      <c r="F216" s="13">
        <v>170156</v>
      </c>
      <c r="G216" s="13" t="s">
        <v>1122</v>
      </c>
      <c r="H216" s="13" t="s">
        <v>1175</v>
      </c>
      <c r="I216" s="13" t="s">
        <v>1176</v>
      </c>
      <c r="J216" s="15"/>
      <c r="K216" s="15"/>
      <c r="L216" s="15"/>
      <c r="M216" s="15"/>
      <c r="N216" s="124">
        <v>330714.53999999998</v>
      </c>
      <c r="O216" s="17">
        <v>45503</v>
      </c>
      <c r="P216" s="106">
        <v>46110</v>
      </c>
      <c r="Q216" s="107">
        <v>0</v>
      </c>
      <c r="R216" s="185">
        <v>0</v>
      </c>
      <c r="S216" s="19">
        <f t="shared" si="2"/>
        <v>0</v>
      </c>
      <c r="T216" s="13" t="s">
        <v>1177</v>
      </c>
      <c r="U216" s="13" t="s">
        <v>1178</v>
      </c>
      <c r="V216" s="13"/>
      <c r="W216" s="20"/>
    </row>
    <row r="217" spans="1:23" ht="36">
      <c r="A217" s="11" t="s">
        <v>1179</v>
      </c>
      <c r="B217" s="11" t="s">
        <v>1180</v>
      </c>
      <c r="C217" s="11" t="s">
        <v>1062</v>
      </c>
      <c r="D217" s="12"/>
      <c r="E217" s="13" t="s">
        <v>1181</v>
      </c>
      <c r="F217" s="13">
        <v>170156</v>
      </c>
      <c r="G217" s="13" t="s">
        <v>1181</v>
      </c>
      <c r="H217" s="13" t="s">
        <v>1182</v>
      </c>
      <c r="I217" s="13" t="s">
        <v>1183</v>
      </c>
      <c r="J217" s="15"/>
      <c r="K217" s="15"/>
      <c r="L217" s="15"/>
      <c r="M217" s="15"/>
      <c r="N217" s="124">
        <v>500000</v>
      </c>
      <c r="O217" s="17">
        <v>45554</v>
      </c>
      <c r="P217" s="106">
        <v>45734</v>
      </c>
      <c r="Q217" s="107">
        <v>0</v>
      </c>
      <c r="R217" s="185">
        <v>0</v>
      </c>
      <c r="S217" s="19">
        <f t="shared" si="2"/>
        <v>0</v>
      </c>
      <c r="T217" s="13" t="s">
        <v>1184</v>
      </c>
      <c r="U217" s="13" t="s">
        <v>1185</v>
      </c>
      <c r="V217" s="13"/>
      <c r="W217" s="20"/>
    </row>
    <row r="218" spans="1:23">
      <c r="A218" s="11"/>
      <c r="B218" s="11"/>
      <c r="C218" s="11"/>
      <c r="D218" s="12"/>
      <c r="E218" s="13"/>
      <c r="F218" s="13"/>
      <c r="G218" s="13"/>
      <c r="H218" s="13"/>
      <c r="I218" s="13"/>
      <c r="J218" s="15"/>
      <c r="K218" s="15"/>
      <c r="L218" s="15"/>
      <c r="M218" s="15"/>
      <c r="N218" s="16"/>
      <c r="O218" s="17"/>
      <c r="P218" s="106"/>
      <c r="Q218" s="107"/>
      <c r="R218" s="107"/>
      <c r="S218" s="19"/>
      <c r="T218" s="13"/>
      <c r="U218" s="13"/>
      <c r="V218" s="13"/>
      <c r="W218" s="20"/>
    </row>
    <row r="219" spans="1:23" s="20" customFormat="1" ht="58.5">
      <c r="A219" s="11" t="s">
        <v>1186</v>
      </c>
      <c r="B219" s="11" t="s">
        <v>1187</v>
      </c>
      <c r="C219" s="11" t="s">
        <v>1188</v>
      </c>
      <c r="D219" s="12" t="s">
        <v>1189</v>
      </c>
      <c r="E219" s="13" t="s">
        <v>1190</v>
      </c>
      <c r="F219" s="13">
        <v>170177</v>
      </c>
      <c r="G219" s="13" t="s">
        <v>1190</v>
      </c>
      <c r="H219" s="13" t="s">
        <v>1182</v>
      </c>
      <c r="I219" s="13" t="s">
        <v>1183</v>
      </c>
      <c r="J219" s="15"/>
      <c r="K219" s="15" t="s">
        <v>33</v>
      </c>
      <c r="L219" s="15" t="s">
        <v>33</v>
      </c>
      <c r="M219" s="15" t="s">
        <v>33</v>
      </c>
      <c r="N219" s="16">
        <v>990083.48</v>
      </c>
      <c r="O219" s="17">
        <v>44908</v>
      </c>
      <c r="P219" s="106">
        <v>45112</v>
      </c>
      <c r="Q219" s="107">
        <v>990083.48</v>
      </c>
      <c r="R219" s="107">
        <v>0</v>
      </c>
      <c r="S219" s="19">
        <f t="shared" si="2"/>
        <v>990083.48</v>
      </c>
      <c r="T219" s="13" t="s">
        <v>1191</v>
      </c>
      <c r="U219" s="13" t="s">
        <v>1192</v>
      </c>
      <c r="V219" s="13" t="s">
        <v>186</v>
      </c>
    </row>
    <row r="220" spans="1:23" s="20" customFormat="1" ht="46.5">
      <c r="A220" s="11" t="s">
        <v>1193</v>
      </c>
      <c r="B220" s="11" t="s">
        <v>1194</v>
      </c>
      <c r="C220" s="11" t="s">
        <v>1188</v>
      </c>
      <c r="D220" s="12" t="s">
        <v>1189</v>
      </c>
      <c r="E220" s="200" t="s">
        <v>1195</v>
      </c>
      <c r="F220" s="200">
        <v>170178</v>
      </c>
      <c r="G220" s="200" t="s">
        <v>1196</v>
      </c>
      <c r="H220" s="13" t="s">
        <v>1197</v>
      </c>
      <c r="I220" s="13" t="s">
        <v>1198</v>
      </c>
      <c r="J220" s="15"/>
      <c r="K220" s="15" t="s">
        <v>33</v>
      </c>
      <c r="L220" s="15" t="s">
        <v>33</v>
      </c>
      <c r="M220" s="15" t="s">
        <v>33</v>
      </c>
      <c r="N220" s="16">
        <v>1053645.6399999999</v>
      </c>
      <c r="O220" s="17"/>
      <c r="P220" s="106">
        <v>45596</v>
      </c>
      <c r="Q220" s="108">
        <v>0</v>
      </c>
      <c r="R220" s="108">
        <v>0</v>
      </c>
      <c r="S220" s="19">
        <f t="shared" si="2"/>
        <v>0</v>
      </c>
      <c r="T220" s="13" t="s">
        <v>1199</v>
      </c>
      <c r="U220" s="13" t="s">
        <v>1200</v>
      </c>
      <c r="V220" s="114"/>
    </row>
    <row r="221" spans="1:23" s="20" customFormat="1" ht="58.5">
      <c r="A221" s="11" t="s">
        <v>1201</v>
      </c>
      <c r="B221" s="11" t="s">
        <v>1194</v>
      </c>
      <c r="C221" s="11" t="s">
        <v>1188</v>
      </c>
      <c r="D221" s="12" t="s">
        <v>1189</v>
      </c>
      <c r="E221" s="202"/>
      <c r="F221" s="202">
        <v>170156</v>
      </c>
      <c r="G221" s="202"/>
      <c r="H221" s="13" t="s">
        <v>1202</v>
      </c>
      <c r="I221" s="13" t="s">
        <v>1198</v>
      </c>
      <c r="J221" s="15"/>
      <c r="K221" s="15" t="s">
        <v>33</v>
      </c>
      <c r="L221" s="15" t="s">
        <v>33</v>
      </c>
      <c r="M221" s="15" t="s">
        <v>33</v>
      </c>
      <c r="N221" s="16">
        <v>45000</v>
      </c>
      <c r="O221" s="17"/>
      <c r="P221" s="106" t="s">
        <v>1203</v>
      </c>
      <c r="Q221" s="108">
        <v>6493.86</v>
      </c>
      <c r="R221" s="108">
        <v>0</v>
      </c>
      <c r="S221" s="19">
        <f t="shared" si="2"/>
        <v>6493.86</v>
      </c>
      <c r="T221" s="13" t="s">
        <v>1204</v>
      </c>
      <c r="U221" s="13" t="s">
        <v>1205</v>
      </c>
      <c r="V221" s="13"/>
    </row>
    <row r="222" spans="1:23" s="20" customFormat="1" ht="81">
      <c r="A222" s="11" t="s">
        <v>1206</v>
      </c>
      <c r="B222" s="11" t="s">
        <v>1207</v>
      </c>
      <c r="C222" s="11" t="s">
        <v>1188</v>
      </c>
      <c r="D222" s="12" t="s">
        <v>1189</v>
      </c>
      <c r="E222" s="13" t="s">
        <v>1208</v>
      </c>
      <c r="F222" s="13">
        <v>170183</v>
      </c>
      <c r="G222" s="13" t="s">
        <v>1208</v>
      </c>
      <c r="H222" s="13" t="s">
        <v>1209</v>
      </c>
      <c r="I222" s="13" t="s">
        <v>1210</v>
      </c>
      <c r="J222" s="15"/>
      <c r="K222" s="15" t="s">
        <v>33</v>
      </c>
      <c r="L222" s="15" t="s">
        <v>33</v>
      </c>
      <c r="M222" s="15" t="s">
        <v>33</v>
      </c>
      <c r="N222" s="16">
        <v>2378876.25</v>
      </c>
      <c r="O222" s="17">
        <v>44477</v>
      </c>
      <c r="P222" s="106">
        <v>45068</v>
      </c>
      <c r="Q222" s="108">
        <v>394117.55999999994</v>
      </c>
      <c r="R222" s="108">
        <v>0</v>
      </c>
      <c r="S222" s="19">
        <f t="shared" si="2"/>
        <v>394117.55999999994</v>
      </c>
      <c r="T222" s="13" t="s">
        <v>1211</v>
      </c>
      <c r="U222" s="13" t="s">
        <v>1212</v>
      </c>
      <c r="V222" s="13" t="s">
        <v>186</v>
      </c>
    </row>
    <row r="223" spans="1:23" s="20" customFormat="1" ht="58.5">
      <c r="A223" s="11" t="s">
        <v>1213</v>
      </c>
      <c r="B223" s="11" t="s">
        <v>1187</v>
      </c>
      <c r="C223" s="11" t="s">
        <v>1188</v>
      </c>
      <c r="D223" s="12" t="s">
        <v>1189</v>
      </c>
      <c r="E223" s="109" t="s">
        <v>1214</v>
      </c>
      <c r="F223" s="109">
        <v>170180</v>
      </c>
      <c r="G223" s="109" t="s">
        <v>1214</v>
      </c>
      <c r="H223" s="13" t="s">
        <v>343</v>
      </c>
      <c r="I223" s="13" t="s">
        <v>1215</v>
      </c>
      <c r="J223" s="15"/>
      <c r="K223" s="15"/>
      <c r="L223" s="15"/>
      <c r="M223" s="15"/>
      <c r="N223" s="110">
        <v>1067689.51</v>
      </c>
      <c r="O223" s="111">
        <v>44266</v>
      </c>
      <c r="P223" s="106" t="s">
        <v>1216</v>
      </c>
      <c r="Q223" s="108">
        <v>330584.76</v>
      </c>
      <c r="R223" s="108">
        <v>0</v>
      </c>
      <c r="S223" s="19">
        <f t="shared" si="2"/>
        <v>330584.76</v>
      </c>
      <c r="T223" s="13" t="s">
        <v>1217</v>
      </c>
      <c r="U223" s="13" t="s">
        <v>1218</v>
      </c>
      <c r="V223" s="13"/>
    </row>
    <row r="224" spans="1:23" s="20" customFormat="1" ht="69">
      <c r="A224" s="11" t="s">
        <v>1219</v>
      </c>
      <c r="B224" s="11" t="s">
        <v>1207</v>
      </c>
      <c r="C224" s="11" t="s">
        <v>1188</v>
      </c>
      <c r="D224" s="12" t="s">
        <v>1189</v>
      </c>
      <c r="E224" s="200" t="s">
        <v>1208</v>
      </c>
      <c r="F224" s="200">
        <v>170183</v>
      </c>
      <c r="G224" s="200" t="s">
        <v>1208</v>
      </c>
      <c r="H224" s="200" t="s">
        <v>1220</v>
      </c>
      <c r="I224" s="13" t="s">
        <v>1210</v>
      </c>
      <c r="J224" s="15"/>
      <c r="K224" s="15" t="s">
        <v>33</v>
      </c>
      <c r="L224" s="15" t="s">
        <v>33</v>
      </c>
      <c r="M224" s="15" t="s">
        <v>33</v>
      </c>
      <c r="N224" s="70">
        <v>486523.67</v>
      </c>
      <c r="O224" s="211">
        <v>44207</v>
      </c>
      <c r="P224" s="106" t="s">
        <v>1221</v>
      </c>
      <c r="Q224" s="108">
        <v>133220.29</v>
      </c>
      <c r="R224" s="186">
        <v>33984.36</v>
      </c>
      <c r="S224" s="19">
        <f t="shared" si="2"/>
        <v>167204.65000000002</v>
      </c>
      <c r="T224" s="13" t="s">
        <v>597</v>
      </c>
      <c r="U224" s="13" t="s">
        <v>1222</v>
      </c>
      <c r="V224" s="13"/>
    </row>
    <row r="225" spans="1:23" s="20" customFormat="1" ht="45.75">
      <c r="A225" s="11" t="s">
        <v>1223</v>
      </c>
      <c r="B225" s="11" t="s">
        <v>1207</v>
      </c>
      <c r="C225" s="11" t="s">
        <v>1188</v>
      </c>
      <c r="D225" s="12" t="s">
        <v>1189</v>
      </c>
      <c r="E225" s="201"/>
      <c r="F225" s="201">
        <v>170156</v>
      </c>
      <c r="G225" s="201"/>
      <c r="H225" s="201"/>
      <c r="I225" s="13" t="s">
        <v>1224</v>
      </c>
      <c r="J225" s="15"/>
      <c r="K225" s="15" t="s">
        <v>33</v>
      </c>
      <c r="L225" s="15" t="s">
        <v>33</v>
      </c>
      <c r="M225" s="15" t="s">
        <v>33</v>
      </c>
      <c r="N225" s="112">
        <v>73346.86</v>
      </c>
      <c r="O225" s="212"/>
      <c r="P225" s="106">
        <v>45381</v>
      </c>
      <c r="Q225" s="108">
        <v>0</v>
      </c>
      <c r="R225" s="108">
        <v>0</v>
      </c>
      <c r="S225" s="19">
        <f t="shared" si="2"/>
        <v>0</v>
      </c>
      <c r="T225" s="13" t="s">
        <v>1225</v>
      </c>
      <c r="U225" s="13" t="s">
        <v>1226</v>
      </c>
      <c r="V225" s="114" t="s">
        <v>101</v>
      </c>
    </row>
    <row r="226" spans="1:23" s="20" customFormat="1" ht="92.25">
      <c r="A226" s="11" t="s">
        <v>1227</v>
      </c>
      <c r="B226" s="11" t="s">
        <v>1207</v>
      </c>
      <c r="C226" s="11" t="s">
        <v>1188</v>
      </c>
      <c r="D226" s="12" t="s">
        <v>1189</v>
      </c>
      <c r="E226" s="202"/>
      <c r="F226" s="202">
        <v>170156</v>
      </c>
      <c r="G226" s="202" t="s">
        <v>1208</v>
      </c>
      <c r="H226" s="202"/>
      <c r="I226" s="13" t="s">
        <v>1210</v>
      </c>
      <c r="J226" s="15"/>
      <c r="K226" s="15" t="s">
        <v>33</v>
      </c>
      <c r="L226" s="15" t="s">
        <v>33</v>
      </c>
      <c r="M226" s="15" t="s">
        <v>33</v>
      </c>
      <c r="N226" s="108">
        <v>3845186.4699999997</v>
      </c>
      <c r="O226" s="213"/>
      <c r="P226" s="106">
        <v>45596</v>
      </c>
      <c r="Q226" s="107">
        <v>2672582.88</v>
      </c>
      <c r="R226" s="185">
        <v>1391735.77</v>
      </c>
      <c r="S226" s="19">
        <f t="shared" si="2"/>
        <v>4064318.65</v>
      </c>
      <c r="T226" s="13" t="s">
        <v>1228</v>
      </c>
      <c r="U226" s="13" t="s">
        <v>1229</v>
      </c>
      <c r="V226" s="13"/>
    </row>
    <row r="227" spans="1:23" ht="48">
      <c r="A227" s="11" t="s">
        <v>1230</v>
      </c>
      <c r="B227" s="11" t="s">
        <v>1231</v>
      </c>
      <c r="C227" s="11" t="s">
        <v>1188</v>
      </c>
      <c r="D227" s="12"/>
      <c r="E227" s="133" t="s">
        <v>1232</v>
      </c>
      <c r="F227" s="133">
        <v>170177</v>
      </c>
      <c r="G227" s="133" t="s">
        <v>1232</v>
      </c>
      <c r="H227" s="133" t="s">
        <v>1233</v>
      </c>
      <c r="I227" s="187" t="s">
        <v>1234</v>
      </c>
      <c r="J227" s="15"/>
      <c r="K227" s="15"/>
      <c r="L227" s="15"/>
      <c r="M227" s="15"/>
      <c r="N227" s="186">
        <v>26649.19</v>
      </c>
      <c r="O227" s="181">
        <v>45597</v>
      </c>
      <c r="P227" s="106">
        <v>45657</v>
      </c>
      <c r="Q227" s="107">
        <v>0</v>
      </c>
      <c r="R227" s="185">
        <v>0</v>
      </c>
      <c r="S227" s="19">
        <f t="shared" si="2"/>
        <v>0</v>
      </c>
      <c r="T227" s="13" t="s">
        <v>1235</v>
      </c>
      <c r="U227" s="13" t="s">
        <v>1236</v>
      </c>
      <c r="V227" s="13"/>
      <c r="W227" s="20"/>
    </row>
    <row r="228" spans="1:23" ht="12.75" customHeight="1">
      <c r="A228" s="11"/>
      <c r="B228" s="11"/>
      <c r="C228" s="11"/>
      <c r="D228" s="12"/>
      <c r="E228" s="133"/>
      <c r="F228" s="133"/>
      <c r="G228" s="133"/>
      <c r="H228" s="133"/>
      <c r="I228" s="13"/>
      <c r="J228" s="15"/>
      <c r="K228" s="15"/>
      <c r="L228" s="15"/>
      <c r="M228" s="15"/>
      <c r="N228" s="108"/>
      <c r="O228" s="181"/>
      <c r="P228" s="106"/>
      <c r="Q228" s="107"/>
      <c r="R228" s="185"/>
      <c r="S228" s="19"/>
      <c r="T228" s="13"/>
      <c r="U228" s="13"/>
      <c r="V228" s="13"/>
      <c r="W228" s="20"/>
    </row>
    <row r="229" spans="1:23" ht="57.75" customHeight="1">
      <c r="A229" s="11" t="s">
        <v>1237</v>
      </c>
      <c r="B229" s="11" t="s">
        <v>27</v>
      </c>
      <c r="C229" s="11" t="s">
        <v>28</v>
      </c>
      <c r="D229" s="12"/>
      <c r="E229" s="133" t="s">
        <v>1238</v>
      </c>
      <c r="F229" s="133">
        <v>170010</v>
      </c>
      <c r="G229" s="133" t="s">
        <v>1238</v>
      </c>
      <c r="H229" s="188" t="s">
        <v>1239</v>
      </c>
      <c r="I229" s="13" t="s">
        <v>1240</v>
      </c>
      <c r="J229" s="15"/>
      <c r="K229" s="15"/>
      <c r="L229" s="15"/>
      <c r="M229" s="15"/>
      <c r="N229" s="186">
        <v>76800</v>
      </c>
      <c r="O229" s="181">
        <v>45406</v>
      </c>
      <c r="P229" s="106">
        <v>45771</v>
      </c>
      <c r="Q229" s="107">
        <v>0</v>
      </c>
      <c r="R229" s="185">
        <v>23040</v>
      </c>
      <c r="S229" s="19">
        <f t="shared" si="2"/>
        <v>23040</v>
      </c>
      <c r="T229" s="13" t="s">
        <v>1241</v>
      </c>
      <c r="U229" s="13" t="s">
        <v>1242</v>
      </c>
      <c r="V229" s="13"/>
      <c r="W229" s="20"/>
    </row>
    <row r="231" spans="1:23">
      <c r="Q231" s="113"/>
      <c r="R231" s="113"/>
      <c r="S231" s="113"/>
    </row>
    <row r="233" spans="1:23"/>
  </sheetData>
  <autoFilter ref="A1:U22" xr:uid="{00000000-0001-0000-0100-000000000000}"/>
  <mergeCells count="89">
    <mergeCell ref="A214:A215"/>
    <mergeCell ref="B214:B215"/>
    <mergeCell ref="C214:C215"/>
    <mergeCell ref="G103:G105"/>
    <mergeCell ref="B103:B105"/>
    <mergeCell ref="C103:C105"/>
    <mergeCell ref="D103:D105"/>
    <mergeCell ref="E103:E105"/>
    <mergeCell ref="F103:F105"/>
    <mergeCell ref="E117:E118"/>
    <mergeCell ref="G117:G118"/>
    <mergeCell ref="E119:E120"/>
    <mergeCell ref="G119:G120"/>
    <mergeCell ref="D128:D129"/>
    <mergeCell ref="E161:E163"/>
    <mergeCell ref="G161:G163"/>
    <mergeCell ref="J3:M3"/>
    <mergeCell ref="N3:U3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A79:A80"/>
    <mergeCell ref="D79:D80"/>
    <mergeCell ref="E79:E80"/>
    <mergeCell ref="F79:F80"/>
    <mergeCell ref="G79:G80"/>
    <mergeCell ref="B79:B80"/>
    <mergeCell ref="C79:C80"/>
    <mergeCell ref="H79:H80"/>
    <mergeCell ref="I79:I80"/>
    <mergeCell ref="O79:O80"/>
    <mergeCell ref="P79:P80"/>
    <mergeCell ref="J103:J104"/>
    <mergeCell ref="K103:K104"/>
    <mergeCell ref="L103:L104"/>
    <mergeCell ref="M103:M104"/>
    <mergeCell ref="H103:H105"/>
    <mergeCell ref="I103:I105"/>
    <mergeCell ref="M128:M129"/>
    <mergeCell ref="E122:E123"/>
    <mergeCell ref="G122:G123"/>
    <mergeCell ref="I128:I129"/>
    <mergeCell ref="J128:J129"/>
    <mergeCell ref="K128:K129"/>
    <mergeCell ref="L128:L129"/>
    <mergeCell ref="E128:E129"/>
    <mergeCell ref="F128:F129"/>
    <mergeCell ref="G128:G129"/>
    <mergeCell ref="H128:H129"/>
    <mergeCell ref="F166:F168"/>
    <mergeCell ref="N166:N168"/>
    <mergeCell ref="O166:O168"/>
    <mergeCell ref="D197:D198"/>
    <mergeCell ref="E197:E198"/>
    <mergeCell ref="F197:F198"/>
    <mergeCell ref="G197:G198"/>
    <mergeCell ref="H197:H198"/>
    <mergeCell ref="E224:E226"/>
    <mergeCell ref="F224:F226"/>
    <mergeCell ref="G224:G226"/>
    <mergeCell ref="H224:H226"/>
    <mergeCell ref="T166:T168"/>
    <mergeCell ref="L197:L198"/>
    <mergeCell ref="M197:M198"/>
    <mergeCell ref="E220:E221"/>
    <mergeCell ref="F220:F221"/>
    <mergeCell ref="G220:G221"/>
    <mergeCell ref="R166:R168"/>
    <mergeCell ref="I197:I198"/>
    <mergeCell ref="J197:J198"/>
    <mergeCell ref="K197:K198"/>
    <mergeCell ref="P166:P168"/>
    <mergeCell ref="O224:O226"/>
    <mergeCell ref="V166:V168"/>
    <mergeCell ref="N126:N127"/>
    <mergeCell ref="N132:N133"/>
    <mergeCell ref="O132:O133"/>
    <mergeCell ref="P132:P133"/>
    <mergeCell ref="U166:U168"/>
    <mergeCell ref="N130:N131"/>
    <mergeCell ref="O130:O131"/>
    <mergeCell ref="P130:P1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C2E4AFE7DA84886A5671F5947AC4B" ma:contentTypeVersion="16" ma:contentTypeDescription="Crie um novo documento." ma:contentTypeScope="" ma:versionID="4c47e9eab782fe6b5a14299962126296">
  <xsd:schema xmlns:xsd="http://www.w3.org/2001/XMLSchema" xmlns:xs="http://www.w3.org/2001/XMLSchema" xmlns:p="http://schemas.microsoft.com/office/2006/metadata/properties" xmlns:ns2="7640e0c6-cc09-4e0e-b392-5fac14b73250" xmlns:ns3="44dd438a-ca4a-4c12-ba39-ae235a053564" targetNamespace="http://schemas.microsoft.com/office/2006/metadata/properties" ma:root="true" ma:fieldsID="7907f14364b02dbe4a8e7b08abb4cb89" ns2:_="" ns3:_="">
    <xsd:import namespace="7640e0c6-cc09-4e0e-b392-5fac14b73250"/>
    <xsd:import namespace="44dd438a-ca4a-4c12-ba39-ae235a0535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ink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0e0c6-cc09-4e0e-b392-5fac14b732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23" nillable="true" ma:displayName="Status de liberação" ma:internalName="Status_x0020_de_x0020_libera_x00e7__x00e3_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d438a-ca4a-4c12-ba39-ae235a0535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a129a3-7c83-4b0e-bbe4-d1b80249754c}" ma:internalName="TaxCatchAll" ma:showField="CatchAllData" ma:web="44dd438a-ca4a-4c12-ba39-ae235a0535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7640e0c6-cc09-4e0e-b392-5fac14b73250">
      <Url xsi:nil="true"/>
      <Description xsi:nil="true"/>
    </Link>
    <_Flow_SignoffStatus xmlns="7640e0c6-cc09-4e0e-b392-5fac14b73250" xsi:nil="true"/>
    <TaxCatchAll xmlns="44dd438a-ca4a-4c12-ba39-ae235a053564" xsi:nil="true"/>
    <lcf76f155ced4ddcb4097134ff3c332f xmlns="7640e0c6-cc09-4e0e-b392-5fac14b7325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33004D-7FCD-4172-AAEF-0A43E532EBA1}"/>
</file>

<file path=customXml/itemProps2.xml><?xml version="1.0" encoding="utf-8"?>
<ds:datastoreItem xmlns:ds="http://schemas.openxmlformats.org/officeDocument/2006/customXml" ds:itemID="{B25AE167-B375-462B-8A06-D804E291DAC0}"/>
</file>

<file path=customXml/itemProps3.xml><?xml version="1.0" encoding="utf-8"?>
<ds:datastoreItem xmlns:ds="http://schemas.openxmlformats.org/officeDocument/2006/customXml" ds:itemID="{B48CF212-C108-4949-BCDD-2374E0143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Receita Federal do Brasil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Joao Paulo Nobre da Silva</dc:creator>
  <cp:keywords/>
  <dc:description/>
  <cp:lastModifiedBy/>
  <cp:revision/>
  <dcterms:created xsi:type="dcterms:W3CDTF">2024-04-17T12:02:05Z</dcterms:created>
  <dcterms:modified xsi:type="dcterms:W3CDTF">2024-10-29T22:20:12Z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0x010100FD9C2E4AFE7DA84886A5671F5947AC4B</vt:lpwstr>
  </property>
  <property fmtid="{D5CDD505-2E9C-101B-9397-08002B2CF9AE}" pid="3" name="MediaServiceImageTags">
    <vt:lpwstr/>
  </property>
</Properties>
</file>