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6"/>
  <workbookPr/>
  <mc:AlternateContent xmlns:mc="http://schemas.openxmlformats.org/markup-compatibility/2006">
    <mc:Choice Requires="x15">
      <x15ac:absPath xmlns:x15ac="http://schemas.microsoft.com/office/spreadsheetml/2010/11/ac" url="C:\Users\renan.moura\Downloads\"/>
    </mc:Choice>
  </mc:AlternateContent>
  <xr:revisionPtr revIDLastSave="0" documentId="11_F01FF94036F48B9BF1ECA07CE2EC59F12A11FE2D" xr6:coauthVersionLast="47" xr6:coauthVersionMax="47" xr10:uidLastSave="{00000000-0000-0000-0000-000000000000}"/>
  <bookViews>
    <workbookView xWindow="0" yWindow="0" windowWidth="28800" windowHeight="13020" xr2:uid="{00000000-000D-0000-FFFF-FFFF00000000}"/>
  </bookViews>
  <sheets>
    <sheet name="BDI" sheetId="7" r:id="rId1"/>
  </sheets>
  <definedNames>
    <definedName name="_xlnm.Print_Area" localSheetId="0">BDI!$A$1:$D$34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7" l="1"/>
  <c r="C24" i="7"/>
  <c r="D23" i="7"/>
  <c r="D18" i="7" l="1"/>
  <c r="D13" i="7" l="1"/>
  <c r="D21" i="7"/>
  <c r="D22" i="7"/>
  <c r="D14" i="7"/>
  <c r="C11" i="7"/>
  <c r="C17" i="7"/>
  <c r="C18" i="7" s="1"/>
  <c r="D20" i="7"/>
  <c r="D24" i="7" l="1"/>
  <c r="D12" i="7"/>
  <c r="C12" i="7" s="1"/>
  <c r="C15" i="7" s="1"/>
  <c r="C25" i="7" s="1"/>
  <c r="D15" i="7" l="1"/>
</calcChain>
</file>

<file path=xl/sharedStrings.xml><?xml version="1.0" encoding="utf-8"?>
<sst xmlns="http://schemas.openxmlformats.org/spreadsheetml/2006/main" count="41" uniqueCount="35">
  <si>
    <r>
      <t xml:space="preserve">Diretoria de Planejamento e Pesquisa </t>
    </r>
    <r>
      <rPr>
        <b/>
        <sz val="18"/>
        <color rgb="FF000000"/>
        <rFont val="Calibri"/>
        <family val="2"/>
      </rPr>
      <t>–</t>
    </r>
    <r>
      <rPr>
        <b/>
        <sz val="18"/>
        <color rgb="FF000000"/>
        <rFont val="Calibri"/>
        <family val="2"/>
        <scheme val="minor"/>
      </rPr>
      <t xml:space="preserve"> DPP</t>
    </r>
  </si>
  <si>
    <r>
      <t xml:space="preserve">Coordenação-Geral de Custos de Infraestrutura de Transportes </t>
    </r>
    <r>
      <rPr>
        <b/>
        <sz val="18"/>
        <color rgb="FF000000"/>
        <rFont val="Calibri"/>
        <family val="2"/>
      </rPr>
      <t>–</t>
    </r>
    <r>
      <rPr>
        <b/>
        <sz val="18"/>
        <color rgb="FF000000"/>
        <rFont val="Calibri"/>
        <family val="2"/>
        <scheme val="minor"/>
      </rPr>
      <t xml:space="preserve"> CGCIT</t>
    </r>
  </si>
  <si>
    <r>
      <t xml:space="preserve">Sistema de Custos Referenciais de Obras </t>
    </r>
    <r>
      <rPr>
        <b/>
        <sz val="16"/>
        <color theme="1"/>
        <rFont val="Calibri"/>
        <family val="2"/>
      </rPr>
      <t>– SICRO</t>
    </r>
  </si>
  <si>
    <t>Valores de referência para as taxas de Benefícios e Despesas Indiretas</t>
  </si>
  <si>
    <t>Descrição das Parcelas</t>
  </si>
  <si>
    <t>Intervenção</t>
  </si>
  <si>
    <t>Porte</t>
  </si>
  <si>
    <t>Despesas Indiretas</t>
  </si>
  <si>
    <t>% sobre PV</t>
  </si>
  <si>
    <t>% sobre CD</t>
  </si>
  <si>
    <t>Administração Central</t>
  </si>
  <si>
    <t>Variável - f (CD)</t>
  </si>
  <si>
    <t>Despesas Financeiras</t>
  </si>
  <si>
    <t>Seguros e Garantias Contratuais</t>
  </si>
  <si>
    <t>0,25% do PV</t>
  </si>
  <si>
    <t>Riscos</t>
  </si>
  <si>
    <t>0,50% do PV</t>
  </si>
  <si>
    <t>Subtotal 1</t>
  </si>
  <si>
    <t>Benefícios</t>
  </si>
  <si>
    <t>Lucro</t>
  </si>
  <si>
    <t>Subtotal 2</t>
  </si>
  <si>
    <t>Tributos</t>
  </si>
  <si>
    <t>PIS</t>
  </si>
  <si>
    <t>0,65% do PV</t>
  </si>
  <si>
    <t>COFINS</t>
  </si>
  <si>
    <t>3,00% do PV</t>
  </si>
  <si>
    <t>ISSQN</t>
  </si>
  <si>
    <t>Contribuição Previdenciária sobre a Receita Bruta (CPRB)</t>
  </si>
  <si>
    <t>4,50% do PV</t>
  </si>
  <si>
    <t>Subtotal 3</t>
  </si>
  <si>
    <t>Total - BDI (%)</t>
  </si>
  <si>
    <t>PV = Preço de Venda</t>
  </si>
  <si>
    <t>CD = Custo Direto</t>
  </si>
  <si>
    <t>SELIC (maio/2024) = 10,50% a.a.</t>
  </si>
  <si>
    <t>DF = [(1+SELIC)^(1/12)-1] sobre (PV - Lucro), o que resulta em DF =  0,84% sobre (PV - Lucro)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</si>
</sst>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&quot;% sobre (PV - Lucro)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6"/>
      <name val="Calibri"/>
      <family val="2"/>
      <scheme val="minor"/>
    </font>
    <font>
      <b/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377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2" fontId="2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0" fontId="6" fillId="0" borderId="0" xfId="0" applyFont="1"/>
    <xf numFmtId="10" fontId="2" fillId="0" borderId="0" xfId="1" applyNumberFormat="1" applyFont="1"/>
    <xf numFmtId="164" fontId="2" fillId="0" borderId="0" xfId="1" applyNumberFormat="1" applyFont="1"/>
    <xf numFmtId="0" fontId="5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8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0" xfId="0" applyFont="1"/>
    <xf numFmtId="0" fontId="5" fillId="0" borderId="4" xfId="0" applyFont="1" applyBorder="1" applyAlignment="1">
      <alignment horizontal="right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2" fillId="0" borderId="7" xfId="0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165" fontId="2" fillId="0" borderId="3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3770"/>
      <color rgb="FF003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0"/>
  <sheetViews>
    <sheetView showGridLines="0" tabSelected="1" zoomScale="85" zoomScaleNormal="85" zoomScaleSheetLayoutView="80" zoomScalePageLayoutView="25" workbookViewId="0"/>
  </sheetViews>
  <sheetFormatPr defaultColWidth="9.140625" defaultRowHeight="18.75"/>
  <cols>
    <col min="1" max="1" width="40.28515625" style="1" bestFit="1" customWidth="1"/>
    <col min="2" max="2" width="30.7109375" style="2" customWidth="1"/>
    <col min="3" max="4" width="22.42578125" style="2" customWidth="1"/>
    <col min="5" max="16384" width="9.140625" style="1"/>
  </cols>
  <sheetData>
    <row r="2" spans="1:4" s="17" customFormat="1" ht="23.25">
      <c r="A2" s="23" t="s">
        <v>0</v>
      </c>
      <c r="B2" s="23"/>
      <c r="C2" s="23"/>
      <c r="D2" s="23"/>
    </row>
    <row r="3" spans="1:4" s="17" customFormat="1" ht="23.25" customHeight="1">
      <c r="A3" s="23" t="s">
        <v>1</v>
      </c>
      <c r="B3" s="23"/>
      <c r="C3" s="23"/>
      <c r="D3" s="23"/>
    </row>
    <row r="4" spans="1:4" s="17" customFormat="1" ht="23.25">
      <c r="A4" s="21"/>
      <c r="B4" s="21"/>
      <c r="C4" s="21"/>
      <c r="D4" s="21"/>
    </row>
    <row r="5" spans="1:4" s="14" customFormat="1" ht="24.95" customHeight="1">
      <c r="A5" s="24" t="s">
        <v>2</v>
      </c>
      <c r="B5" s="24"/>
      <c r="C5" s="24"/>
      <c r="D5" s="24"/>
    </row>
    <row r="7" spans="1:4" s="26" customFormat="1" ht="24.95" customHeight="1">
      <c r="A7" s="25" t="s">
        <v>3</v>
      </c>
      <c r="B7" s="25"/>
      <c r="C7" s="25"/>
      <c r="D7" s="25"/>
    </row>
    <row r="8" spans="1:4" s="15" customFormat="1" ht="24.95" customHeight="1">
      <c r="A8" s="34" t="s">
        <v>4</v>
      </c>
      <c r="B8" s="34"/>
      <c r="C8" s="38" t="s">
        <v>5</v>
      </c>
      <c r="D8" s="39"/>
    </row>
    <row r="9" spans="1:4" s="15" customFormat="1" ht="24.95" customHeight="1">
      <c r="A9" s="34"/>
      <c r="B9" s="34"/>
      <c r="C9" s="34" t="s">
        <v>6</v>
      </c>
      <c r="D9" s="34"/>
    </row>
    <row r="10" spans="1:4" s="14" customFormat="1" ht="24.95" customHeight="1">
      <c r="A10" s="33" t="s">
        <v>7</v>
      </c>
      <c r="B10" s="33"/>
      <c r="C10" s="3" t="s">
        <v>8</v>
      </c>
      <c r="D10" s="3" t="s">
        <v>9</v>
      </c>
    </row>
    <row r="11" spans="1:4" s="16" customFormat="1" ht="24.95" customHeight="1">
      <c r="A11" s="18" t="s">
        <v>10</v>
      </c>
      <c r="B11" s="4" t="s">
        <v>11</v>
      </c>
      <c r="C11" s="28">
        <f>D11/(1+D$25/100)</f>
        <v>4.6356865342319722</v>
      </c>
      <c r="D11" s="28">
        <v>6</v>
      </c>
    </row>
    <row r="12" spans="1:4" s="16" customFormat="1" ht="24.95" customHeight="1">
      <c r="A12" s="19" t="s">
        <v>12</v>
      </c>
      <c r="B12" s="27">
        <v>0.84</v>
      </c>
      <c r="C12" s="29">
        <f>D12/(1+D$25/100)</f>
        <v>0.79457027196453334</v>
      </c>
      <c r="D12" s="29">
        <f>D25-(D11+D13+D14+D17+D20+D21+D22+D23)</f>
        <v>1.0284176025670497</v>
      </c>
    </row>
    <row r="13" spans="1:4" s="16" customFormat="1" ht="24.95" customHeight="1">
      <c r="A13" s="19" t="s">
        <v>13</v>
      </c>
      <c r="B13" s="5" t="s">
        <v>14</v>
      </c>
      <c r="C13" s="29">
        <v>0.25</v>
      </c>
      <c r="D13" s="29">
        <f>C13*(1+D$25/100)</f>
        <v>0.32357666743066699</v>
      </c>
    </row>
    <row r="14" spans="1:4" s="16" customFormat="1" ht="24.95" customHeight="1">
      <c r="A14" s="19" t="s">
        <v>15</v>
      </c>
      <c r="B14" s="5" t="s">
        <v>16</v>
      </c>
      <c r="C14" s="29">
        <v>0.5</v>
      </c>
      <c r="D14" s="29">
        <f>C14*(1+D$25/100)</f>
        <v>0.64715333486133397</v>
      </c>
    </row>
    <row r="15" spans="1:4" s="16" customFormat="1" ht="24.95" customHeight="1">
      <c r="A15" s="20"/>
      <c r="B15" s="22" t="s">
        <v>17</v>
      </c>
      <c r="C15" s="30">
        <f t="shared" ref="C15:D15" si="0">SUM(C11:C14)</f>
        <v>6.1802568061965051</v>
      </c>
      <c r="D15" s="30">
        <f t="shared" si="0"/>
        <v>7.9991476048590506</v>
      </c>
    </row>
    <row r="16" spans="1:4" s="16" customFormat="1" ht="24.95" customHeight="1">
      <c r="A16" s="35" t="s">
        <v>18</v>
      </c>
      <c r="B16" s="35"/>
      <c r="C16" s="31" t="s">
        <v>8</v>
      </c>
      <c r="D16" s="31" t="s">
        <v>9</v>
      </c>
    </row>
    <row r="17" spans="1:4" s="16" customFormat="1" ht="24.95" customHeight="1">
      <c r="A17" s="18" t="s">
        <v>19</v>
      </c>
      <c r="B17" s="4" t="s">
        <v>11</v>
      </c>
      <c r="C17" s="28">
        <f>D17/(1+D$25/100)</f>
        <v>5.4083009566039673</v>
      </c>
      <c r="D17" s="28">
        <v>7</v>
      </c>
    </row>
    <row r="18" spans="1:4" s="16" customFormat="1" ht="24.95" customHeight="1">
      <c r="A18" s="20"/>
      <c r="B18" s="22" t="s">
        <v>20</v>
      </c>
      <c r="C18" s="30">
        <f t="shared" ref="C18:D18" si="1">C17</f>
        <v>5.4083009566039673</v>
      </c>
      <c r="D18" s="30">
        <f t="shared" si="1"/>
        <v>7</v>
      </c>
    </row>
    <row r="19" spans="1:4" s="16" customFormat="1" ht="24.95" customHeight="1">
      <c r="A19" s="35" t="s">
        <v>21</v>
      </c>
      <c r="B19" s="35"/>
      <c r="C19" s="31" t="s">
        <v>8</v>
      </c>
      <c r="D19" s="31" t="s">
        <v>9</v>
      </c>
    </row>
    <row r="20" spans="1:4" s="16" customFormat="1" ht="24.95" customHeight="1">
      <c r="A20" s="18" t="s">
        <v>22</v>
      </c>
      <c r="B20" s="4" t="s">
        <v>23</v>
      </c>
      <c r="C20" s="28">
        <v>0.65</v>
      </c>
      <c r="D20" s="28">
        <f>C20*(1+D$25/100)</f>
        <v>0.84129933531973422</v>
      </c>
    </row>
    <row r="21" spans="1:4" s="16" customFormat="1" ht="24.95" customHeight="1">
      <c r="A21" s="19" t="s">
        <v>24</v>
      </c>
      <c r="B21" s="5" t="s">
        <v>25</v>
      </c>
      <c r="C21" s="29">
        <v>3</v>
      </c>
      <c r="D21" s="29">
        <f>C21*(1+D$25/100)</f>
        <v>3.8829200091680036</v>
      </c>
    </row>
    <row r="22" spans="1:4" s="16" customFormat="1" ht="24.95" customHeight="1">
      <c r="A22" s="19" t="s">
        <v>26</v>
      </c>
      <c r="B22" s="5" t="s">
        <v>25</v>
      </c>
      <c r="C22" s="29">
        <v>3</v>
      </c>
      <c r="D22" s="29">
        <f>C22*(1+D$25/100)</f>
        <v>3.8829200091680036</v>
      </c>
    </row>
    <row r="23" spans="1:4" s="16" customFormat="1" ht="37.5">
      <c r="A23" s="32" t="s">
        <v>27</v>
      </c>
      <c r="B23" s="5" t="s">
        <v>28</v>
      </c>
      <c r="C23" s="29">
        <v>4.5</v>
      </c>
      <c r="D23" s="29">
        <f>C23*(1+D$25/100)</f>
        <v>5.8243800137520054</v>
      </c>
    </row>
    <row r="24" spans="1:4" s="16" customFormat="1" ht="24.95" customHeight="1">
      <c r="A24" s="20"/>
      <c r="B24" s="22" t="s">
        <v>29</v>
      </c>
      <c r="C24" s="30">
        <f>SUM(C20:C23)</f>
        <v>11.15</v>
      </c>
      <c r="D24" s="30">
        <f>SUM(D20:D23)</f>
        <v>14.431519367407747</v>
      </c>
    </row>
    <row r="25" spans="1:4" s="16" customFormat="1" ht="24.95" customHeight="1">
      <c r="A25" s="36" t="s">
        <v>30</v>
      </c>
      <c r="B25" s="37"/>
      <c r="C25" s="6">
        <f>C15+C18+C24</f>
        <v>22.738557762800475</v>
      </c>
      <c r="D25" s="6">
        <f>((1+(D11/100+D17/100-(B12/100*D17/100)))/(1-(B12/100+C14/100+C13/100+C20/100+C21/100+C22/100+C23/100))-1)*100</f>
        <v>29.430666972266796</v>
      </c>
    </row>
    <row r="26" spans="1:4" s="7" customFormat="1">
      <c r="B26" s="9"/>
      <c r="C26" s="8"/>
      <c r="D26" s="8"/>
    </row>
    <row r="27" spans="1:4">
      <c r="A27" s="1" t="s">
        <v>31</v>
      </c>
      <c r="C27" s="10"/>
      <c r="D27" s="10"/>
    </row>
    <row r="28" spans="1:4">
      <c r="A28" s="1" t="s">
        <v>32</v>
      </c>
    </row>
    <row r="29" spans="1:4">
      <c r="A29" s="1" t="s">
        <v>33</v>
      </c>
    </row>
    <row r="30" spans="1:4">
      <c r="A30" s="1" t="s">
        <v>34</v>
      </c>
    </row>
    <row r="31" spans="1:4">
      <c r="A31" s="11"/>
    </row>
    <row r="34" spans="1:4">
      <c r="B34" s="1"/>
      <c r="C34" s="1"/>
      <c r="D34" s="1"/>
    </row>
    <row r="35" spans="1:4">
      <c r="B35" s="1"/>
      <c r="C35" s="1"/>
      <c r="D35" s="1"/>
    </row>
    <row r="36" spans="1:4">
      <c r="A36" s="12"/>
      <c r="B36" s="1"/>
      <c r="C36" s="1"/>
      <c r="D36" s="1"/>
    </row>
    <row r="37" spans="1:4">
      <c r="A37" s="13"/>
      <c r="B37" s="1"/>
      <c r="C37" s="1"/>
      <c r="D37" s="1"/>
    </row>
    <row r="38" spans="1:4">
      <c r="B38" s="1"/>
      <c r="C38" s="1"/>
      <c r="D38" s="1"/>
    </row>
    <row r="39" spans="1:4">
      <c r="B39" s="1"/>
      <c r="C39" s="1"/>
      <c r="D39" s="1"/>
    </row>
    <row r="40" spans="1:4">
      <c r="B40" s="1"/>
      <c r="C40" s="1"/>
      <c r="D40" s="1"/>
    </row>
    <row r="41" spans="1:4">
      <c r="B41" s="1"/>
      <c r="C41" s="1"/>
      <c r="D41" s="1"/>
    </row>
    <row r="42" spans="1:4">
      <c r="B42" s="1"/>
      <c r="C42" s="1"/>
      <c r="D42" s="1"/>
    </row>
    <row r="43" spans="1:4">
      <c r="B43" s="1"/>
      <c r="C43" s="1"/>
      <c r="D43" s="1"/>
    </row>
    <row r="44" spans="1:4">
      <c r="B44" s="1"/>
      <c r="C44" s="1"/>
      <c r="D44" s="1"/>
    </row>
    <row r="45" spans="1:4">
      <c r="B45" s="1"/>
      <c r="C45" s="1"/>
      <c r="D45" s="1"/>
    </row>
    <row r="46" spans="1:4">
      <c r="B46" s="1"/>
      <c r="C46" s="1"/>
      <c r="D46" s="1"/>
    </row>
    <row r="47" spans="1:4">
      <c r="B47" s="1"/>
      <c r="C47" s="1"/>
      <c r="D47" s="1"/>
    </row>
    <row r="48" spans="1:4">
      <c r="B48" s="1"/>
      <c r="C48" s="1"/>
      <c r="D48" s="1"/>
    </row>
    <row r="49" s="1" customFormat="1"/>
    <row r="50" s="1" customFormat="1"/>
  </sheetData>
  <mergeCells count="7">
    <mergeCell ref="C8:D8"/>
    <mergeCell ref="C9:D9"/>
    <mergeCell ref="A10:B10"/>
    <mergeCell ref="A8:B9"/>
    <mergeCell ref="A16:B16"/>
    <mergeCell ref="A19:B19"/>
    <mergeCell ref="A25:B2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0" orientation="portrait" r:id="rId1"/>
  <headerFooter>
    <oddHeader>&amp;L&amp;G</oddHeader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7f1210-2ce2-4eee-aefb-593fa55b37b2">
      <Terms xmlns="http://schemas.microsoft.com/office/infopath/2007/PartnerControls"/>
    </lcf76f155ced4ddcb4097134ff3c332f>
    <TaxCatchAll xmlns="bda8fec1-f1ff-4619-b4a9-1ec6a6dee85a" xsi:nil="true"/>
    <SharedWithUsers xmlns="bda8fec1-f1ff-4619-b4a9-1ec6a6dee85a">
      <UserInfo>
        <DisplayName>CGCIT Members</DisplayName>
        <AccountId>81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FEAC696FAEC458AD148EABFAC7E93" ma:contentTypeVersion="12" ma:contentTypeDescription="Create a new document." ma:contentTypeScope="" ma:versionID="c7d5ecfffc9f36a6d0c0aad1def7e180">
  <xsd:schema xmlns:xsd="http://www.w3.org/2001/XMLSchema" xmlns:xs="http://www.w3.org/2001/XMLSchema" xmlns:p="http://schemas.microsoft.com/office/2006/metadata/properties" xmlns:ns2="377f1210-2ce2-4eee-aefb-593fa55b37b2" xmlns:ns3="bda8fec1-f1ff-4619-b4a9-1ec6a6dee85a" targetNamespace="http://schemas.microsoft.com/office/2006/metadata/properties" ma:root="true" ma:fieldsID="3e89b175c487346fc0b2cb02ede7ec52" ns2:_="" ns3:_="">
    <xsd:import namespace="377f1210-2ce2-4eee-aefb-593fa55b37b2"/>
    <xsd:import namespace="bda8fec1-f1ff-4619-b4a9-1ec6a6dee8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f1210-2ce2-4eee-aefb-593fa55b37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40c98fe-ba56-4a3d-83b3-c6370defb1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8fec1-f1ff-4619-b4a9-1ec6a6dee85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6c0d5f8-02d1-4b50-b24d-c9b6b10e5c20}" ma:internalName="TaxCatchAll" ma:showField="CatchAllData" ma:web="bda8fec1-f1ff-4619-b4a9-1ec6a6dee8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5D75D9-E800-4294-9D2B-5799A6BACC93}"/>
</file>

<file path=customXml/itemProps2.xml><?xml version="1.0" encoding="utf-8"?>
<ds:datastoreItem xmlns:ds="http://schemas.openxmlformats.org/officeDocument/2006/customXml" ds:itemID="{7932091D-875B-42FB-9610-B53F8BFA3A6A}"/>
</file>

<file path=customXml/itemProps3.xml><?xml version="1.0" encoding="utf-8"?>
<ds:datastoreItem xmlns:ds="http://schemas.openxmlformats.org/officeDocument/2006/customXml" ds:itemID="{F5AB6D68-549F-4E55-8499-395501F87B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DNIT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DNIT</dc:creator>
  <cp:keywords/>
  <dc:description/>
  <cp:lastModifiedBy>Renan Abreu de Moura</cp:lastModifiedBy>
  <cp:revision/>
  <dcterms:created xsi:type="dcterms:W3CDTF">2018-05-28T19:09:55Z</dcterms:created>
  <dcterms:modified xsi:type="dcterms:W3CDTF">2024-05-10T19:52:52Z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0x010100DE1FEAC696FAEC458AD148EABFAC7E93</vt:lpwstr>
  </property>
  <property fmtid="{D5CDD505-2E9C-101B-9397-08002B2CF9AE}" pid="3" name="MediaServiceImageTags">
    <vt:lpwstr/>
  </property>
</Properties>
</file>