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3395" windowHeight="21000" activeTab="1"/>
  </bookViews>
  <sheets>
    <sheet name="Plan1" sheetId="1" r:id="rId1"/>
    <sheet name="uniformes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9" i="2" l="1"/>
  <c r="H9" i="2" s="1"/>
  <c r="G5" i="2"/>
  <c r="H5" i="2" s="1"/>
  <c r="G3" i="2"/>
  <c r="H3" i="2" s="1"/>
  <c r="C149" i="1" l="1"/>
  <c r="C135" i="1"/>
  <c r="C131" i="1"/>
  <c r="C130" i="1"/>
  <c r="C110" i="1"/>
  <c r="D110" i="1" s="1"/>
  <c r="C109" i="1"/>
  <c r="C111" i="1" s="1"/>
  <c r="D106" i="1"/>
  <c r="C97" i="1"/>
  <c r="D97" i="1" s="1"/>
  <c r="C94" i="1"/>
  <c r="D94" i="1" s="1"/>
  <c r="C81" i="1"/>
  <c r="C76" i="1"/>
  <c r="C82" i="1" s="1"/>
  <c r="D75" i="1"/>
  <c r="D71" i="1"/>
  <c r="C58" i="1"/>
  <c r="C56" i="1"/>
  <c r="C60" i="1" s="1"/>
  <c r="C151" i="1" s="1"/>
  <c r="C42" i="1"/>
  <c r="C48" i="1" s="1"/>
  <c r="C150" i="1" s="1"/>
  <c r="C36" i="1"/>
  <c r="D104" i="1" s="1"/>
  <c r="C24" i="1"/>
  <c r="C22" i="1"/>
  <c r="C20" i="1"/>
  <c r="C83" i="1" l="1"/>
  <c r="D82" i="1"/>
  <c r="D70" i="1"/>
  <c r="D74" i="1"/>
  <c r="D80" i="1"/>
  <c r="D81" i="1" s="1"/>
  <c r="C88" i="1"/>
  <c r="D93" i="1"/>
  <c r="D96" i="1"/>
  <c r="C99" i="1"/>
  <c r="D105" i="1"/>
  <c r="D68" i="1"/>
  <c r="D72" i="1"/>
  <c r="D103" i="1"/>
  <c r="D109" i="1" s="1"/>
  <c r="D111" i="1" s="1"/>
  <c r="C121" i="1" s="1"/>
  <c r="D107" i="1"/>
  <c r="D69" i="1"/>
  <c r="D73" i="1"/>
  <c r="D76" i="1"/>
  <c r="C117" i="1" s="1"/>
  <c r="D87" i="1"/>
  <c r="D95" i="1"/>
  <c r="D98" i="1"/>
  <c r="D99" i="1" l="1"/>
  <c r="C120" i="1" s="1"/>
  <c r="D88" i="1"/>
  <c r="D89" i="1" s="1"/>
  <c r="C119" i="1" s="1"/>
  <c r="C89" i="1"/>
  <c r="C123" i="1"/>
  <c r="C152" i="1" s="1"/>
  <c r="C153" i="1" s="1"/>
  <c r="D83" i="1"/>
  <c r="C118" i="1" s="1"/>
  <c r="D128" i="1" l="1"/>
  <c r="D136" i="1" l="1"/>
  <c r="D135" i="1" s="1"/>
  <c r="D132" i="1"/>
  <c r="D129" i="1"/>
  <c r="D133" i="1" s="1"/>
  <c r="D134" i="1" l="1"/>
  <c r="D131" i="1"/>
  <c r="D130" i="1" s="1"/>
  <c r="D138" i="1" s="1"/>
  <c r="C154" i="1" s="1"/>
  <c r="C155" i="1" s="1"/>
  <c r="D137" i="1"/>
</calcChain>
</file>

<file path=xl/sharedStrings.xml><?xml version="1.0" encoding="utf-8"?>
<sst xmlns="http://schemas.openxmlformats.org/spreadsheetml/2006/main" count="250" uniqueCount="172">
  <si>
    <t>MODELO DE PLANILHA DE COMPOSIÇÃO DE CUSTOS E FORMAÇÃO DE PREÇOS</t>
  </si>
  <si>
    <t>Nº Processo:</t>
  </si>
  <si>
    <t xml:space="preserve">Licitação nº </t>
  </si>
  <si>
    <t>Dia ___ / ___ / _____ às ____ : ____ horas</t>
  </si>
  <si>
    <t>Discriminação dos Serviços (dados referentes à contratação)</t>
  </si>
  <si>
    <t>A</t>
  </si>
  <si>
    <t>Data de apresentação da proposta (dia/mês/ano)</t>
  </si>
  <si>
    <t>____ / ____ / ______</t>
  </si>
  <si>
    <t>B</t>
  </si>
  <si>
    <t>Município/UF</t>
  </si>
  <si>
    <t>Brasília/DF</t>
  </si>
  <si>
    <t>C</t>
  </si>
  <si>
    <t>Ano, Acordo, Convenção ou Sentença Normativa em Dissídio Coletivo</t>
  </si>
  <si>
    <t>XX/XX/XXXX</t>
  </si>
  <si>
    <t>D</t>
  </si>
  <si>
    <t>Nº de meses de execução contratual</t>
  </si>
  <si>
    <t>12 meses</t>
  </si>
  <si>
    <t>Identificação do Serviço</t>
  </si>
  <si>
    <t>Tipo de Serviço</t>
  </si>
  <si>
    <t>Unidade de Medida</t>
  </si>
  <si>
    <t>Quantidade (total) a contratar (em função da unidade de medida)</t>
  </si>
  <si>
    <t>Dados complementares para composição dos custos referente à mão-de-obra</t>
  </si>
  <si>
    <t>Tipo de serviço (mesmo serviço com características distintas)</t>
  </si>
  <si>
    <t>Categoria profissional (vinculada à execução contratual)</t>
  </si>
  <si>
    <t>Data base da categoria (dia/mês/ano)</t>
  </si>
  <si>
    <t>Quantidade</t>
  </si>
  <si>
    <r>
      <t xml:space="preserve">Nota: </t>
    </r>
    <r>
      <rPr>
        <sz val="11.5"/>
        <color indexed="8"/>
        <rFont val="Times New Roman"/>
        <family val="1"/>
      </rPr>
      <t>Deverá ser elaborado um quadro para cada tipo de serviço.</t>
    </r>
  </si>
  <si>
    <t>MÓDULO 1 - COMPOSIÇÃO DA REMUNERAÇÃO</t>
  </si>
  <si>
    <t>I</t>
  </si>
  <si>
    <t>Composição da Remuneração</t>
  </si>
  <si>
    <t>Valor (R$)</t>
  </si>
  <si>
    <t>Salário Base</t>
  </si>
  <si>
    <t>Adicional de periculosidade</t>
  </si>
  <si>
    <t>Adicional de insalubridade</t>
  </si>
  <si>
    <t>Adicional noturno</t>
  </si>
  <si>
    <t>E</t>
  </si>
  <si>
    <t>Hora noturna adicional</t>
  </si>
  <si>
    <t>F</t>
  </si>
  <si>
    <t>Adicional de hora extra</t>
  </si>
  <si>
    <t>G</t>
  </si>
  <si>
    <t>Outros (especificar)</t>
  </si>
  <si>
    <t>Total da Remuneração</t>
  </si>
  <si>
    <t>MÓDULO 2 - BENEFÍCIOS MENSAIS E DIÁRIOS</t>
  </si>
  <si>
    <t>II</t>
  </si>
  <si>
    <t>Benefícios Mensais e Diários</t>
  </si>
  <si>
    <t>Transporte</t>
  </si>
  <si>
    <t>A.1</t>
  </si>
  <si>
    <t>Desconto Transporte</t>
  </si>
  <si>
    <t>Auxílio alimentação (vales, cesta básica etc.)</t>
  </si>
  <si>
    <t>Assistência médica e familiar</t>
  </si>
  <si>
    <t>Auxílio Creche</t>
  </si>
  <si>
    <t>Seguro de vida, invalidez e funeral</t>
  </si>
  <si>
    <t>Outros (Assistência Odontológica)</t>
  </si>
  <si>
    <t>Total de benefícios mensais e diários</t>
  </si>
  <si>
    <r>
      <t xml:space="preserve">Nota: </t>
    </r>
    <r>
      <rPr>
        <sz val="11"/>
        <color indexed="8"/>
        <rFont val="Times New Roman"/>
        <family val="1"/>
      </rPr>
      <t>o valor informado deverá ser o custo real do insumo (descontado o valor eventualmente pago pelo empregado).</t>
    </r>
  </si>
  <si>
    <t>MÓDULO 3 - INSUMOS DIVERSOS (uniformes, materiais, equipamentos e outros)</t>
  </si>
  <si>
    <t>III</t>
  </si>
  <si>
    <t>Insumos diversos</t>
  </si>
  <si>
    <t>Uniformes</t>
  </si>
  <si>
    <t>Materiais</t>
  </si>
  <si>
    <t>Equipamentos (Depreciação)</t>
  </si>
  <si>
    <t>Total de Insumos Diversos:</t>
  </si>
  <si>
    <r>
      <t xml:space="preserve">Nota: </t>
    </r>
    <r>
      <rPr>
        <sz val="11.5"/>
        <color indexed="8"/>
        <rFont val="Times New Roman"/>
        <family val="1"/>
      </rPr>
      <t>Valores mensais por empregado.</t>
    </r>
  </si>
  <si>
    <t>MÓDULO 4 - ENCARGOS SOCIAIS E TRABALHISTAS</t>
  </si>
  <si>
    <t>Submódulo 4.1 - Encargos previdenciários, FGTS e outras contribuições</t>
  </si>
  <si>
    <t>4.1</t>
  </si>
  <si>
    <t>Encargos previdenciários e FGTS</t>
  </si>
  <si>
    <t>%</t>
  </si>
  <si>
    <t>INSS</t>
  </si>
  <si>
    <t>SESI OU SESC</t>
  </si>
  <si>
    <t>SENAI OU SENAC</t>
  </si>
  <si>
    <t>INCRA</t>
  </si>
  <si>
    <t>Salário Educação</t>
  </si>
  <si>
    <t>FGTS</t>
  </si>
  <si>
    <t>Seguro acidente do trabalho (RAT x FAP)</t>
  </si>
  <si>
    <t>H</t>
  </si>
  <si>
    <t>SEBRAE</t>
  </si>
  <si>
    <t>Total</t>
  </si>
  <si>
    <t>Submódulo 4.2 - 13º (décimo terceiro) Salário</t>
  </si>
  <si>
    <t>4.2</t>
  </si>
  <si>
    <t xml:space="preserve">13º Salário </t>
  </si>
  <si>
    <t>13º Salário</t>
  </si>
  <si>
    <t>Subtotal</t>
  </si>
  <si>
    <t>Incidência do Submódulo 4.1 sobre 13º (décimo terceiro) Salário</t>
  </si>
  <si>
    <t>Submódulo 4.3 - Afastamento Maternidade</t>
  </si>
  <si>
    <t>4.3</t>
  </si>
  <si>
    <t>Afastamento Maternidade</t>
  </si>
  <si>
    <t>Incidência do submódulo 4.1 sobre afastamento maternidade</t>
  </si>
  <si>
    <t>Submódulo 4.4 – Provisão para Rescisão</t>
  </si>
  <si>
    <t>4.4</t>
  </si>
  <si>
    <t>Provisão para Rescisão</t>
  </si>
  <si>
    <t>Aviso prévio indenizado</t>
  </si>
  <si>
    <t>Incidência do FGTS s/aviso prévio indenizado</t>
  </si>
  <si>
    <t>Multa do FGTS e contribuições sociais s/aviso prévio indenizado</t>
  </si>
  <si>
    <t>Aviso prévio trabalhado</t>
  </si>
  <si>
    <t>Incidência do submódulo 4.1 s/aviso prévio trabalhado</t>
  </si>
  <si>
    <t>Multa FGTS  e contribuições sociais do aviso prévio trabalhado</t>
  </si>
  <si>
    <t>Total:</t>
  </si>
  <si>
    <t>Submódulo 4.5 - Custo de Reposição do Profissional Ausente</t>
  </si>
  <si>
    <t>4.5</t>
  </si>
  <si>
    <t>Composição do custo de Reposição do Profissional Ausente</t>
  </si>
  <si>
    <t>Férias e terço constitucional de férias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</si>
  <si>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</si>
  <si>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</si>
  <si>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</si>
  <si>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</si>
  <si>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</t>
  </si>
  <si>
    <t>QUADRO RESUMO - MÓDULO 4: ENCARGOS SOCIAIS E TRABALHISTAS</t>
  </si>
  <si>
    <t>Módulo 4 - Encargos Sociais e Trabalhistas</t>
  </si>
  <si>
    <t>Encargos Previdênciários, FGTS e outras contribuições</t>
  </si>
  <si>
    <t>13º (décimo terceiro) Salário</t>
  </si>
  <si>
    <t>Custo de Rescisão</t>
  </si>
  <si>
    <t>Custo de Reposição do Profissional Ausente</t>
  </si>
  <si>
    <t>4.6</t>
  </si>
  <si>
    <t>Outros (Especificar)</t>
  </si>
  <si>
    <t>MÓDULO 5 - CUSTOS INDIRETOS, TRIBUTOS E LUCRO</t>
  </si>
  <si>
    <t>Custos Indiretos, Tributos e Lucro</t>
  </si>
  <si>
    <t>Custos Indiretos</t>
  </si>
  <si>
    <t>Lucro</t>
  </si>
  <si>
    <t>Tributos</t>
  </si>
  <si>
    <t>C.1</t>
  </si>
  <si>
    <t>Tributos Federais (especificar)</t>
  </si>
  <si>
    <t>C.1.1</t>
  </si>
  <si>
    <t>PIS</t>
  </si>
  <si>
    <t>C.1.2</t>
  </si>
  <si>
    <t>COFINS</t>
  </si>
  <si>
    <t>C.2</t>
  </si>
  <si>
    <t>Tributos Estaduais (especificar)</t>
  </si>
  <si>
    <t>C.3</t>
  </si>
  <si>
    <t>Tributos Municipais (especificar)</t>
  </si>
  <si>
    <t>C.3.1</t>
  </si>
  <si>
    <t>ISSQN</t>
  </si>
  <si>
    <t>C.4</t>
  </si>
  <si>
    <t>Outros Tributos (especificar)</t>
  </si>
  <si>
    <r>
      <t xml:space="preserve">Nota(1): </t>
    </r>
    <r>
      <rPr>
        <sz val="11.5"/>
        <color indexed="8"/>
        <rFont val="Times New Roman"/>
        <family val="1"/>
      </rPr>
      <t>Custos indiretos, tributos e lucro por empregado.</t>
    </r>
  </si>
  <si>
    <r>
      <t xml:space="preserve">Nota(2): </t>
    </r>
    <r>
      <rPr>
        <sz val="11.5"/>
        <color indexed="8"/>
        <rFont val="Times New Roman"/>
        <family val="1"/>
      </rPr>
      <t>O valor referente a tributos é obtido aplicando-se o percentual sobre o valor do faturamento.</t>
    </r>
  </si>
  <si>
    <t xml:space="preserve">Anexo II – B </t>
  </si>
  <si>
    <t>Quadro-resumo do Custo por empregado – (Valor por empregado)</t>
  </si>
  <si>
    <t>Mão-de-Obra vinculada à execução contratual (valor por empregado)</t>
  </si>
  <si>
    <t>(R$)</t>
  </si>
  <si>
    <t>Módulo 1 - Composição da Remuneração</t>
  </si>
  <si>
    <t>Módulo 2 - Benefícios Mensais e Diários</t>
  </si>
  <si>
    <t>Módulo 3 - Insumos Diversos (uniformes, materiais, equipamentos e outros).</t>
  </si>
  <si>
    <t>Subtotal (A + B + C + D):</t>
  </si>
  <si>
    <t>Módulo 5 - Custos Indiretos, Tributos e Lucro</t>
  </si>
  <si>
    <t>Valor total por empregado:</t>
  </si>
  <si>
    <t>Ex.: Pregão Eletrônico nº 05/2015</t>
  </si>
  <si>
    <t>Posto</t>
  </si>
  <si>
    <r>
      <t>Salário normativo da categoria profissional (</t>
    </r>
    <r>
      <rPr>
        <b/>
        <sz val="11.5"/>
        <color rgb="FFFF0000"/>
        <rFont val="Times New Roman"/>
        <family val="1"/>
      </rPr>
      <t>observar salários-base definidos no item 25 do TR)</t>
    </r>
  </si>
  <si>
    <t>PLANILHA DE CUSTOS - UNIFORME BERÇARIO</t>
  </si>
  <si>
    <t>CATEGORIA PROFISSIONAL</t>
  </si>
  <si>
    <t>TIPO DE UNIFORME</t>
  </si>
  <si>
    <t>VALOR UNITÁRIO         (A)</t>
  </si>
  <si>
    <t>QUANT. ANUAL POR EMPREGADO (B)</t>
  </si>
  <si>
    <t>N. EMPREGADOS (C)</t>
  </si>
  <si>
    <t>CUSTO TOTAL ANUAL (D)               (A X B X C)</t>
  </si>
  <si>
    <t>CUSTO ANUAL  POR EMPREGADO       ( D / C / 12 )</t>
  </si>
  <si>
    <t>CUSTO MENSAL POR EMPREGADO</t>
  </si>
  <si>
    <t>Pedagogo</t>
  </si>
  <si>
    <t>Jalecos manga ¾, em tecido leve (viscose), na cor branca, contendo a identificação da CONTRATADA (emblema) e a LOGOMARCA do Berçário na parte frontal</t>
  </si>
  <si>
    <t xml:space="preserve">Sapatos mocassim na cor branca </t>
  </si>
  <si>
    <t>Auxiliar de Desenvolvimento Infantil</t>
  </si>
  <si>
    <t xml:space="preserve">Calça de elanca na cor verde-bebê </t>
  </si>
  <si>
    <t>Blusa branca, gola em V, em malha fria, mangas curtas</t>
  </si>
  <si>
    <t>Avental branco tipo capa (com aberturas laterais), contendo a identificação da CONTRATADA (emblema) e a LOGOMARCA do Berçário na parte frontal</t>
  </si>
  <si>
    <t>Sapatos mocassim na cor branca</t>
  </si>
  <si>
    <t>Cozinheiro Geral/Merendeiro</t>
  </si>
  <si>
    <t>Calça de elanca na cor verde-bebê</t>
  </si>
  <si>
    <t>Blusa branca, gola em V, em malha fria, mangas curtas contendo a identificação da CONTRATADA (emblema) e a LOGOMARCA do Berçário na parte frontal</t>
  </si>
  <si>
    <t>Avental encerado tipo capa (com aberturas laterais branco)</t>
  </si>
  <si>
    <t>Redes para cabelo (inteiro)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</si>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</sst>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0"/>
      <color theme="1"/>
      <name val="Times New Roman"/>
      <family val="1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  <font>
      <sz val="11.5"/>
      <color indexed="8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Arial"/>
      <family val="2"/>
    </font>
    <font>
      <b/>
      <sz val="11.5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4" fontId="5" fillId="0" borderId="6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4" fontId="5" fillId="0" borderId="6" xfId="1" applyFont="1" applyBorder="1" applyAlignment="1">
      <alignment horizontal="justify" vertical="center" wrapText="1"/>
    </xf>
    <xf numFmtId="44" fontId="5" fillId="2" borderId="6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5" fillId="0" borderId="3" xfId="0" applyFont="1" applyBorder="1" applyAlignment="1">
      <alignment vertical="center" wrapText="1"/>
    </xf>
    <xf numFmtId="44" fontId="5" fillId="0" borderId="3" xfId="1" applyFont="1" applyBorder="1" applyAlignment="1">
      <alignment horizontal="justify" vertical="center" wrapText="1"/>
    </xf>
    <xf numFmtId="44" fontId="0" fillId="0" borderId="0" xfId="0" applyNumberFormat="1"/>
    <xf numFmtId="0" fontId="4" fillId="0" borderId="0" xfId="0" applyFont="1" applyBorder="1" applyAlignment="1">
      <alignment horizontal="center" vertical="center"/>
    </xf>
    <xf numFmtId="10" fontId="5" fillId="0" borderId="6" xfId="2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10" fontId="4" fillId="2" borderId="4" xfId="2" applyNumberFormat="1" applyFont="1" applyFill="1" applyBorder="1" applyAlignment="1">
      <alignment horizontal="center" vertical="center" wrapText="1"/>
    </xf>
    <xf numFmtId="44" fontId="4" fillId="3" borderId="6" xfId="1" applyFont="1" applyFill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44" fontId="5" fillId="0" borderId="6" xfId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44" fontId="5" fillId="0" borderId="6" xfId="0" applyNumberFormat="1" applyFont="1" applyBorder="1" applyAlignment="1">
      <alignment horizontal="justify" vertical="center" wrapText="1"/>
    </xf>
    <xf numFmtId="44" fontId="5" fillId="2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4" fontId="5" fillId="0" borderId="7" xfId="0" applyNumberFormat="1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4" fontId="5" fillId="2" borderId="7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4" fontId="5" fillId="0" borderId="13" xfId="0" applyNumberFormat="1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justify" vertical="center" wrapText="1"/>
    </xf>
    <xf numFmtId="0" fontId="14" fillId="5" borderId="16" xfId="0" applyFont="1" applyFill="1" applyBorder="1" applyAlignment="1">
      <alignment horizontal="justify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vertical="center" wrapText="1"/>
    </xf>
    <xf numFmtId="0" fontId="14" fillId="5" borderId="19" xfId="0" applyFont="1" applyFill="1" applyBorder="1" applyAlignment="1">
      <alignment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5" borderId="21" xfId="0" applyFont="1" applyFill="1" applyBorder="1" applyAlignment="1">
      <alignment vertical="center" wrapText="1"/>
    </xf>
    <xf numFmtId="0" fontId="14" fillId="5" borderId="22" xfId="0" applyFont="1" applyFill="1" applyBorder="1" applyAlignment="1">
      <alignment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5" borderId="24" xfId="0" applyFont="1" applyFill="1" applyBorder="1" applyAlignment="1">
      <alignment vertical="center" wrapText="1"/>
    </xf>
    <xf numFmtId="0" fontId="14" fillId="5" borderId="25" xfId="0" applyFont="1" applyFill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5" borderId="26" xfId="0" applyFont="1" applyFill="1" applyBorder="1" applyAlignment="1">
      <alignment vertical="center" wrapText="1"/>
    </xf>
    <xf numFmtId="0" fontId="14" fillId="5" borderId="27" xfId="0" applyFont="1" applyFill="1" applyBorder="1" applyAlignment="1">
      <alignment vertical="center" wrapText="1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7" fillId="0" borderId="3" xfId="0" applyFont="1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I/CGRL/CGRL_COLIC/LICITA&#199;&#213;ES/LICITA&#199;&#213;ES%202015/Preg&#227;o%2003-2015%20-%20Contrata&#231;&#227;o%20de%20Servi&#231;os%20de%20Limpeza%20e%20Conserva&#231;&#227;o/Modelo%20de%20PLANILHA%20DE%20COMPOSI&#199;&#195;O%20DE%20CUSTOS%20E%20FORMA&#199;&#195;O%20DE%20PRE&#199;OS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 Mensal"/>
      <sheetName val="Planilha Servente"/>
      <sheetName val="Planilha Servente Área Médica"/>
      <sheetName val="Planilha Encarregado"/>
      <sheetName val="Uniformes"/>
      <sheetName val="Materiais e Equipamentos"/>
    </sheetNames>
    <sheetDataSet>
      <sheetData sheetId="0"/>
      <sheetData sheetId="1"/>
      <sheetData sheetId="2"/>
      <sheetData sheetId="3"/>
      <sheetData sheetId="4">
        <row r="18">
          <cell r="E18">
            <v>0</v>
          </cell>
        </row>
      </sheetData>
      <sheetData sheetId="5">
        <row r="62">
          <cell r="I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81" workbookViewId="0">
      <selection activeCell="C21" sqref="C21"/>
    </sheetView>
  </sheetViews>
  <sheetFormatPr defaultRowHeight="15" x14ac:dyDescent="0.25"/>
  <cols>
    <col min="1" max="1" width="17.7109375" customWidth="1"/>
    <col min="2" max="2" width="30.7109375" customWidth="1"/>
    <col min="3" max="3" width="30" customWidth="1"/>
    <col min="4" max="4" width="12.140625" customWidth="1"/>
    <col min="5" max="5" width="10.5703125" bestFit="1" customWidth="1"/>
    <col min="257" max="257" width="17.7109375" customWidth="1"/>
    <col min="258" max="258" width="30.7109375" customWidth="1"/>
    <col min="259" max="259" width="30" customWidth="1"/>
    <col min="260" max="260" width="12.140625" customWidth="1"/>
    <col min="261" max="261" width="10.5703125" bestFit="1" customWidth="1"/>
    <col min="513" max="513" width="17.7109375" customWidth="1"/>
    <col min="514" max="514" width="30.7109375" customWidth="1"/>
    <col min="515" max="515" width="30" customWidth="1"/>
    <col min="516" max="516" width="12.140625" customWidth="1"/>
    <col min="517" max="517" width="10.5703125" bestFit="1" customWidth="1"/>
    <col min="769" max="769" width="17.7109375" customWidth="1"/>
    <col min="770" max="770" width="30.7109375" customWidth="1"/>
    <col min="771" max="771" width="30" customWidth="1"/>
    <col min="772" max="772" width="12.140625" customWidth="1"/>
    <col min="773" max="773" width="10.5703125" bestFit="1" customWidth="1"/>
    <col min="1025" max="1025" width="17.7109375" customWidth="1"/>
    <col min="1026" max="1026" width="30.7109375" customWidth="1"/>
    <col min="1027" max="1027" width="30" customWidth="1"/>
    <col min="1028" max="1028" width="12.140625" customWidth="1"/>
    <col min="1029" max="1029" width="10.5703125" bestFit="1" customWidth="1"/>
    <col min="1281" max="1281" width="17.7109375" customWidth="1"/>
    <col min="1282" max="1282" width="30.7109375" customWidth="1"/>
    <col min="1283" max="1283" width="30" customWidth="1"/>
    <col min="1284" max="1284" width="12.140625" customWidth="1"/>
    <col min="1285" max="1285" width="10.5703125" bestFit="1" customWidth="1"/>
    <col min="1537" max="1537" width="17.7109375" customWidth="1"/>
    <col min="1538" max="1538" width="30.7109375" customWidth="1"/>
    <col min="1539" max="1539" width="30" customWidth="1"/>
    <col min="1540" max="1540" width="12.140625" customWidth="1"/>
    <col min="1541" max="1541" width="10.5703125" bestFit="1" customWidth="1"/>
    <col min="1793" max="1793" width="17.7109375" customWidth="1"/>
    <col min="1794" max="1794" width="30.7109375" customWidth="1"/>
    <col min="1795" max="1795" width="30" customWidth="1"/>
    <col min="1796" max="1796" width="12.140625" customWidth="1"/>
    <col min="1797" max="1797" width="10.5703125" bestFit="1" customWidth="1"/>
    <col min="2049" max="2049" width="17.7109375" customWidth="1"/>
    <col min="2050" max="2050" width="30.7109375" customWidth="1"/>
    <col min="2051" max="2051" width="30" customWidth="1"/>
    <col min="2052" max="2052" width="12.140625" customWidth="1"/>
    <col min="2053" max="2053" width="10.5703125" bestFit="1" customWidth="1"/>
    <col min="2305" max="2305" width="17.7109375" customWidth="1"/>
    <col min="2306" max="2306" width="30.7109375" customWidth="1"/>
    <col min="2307" max="2307" width="30" customWidth="1"/>
    <col min="2308" max="2308" width="12.140625" customWidth="1"/>
    <col min="2309" max="2309" width="10.5703125" bestFit="1" customWidth="1"/>
    <col min="2561" max="2561" width="17.7109375" customWidth="1"/>
    <col min="2562" max="2562" width="30.7109375" customWidth="1"/>
    <col min="2563" max="2563" width="30" customWidth="1"/>
    <col min="2564" max="2564" width="12.140625" customWidth="1"/>
    <col min="2565" max="2565" width="10.5703125" bestFit="1" customWidth="1"/>
    <col min="2817" max="2817" width="17.7109375" customWidth="1"/>
    <col min="2818" max="2818" width="30.7109375" customWidth="1"/>
    <col min="2819" max="2819" width="30" customWidth="1"/>
    <col min="2820" max="2820" width="12.140625" customWidth="1"/>
    <col min="2821" max="2821" width="10.5703125" bestFit="1" customWidth="1"/>
    <col min="3073" max="3073" width="17.7109375" customWidth="1"/>
    <col min="3074" max="3074" width="30.7109375" customWidth="1"/>
    <col min="3075" max="3075" width="30" customWidth="1"/>
    <col min="3076" max="3076" width="12.140625" customWidth="1"/>
    <col min="3077" max="3077" width="10.5703125" bestFit="1" customWidth="1"/>
    <col min="3329" max="3329" width="17.7109375" customWidth="1"/>
    <col min="3330" max="3330" width="30.7109375" customWidth="1"/>
    <col min="3331" max="3331" width="30" customWidth="1"/>
    <col min="3332" max="3332" width="12.140625" customWidth="1"/>
    <col min="3333" max="3333" width="10.5703125" bestFit="1" customWidth="1"/>
    <col min="3585" max="3585" width="17.7109375" customWidth="1"/>
    <col min="3586" max="3586" width="30.7109375" customWidth="1"/>
    <col min="3587" max="3587" width="30" customWidth="1"/>
    <col min="3588" max="3588" width="12.140625" customWidth="1"/>
    <col min="3589" max="3589" width="10.5703125" bestFit="1" customWidth="1"/>
    <col min="3841" max="3841" width="17.7109375" customWidth="1"/>
    <col min="3842" max="3842" width="30.7109375" customWidth="1"/>
    <col min="3843" max="3843" width="30" customWidth="1"/>
    <col min="3844" max="3844" width="12.140625" customWidth="1"/>
    <col min="3845" max="3845" width="10.5703125" bestFit="1" customWidth="1"/>
    <col min="4097" max="4097" width="17.7109375" customWidth="1"/>
    <col min="4098" max="4098" width="30.7109375" customWidth="1"/>
    <col min="4099" max="4099" width="30" customWidth="1"/>
    <col min="4100" max="4100" width="12.140625" customWidth="1"/>
    <col min="4101" max="4101" width="10.5703125" bestFit="1" customWidth="1"/>
    <col min="4353" max="4353" width="17.7109375" customWidth="1"/>
    <col min="4354" max="4354" width="30.7109375" customWidth="1"/>
    <col min="4355" max="4355" width="30" customWidth="1"/>
    <col min="4356" max="4356" width="12.140625" customWidth="1"/>
    <col min="4357" max="4357" width="10.5703125" bestFit="1" customWidth="1"/>
    <col min="4609" max="4609" width="17.7109375" customWidth="1"/>
    <col min="4610" max="4610" width="30.7109375" customWidth="1"/>
    <col min="4611" max="4611" width="30" customWidth="1"/>
    <col min="4612" max="4612" width="12.140625" customWidth="1"/>
    <col min="4613" max="4613" width="10.5703125" bestFit="1" customWidth="1"/>
    <col min="4865" max="4865" width="17.7109375" customWidth="1"/>
    <col min="4866" max="4866" width="30.7109375" customWidth="1"/>
    <col min="4867" max="4867" width="30" customWidth="1"/>
    <col min="4868" max="4868" width="12.140625" customWidth="1"/>
    <col min="4869" max="4869" width="10.5703125" bestFit="1" customWidth="1"/>
    <col min="5121" max="5121" width="17.7109375" customWidth="1"/>
    <col min="5122" max="5122" width="30.7109375" customWidth="1"/>
    <col min="5123" max="5123" width="30" customWidth="1"/>
    <col min="5124" max="5124" width="12.140625" customWidth="1"/>
    <col min="5125" max="5125" width="10.5703125" bestFit="1" customWidth="1"/>
    <col min="5377" max="5377" width="17.7109375" customWidth="1"/>
    <col min="5378" max="5378" width="30.7109375" customWidth="1"/>
    <col min="5379" max="5379" width="30" customWidth="1"/>
    <col min="5380" max="5380" width="12.140625" customWidth="1"/>
    <col min="5381" max="5381" width="10.5703125" bestFit="1" customWidth="1"/>
    <col min="5633" max="5633" width="17.7109375" customWidth="1"/>
    <col min="5634" max="5634" width="30.7109375" customWidth="1"/>
    <col min="5635" max="5635" width="30" customWidth="1"/>
    <col min="5636" max="5636" width="12.140625" customWidth="1"/>
    <col min="5637" max="5637" width="10.5703125" bestFit="1" customWidth="1"/>
    <col min="5889" max="5889" width="17.7109375" customWidth="1"/>
    <col min="5890" max="5890" width="30.7109375" customWidth="1"/>
    <col min="5891" max="5891" width="30" customWidth="1"/>
    <col min="5892" max="5892" width="12.140625" customWidth="1"/>
    <col min="5893" max="5893" width="10.5703125" bestFit="1" customWidth="1"/>
    <col min="6145" max="6145" width="17.7109375" customWidth="1"/>
    <col min="6146" max="6146" width="30.7109375" customWidth="1"/>
    <col min="6147" max="6147" width="30" customWidth="1"/>
    <col min="6148" max="6148" width="12.140625" customWidth="1"/>
    <col min="6149" max="6149" width="10.5703125" bestFit="1" customWidth="1"/>
    <col min="6401" max="6401" width="17.7109375" customWidth="1"/>
    <col min="6402" max="6402" width="30.7109375" customWidth="1"/>
    <col min="6403" max="6403" width="30" customWidth="1"/>
    <col min="6404" max="6404" width="12.140625" customWidth="1"/>
    <col min="6405" max="6405" width="10.5703125" bestFit="1" customWidth="1"/>
    <col min="6657" max="6657" width="17.7109375" customWidth="1"/>
    <col min="6658" max="6658" width="30.7109375" customWidth="1"/>
    <col min="6659" max="6659" width="30" customWidth="1"/>
    <col min="6660" max="6660" width="12.140625" customWidth="1"/>
    <col min="6661" max="6661" width="10.5703125" bestFit="1" customWidth="1"/>
    <col min="6913" max="6913" width="17.7109375" customWidth="1"/>
    <col min="6914" max="6914" width="30.7109375" customWidth="1"/>
    <col min="6915" max="6915" width="30" customWidth="1"/>
    <col min="6916" max="6916" width="12.140625" customWidth="1"/>
    <col min="6917" max="6917" width="10.5703125" bestFit="1" customWidth="1"/>
    <col min="7169" max="7169" width="17.7109375" customWidth="1"/>
    <col min="7170" max="7170" width="30.7109375" customWidth="1"/>
    <col min="7171" max="7171" width="30" customWidth="1"/>
    <col min="7172" max="7172" width="12.140625" customWidth="1"/>
    <col min="7173" max="7173" width="10.5703125" bestFit="1" customWidth="1"/>
    <col min="7425" max="7425" width="17.7109375" customWidth="1"/>
    <col min="7426" max="7426" width="30.7109375" customWidth="1"/>
    <col min="7427" max="7427" width="30" customWidth="1"/>
    <col min="7428" max="7428" width="12.140625" customWidth="1"/>
    <col min="7429" max="7429" width="10.5703125" bestFit="1" customWidth="1"/>
    <col min="7681" max="7681" width="17.7109375" customWidth="1"/>
    <col min="7682" max="7682" width="30.7109375" customWidth="1"/>
    <col min="7683" max="7683" width="30" customWidth="1"/>
    <col min="7684" max="7684" width="12.140625" customWidth="1"/>
    <col min="7685" max="7685" width="10.5703125" bestFit="1" customWidth="1"/>
    <col min="7937" max="7937" width="17.7109375" customWidth="1"/>
    <col min="7938" max="7938" width="30.7109375" customWidth="1"/>
    <col min="7939" max="7939" width="30" customWidth="1"/>
    <col min="7940" max="7940" width="12.140625" customWidth="1"/>
    <col min="7941" max="7941" width="10.5703125" bestFit="1" customWidth="1"/>
    <col min="8193" max="8193" width="17.7109375" customWidth="1"/>
    <col min="8194" max="8194" width="30.7109375" customWidth="1"/>
    <col min="8195" max="8195" width="30" customWidth="1"/>
    <col min="8196" max="8196" width="12.140625" customWidth="1"/>
    <col min="8197" max="8197" width="10.5703125" bestFit="1" customWidth="1"/>
    <col min="8449" max="8449" width="17.7109375" customWidth="1"/>
    <col min="8450" max="8450" width="30.7109375" customWidth="1"/>
    <col min="8451" max="8451" width="30" customWidth="1"/>
    <col min="8452" max="8452" width="12.140625" customWidth="1"/>
    <col min="8453" max="8453" width="10.5703125" bestFit="1" customWidth="1"/>
    <col min="8705" max="8705" width="17.7109375" customWidth="1"/>
    <col min="8706" max="8706" width="30.7109375" customWidth="1"/>
    <col min="8707" max="8707" width="30" customWidth="1"/>
    <col min="8708" max="8708" width="12.140625" customWidth="1"/>
    <col min="8709" max="8709" width="10.5703125" bestFit="1" customWidth="1"/>
    <col min="8961" max="8961" width="17.7109375" customWidth="1"/>
    <col min="8962" max="8962" width="30.7109375" customWidth="1"/>
    <col min="8963" max="8963" width="30" customWidth="1"/>
    <col min="8964" max="8964" width="12.140625" customWidth="1"/>
    <col min="8965" max="8965" width="10.5703125" bestFit="1" customWidth="1"/>
    <col min="9217" max="9217" width="17.7109375" customWidth="1"/>
    <col min="9218" max="9218" width="30.7109375" customWidth="1"/>
    <col min="9219" max="9219" width="30" customWidth="1"/>
    <col min="9220" max="9220" width="12.140625" customWidth="1"/>
    <col min="9221" max="9221" width="10.5703125" bestFit="1" customWidth="1"/>
    <col min="9473" max="9473" width="17.7109375" customWidth="1"/>
    <col min="9474" max="9474" width="30.7109375" customWidth="1"/>
    <col min="9475" max="9475" width="30" customWidth="1"/>
    <col min="9476" max="9476" width="12.140625" customWidth="1"/>
    <col min="9477" max="9477" width="10.5703125" bestFit="1" customWidth="1"/>
    <col min="9729" max="9729" width="17.7109375" customWidth="1"/>
    <col min="9730" max="9730" width="30.7109375" customWidth="1"/>
    <col min="9731" max="9731" width="30" customWidth="1"/>
    <col min="9732" max="9732" width="12.140625" customWidth="1"/>
    <col min="9733" max="9733" width="10.5703125" bestFit="1" customWidth="1"/>
    <col min="9985" max="9985" width="17.7109375" customWidth="1"/>
    <col min="9986" max="9986" width="30.7109375" customWidth="1"/>
    <col min="9987" max="9987" width="30" customWidth="1"/>
    <col min="9988" max="9988" width="12.140625" customWidth="1"/>
    <col min="9989" max="9989" width="10.5703125" bestFit="1" customWidth="1"/>
    <col min="10241" max="10241" width="17.7109375" customWidth="1"/>
    <col min="10242" max="10242" width="30.7109375" customWidth="1"/>
    <col min="10243" max="10243" width="30" customWidth="1"/>
    <col min="10244" max="10244" width="12.140625" customWidth="1"/>
    <col min="10245" max="10245" width="10.5703125" bestFit="1" customWidth="1"/>
    <col min="10497" max="10497" width="17.7109375" customWidth="1"/>
    <col min="10498" max="10498" width="30.7109375" customWidth="1"/>
    <col min="10499" max="10499" width="30" customWidth="1"/>
    <col min="10500" max="10500" width="12.140625" customWidth="1"/>
    <col min="10501" max="10501" width="10.5703125" bestFit="1" customWidth="1"/>
    <col min="10753" max="10753" width="17.7109375" customWidth="1"/>
    <col min="10754" max="10754" width="30.7109375" customWidth="1"/>
    <col min="10755" max="10755" width="30" customWidth="1"/>
    <col min="10756" max="10756" width="12.140625" customWidth="1"/>
    <col min="10757" max="10757" width="10.5703125" bestFit="1" customWidth="1"/>
    <col min="11009" max="11009" width="17.7109375" customWidth="1"/>
    <col min="11010" max="11010" width="30.7109375" customWidth="1"/>
    <col min="11011" max="11011" width="30" customWidth="1"/>
    <col min="11012" max="11012" width="12.140625" customWidth="1"/>
    <col min="11013" max="11013" width="10.5703125" bestFit="1" customWidth="1"/>
    <col min="11265" max="11265" width="17.7109375" customWidth="1"/>
    <col min="11266" max="11266" width="30.7109375" customWidth="1"/>
    <col min="11267" max="11267" width="30" customWidth="1"/>
    <col min="11268" max="11268" width="12.140625" customWidth="1"/>
    <col min="11269" max="11269" width="10.5703125" bestFit="1" customWidth="1"/>
    <col min="11521" max="11521" width="17.7109375" customWidth="1"/>
    <col min="11522" max="11522" width="30.7109375" customWidth="1"/>
    <col min="11523" max="11523" width="30" customWidth="1"/>
    <col min="11524" max="11524" width="12.140625" customWidth="1"/>
    <col min="11525" max="11525" width="10.5703125" bestFit="1" customWidth="1"/>
    <col min="11777" max="11777" width="17.7109375" customWidth="1"/>
    <col min="11778" max="11778" width="30.7109375" customWidth="1"/>
    <col min="11779" max="11779" width="30" customWidth="1"/>
    <col min="11780" max="11780" width="12.140625" customWidth="1"/>
    <col min="11781" max="11781" width="10.5703125" bestFit="1" customWidth="1"/>
    <col min="12033" max="12033" width="17.7109375" customWidth="1"/>
    <col min="12034" max="12034" width="30.7109375" customWidth="1"/>
    <col min="12035" max="12035" width="30" customWidth="1"/>
    <col min="12036" max="12036" width="12.140625" customWidth="1"/>
    <col min="12037" max="12037" width="10.5703125" bestFit="1" customWidth="1"/>
    <col min="12289" max="12289" width="17.7109375" customWidth="1"/>
    <col min="12290" max="12290" width="30.7109375" customWidth="1"/>
    <col min="12291" max="12291" width="30" customWidth="1"/>
    <col min="12292" max="12292" width="12.140625" customWidth="1"/>
    <col min="12293" max="12293" width="10.5703125" bestFit="1" customWidth="1"/>
    <col min="12545" max="12545" width="17.7109375" customWidth="1"/>
    <col min="12546" max="12546" width="30.7109375" customWidth="1"/>
    <col min="12547" max="12547" width="30" customWidth="1"/>
    <col min="12548" max="12548" width="12.140625" customWidth="1"/>
    <col min="12549" max="12549" width="10.5703125" bestFit="1" customWidth="1"/>
    <col min="12801" max="12801" width="17.7109375" customWidth="1"/>
    <col min="12802" max="12802" width="30.7109375" customWidth="1"/>
    <col min="12803" max="12803" width="30" customWidth="1"/>
    <col min="12804" max="12804" width="12.140625" customWidth="1"/>
    <col min="12805" max="12805" width="10.5703125" bestFit="1" customWidth="1"/>
    <col min="13057" max="13057" width="17.7109375" customWidth="1"/>
    <col min="13058" max="13058" width="30.7109375" customWidth="1"/>
    <col min="13059" max="13059" width="30" customWidth="1"/>
    <col min="13060" max="13060" width="12.140625" customWidth="1"/>
    <col min="13061" max="13061" width="10.5703125" bestFit="1" customWidth="1"/>
    <col min="13313" max="13313" width="17.7109375" customWidth="1"/>
    <col min="13314" max="13314" width="30.7109375" customWidth="1"/>
    <col min="13315" max="13315" width="30" customWidth="1"/>
    <col min="13316" max="13316" width="12.140625" customWidth="1"/>
    <col min="13317" max="13317" width="10.5703125" bestFit="1" customWidth="1"/>
    <col min="13569" max="13569" width="17.7109375" customWidth="1"/>
    <col min="13570" max="13570" width="30.7109375" customWidth="1"/>
    <col min="13571" max="13571" width="30" customWidth="1"/>
    <col min="13572" max="13572" width="12.140625" customWidth="1"/>
    <col min="13573" max="13573" width="10.5703125" bestFit="1" customWidth="1"/>
    <col min="13825" max="13825" width="17.7109375" customWidth="1"/>
    <col min="13826" max="13826" width="30.7109375" customWidth="1"/>
    <col min="13827" max="13827" width="30" customWidth="1"/>
    <col min="13828" max="13828" width="12.140625" customWidth="1"/>
    <col min="13829" max="13829" width="10.5703125" bestFit="1" customWidth="1"/>
    <col min="14081" max="14081" width="17.7109375" customWidth="1"/>
    <col min="14082" max="14082" width="30.7109375" customWidth="1"/>
    <col min="14083" max="14083" width="30" customWidth="1"/>
    <col min="14084" max="14084" width="12.140625" customWidth="1"/>
    <col min="14085" max="14085" width="10.5703125" bestFit="1" customWidth="1"/>
    <col min="14337" max="14337" width="17.7109375" customWidth="1"/>
    <col min="14338" max="14338" width="30.7109375" customWidth="1"/>
    <col min="14339" max="14339" width="30" customWidth="1"/>
    <col min="14340" max="14340" width="12.140625" customWidth="1"/>
    <col min="14341" max="14341" width="10.5703125" bestFit="1" customWidth="1"/>
    <col min="14593" max="14593" width="17.7109375" customWidth="1"/>
    <col min="14594" max="14594" width="30.7109375" customWidth="1"/>
    <col min="14595" max="14595" width="30" customWidth="1"/>
    <col min="14596" max="14596" width="12.140625" customWidth="1"/>
    <col min="14597" max="14597" width="10.5703125" bestFit="1" customWidth="1"/>
    <col min="14849" max="14849" width="17.7109375" customWidth="1"/>
    <col min="14850" max="14850" width="30.7109375" customWidth="1"/>
    <col min="14851" max="14851" width="30" customWidth="1"/>
    <col min="14852" max="14852" width="12.140625" customWidth="1"/>
    <col min="14853" max="14853" width="10.5703125" bestFit="1" customWidth="1"/>
    <col min="15105" max="15105" width="17.7109375" customWidth="1"/>
    <col min="15106" max="15106" width="30.7109375" customWidth="1"/>
    <col min="15107" max="15107" width="30" customWidth="1"/>
    <col min="15108" max="15108" width="12.140625" customWidth="1"/>
    <col min="15109" max="15109" width="10.5703125" bestFit="1" customWidth="1"/>
    <col min="15361" max="15361" width="17.7109375" customWidth="1"/>
    <col min="15362" max="15362" width="30.7109375" customWidth="1"/>
    <col min="15363" max="15363" width="30" customWidth="1"/>
    <col min="15364" max="15364" width="12.140625" customWidth="1"/>
    <col min="15365" max="15365" width="10.5703125" bestFit="1" customWidth="1"/>
    <col min="15617" max="15617" width="17.7109375" customWidth="1"/>
    <col min="15618" max="15618" width="30.7109375" customWidth="1"/>
    <col min="15619" max="15619" width="30" customWidth="1"/>
    <col min="15620" max="15620" width="12.140625" customWidth="1"/>
    <col min="15621" max="15621" width="10.5703125" bestFit="1" customWidth="1"/>
    <col min="15873" max="15873" width="17.7109375" customWidth="1"/>
    <col min="15874" max="15874" width="30.7109375" customWidth="1"/>
    <col min="15875" max="15875" width="30" customWidth="1"/>
    <col min="15876" max="15876" width="12.140625" customWidth="1"/>
    <col min="15877" max="15877" width="10.5703125" bestFit="1" customWidth="1"/>
    <col min="16129" max="16129" width="17.7109375" customWidth="1"/>
    <col min="16130" max="16130" width="30.7109375" customWidth="1"/>
    <col min="16131" max="16131" width="30" customWidth="1"/>
    <col min="16132" max="16132" width="12.140625" customWidth="1"/>
    <col min="16133" max="16133" width="10.5703125" bestFit="1" customWidth="1"/>
  </cols>
  <sheetData>
    <row r="1" spans="1:3" x14ac:dyDescent="0.25">
      <c r="A1" s="63" t="s">
        <v>0</v>
      </c>
      <c r="B1" s="63"/>
      <c r="C1" s="63"/>
    </row>
    <row r="2" spans="1:3" x14ac:dyDescent="0.25">
      <c r="A2" s="63"/>
      <c r="B2" s="63"/>
      <c r="C2" s="63"/>
    </row>
    <row r="3" spans="1:3" x14ac:dyDescent="0.25">
      <c r="A3" s="1"/>
    </row>
    <row r="4" spans="1:3" x14ac:dyDescent="0.25">
      <c r="A4" s="64" t="s">
        <v>1</v>
      </c>
      <c r="B4" s="64"/>
      <c r="C4" s="64"/>
    </row>
    <row r="5" spans="1:3" ht="29.25" customHeight="1" x14ac:dyDescent="0.25">
      <c r="A5" s="2" t="s">
        <v>2</v>
      </c>
      <c r="B5" s="65" t="s">
        <v>146</v>
      </c>
      <c r="C5" s="65"/>
    </row>
    <row r="6" spans="1:3" x14ac:dyDescent="0.25">
      <c r="A6" s="66" t="s">
        <v>3</v>
      </c>
      <c r="B6" s="66"/>
      <c r="C6" s="66"/>
    </row>
    <row r="7" spans="1:3" x14ac:dyDescent="0.25">
      <c r="A7" s="3"/>
      <c r="B7" s="3"/>
      <c r="C7" s="3"/>
    </row>
    <row r="8" spans="1:3" ht="15.75" thickBot="1" x14ac:dyDescent="0.3">
      <c r="A8" s="67" t="s">
        <v>4</v>
      </c>
      <c r="B8" s="67"/>
      <c r="C8" s="67"/>
    </row>
    <row r="9" spans="1:3" ht="30.75" thickBot="1" x14ac:dyDescent="0.3">
      <c r="A9" s="4" t="s">
        <v>5</v>
      </c>
      <c r="B9" s="5" t="s">
        <v>6</v>
      </c>
      <c r="C9" s="5" t="s">
        <v>7</v>
      </c>
    </row>
    <row r="10" spans="1:3" ht="15.75" thickBot="1" x14ac:dyDescent="0.3">
      <c r="A10" s="6" t="s">
        <v>8</v>
      </c>
      <c r="B10" s="7" t="s">
        <v>9</v>
      </c>
      <c r="C10" s="7" t="s">
        <v>10</v>
      </c>
    </row>
    <row r="11" spans="1:3" ht="45.75" thickBot="1" x14ac:dyDescent="0.3">
      <c r="A11" s="6" t="s">
        <v>11</v>
      </c>
      <c r="B11" s="7" t="s">
        <v>12</v>
      </c>
      <c r="C11" s="7" t="s">
        <v>13</v>
      </c>
    </row>
    <row r="12" spans="1:3" ht="30.75" thickBot="1" x14ac:dyDescent="0.3">
      <c r="A12" s="6" t="s">
        <v>14</v>
      </c>
      <c r="B12" s="7" t="s">
        <v>15</v>
      </c>
      <c r="C12" s="7" t="s">
        <v>16</v>
      </c>
    </row>
    <row r="13" spans="1:3" x14ac:dyDescent="0.25">
      <c r="A13" s="3"/>
      <c r="B13" s="3"/>
      <c r="C13" s="3"/>
    </row>
    <row r="14" spans="1:3" ht="15.75" thickBot="1" x14ac:dyDescent="0.3">
      <c r="A14" s="67" t="s">
        <v>17</v>
      </c>
      <c r="B14" s="67"/>
      <c r="C14" s="67"/>
    </row>
    <row r="15" spans="1:3" ht="43.5" thickBot="1" x14ac:dyDescent="0.3">
      <c r="A15" s="8" t="s">
        <v>18</v>
      </c>
      <c r="B15" s="9" t="s">
        <v>19</v>
      </c>
      <c r="C15" s="9" t="s">
        <v>20</v>
      </c>
    </row>
    <row r="16" spans="1:3" ht="15.75" thickBot="1" x14ac:dyDescent="0.3">
      <c r="A16" s="10"/>
      <c r="B16" s="11" t="s">
        <v>147</v>
      </c>
      <c r="C16" s="11"/>
    </row>
    <row r="18" spans="1:3" ht="15.75" thickBot="1" x14ac:dyDescent="0.3"/>
    <row r="19" spans="1:3" ht="42.75" customHeight="1" thickBot="1" x14ac:dyDescent="0.3">
      <c r="A19" s="43" t="s">
        <v>21</v>
      </c>
      <c r="B19" s="51"/>
      <c r="C19" s="44"/>
    </row>
    <row r="20" spans="1:3" ht="30.75" thickBot="1" x14ac:dyDescent="0.3">
      <c r="A20" s="12">
        <v>1</v>
      </c>
      <c r="B20" s="11" t="s">
        <v>22</v>
      </c>
      <c r="C20" s="11">
        <f>A16</f>
        <v>0</v>
      </c>
    </row>
    <row r="21" spans="1:3" ht="59.25" thickBot="1" x14ac:dyDescent="0.3">
      <c r="A21" s="12">
        <v>2</v>
      </c>
      <c r="B21" s="11" t="s">
        <v>148</v>
      </c>
      <c r="C21" s="13">
        <v>0</v>
      </c>
    </row>
    <row r="22" spans="1:3" ht="30.75" thickBot="1" x14ac:dyDescent="0.3">
      <c r="A22" s="12">
        <v>3</v>
      </c>
      <c r="B22" s="11" t="s">
        <v>23</v>
      </c>
      <c r="C22" s="11">
        <f>A16</f>
        <v>0</v>
      </c>
    </row>
    <row r="23" spans="1:3" ht="30" x14ac:dyDescent="0.25">
      <c r="A23" s="14">
        <v>4</v>
      </c>
      <c r="B23" s="15" t="s">
        <v>24</v>
      </c>
      <c r="C23" s="16">
        <v>42005</v>
      </c>
    </row>
    <row r="24" spans="1:3" x14ac:dyDescent="0.25">
      <c r="A24" s="17">
        <v>5</v>
      </c>
      <c r="B24" s="17" t="s">
        <v>25</v>
      </c>
      <c r="C24" s="18">
        <f>C16</f>
        <v>0</v>
      </c>
    </row>
    <row r="25" spans="1:3" x14ac:dyDescent="0.25">
      <c r="A25" s="62" t="s">
        <v>26</v>
      </c>
      <c r="B25" s="62"/>
      <c r="C25" s="62"/>
    </row>
    <row r="26" spans="1:3" x14ac:dyDescent="0.25">
      <c r="A26" s="19"/>
    </row>
    <row r="27" spans="1:3" ht="19.5" thickBot="1" x14ac:dyDescent="0.3">
      <c r="A27" s="56" t="s">
        <v>27</v>
      </c>
      <c r="B27" s="56"/>
      <c r="C27" s="56"/>
    </row>
    <row r="28" spans="1:3" ht="15.75" thickBot="1" x14ac:dyDescent="0.3">
      <c r="A28" s="20" t="s">
        <v>28</v>
      </c>
      <c r="B28" s="21" t="s">
        <v>29</v>
      </c>
      <c r="C28" s="21" t="s">
        <v>30</v>
      </c>
    </row>
    <row r="29" spans="1:3" ht="15.75" thickBot="1" x14ac:dyDescent="0.3">
      <c r="A29" s="6" t="s">
        <v>5</v>
      </c>
      <c r="B29" s="7" t="s">
        <v>31</v>
      </c>
      <c r="C29" s="22">
        <v>0</v>
      </c>
    </row>
    <row r="30" spans="1:3" ht="15.75" thickBot="1" x14ac:dyDescent="0.3">
      <c r="A30" s="6" t="s">
        <v>8</v>
      </c>
      <c r="B30" s="7" t="s">
        <v>32</v>
      </c>
      <c r="C30" s="22"/>
    </row>
    <row r="31" spans="1:3" ht="15.75" thickBot="1" x14ac:dyDescent="0.3">
      <c r="A31" s="6" t="s">
        <v>11</v>
      </c>
      <c r="B31" s="7" t="s">
        <v>33</v>
      </c>
      <c r="C31" s="22"/>
    </row>
    <row r="32" spans="1:3" ht="15.75" thickBot="1" x14ac:dyDescent="0.3">
      <c r="A32" s="6" t="s">
        <v>14</v>
      </c>
      <c r="B32" s="7" t="s">
        <v>34</v>
      </c>
      <c r="C32" s="22"/>
    </row>
    <row r="33" spans="1:3" ht="15.75" thickBot="1" x14ac:dyDescent="0.3">
      <c r="A33" s="6" t="s">
        <v>35</v>
      </c>
      <c r="B33" s="7" t="s">
        <v>36</v>
      </c>
      <c r="C33" s="22"/>
    </row>
    <row r="34" spans="1:3" ht="15.75" thickBot="1" x14ac:dyDescent="0.3">
      <c r="A34" s="6" t="s">
        <v>37</v>
      </c>
      <c r="B34" s="7" t="s">
        <v>38</v>
      </c>
      <c r="C34" s="22"/>
    </row>
    <row r="35" spans="1:3" ht="15.75" thickBot="1" x14ac:dyDescent="0.3">
      <c r="A35" s="6" t="s">
        <v>39</v>
      </c>
      <c r="B35" s="7" t="s">
        <v>40</v>
      </c>
      <c r="C35" s="22"/>
    </row>
    <row r="36" spans="1:3" ht="28.5" customHeight="1" thickBot="1" x14ac:dyDescent="0.3">
      <c r="A36" s="43" t="s">
        <v>41</v>
      </c>
      <c r="B36" s="44"/>
      <c r="C36" s="23">
        <f>SUM(C29:C35)</f>
        <v>0</v>
      </c>
    </row>
    <row r="37" spans="1:3" x14ac:dyDescent="0.25">
      <c r="A37" s="24"/>
    </row>
    <row r="38" spans="1:3" x14ac:dyDescent="0.25">
      <c r="A38" s="24"/>
    </row>
    <row r="39" spans="1:3" ht="19.5" thickBot="1" x14ac:dyDescent="0.3">
      <c r="A39" s="56" t="s">
        <v>42</v>
      </c>
      <c r="B39" s="56"/>
      <c r="C39" s="56"/>
    </row>
    <row r="40" spans="1:3" ht="15.75" thickBot="1" x14ac:dyDescent="0.3">
      <c r="A40" s="20" t="s">
        <v>43</v>
      </c>
      <c r="B40" s="21" t="s">
        <v>44</v>
      </c>
      <c r="C40" s="21" t="s">
        <v>30</v>
      </c>
    </row>
    <row r="41" spans="1:3" ht="15.75" thickBot="1" x14ac:dyDescent="0.3">
      <c r="A41" s="6" t="s">
        <v>5</v>
      </c>
      <c r="B41" s="7" t="s">
        <v>45</v>
      </c>
      <c r="C41" s="22">
        <v>0</v>
      </c>
    </row>
    <row r="42" spans="1:3" ht="15.75" thickBot="1" x14ac:dyDescent="0.3">
      <c r="A42" s="6" t="s">
        <v>46</v>
      </c>
      <c r="B42" s="7" t="s">
        <v>47</v>
      </c>
      <c r="C42" s="22">
        <f>-(6%*C29)</f>
        <v>0</v>
      </c>
    </row>
    <row r="43" spans="1:3" ht="30.75" thickBot="1" x14ac:dyDescent="0.3">
      <c r="A43" s="6" t="s">
        <v>8</v>
      </c>
      <c r="B43" s="7" t="s">
        <v>48</v>
      </c>
      <c r="C43" s="22">
        <v>0</v>
      </c>
    </row>
    <row r="44" spans="1:3" ht="15.75" thickBot="1" x14ac:dyDescent="0.3">
      <c r="A44" s="6" t="s">
        <v>11</v>
      </c>
      <c r="B44" s="7" t="s">
        <v>49</v>
      </c>
      <c r="C44" s="22">
        <v>0</v>
      </c>
    </row>
    <row r="45" spans="1:3" ht="15.75" thickBot="1" x14ac:dyDescent="0.3">
      <c r="A45" s="6" t="s">
        <v>14</v>
      </c>
      <c r="B45" s="7" t="s">
        <v>50</v>
      </c>
      <c r="C45" s="22"/>
    </row>
    <row r="46" spans="1:3" ht="15.75" thickBot="1" x14ac:dyDescent="0.3">
      <c r="A46" s="6" t="s">
        <v>35</v>
      </c>
      <c r="B46" s="7" t="s">
        <v>51</v>
      </c>
      <c r="C46" s="22">
        <v>0</v>
      </c>
    </row>
    <row r="47" spans="1:3" ht="15.75" thickBot="1" x14ac:dyDescent="0.3">
      <c r="A47" s="6" t="s">
        <v>37</v>
      </c>
      <c r="B47" s="7" t="s">
        <v>52</v>
      </c>
      <c r="C47" s="22">
        <v>0</v>
      </c>
    </row>
    <row r="48" spans="1:3" ht="42.75" customHeight="1" thickBot="1" x14ac:dyDescent="0.3">
      <c r="A48" s="43" t="s">
        <v>53</v>
      </c>
      <c r="B48" s="44"/>
      <c r="C48" s="23">
        <f>SUM(C41:C47)</f>
        <v>0</v>
      </c>
    </row>
    <row r="49" spans="1:5" x14ac:dyDescent="0.25">
      <c r="A49" s="57" t="s">
        <v>54</v>
      </c>
      <c r="B49" s="57"/>
      <c r="C49" s="57"/>
    </row>
    <row r="50" spans="1:5" x14ac:dyDescent="0.25">
      <c r="A50" s="58"/>
      <c r="B50" s="58"/>
      <c r="C50" s="58"/>
    </row>
    <row r="51" spans="1:5" x14ac:dyDescent="0.25">
      <c r="A51" s="24"/>
    </row>
    <row r="52" spans="1:5" ht="18.75" x14ac:dyDescent="0.25">
      <c r="A52" s="25"/>
    </row>
    <row r="53" spans="1:5" ht="19.5" customHeight="1" x14ac:dyDescent="0.25">
      <c r="A53" s="59" t="s">
        <v>55</v>
      </c>
      <c r="B53" s="59"/>
      <c r="C53" s="59"/>
    </row>
    <row r="54" spans="1:5" ht="15.75" customHeight="1" thickBot="1" x14ac:dyDescent="0.3">
      <c r="A54" s="60"/>
      <c r="B54" s="60"/>
      <c r="C54" s="60"/>
    </row>
    <row r="55" spans="1:5" ht="15.75" thickBot="1" x14ac:dyDescent="0.3">
      <c r="A55" s="20" t="s">
        <v>56</v>
      </c>
      <c r="B55" s="21" t="s">
        <v>57</v>
      </c>
      <c r="C55" s="21" t="s">
        <v>30</v>
      </c>
    </row>
    <row r="56" spans="1:5" ht="15.75" thickBot="1" x14ac:dyDescent="0.3">
      <c r="A56" s="4" t="s">
        <v>5</v>
      </c>
      <c r="B56" s="26" t="s">
        <v>58</v>
      </c>
      <c r="C56" s="27">
        <f>+[1]Uniformes!E18</f>
        <v>0</v>
      </c>
    </row>
    <row r="57" spans="1:5" ht="15.75" thickBot="1" x14ac:dyDescent="0.3">
      <c r="A57" s="4" t="s">
        <v>8</v>
      </c>
      <c r="B57" s="26" t="s">
        <v>59</v>
      </c>
      <c r="C57" s="27">
        <v>0</v>
      </c>
      <c r="D57" s="28"/>
      <c r="E57" s="28"/>
    </row>
    <row r="58" spans="1:5" ht="15.75" thickBot="1" x14ac:dyDescent="0.3">
      <c r="A58" s="4" t="s">
        <v>11</v>
      </c>
      <c r="B58" s="26" t="s">
        <v>60</v>
      </c>
      <c r="C58" s="27">
        <f>'[1]Materiais e Equipamentos'!I62</f>
        <v>0</v>
      </c>
    </row>
    <row r="59" spans="1:5" ht="15.75" thickBot="1" x14ac:dyDescent="0.3">
      <c r="A59" s="4" t="s">
        <v>14</v>
      </c>
      <c r="B59" s="26" t="s">
        <v>40</v>
      </c>
      <c r="C59" s="27">
        <v>0</v>
      </c>
    </row>
    <row r="60" spans="1:5" ht="15.75" thickBot="1" x14ac:dyDescent="0.3">
      <c r="A60" s="43" t="s">
        <v>61</v>
      </c>
      <c r="B60" s="44"/>
      <c r="C60" s="23">
        <f>SUM(C56:C58)</f>
        <v>0</v>
      </c>
    </row>
    <row r="61" spans="1:5" x14ac:dyDescent="0.25">
      <c r="A61" s="52" t="s">
        <v>62</v>
      </c>
      <c r="B61" s="52"/>
      <c r="C61" s="52"/>
    </row>
    <row r="62" spans="1:5" x14ac:dyDescent="0.25">
      <c r="A62" s="29"/>
      <c r="B62" s="29"/>
      <c r="C62" s="29"/>
    </row>
    <row r="63" spans="1:5" x14ac:dyDescent="0.25">
      <c r="A63" s="24"/>
    </row>
    <row r="64" spans="1:5" ht="18.75" x14ac:dyDescent="0.25">
      <c r="A64" s="61" t="s">
        <v>63</v>
      </c>
      <c r="B64" s="61"/>
      <c r="C64" s="61"/>
    </row>
    <row r="65" spans="1:4" ht="18.75" x14ac:dyDescent="0.25">
      <c r="A65" s="25"/>
    </row>
    <row r="66" spans="1:4" ht="19.5" thickBot="1" x14ac:dyDescent="0.3">
      <c r="A66" s="56" t="s">
        <v>64</v>
      </c>
      <c r="B66" s="56"/>
      <c r="C66" s="56"/>
      <c r="D66" s="56"/>
    </row>
    <row r="67" spans="1:4" ht="29.25" thickBot="1" x14ac:dyDescent="0.3">
      <c r="A67" s="20" t="s">
        <v>65</v>
      </c>
      <c r="B67" s="21" t="s">
        <v>66</v>
      </c>
      <c r="C67" s="21" t="s">
        <v>67</v>
      </c>
      <c r="D67" s="21" t="s">
        <v>30</v>
      </c>
    </row>
    <row r="68" spans="1:4" ht="15.75" thickBot="1" x14ac:dyDescent="0.3">
      <c r="A68" s="12" t="s">
        <v>5</v>
      </c>
      <c r="B68" s="7" t="s">
        <v>68</v>
      </c>
      <c r="C68" s="30">
        <v>0.2</v>
      </c>
      <c r="D68" s="22">
        <f>C68*$C$36</f>
        <v>0</v>
      </c>
    </row>
    <row r="69" spans="1:4" ht="15.75" thickBot="1" x14ac:dyDescent="0.3">
      <c r="A69" s="12" t="s">
        <v>8</v>
      </c>
      <c r="B69" s="7" t="s">
        <v>69</v>
      </c>
      <c r="C69" s="30">
        <v>1.4999999999999999E-2</v>
      </c>
      <c r="D69" s="22">
        <f t="shared" ref="D69:D76" si="0">C69*$C$36</f>
        <v>0</v>
      </c>
    </row>
    <row r="70" spans="1:4" ht="15.75" thickBot="1" x14ac:dyDescent="0.3">
      <c r="A70" s="12" t="s">
        <v>11</v>
      </c>
      <c r="B70" s="7" t="s">
        <v>70</v>
      </c>
      <c r="C70" s="30">
        <v>0.01</v>
      </c>
      <c r="D70" s="22">
        <f t="shared" si="0"/>
        <v>0</v>
      </c>
    </row>
    <row r="71" spans="1:4" ht="15.75" thickBot="1" x14ac:dyDescent="0.3">
      <c r="A71" s="12" t="s">
        <v>14</v>
      </c>
      <c r="B71" s="7" t="s">
        <v>71</v>
      </c>
      <c r="C71" s="30">
        <v>2E-3</v>
      </c>
      <c r="D71" s="22">
        <f t="shared" si="0"/>
        <v>0</v>
      </c>
    </row>
    <row r="72" spans="1:4" ht="15.75" thickBot="1" x14ac:dyDescent="0.3">
      <c r="A72" s="12" t="s">
        <v>35</v>
      </c>
      <c r="B72" s="31" t="s">
        <v>72</v>
      </c>
      <c r="C72" s="30">
        <v>2.5000000000000001E-2</v>
      </c>
      <c r="D72" s="22">
        <f t="shared" si="0"/>
        <v>0</v>
      </c>
    </row>
    <row r="73" spans="1:4" ht="15.75" thickBot="1" x14ac:dyDescent="0.3">
      <c r="A73" s="12" t="s">
        <v>37</v>
      </c>
      <c r="B73" s="7" t="s">
        <v>73</v>
      </c>
      <c r="C73" s="30">
        <v>0.08</v>
      </c>
      <c r="D73" s="22">
        <f t="shared" si="0"/>
        <v>0</v>
      </c>
    </row>
    <row r="74" spans="1:4" ht="30.75" thickBot="1" x14ac:dyDescent="0.3">
      <c r="A74" s="12" t="s">
        <v>39</v>
      </c>
      <c r="B74" s="7" t="s">
        <v>74</v>
      </c>
      <c r="C74" s="30">
        <v>1.8200000000000001E-2</v>
      </c>
      <c r="D74" s="22">
        <f t="shared" si="0"/>
        <v>0</v>
      </c>
    </row>
    <row r="75" spans="1:4" ht="15.75" thickBot="1" x14ac:dyDescent="0.3">
      <c r="A75" s="12" t="s">
        <v>75</v>
      </c>
      <c r="B75" s="7" t="s">
        <v>76</v>
      </c>
      <c r="C75" s="30">
        <v>6.0000000000000001E-3</v>
      </c>
      <c r="D75" s="22">
        <f t="shared" si="0"/>
        <v>0</v>
      </c>
    </row>
    <row r="76" spans="1:4" ht="15.75" thickBot="1" x14ac:dyDescent="0.3">
      <c r="A76" s="43" t="s">
        <v>77</v>
      </c>
      <c r="B76" s="44"/>
      <c r="C76" s="32">
        <f>SUM(C68:C75)</f>
        <v>0.35620000000000007</v>
      </c>
      <c r="D76" s="33">
        <f t="shared" si="0"/>
        <v>0</v>
      </c>
    </row>
    <row r="77" spans="1:4" x14ac:dyDescent="0.25">
      <c r="A77" s="24"/>
    </row>
    <row r="78" spans="1:4" ht="19.5" thickBot="1" x14ac:dyDescent="0.3">
      <c r="A78" s="56" t="s">
        <v>78</v>
      </c>
      <c r="B78" s="56"/>
      <c r="C78" s="56"/>
      <c r="D78" s="56"/>
    </row>
    <row r="79" spans="1:4" ht="15.75" thickBot="1" x14ac:dyDescent="0.3">
      <c r="A79" s="20" t="s">
        <v>79</v>
      </c>
      <c r="B79" s="21" t="s">
        <v>80</v>
      </c>
      <c r="C79" s="21" t="s">
        <v>67</v>
      </c>
      <c r="D79" s="21" t="s">
        <v>30</v>
      </c>
    </row>
    <row r="80" spans="1:4" ht="15.75" thickBot="1" x14ac:dyDescent="0.3">
      <c r="A80" s="12" t="s">
        <v>5</v>
      </c>
      <c r="B80" s="7" t="s">
        <v>81</v>
      </c>
      <c r="C80" s="30">
        <v>8.3299999999999999E-2</v>
      </c>
      <c r="D80" s="22">
        <f>C80*$C$36</f>
        <v>0</v>
      </c>
    </row>
    <row r="81" spans="1:4" ht="15.75" thickBot="1" x14ac:dyDescent="0.3">
      <c r="A81" s="12"/>
      <c r="B81" s="34" t="s">
        <v>82</v>
      </c>
      <c r="C81" s="30">
        <f>SUM(C80:C80)</f>
        <v>8.3299999999999999E-2</v>
      </c>
      <c r="D81" s="22">
        <f>SUM(D80:D80)</f>
        <v>0</v>
      </c>
    </row>
    <row r="82" spans="1:4" ht="30.75" thickBot="1" x14ac:dyDescent="0.3">
      <c r="A82" s="12" t="s">
        <v>8</v>
      </c>
      <c r="B82" s="7" t="s">
        <v>83</v>
      </c>
      <c r="C82" s="30">
        <f>C76*C81</f>
        <v>2.9671460000000007E-2</v>
      </c>
      <c r="D82" s="22">
        <f>C82*$C$36</f>
        <v>0</v>
      </c>
    </row>
    <row r="83" spans="1:4" ht="15.75" thickBot="1" x14ac:dyDescent="0.3">
      <c r="A83" s="43" t="s">
        <v>77</v>
      </c>
      <c r="B83" s="44"/>
      <c r="C83" s="32">
        <f>SUM(C82,C81)</f>
        <v>0.11297146000000001</v>
      </c>
      <c r="D83" s="23">
        <f>SUM(D82,D81)</f>
        <v>0</v>
      </c>
    </row>
    <row r="84" spans="1:4" x14ac:dyDescent="0.25">
      <c r="A84" s="24"/>
    </row>
    <row r="85" spans="1:4" ht="19.5" thickBot="1" x14ac:dyDescent="0.3">
      <c r="A85" s="56" t="s">
        <v>84</v>
      </c>
      <c r="B85" s="56"/>
      <c r="C85" s="56"/>
      <c r="D85" s="56"/>
    </row>
    <row r="86" spans="1:4" ht="15.75" thickBot="1" x14ac:dyDescent="0.3">
      <c r="A86" s="20" t="s">
        <v>85</v>
      </c>
      <c r="B86" s="21" t="s">
        <v>86</v>
      </c>
      <c r="C86" s="21" t="s">
        <v>67</v>
      </c>
      <c r="D86" s="21" t="s">
        <v>30</v>
      </c>
    </row>
    <row r="87" spans="1:4" ht="15.75" thickBot="1" x14ac:dyDescent="0.3">
      <c r="A87" s="12" t="s">
        <v>5</v>
      </c>
      <c r="B87" s="7" t="s">
        <v>86</v>
      </c>
      <c r="C87" s="30">
        <v>6.4999999999999997E-3</v>
      </c>
      <c r="D87" s="22">
        <f>C87*$C$36</f>
        <v>0</v>
      </c>
    </row>
    <row r="88" spans="1:4" ht="30.75" thickBot="1" x14ac:dyDescent="0.3">
      <c r="A88" s="12" t="s">
        <v>8</v>
      </c>
      <c r="B88" s="7" t="s">
        <v>87</v>
      </c>
      <c r="C88" s="30">
        <f>C76*C87</f>
        <v>2.3153000000000002E-3</v>
      </c>
      <c r="D88" s="22">
        <f>C88*$C$36</f>
        <v>0</v>
      </c>
    </row>
    <row r="89" spans="1:4" ht="15.75" thickBot="1" x14ac:dyDescent="0.3">
      <c r="A89" s="43" t="s">
        <v>77</v>
      </c>
      <c r="B89" s="44"/>
      <c r="C89" s="32">
        <f>SUM(C88,C87)</f>
        <v>8.8152999999999999E-3</v>
      </c>
      <c r="D89" s="23">
        <f>SUM(D88,D87)</f>
        <v>0</v>
      </c>
    </row>
    <row r="90" spans="1:4" ht="18.75" x14ac:dyDescent="0.25">
      <c r="A90" s="25"/>
    </row>
    <row r="91" spans="1:4" ht="19.5" thickBot="1" x14ac:dyDescent="0.3">
      <c r="A91" s="56" t="s">
        <v>88</v>
      </c>
      <c r="B91" s="56"/>
      <c r="C91" s="56"/>
      <c r="D91" s="56"/>
    </row>
    <row r="92" spans="1:4" ht="15.75" thickBot="1" x14ac:dyDescent="0.3">
      <c r="A92" s="20" t="s">
        <v>89</v>
      </c>
      <c r="B92" s="21" t="s">
        <v>90</v>
      </c>
      <c r="C92" s="21" t="s">
        <v>67</v>
      </c>
      <c r="D92" s="21" t="s">
        <v>30</v>
      </c>
    </row>
    <row r="93" spans="1:4" ht="15.75" thickBot="1" x14ac:dyDescent="0.3">
      <c r="A93" s="12" t="s">
        <v>5</v>
      </c>
      <c r="B93" s="7" t="s">
        <v>91</v>
      </c>
      <c r="C93" s="30">
        <v>8.0000000000000004E-4</v>
      </c>
      <c r="D93" s="22">
        <f t="shared" ref="D93:D98" si="1">C93*$C$36</f>
        <v>0</v>
      </c>
    </row>
    <row r="94" spans="1:4" ht="30.75" thickBot="1" x14ac:dyDescent="0.3">
      <c r="A94" s="12" t="s">
        <v>8</v>
      </c>
      <c r="B94" s="7" t="s">
        <v>92</v>
      </c>
      <c r="C94" s="30">
        <f>C73*C93</f>
        <v>6.4000000000000011E-5</v>
      </c>
      <c r="D94" s="22">
        <f t="shared" si="1"/>
        <v>0</v>
      </c>
    </row>
    <row r="95" spans="1:4" ht="30.75" thickBot="1" x14ac:dyDescent="0.3">
      <c r="A95" s="12" t="s">
        <v>11</v>
      </c>
      <c r="B95" s="7" t="s">
        <v>93</v>
      </c>
      <c r="C95" s="30">
        <v>0.04</v>
      </c>
      <c r="D95" s="22">
        <f t="shared" si="1"/>
        <v>0</v>
      </c>
    </row>
    <row r="96" spans="1:4" ht="15.75" thickBot="1" x14ac:dyDescent="0.3">
      <c r="A96" s="12" t="s">
        <v>14</v>
      </c>
      <c r="B96" s="7" t="s">
        <v>94</v>
      </c>
      <c r="C96" s="30">
        <v>2.0000000000000001E-4</v>
      </c>
      <c r="D96" s="22">
        <f t="shared" si="1"/>
        <v>0</v>
      </c>
    </row>
    <row r="97" spans="1:4" ht="30.75" thickBot="1" x14ac:dyDescent="0.3">
      <c r="A97" s="12" t="s">
        <v>35</v>
      </c>
      <c r="B97" s="7" t="s">
        <v>95</v>
      </c>
      <c r="C97" s="30">
        <f>C76*C96</f>
        <v>7.1240000000000016E-5</v>
      </c>
      <c r="D97" s="22">
        <f t="shared" si="1"/>
        <v>0</v>
      </c>
    </row>
    <row r="98" spans="1:4" ht="30.75" thickBot="1" x14ac:dyDescent="0.3">
      <c r="A98" s="12" t="s">
        <v>37</v>
      </c>
      <c r="B98" s="35" t="s">
        <v>96</v>
      </c>
      <c r="C98" s="30">
        <v>1E-4</v>
      </c>
      <c r="D98" s="22">
        <f t="shared" si="1"/>
        <v>0</v>
      </c>
    </row>
    <row r="99" spans="1:4" ht="15.75" thickBot="1" x14ac:dyDescent="0.3">
      <c r="A99" s="43" t="s">
        <v>97</v>
      </c>
      <c r="B99" s="44"/>
      <c r="C99" s="32">
        <f>SUM(C93:C98)</f>
        <v>4.1235239999999999E-2</v>
      </c>
      <c r="D99" s="23">
        <f>SUM(D93:D98)</f>
        <v>0</v>
      </c>
    </row>
    <row r="100" spans="1:4" ht="18.75" x14ac:dyDescent="0.25">
      <c r="A100" s="25"/>
    </row>
    <row r="101" spans="1:4" ht="19.5" thickBot="1" x14ac:dyDescent="0.3">
      <c r="A101" s="56" t="s">
        <v>98</v>
      </c>
      <c r="B101" s="56"/>
      <c r="C101" s="56"/>
      <c r="D101" s="56"/>
    </row>
    <row r="102" spans="1:4" ht="43.5" thickBot="1" x14ac:dyDescent="0.3">
      <c r="A102" s="20" t="s">
        <v>99</v>
      </c>
      <c r="B102" s="21" t="s">
        <v>100</v>
      </c>
      <c r="C102" s="21" t="s">
        <v>67</v>
      </c>
      <c r="D102" s="21" t="s">
        <v>30</v>
      </c>
    </row>
    <row r="103" spans="1:4" ht="30.75" thickBot="1" x14ac:dyDescent="0.3">
      <c r="A103" s="12" t="s">
        <v>5</v>
      </c>
      <c r="B103" s="7" t="s">
        <v>101</v>
      </c>
      <c r="C103" s="30">
        <v>0.1111</v>
      </c>
      <c r="D103" s="22">
        <f>C103*$C$36</f>
        <v>0</v>
      </c>
    </row>
    <row r="104" spans="1:4" ht="15.75" thickBot="1" x14ac:dyDescent="0.3">
      <c r="A104" s="12" t="s">
        <v>8</v>
      </c>
      <c r="B104" s="7" t="s">
        <v>102</v>
      </c>
      <c r="C104" s="30">
        <v>1E-4</v>
      </c>
      <c r="D104" s="22">
        <f>C104*$C$36</f>
        <v>0</v>
      </c>
    </row>
    <row r="105" spans="1:4" ht="15.75" thickBot="1" x14ac:dyDescent="0.3">
      <c r="A105" s="12" t="s">
        <v>11</v>
      </c>
      <c r="B105" s="7" t="s">
        <v>103</v>
      </c>
      <c r="C105" s="30">
        <v>1E-4</v>
      </c>
      <c r="D105" s="22">
        <f>C105*$C$36</f>
        <v>0</v>
      </c>
    </row>
    <row r="106" spans="1:4" ht="15.75" thickBot="1" x14ac:dyDescent="0.3">
      <c r="A106" s="12" t="s">
        <v>14</v>
      </c>
      <c r="B106" s="7" t="s">
        <v>104</v>
      </c>
      <c r="C106" s="30">
        <v>1E-4</v>
      </c>
      <c r="D106" s="22">
        <f>C106*$C$36</f>
        <v>0</v>
      </c>
    </row>
    <row r="107" spans="1:4" ht="15.75" thickBot="1" x14ac:dyDescent="0.3">
      <c r="A107" s="12" t="s">
        <v>35</v>
      </c>
      <c r="B107" s="7" t="s">
        <v>105</v>
      </c>
      <c r="C107" s="30">
        <v>2.0000000000000001E-4</v>
      </c>
      <c r="D107" s="22">
        <f>C107*$C$36</f>
        <v>0</v>
      </c>
    </row>
    <row r="108" spans="1:4" ht="15.75" thickBot="1" x14ac:dyDescent="0.3">
      <c r="A108" s="12" t="s">
        <v>37</v>
      </c>
      <c r="B108" s="7" t="s">
        <v>40</v>
      </c>
      <c r="C108" s="30"/>
      <c r="D108" s="22"/>
    </row>
    <row r="109" spans="1:4" ht="15.75" thickBot="1" x14ac:dyDescent="0.3">
      <c r="A109" s="12"/>
      <c r="B109" s="34" t="s">
        <v>82</v>
      </c>
      <c r="C109" s="30">
        <f>SUM(C103:C108)</f>
        <v>0.11160000000000002</v>
      </c>
      <c r="D109" s="36">
        <f>SUM(D103:D108)</f>
        <v>0</v>
      </c>
    </row>
    <row r="110" spans="1:4" ht="30.75" thickBot="1" x14ac:dyDescent="0.3">
      <c r="A110" s="12" t="s">
        <v>39</v>
      </c>
      <c r="B110" s="7" t="s">
        <v>106</v>
      </c>
      <c r="C110" s="30">
        <f>C76*C109</f>
        <v>3.9751920000000017E-2</v>
      </c>
      <c r="D110" s="22">
        <f>C110*$C$36</f>
        <v>0</v>
      </c>
    </row>
    <row r="111" spans="1:4" ht="15.75" thickBot="1" x14ac:dyDescent="0.3">
      <c r="A111" s="43" t="s">
        <v>97</v>
      </c>
      <c r="B111" s="44"/>
      <c r="C111" s="32">
        <f>SUM(C109:C110)</f>
        <v>0.15135192000000003</v>
      </c>
      <c r="D111" s="23">
        <f>SUM(D109:D110)</f>
        <v>0</v>
      </c>
    </row>
    <row r="112" spans="1:4" ht="18.75" x14ac:dyDescent="0.25">
      <c r="A112" s="25"/>
    </row>
    <row r="113" spans="1:4" x14ac:dyDescent="0.25">
      <c r="A113" s="37"/>
    </row>
    <row r="114" spans="1:4" x14ac:dyDescent="0.25">
      <c r="A114" s="53" t="s">
        <v>107</v>
      </c>
      <c r="B114" s="53"/>
      <c r="C114" s="53"/>
    </row>
    <row r="115" spans="1:4" ht="15.75" thickBot="1" x14ac:dyDescent="0.3">
      <c r="A115" s="24"/>
    </row>
    <row r="116" spans="1:4" ht="29.25" thickBot="1" x14ac:dyDescent="0.3">
      <c r="A116" s="20">
        <v>4</v>
      </c>
      <c r="B116" s="21" t="s">
        <v>108</v>
      </c>
      <c r="C116" s="21" t="s">
        <v>30</v>
      </c>
    </row>
    <row r="117" spans="1:4" ht="30.75" thickBot="1" x14ac:dyDescent="0.3">
      <c r="A117" s="6" t="s">
        <v>65</v>
      </c>
      <c r="B117" s="7" t="s">
        <v>109</v>
      </c>
      <c r="C117" s="38">
        <f>D76</f>
        <v>0</v>
      </c>
    </row>
    <row r="118" spans="1:4" ht="15.75" thickBot="1" x14ac:dyDescent="0.3">
      <c r="A118" s="6" t="s">
        <v>79</v>
      </c>
      <c r="B118" s="7" t="s">
        <v>110</v>
      </c>
      <c r="C118" s="38">
        <f>D83</f>
        <v>0</v>
      </c>
    </row>
    <row r="119" spans="1:4" ht="15.75" thickBot="1" x14ac:dyDescent="0.3">
      <c r="A119" s="6" t="s">
        <v>85</v>
      </c>
      <c r="B119" s="7" t="s">
        <v>86</v>
      </c>
      <c r="C119" s="38">
        <f>D89</f>
        <v>0</v>
      </c>
    </row>
    <row r="120" spans="1:4" ht="15.75" thickBot="1" x14ac:dyDescent="0.3">
      <c r="A120" s="6" t="s">
        <v>89</v>
      </c>
      <c r="B120" s="7" t="s">
        <v>111</v>
      </c>
      <c r="C120" s="38">
        <f>D99</f>
        <v>0</v>
      </c>
    </row>
    <row r="121" spans="1:4" ht="30.75" thickBot="1" x14ac:dyDescent="0.3">
      <c r="A121" s="6" t="s">
        <v>99</v>
      </c>
      <c r="B121" s="7" t="s">
        <v>112</v>
      </c>
      <c r="C121" s="38">
        <f>D111</f>
        <v>0</v>
      </c>
    </row>
    <row r="122" spans="1:4" ht="15.75" thickBot="1" x14ac:dyDescent="0.3">
      <c r="A122" s="6" t="s">
        <v>113</v>
      </c>
      <c r="B122" s="7" t="s">
        <v>114</v>
      </c>
      <c r="C122" s="31"/>
    </row>
    <row r="123" spans="1:4" ht="15.75" thickBot="1" x14ac:dyDescent="0.3">
      <c r="A123" s="43" t="s">
        <v>97</v>
      </c>
      <c r="B123" s="44"/>
      <c r="C123" s="39">
        <f>SUM(C117:C122)</f>
        <v>0</v>
      </c>
    </row>
    <row r="124" spans="1:4" x14ac:dyDescent="0.25">
      <c r="A124" s="24"/>
    </row>
    <row r="125" spans="1:4" x14ac:dyDescent="0.25">
      <c r="A125" s="24"/>
    </row>
    <row r="126" spans="1:4" ht="19.5" thickBot="1" x14ac:dyDescent="0.3">
      <c r="A126" s="56" t="s">
        <v>115</v>
      </c>
      <c r="B126" s="56"/>
      <c r="C126" s="56"/>
      <c r="D126" s="56"/>
    </row>
    <row r="127" spans="1:4" ht="29.25" thickBot="1" x14ac:dyDescent="0.3">
      <c r="A127" s="20" t="s">
        <v>65</v>
      </c>
      <c r="B127" s="21" t="s">
        <v>116</v>
      </c>
      <c r="C127" s="21" t="s">
        <v>67</v>
      </c>
      <c r="D127" s="21" t="s">
        <v>30</v>
      </c>
    </row>
    <row r="128" spans="1:4" ht="15.75" thickBot="1" x14ac:dyDescent="0.3">
      <c r="A128" s="12" t="s">
        <v>5</v>
      </c>
      <c r="B128" s="7" t="s">
        <v>117</v>
      </c>
      <c r="C128" s="30">
        <v>2.5000000000000001E-2</v>
      </c>
      <c r="D128" s="38">
        <f>C128*C153</f>
        <v>0</v>
      </c>
    </row>
    <row r="129" spans="1:4" ht="15.75" thickBot="1" x14ac:dyDescent="0.3">
      <c r="A129" s="12" t="s">
        <v>8</v>
      </c>
      <c r="B129" s="7" t="s">
        <v>118</v>
      </c>
      <c r="C129" s="30">
        <v>2.86E-2</v>
      </c>
      <c r="D129" s="38">
        <f>C129*(D128+C153)</f>
        <v>0</v>
      </c>
    </row>
    <row r="130" spans="1:4" ht="15.75" thickBot="1" x14ac:dyDescent="0.3">
      <c r="A130" s="12" t="s">
        <v>11</v>
      </c>
      <c r="B130" s="7" t="s">
        <v>119</v>
      </c>
      <c r="C130" s="30">
        <f>SUM(C131,C134,C135)</f>
        <v>8.6499999999999994E-2</v>
      </c>
      <c r="D130" s="38">
        <f>SUM(D131,D135)</f>
        <v>0</v>
      </c>
    </row>
    <row r="131" spans="1:4" ht="15.75" thickBot="1" x14ac:dyDescent="0.3">
      <c r="A131" s="12" t="s">
        <v>120</v>
      </c>
      <c r="B131" s="7" t="s">
        <v>121</v>
      </c>
      <c r="C131" s="30">
        <f>SUM(C132:C133)</f>
        <v>3.6499999999999998E-2</v>
      </c>
      <c r="D131" s="38">
        <f>SUM(D132,D133)</f>
        <v>0</v>
      </c>
    </row>
    <row r="132" spans="1:4" ht="15.75" thickBot="1" x14ac:dyDescent="0.3">
      <c r="A132" s="12" t="s">
        <v>122</v>
      </c>
      <c r="B132" s="7" t="s">
        <v>123</v>
      </c>
      <c r="C132" s="30">
        <v>6.4999999999999997E-3</v>
      </c>
      <c r="D132" s="38">
        <f>C132*($D$128+$D$129+$C$153/0.9135)</f>
        <v>0</v>
      </c>
    </row>
    <row r="133" spans="1:4" ht="15.75" thickBot="1" x14ac:dyDescent="0.3">
      <c r="A133" s="12" t="s">
        <v>124</v>
      </c>
      <c r="B133" s="7" t="s">
        <v>125</v>
      </c>
      <c r="C133" s="30">
        <v>0.03</v>
      </c>
      <c r="D133" s="38">
        <f>C133*($D$128+$D$129+$C$153/0.9135)</f>
        <v>0</v>
      </c>
    </row>
    <row r="134" spans="1:4" ht="15.75" thickBot="1" x14ac:dyDescent="0.3">
      <c r="A134" s="12" t="s">
        <v>126</v>
      </c>
      <c r="B134" s="7" t="s">
        <v>127</v>
      </c>
      <c r="C134" s="30">
        <v>0</v>
      </c>
      <c r="D134" s="38">
        <f>C134*($D$128+$D$129+$C$153)</f>
        <v>0</v>
      </c>
    </row>
    <row r="135" spans="1:4" ht="15.75" thickBot="1" x14ac:dyDescent="0.3">
      <c r="A135" s="12" t="s">
        <v>128</v>
      </c>
      <c r="B135" s="31" t="s">
        <v>129</v>
      </c>
      <c r="C135" s="30">
        <f>SUM(C136)</f>
        <v>0.05</v>
      </c>
      <c r="D135" s="38">
        <f>D136</f>
        <v>0</v>
      </c>
    </row>
    <row r="136" spans="1:4" ht="15.75" thickBot="1" x14ac:dyDescent="0.3">
      <c r="A136" s="12" t="s">
        <v>130</v>
      </c>
      <c r="B136" s="31" t="s">
        <v>131</v>
      </c>
      <c r="C136" s="30">
        <v>0.05</v>
      </c>
      <c r="D136" s="38">
        <f>C136*($D$128+$D$129+$C$153/0.9135)</f>
        <v>0</v>
      </c>
    </row>
    <row r="137" spans="1:4" ht="15.75" thickBot="1" x14ac:dyDescent="0.3">
      <c r="A137" s="12" t="s">
        <v>132</v>
      </c>
      <c r="B137" s="7" t="s">
        <v>133</v>
      </c>
      <c r="C137" s="30">
        <v>0</v>
      </c>
      <c r="D137" s="38">
        <f>C137*($D$128+$D$129+$C$153)</f>
        <v>0</v>
      </c>
    </row>
    <row r="138" spans="1:4" ht="15.75" thickBot="1" x14ac:dyDescent="0.3">
      <c r="A138" s="43" t="s">
        <v>77</v>
      </c>
      <c r="B138" s="51"/>
      <c r="C138" s="44"/>
      <c r="D138" s="39">
        <f>SUM(D129,D130,D128)</f>
        <v>0</v>
      </c>
    </row>
    <row r="139" spans="1:4" x14ac:dyDescent="0.25">
      <c r="A139" s="52" t="s">
        <v>134</v>
      </c>
      <c r="B139" s="52"/>
      <c r="C139" s="52"/>
      <c r="D139" s="52"/>
    </row>
    <row r="140" spans="1:4" x14ac:dyDescent="0.25">
      <c r="A140" s="53" t="s">
        <v>135</v>
      </c>
      <c r="B140" s="53"/>
      <c r="C140" s="53"/>
      <c r="D140" s="53"/>
    </row>
    <row r="141" spans="1:4" x14ac:dyDescent="0.25">
      <c r="A141" s="24"/>
    </row>
    <row r="142" spans="1:4" x14ac:dyDescent="0.25">
      <c r="A142" s="24"/>
    </row>
    <row r="143" spans="1:4" x14ac:dyDescent="0.25">
      <c r="A143" s="24"/>
    </row>
    <row r="144" spans="1:4" x14ac:dyDescent="0.25">
      <c r="A144" s="24"/>
    </row>
    <row r="145" spans="1:6" x14ac:dyDescent="0.25">
      <c r="A145" s="54" t="s">
        <v>136</v>
      </c>
      <c r="B145" s="54"/>
      <c r="C145" s="54"/>
      <c r="D145" s="54"/>
    </row>
    <row r="146" spans="1:6" x14ac:dyDescent="0.25">
      <c r="A146" s="54" t="s">
        <v>137</v>
      </c>
      <c r="B146" s="54"/>
      <c r="C146" s="54"/>
      <c r="D146" s="54"/>
    </row>
    <row r="147" spans="1:6" ht="15.75" thickBot="1" x14ac:dyDescent="0.3">
      <c r="A147" s="40"/>
    </row>
    <row r="148" spans="1:6" ht="42.75" customHeight="1" thickBot="1" x14ac:dyDescent="0.3">
      <c r="A148" s="43" t="s">
        <v>138</v>
      </c>
      <c r="B148" s="51"/>
      <c r="C148" s="55" t="s">
        <v>139</v>
      </c>
      <c r="D148" s="55"/>
    </row>
    <row r="149" spans="1:6" ht="30.75" thickBot="1" x14ac:dyDescent="0.3">
      <c r="A149" s="12" t="s">
        <v>5</v>
      </c>
      <c r="B149" s="7" t="s">
        <v>140</v>
      </c>
      <c r="C149" s="47">
        <f>C36</f>
        <v>0</v>
      </c>
      <c r="D149" s="48"/>
    </row>
    <row r="150" spans="1:6" ht="30.75" thickBot="1" x14ac:dyDescent="0.3">
      <c r="A150" s="12" t="s">
        <v>8</v>
      </c>
      <c r="B150" s="7" t="s">
        <v>141</v>
      </c>
      <c r="C150" s="41">
        <f>C48</f>
        <v>0</v>
      </c>
      <c r="D150" s="42"/>
    </row>
    <row r="151" spans="1:6" ht="45.75" thickBot="1" x14ac:dyDescent="0.3">
      <c r="A151" s="12" t="s">
        <v>11</v>
      </c>
      <c r="B151" s="7" t="s">
        <v>142</v>
      </c>
      <c r="C151" s="41">
        <f>C60</f>
        <v>0</v>
      </c>
      <c r="D151" s="42"/>
    </row>
    <row r="152" spans="1:6" ht="30.75" thickBot="1" x14ac:dyDescent="0.3">
      <c r="A152" s="12" t="s">
        <v>14</v>
      </c>
      <c r="B152" s="7" t="s">
        <v>108</v>
      </c>
      <c r="C152" s="41">
        <f>C123</f>
        <v>0</v>
      </c>
      <c r="D152" s="42"/>
    </row>
    <row r="153" spans="1:6" ht="28.5" customHeight="1" thickBot="1" x14ac:dyDescent="0.3">
      <c r="A153" s="49" t="s">
        <v>143</v>
      </c>
      <c r="B153" s="50"/>
      <c r="C153" s="41">
        <f>SUM(C149:D152)</f>
        <v>0</v>
      </c>
      <c r="D153" s="42"/>
    </row>
    <row r="154" spans="1:6" ht="30.75" thickBot="1" x14ac:dyDescent="0.3">
      <c r="A154" s="12" t="s">
        <v>35</v>
      </c>
      <c r="B154" s="7" t="s">
        <v>144</v>
      </c>
      <c r="C154" s="41">
        <f>D138</f>
        <v>0</v>
      </c>
      <c r="D154" s="42"/>
    </row>
    <row r="155" spans="1:6" ht="28.5" customHeight="1" thickBot="1" x14ac:dyDescent="0.3">
      <c r="A155" s="43" t="s">
        <v>145</v>
      </c>
      <c r="B155" s="44"/>
      <c r="C155" s="45">
        <f>SUM(C153:C154)</f>
        <v>0</v>
      </c>
      <c r="D155" s="46"/>
    </row>
    <row r="156" spans="1:6" x14ac:dyDescent="0.25">
      <c r="F156" s="28"/>
    </row>
  </sheetData>
  <mergeCells count="46">
    <mergeCell ref="A48:B48"/>
    <mergeCell ref="A1:C2"/>
    <mergeCell ref="A4:C4"/>
    <mergeCell ref="B5:C5"/>
    <mergeCell ref="A6:C6"/>
    <mergeCell ref="A8:C8"/>
    <mergeCell ref="A14:C14"/>
    <mergeCell ref="A19:C19"/>
    <mergeCell ref="A25:C25"/>
    <mergeCell ref="A27:C27"/>
    <mergeCell ref="A36:B36"/>
    <mergeCell ref="A39:C39"/>
    <mergeCell ref="A91:D91"/>
    <mergeCell ref="A49:C50"/>
    <mergeCell ref="A53:C54"/>
    <mergeCell ref="A60:B60"/>
    <mergeCell ref="A61:C61"/>
    <mergeCell ref="A64:C64"/>
    <mergeCell ref="A66:D66"/>
    <mergeCell ref="A76:B76"/>
    <mergeCell ref="A78:D78"/>
    <mergeCell ref="A83:B83"/>
    <mergeCell ref="A85:D85"/>
    <mergeCell ref="A89:B89"/>
    <mergeCell ref="A148:B148"/>
    <mergeCell ref="C148:D148"/>
    <mergeCell ref="A99:B99"/>
    <mergeCell ref="A101:D101"/>
    <mergeCell ref="A111:B111"/>
    <mergeCell ref="A114:C114"/>
    <mergeCell ref="A123:B123"/>
    <mergeCell ref="A126:D126"/>
    <mergeCell ref="A138:C138"/>
    <mergeCell ref="A139:D139"/>
    <mergeCell ref="A140:D140"/>
    <mergeCell ref="A145:D145"/>
    <mergeCell ref="A146:D146"/>
    <mergeCell ref="C154:D154"/>
    <mergeCell ref="A155:B155"/>
    <mergeCell ref="C155:D155"/>
    <mergeCell ref="C149:D149"/>
    <mergeCell ref="C150:D150"/>
    <mergeCell ref="C151:D151"/>
    <mergeCell ref="C152:D152"/>
    <mergeCell ref="A153:B153"/>
    <mergeCell ref="C153:D15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46" sqref="B46"/>
    </sheetView>
  </sheetViews>
  <sheetFormatPr defaultRowHeight="15" x14ac:dyDescent="0.25"/>
  <cols>
    <col min="1" max="1" width="14.5703125" customWidth="1"/>
    <col min="2" max="2" width="33.140625" customWidth="1"/>
    <col min="3" max="3" width="12.140625" customWidth="1"/>
    <col min="4" max="4" width="10.28515625" customWidth="1"/>
    <col min="5" max="5" width="12.7109375" customWidth="1"/>
    <col min="6" max="6" width="13.28515625" customWidth="1"/>
    <col min="7" max="7" width="13.5703125" customWidth="1"/>
    <col min="8" max="8" width="11.5703125" customWidth="1"/>
  </cols>
  <sheetData>
    <row r="1" spans="1:8" ht="16.5" thickBot="1" x14ac:dyDescent="0.3">
      <c r="A1" s="68" t="s">
        <v>149</v>
      </c>
      <c r="B1" s="69"/>
      <c r="C1" s="69"/>
      <c r="D1" s="69"/>
      <c r="E1" s="69"/>
      <c r="F1" s="69"/>
      <c r="G1" s="69"/>
      <c r="H1" s="70"/>
    </row>
    <row r="2" spans="1:8" ht="45.75" thickBot="1" x14ac:dyDescent="0.3">
      <c r="A2" s="71" t="s">
        <v>150</v>
      </c>
      <c r="B2" s="72" t="s">
        <v>151</v>
      </c>
      <c r="C2" s="72" t="s">
        <v>152</v>
      </c>
      <c r="D2" s="72" t="s">
        <v>153</v>
      </c>
      <c r="E2" s="73" t="s">
        <v>154</v>
      </c>
      <c r="F2" s="71" t="s">
        <v>155</v>
      </c>
      <c r="G2" s="72" t="s">
        <v>156</v>
      </c>
      <c r="H2" s="72" t="s">
        <v>157</v>
      </c>
    </row>
    <row r="3" spans="1:8" ht="56.25" x14ac:dyDescent="0.25">
      <c r="A3" s="74" t="s">
        <v>158</v>
      </c>
      <c r="B3" s="75" t="s">
        <v>159</v>
      </c>
      <c r="C3" s="76"/>
      <c r="D3" s="77">
        <v>4</v>
      </c>
      <c r="E3" s="78">
        <v>2</v>
      </c>
      <c r="F3" s="79"/>
      <c r="G3" s="80">
        <f>F3/12/2</f>
        <v>0</v>
      </c>
      <c r="H3" s="81">
        <f>G3/12</f>
        <v>0</v>
      </c>
    </row>
    <row r="4" spans="1:8" ht="15.75" thickBot="1" x14ac:dyDescent="0.3">
      <c r="A4" s="82"/>
      <c r="B4" s="83" t="s">
        <v>160</v>
      </c>
      <c r="C4" s="84"/>
      <c r="D4" s="85"/>
      <c r="E4" s="86"/>
      <c r="F4" s="87"/>
      <c r="G4" s="88"/>
      <c r="H4" s="89"/>
    </row>
    <row r="5" spans="1:8" x14ac:dyDescent="0.25">
      <c r="A5" s="90" t="s">
        <v>161</v>
      </c>
      <c r="B5" s="91" t="s">
        <v>162</v>
      </c>
      <c r="C5" s="92"/>
      <c r="D5" s="93">
        <v>4</v>
      </c>
      <c r="E5" s="94">
        <v>8</v>
      </c>
      <c r="F5" s="95"/>
      <c r="G5" s="96">
        <f>F5/12/2</f>
        <v>0</v>
      </c>
      <c r="H5" s="81">
        <f>G5/12</f>
        <v>0</v>
      </c>
    </row>
    <row r="6" spans="1:8" ht="22.5" x14ac:dyDescent="0.25">
      <c r="A6" s="97"/>
      <c r="B6" s="98" t="s">
        <v>163</v>
      </c>
      <c r="C6" s="99"/>
      <c r="D6" s="77"/>
      <c r="E6" s="100"/>
      <c r="F6" s="79"/>
      <c r="G6" s="80"/>
      <c r="H6" s="101"/>
    </row>
    <row r="7" spans="1:8" ht="56.25" x14ac:dyDescent="0.25">
      <c r="A7" s="97"/>
      <c r="B7" s="98" t="s">
        <v>164</v>
      </c>
      <c r="C7" s="99"/>
      <c r="D7" s="77"/>
      <c r="E7" s="100"/>
      <c r="F7" s="79"/>
      <c r="G7" s="80"/>
      <c r="H7" s="101"/>
    </row>
    <row r="8" spans="1:8" ht="15.75" thickBot="1" x14ac:dyDescent="0.3">
      <c r="A8" s="102"/>
      <c r="B8" s="83" t="s">
        <v>165</v>
      </c>
      <c r="C8" s="84"/>
      <c r="D8" s="85"/>
      <c r="E8" s="103"/>
      <c r="F8" s="87"/>
      <c r="G8" s="88"/>
      <c r="H8" s="89"/>
    </row>
    <row r="9" spans="1:8" x14ac:dyDescent="0.25">
      <c r="A9" s="90" t="s">
        <v>166</v>
      </c>
      <c r="B9" s="91" t="s">
        <v>167</v>
      </c>
      <c r="C9" s="92"/>
      <c r="D9" s="93">
        <v>4</v>
      </c>
      <c r="E9" s="94">
        <v>2</v>
      </c>
      <c r="F9" s="95"/>
      <c r="G9" s="96">
        <f t="shared" ref="G9" si="0">F9/12/2</f>
        <v>0</v>
      </c>
      <c r="H9" s="81">
        <f>G9/12</f>
        <v>0</v>
      </c>
    </row>
    <row r="10" spans="1:8" ht="56.25" x14ac:dyDescent="0.25">
      <c r="A10" s="97"/>
      <c r="B10" s="98" t="s">
        <v>168</v>
      </c>
      <c r="C10" s="99"/>
      <c r="D10" s="77"/>
      <c r="E10" s="100"/>
      <c r="F10" s="79"/>
      <c r="G10" s="80"/>
      <c r="H10" s="101"/>
    </row>
    <row r="11" spans="1:8" ht="22.5" x14ac:dyDescent="0.25">
      <c r="A11" s="97"/>
      <c r="B11" s="98" t="s">
        <v>169</v>
      </c>
      <c r="C11" s="99"/>
      <c r="D11" s="77"/>
      <c r="E11" s="100"/>
      <c r="F11" s="79"/>
      <c r="G11" s="80"/>
      <c r="H11" s="101"/>
    </row>
    <row r="12" spans="1:8" x14ac:dyDescent="0.25">
      <c r="A12" s="97"/>
      <c r="B12" s="98" t="s">
        <v>170</v>
      </c>
      <c r="C12" s="99"/>
      <c r="D12" s="77"/>
      <c r="E12" s="100"/>
      <c r="F12" s="79"/>
      <c r="G12" s="80"/>
      <c r="H12" s="101"/>
    </row>
    <row r="13" spans="1:8" ht="15.75" thickBot="1" x14ac:dyDescent="0.3">
      <c r="A13" s="102"/>
      <c r="B13" s="104" t="s">
        <v>165</v>
      </c>
      <c r="C13" s="105"/>
      <c r="D13" s="85"/>
      <c r="E13" s="103"/>
      <c r="F13" s="87"/>
      <c r="G13" s="88"/>
      <c r="H13" s="89"/>
    </row>
    <row r="14" spans="1:8" ht="21.75" thickBot="1" x14ac:dyDescent="0.4">
      <c r="A14" s="106" t="s">
        <v>171</v>
      </c>
      <c r="B14" s="107"/>
      <c r="C14" s="107"/>
      <c r="D14" s="107"/>
      <c r="E14" s="107"/>
      <c r="F14" s="108"/>
      <c r="G14" s="109"/>
      <c r="H14" s="110"/>
    </row>
  </sheetData>
  <mergeCells count="20">
    <mergeCell ref="A14:E14"/>
    <mergeCell ref="A9:A13"/>
    <mergeCell ref="D9:D13"/>
    <mergeCell ref="E9:E13"/>
    <mergeCell ref="F9:F13"/>
    <mergeCell ref="G9:G13"/>
    <mergeCell ref="H9:H13"/>
    <mergeCell ref="A5:A8"/>
    <mergeCell ref="D5:D8"/>
    <mergeCell ref="E5:E8"/>
    <mergeCell ref="F5:F8"/>
    <mergeCell ref="G5:G8"/>
    <mergeCell ref="H5:H8"/>
    <mergeCell ref="A1:H1"/>
    <mergeCell ref="A3:A4"/>
    <mergeCell ref="D3:D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uniformes</vt:lpstr>
      <vt:lpstr>Plan3</vt:lpstr>
    </vt:vector>
  </TitlesOfParts>
  <Company>Controladoria-Geral da União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Paulo Machado Goncalves</dc:creator>
  <cp:lastModifiedBy>Joao Paulo Machado Goncalves</cp:lastModifiedBy>
  <dcterms:created xsi:type="dcterms:W3CDTF">2015-04-28T12:18:22Z</dcterms:created>
  <dcterms:modified xsi:type="dcterms:W3CDTF">2015-04-28T12:36:53Z</dcterms:modified>
</cp:coreProperties>
</file>