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300" tabRatio="944" firstSheet="1" activeTab="1"/>
  </bookViews>
  <sheets>
    <sheet name="Carregador de material" sheetId="12" state="hidden" r:id="rId1"/>
    <sheet name="RESUMO DA CONTRATAÇÃO 12 meses" sheetId="73" r:id="rId2"/>
    <sheet name="Eng Mecânico" sheetId="52" r:id="rId3"/>
    <sheet name="Encarregado geral" sheetId="58" r:id="rId4"/>
    <sheet name="Eletricista" sheetId="37" r:id="rId5"/>
    <sheet name="Operador de Caldeira" sheetId="54" r:id="rId6"/>
    <sheet name="Bombeiro Gasista" sheetId="74" r:id="rId7"/>
    <sheet name="Auxiliar de manutenção" sheetId="55" r:id="rId8"/>
    <sheet name="Mecânico máquinas" sheetId="57" r:id="rId9"/>
    <sheet name="Torneiro mecânico" sheetId="56" r:id="rId10"/>
    <sheet name="Auxiliar administrativo" sheetId="69" r:id="rId11"/>
    <sheet name="Motorista" sheetId="70" r:id="rId12"/>
    <sheet name="Servente de limpeza" sheetId="36" state="hidden" r:id="rId13"/>
    <sheet name="Jauzeiro" sheetId="38" state="hidden" r:id="rId14"/>
    <sheet name="MATERIAIS DE USO EVENTUAL" sheetId="44" r:id="rId15"/>
    <sheet name="FERRAMENTAS" sheetId="76" r:id="rId16"/>
    <sheet name="INSUMOS" sheetId="78" r:id="rId17"/>
    <sheet name="UNIFORME" sheetId="34" r:id="rId18"/>
    <sheet name="EPI" sheetId="75" r:id="rId19"/>
    <sheet name="EQUIPAMENTO -VIDA ÚTIL EM MESES" sheetId="46" r:id="rId20"/>
  </sheets>
  <definedNames>
    <definedName name="_xlnm.Print_Area" localSheetId="10">'Auxiliar administrativo'!$A$1:$F$183</definedName>
    <definedName name="_xlnm.Print_Area" localSheetId="7">'Auxiliar de manutenção'!$A$1:$F$183</definedName>
    <definedName name="_xlnm.Print_Area" localSheetId="6">'Bombeiro Gasista'!$A$1:$F$183</definedName>
    <definedName name="_xlnm.Print_Area" localSheetId="0">'Carregador de material'!$A$1:$I$146</definedName>
    <definedName name="_xlnm.Print_Area" localSheetId="4">Eletricista!$A$1:$F$182</definedName>
    <definedName name="_xlnm.Print_Area" localSheetId="3">'Encarregado geral'!$A$1:$F$182</definedName>
    <definedName name="_xlnm.Print_Area" localSheetId="2">'Eng Mecânico'!$A$1:$F$182</definedName>
    <definedName name="_xlnm.Print_Area" localSheetId="19">'EQUIPAMENTO -VIDA ÚTIL EM MESES'!$A$1:$G$9</definedName>
    <definedName name="_xlnm.Print_Area" localSheetId="14">'MATERIAIS DE USO EVENTUAL'!$A$1:$F$25</definedName>
    <definedName name="_xlnm.Print_Area" localSheetId="8">'Mecânico máquinas'!$A$1:$F$183</definedName>
    <definedName name="_xlnm.Print_Area" localSheetId="11">Motorista!$A$1:$F$183</definedName>
    <definedName name="_xlnm.Print_Area" localSheetId="5">'Operador de Caldeira'!$A$1:$F$183</definedName>
    <definedName name="_xlnm.Print_Area" localSheetId="1">'RESUMO DA CONTRATAÇÃO 12 meses'!$A$1:$B$27</definedName>
    <definedName name="_xlnm.Print_Area" localSheetId="12">'Servente de limpeza'!$A$1:$G$154</definedName>
    <definedName name="_xlnm.Print_Area" localSheetId="9">'Torneiro mecânico'!$A$1:$F$183</definedName>
    <definedName name="UN" localSheetId="10">#REF!</definedName>
    <definedName name="UN" localSheetId="7">#REF!</definedName>
    <definedName name="UN" localSheetId="6">#REF!</definedName>
    <definedName name="UN" localSheetId="3">#REF!</definedName>
    <definedName name="UN" localSheetId="2">#REF!</definedName>
    <definedName name="UN" localSheetId="19">#REF!</definedName>
    <definedName name="UN" localSheetId="8">#REF!</definedName>
    <definedName name="UN" localSheetId="11">#REF!</definedName>
    <definedName name="UN" localSheetId="5">#REF!</definedName>
    <definedName name="UN" localSheetId="1">#REF!</definedName>
    <definedName name="UN" localSheetId="9">#REF!</definedName>
    <definedName name="UN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73" l="1"/>
  <c r="F17" i="73"/>
  <c r="F10" i="73"/>
  <c r="G10" i="73"/>
  <c r="E6" i="46" l="1"/>
  <c r="G6" i="46" s="1"/>
  <c r="E5" i="75" l="1"/>
  <c r="E6" i="75"/>
  <c r="G6" i="75" s="1"/>
  <c r="E7" i="75"/>
  <c r="G7" i="75" s="1"/>
  <c r="E8" i="75"/>
  <c r="G8" i="75" s="1"/>
  <c r="E9" i="75"/>
  <c r="E10" i="75"/>
  <c r="G10" i="75" s="1"/>
  <c r="E11" i="75"/>
  <c r="G11" i="75" s="1"/>
  <c r="E12" i="75"/>
  <c r="G12" i="75" s="1"/>
  <c r="E13" i="75"/>
  <c r="E14" i="75"/>
  <c r="G14" i="75" s="1"/>
  <c r="G5" i="75"/>
  <c r="G9" i="75"/>
  <c r="G13" i="75"/>
  <c r="H6" i="76"/>
  <c r="I6" i="76" s="1"/>
  <c r="H7" i="76"/>
  <c r="I7" i="76" s="1"/>
  <c r="H8" i="76"/>
  <c r="I8" i="76" s="1"/>
  <c r="H9" i="76"/>
  <c r="I9" i="76" s="1"/>
  <c r="H10" i="76"/>
  <c r="I10" i="76" s="1"/>
  <c r="H11" i="76"/>
  <c r="I11" i="76" s="1"/>
  <c r="H12" i="76"/>
  <c r="I12" i="76" s="1"/>
  <c r="H13" i="76"/>
  <c r="I13" i="76" s="1"/>
  <c r="H14" i="76"/>
  <c r="I14" i="76" s="1"/>
  <c r="H15" i="76"/>
  <c r="I15" i="76" s="1"/>
  <c r="H16" i="76"/>
  <c r="I16" i="76" s="1"/>
  <c r="H17" i="76"/>
  <c r="I17" i="76" s="1"/>
  <c r="H18" i="76"/>
  <c r="I18" i="76" s="1"/>
  <c r="H19" i="76"/>
  <c r="I19" i="76" s="1"/>
  <c r="H20" i="76"/>
  <c r="I20" i="76" s="1"/>
  <c r="H21" i="76"/>
  <c r="I21" i="76" s="1"/>
  <c r="H22" i="76"/>
  <c r="I22" i="76" s="1"/>
  <c r="H23" i="76"/>
  <c r="I23" i="76" s="1"/>
  <c r="H24" i="76"/>
  <c r="I24" i="76" s="1"/>
  <c r="H25" i="76"/>
  <c r="I25" i="76" s="1"/>
  <c r="H26" i="76"/>
  <c r="I26" i="76" s="1"/>
  <c r="H27" i="76"/>
  <c r="I27" i="76" s="1"/>
  <c r="H28" i="76"/>
  <c r="I28" i="76" s="1"/>
  <c r="H29" i="76"/>
  <c r="I29" i="76" s="1"/>
  <c r="H30" i="76"/>
  <c r="I30" i="76" s="1"/>
  <c r="H31" i="76"/>
  <c r="I31" i="76" s="1"/>
  <c r="H32" i="76"/>
  <c r="I32" i="76" s="1"/>
  <c r="H33" i="76"/>
  <c r="I33" i="76" s="1"/>
  <c r="H34" i="76"/>
  <c r="I34" i="76" s="1"/>
  <c r="H35" i="76"/>
  <c r="I35" i="76" s="1"/>
  <c r="H36" i="76"/>
  <c r="I36" i="76" s="1"/>
  <c r="H37" i="76"/>
  <c r="I37" i="76" s="1"/>
  <c r="H38" i="76"/>
  <c r="I38" i="76" s="1"/>
  <c r="H39" i="76"/>
  <c r="I39" i="76" s="1"/>
  <c r="H40" i="76"/>
  <c r="I40" i="76" s="1"/>
  <c r="H41" i="76"/>
  <c r="I41" i="76" s="1"/>
  <c r="H42" i="76"/>
  <c r="I42" i="76" s="1"/>
  <c r="H43" i="76"/>
  <c r="I43" i="76" s="1"/>
  <c r="H44" i="76"/>
  <c r="I44" i="76" s="1"/>
  <c r="H45" i="76"/>
  <c r="I45" i="76" s="1"/>
  <c r="H46" i="76"/>
  <c r="I46" i="76" s="1"/>
  <c r="H47" i="76"/>
  <c r="I47" i="76" s="1"/>
  <c r="H48" i="76"/>
  <c r="I48" i="76" s="1"/>
  <c r="H49" i="76"/>
  <c r="I49" i="76" s="1"/>
  <c r="H50" i="76"/>
  <c r="I50" i="76" s="1"/>
  <c r="H51" i="76"/>
  <c r="I51" i="76" s="1"/>
  <c r="H52" i="76"/>
  <c r="I52" i="76" s="1"/>
  <c r="H53" i="76"/>
  <c r="I53" i="76" s="1"/>
  <c r="H54" i="76"/>
  <c r="I54" i="76" s="1"/>
  <c r="H55" i="76"/>
  <c r="I55" i="76" s="1"/>
  <c r="H56" i="76"/>
  <c r="I56" i="76" s="1"/>
  <c r="H57" i="76"/>
  <c r="I57" i="76" s="1"/>
  <c r="H58" i="76"/>
  <c r="I58" i="76" s="1"/>
  <c r="G6" i="78" l="1"/>
  <c r="F6" i="78" s="1"/>
  <c r="G7" i="78"/>
  <c r="F7" i="78" s="1"/>
  <c r="G8" i="78"/>
  <c r="F8" i="78" s="1"/>
  <c r="G9" i="78"/>
  <c r="F9" i="78" s="1"/>
  <c r="G10" i="78"/>
  <c r="F10" i="78" s="1"/>
  <c r="G11" i="78"/>
  <c r="F11" i="78" s="1"/>
  <c r="G12" i="78"/>
  <c r="F12" i="78"/>
  <c r="G13" i="78"/>
  <c r="F13" i="78" s="1"/>
  <c r="G14" i="78"/>
  <c r="F14" i="78" s="1"/>
  <c r="G15" i="78"/>
  <c r="F15" i="78" s="1"/>
  <c r="G16" i="78"/>
  <c r="F16" i="78"/>
  <c r="G17" i="78"/>
  <c r="F17" i="78" s="1"/>
  <c r="G18" i="78"/>
  <c r="F18" i="78" s="1"/>
  <c r="G19" i="78"/>
  <c r="F19" i="78" s="1"/>
  <c r="G20" i="78"/>
  <c r="F20" i="78" s="1"/>
  <c r="G21" i="78"/>
  <c r="F21" i="78" s="1"/>
  <c r="G22" i="78"/>
  <c r="F22" i="78" s="1"/>
  <c r="G23" i="78"/>
  <c r="F23" i="78" s="1"/>
  <c r="G24" i="78"/>
  <c r="F24" i="78" s="1"/>
  <c r="G25" i="78"/>
  <c r="F25" i="78" s="1"/>
  <c r="G26" i="78"/>
  <c r="F26" i="78" s="1"/>
  <c r="G27" i="78"/>
  <c r="F27" i="78" s="1"/>
  <c r="G28" i="78"/>
  <c r="F28" i="78" s="1"/>
  <c r="G29" i="78"/>
  <c r="F29" i="78" s="1"/>
  <c r="G30" i="78"/>
  <c r="F30" i="78" s="1"/>
  <c r="G31" i="78"/>
  <c r="F31" i="78" s="1"/>
  <c r="G32" i="78"/>
  <c r="F32" i="78" s="1"/>
  <c r="G33" i="78"/>
  <c r="F33" i="78" s="1"/>
  <c r="G34" i="78"/>
  <c r="F34" i="78" s="1"/>
  <c r="G35" i="78"/>
  <c r="F35" i="78" s="1"/>
  <c r="G36" i="78"/>
  <c r="F36" i="78" s="1"/>
  <c r="G37" i="78"/>
  <c r="F37" i="78" s="1"/>
  <c r="G38" i="78"/>
  <c r="F38" i="78" s="1"/>
  <c r="G39" i="78"/>
  <c r="F39" i="78" s="1"/>
  <c r="E5" i="44"/>
  <c r="F5" i="44" s="1"/>
  <c r="E6" i="44"/>
  <c r="F6" i="44" s="1"/>
  <c r="E7" i="44"/>
  <c r="F7" i="44" s="1"/>
  <c r="E8" i="44"/>
  <c r="F8" i="44" s="1"/>
  <c r="E9" i="44"/>
  <c r="F9" i="44" s="1"/>
  <c r="E10" i="44"/>
  <c r="F10" i="44" s="1"/>
  <c r="E11" i="44"/>
  <c r="F11" i="44" s="1"/>
  <c r="E12" i="44"/>
  <c r="F12" i="44" s="1"/>
  <c r="E13" i="44"/>
  <c r="F13" i="44" s="1"/>
  <c r="E14" i="44"/>
  <c r="F14" i="44" s="1"/>
  <c r="E15" i="44"/>
  <c r="F15" i="44" s="1"/>
  <c r="E16" i="44"/>
  <c r="F16" i="44" s="1"/>
  <c r="E17" i="44"/>
  <c r="F17" i="44" s="1"/>
  <c r="E18" i="44"/>
  <c r="F18" i="44" s="1"/>
  <c r="E19" i="44"/>
  <c r="F19" i="44" s="1"/>
  <c r="E20" i="44"/>
  <c r="F20" i="44" s="1"/>
  <c r="E21" i="44"/>
  <c r="F21" i="44" s="1"/>
  <c r="E22" i="44"/>
  <c r="F22" i="44" s="1"/>
  <c r="E23" i="44"/>
  <c r="F23" i="44" s="1"/>
  <c r="E24" i="44"/>
  <c r="F24" i="44" s="1"/>
  <c r="E25" i="44"/>
  <c r="F25" i="44" s="1"/>
  <c r="E26" i="44"/>
  <c r="F26" i="44" s="1"/>
  <c r="E27" i="44"/>
  <c r="F27" i="44" s="1"/>
  <c r="E28" i="44"/>
  <c r="F28" i="44" s="1"/>
  <c r="E29" i="44"/>
  <c r="F29" i="44" s="1"/>
  <c r="E30" i="44"/>
  <c r="F30" i="44" s="1"/>
  <c r="E31" i="44"/>
  <c r="F31" i="44" s="1"/>
  <c r="E32" i="44"/>
  <c r="F32" i="44" s="1"/>
  <c r="E33" i="44"/>
  <c r="F33" i="44" s="1"/>
  <c r="E34" i="44"/>
  <c r="F34" i="44" s="1"/>
  <c r="E35" i="44"/>
  <c r="F35" i="44" s="1"/>
  <c r="E36" i="44"/>
  <c r="F36" i="44" s="1"/>
  <c r="E37" i="44"/>
  <c r="F37" i="44" s="1"/>
  <c r="E38" i="44"/>
  <c r="F38" i="44" s="1"/>
  <c r="E39" i="44"/>
  <c r="F39" i="44" s="1"/>
  <c r="E40" i="44"/>
  <c r="F40" i="44" s="1"/>
  <c r="E41" i="44"/>
  <c r="F41" i="44" s="1"/>
  <c r="E42" i="44"/>
  <c r="F42" i="44" s="1"/>
  <c r="E43" i="44"/>
  <c r="F43" i="44" s="1"/>
  <c r="E44" i="44"/>
  <c r="F44" i="44" s="1"/>
  <c r="E45" i="44"/>
  <c r="F45" i="44" s="1"/>
  <c r="E46" i="44"/>
  <c r="F46" i="44" s="1"/>
  <c r="E47" i="44"/>
  <c r="F47" i="44" s="1"/>
  <c r="E48" i="44"/>
  <c r="F48" i="44" s="1"/>
  <c r="E49" i="44"/>
  <c r="F49" i="44" s="1"/>
  <c r="E50" i="44"/>
  <c r="F50" i="44" s="1"/>
  <c r="E51" i="44"/>
  <c r="F51" i="44" s="1"/>
  <c r="E52" i="44"/>
  <c r="F52" i="44" s="1"/>
  <c r="E53" i="44"/>
  <c r="F53" i="44" s="1"/>
  <c r="E54" i="44"/>
  <c r="F54" i="44" s="1"/>
  <c r="E55" i="44"/>
  <c r="F55" i="44" s="1"/>
  <c r="E56" i="44"/>
  <c r="F56" i="44" s="1"/>
  <c r="E57" i="44"/>
  <c r="F57" i="44" s="1"/>
  <c r="E58" i="44"/>
  <c r="F58" i="44" s="1"/>
  <c r="E59" i="44"/>
  <c r="F59" i="44" s="1"/>
  <c r="E60" i="44"/>
  <c r="F60" i="44" s="1"/>
  <c r="E61" i="44"/>
  <c r="F61" i="44" s="1"/>
  <c r="E62" i="44"/>
  <c r="F62" i="44" s="1"/>
  <c r="E63" i="44"/>
  <c r="F63" i="44" s="1"/>
  <c r="E64" i="44"/>
  <c r="F64" i="44" s="1"/>
  <c r="E65" i="44"/>
  <c r="F65" i="44" s="1"/>
  <c r="E66" i="44"/>
  <c r="F66" i="44" s="1"/>
  <c r="E67" i="44"/>
  <c r="F67" i="44" s="1"/>
  <c r="E68" i="44"/>
  <c r="F68" i="44" s="1"/>
  <c r="E69" i="44"/>
  <c r="F69" i="44" s="1"/>
  <c r="E70" i="44"/>
  <c r="F70" i="44" s="1"/>
  <c r="E71" i="44"/>
  <c r="F71" i="44" s="1"/>
  <c r="E72" i="44"/>
  <c r="F72" i="44" s="1"/>
  <c r="E73" i="44"/>
  <c r="F73" i="44" s="1"/>
  <c r="E74" i="44"/>
  <c r="F74" i="44" s="1"/>
  <c r="E75" i="44"/>
  <c r="F75" i="44" s="1"/>
  <c r="E76" i="44"/>
  <c r="F76" i="44" s="1"/>
  <c r="E77" i="44"/>
  <c r="F77" i="44" s="1"/>
  <c r="E78" i="44"/>
  <c r="F78" i="44" s="1"/>
  <c r="E79" i="44"/>
  <c r="F79" i="44" s="1"/>
  <c r="E80" i="44"/>
  <c r="F80" i="44" s="1"/>
  <c r="E81" i="44"/>
  <c r="F81" i="44" s="1"/>
  <c r="E82" i="44"/>
  <c r="F82" i="44" s="1"/>
  <c r="E83" i="44"/>
  <c r="F83" i="44" s="1"/>
  <c r="E84" i="44"/>
  <c r="F84" i="44" s="1"/>
  <c r="E85" i="44"/>
  <c r="F85" i="44" s="1"/>
  <c r="E86" i="44"/>
  <c r="F86" i="44" s="1"/>
  <c r="E87" i="44"/>
  <c r="F87" i="44" s="1"/>
  <c r="E88" i="44"/>
  <c r="F88" i="44" s="1"/>
  <c r="E89" i="44"/>
  <c r="F89" i="44" s="1"/>
  <c r="E90" i="44"/>
  <c r="F90" i="44" s="1"/>
  <c r="E91" i="44"/>
  <c r="F91" i="44" s="1"/>
  <c r="E92" i="44"/>
  <c r="F92" i="44" s="1"/>
  <c r="E93" i="44"/>
  <c r="F93" i="44" s="1"/>
  <c r="E94" i="44"/>
  <c r="F94" i="44" s="1"/>
  <c r="E95" i="44"/>
  <c r="F95" i="44" s="1"/>
  <c r="E96" i="44"/>
  <c r="F96" i="44" s="1"/>
  <c r="E97" i="44"/>
  <c r="F97" i="44" s="1"/>
  <c r="E98" i="44"/>
  <c r="F98" i="44" s="1"/>
  <c r="E99" i="44"/>
  <c r="F99" i="44" s="1"/>
  <c r="E100" i="44"/>
  <c r="F100" i="44" s="1"/>
  <c r="E101" i="44"/>
  <c r="F101" i="44" s="1"/>
  <c r="E102" i="44"/>
  <c r="F102" i="44" s="1"/>
  <c r="E103" i="44"/>
  <c r="F103" i="44" s="1"/>
  <c r="E104" i="44"/>
  <c r="F104" i="44" s="1"/>
  <c r="E4" i="44"/>
  <c r="E4" i="75"/>
  <c r="G4" i="75" s="1"/>
  <c r="G15" i="75" s="1"/>
  <c r="G16" i="75" s="1"/>
  <c r="G18" i="75" s="1"/>
  <c r="E3" i="34"/>
  <c r="G3" i="34" s="1"/>
  <c r="G4" i="34"/>
  <c r="G5" i="34"/>
  <c r="E5" i="46"/>
  <c r="G5" i="46" s="1"/>
  <c r="G5" i="78"/>
  <c r="F5" i="78" s="1"/>
  <c r="H5" i="76"/>
  <c r="I5" i="76" s="1"/>
  <c r="H59" i="76"/>
  <c r="I59" i="76" s="1"/>
  <c r="F4" i="44"/>
  <c r="G29" i="38"/>
  <c r="G35" i="38"/>
  <c r="G36" i="38" s="1"/>
  <c r="F41" i="38"/>
  <c r="F48" i="38" s="1"/>
  <c r="F137" i="38" s="1"/>
  <c r="F42" i="38"/>
  <c r="F53" i="38"/>
  <c r="F57" i="38" s="1"/>
  <c r="F138" i="38" s="1"/>
  <c r="F64" i="38"/>
  <c r="F65" i="38"/>
  <c r="F66" i="38"/>
  <c r="F67" i="38"/>
  <c r="F68" i="38"/>
  <c r="F69" i="38"/>
  <c r="F70" i="38"/>
  <c r="F71" i="38"/>
  <c r="E72" i="38"/>
  <c r="E84" i="38" s="1"/>
  <c r="E85" i="38" s="1"/>
  <c r="F72" i="38"/>
  <c r="F114" i="38" s="1"/>
  <c r="F120" i="38" s="1"/>
  <c r="F139" i="38" s="1"/>
  <c r="E78" i="38"/>
  <c r="F101" i="38"/>
  <c r="F107" i="38" s="1"/>
  <c r="F102" i="38"/>
  <c r="F103" i="38"/>
  <c r="F104" i="38"/>
  <c r="F105" i="38"/>
  <c r="F106" i="38"/>
  <c r="E107" i="38"/>
  <c r="E108" i="38" s="1"/>
  <c r="E109" i="38" s="1"/>
  <c r="E126" i="38"/>
  <c r="G29" i="36"/>
  <c r="G35" i="36"/>
  <c r="F42" i="36"/>
  <c r="F53" i="36"/>
  <c r="F57" i="36" s="1"/>
  <c r="F138" i="36" s="1"/>
  <c r="F64" i="36"/>
  <c r="F72" i="36" s="1"/>
  <c r="F114" i="36" s="1"/>
  <c r="F120" i="36" s="1"/>
  <c r="F139" i="36" s="1"/>
  <c r="F65" i="36"/>
  <c r="F66" i="36"/>
  <c r="F67" i="36"/>
  <c r="F68" i="36"/>
  <c r="F69" i="36"/>
  <c r="F70" i="36"/>
  <c r="F71" i="36"/>
  <c r="E72" i="36"/>
  <c r="E78" i="36"/>
  <c r="E80" i="36"/>
  <c r="F101" i="36"/>
  <c r="F107" i="36" s="1"/>
  <c r="F102" i="36"/>
  <c r="F103" i="36"/>
  <c r="F104" i="36"/>
  <c r="F105" i="36"/>
  <c r="F106" i="36"/>
  <c r="E107" i="36"/>
  <c r="E126" i="36"/>
  <c r="G22" i="73"/>
  <c r="G29" i="12"/>
  <c r="G35" i="12"/>
  <c r="F42" i="12"/>
  <c r="F53" i="12"/>
  <c r="F57" i="12"/>
  <c r="F138" i="12" s="1"/>
  <c r="F64" i="12"/>
  <c r="F65" i="12"/>
  <c r="F66" i="12"/>
  <c r="F67" i="12"/>
  <c r="F68" i="12"/>
  <c r="F69" i="12"/>
  <c r="F70" i="12"/>
  <c r="F71" i="12"/>
  <c r="E72" i="12"/>
  <c r="E94" i="12" s="1"/>
  <c r="E96" i="12" s="1"/>
  <c r="F72" i="12"/>
  <c r="F114" i="12" s="1"/>
  <c r="F120" i="12" s="1"/>
  <c r="F139" i="12" s="1"/>
  <c r="E78" i="12"/>
  <c r="E79" i="12"/>
  <c r="E80" i="12" s="1"/>
  <c r="E84" i="12"/>
  <c r="E85" i="12" s="1"/>
  <c r="F101" i="12"/>
  <c r="F107" i="12" s="1"/>
  <c r="F102" i="12"/>
  <c r="F103" i="12"/>
  <c r="F104" i="12"/>
  <c r="F105" i="12"/>
  <c r="F106" i="12"/>
  <c r="E107" i="12"/>
  <c r="E108" i="12" s="1"/>
  <c r="E109" i="12" s="1"/>
  <c r="E126" i="12"/>
  <c r="F77" i="38" l="1"/>
  <c r="F78" i="38" s="1"/>
  <c r="F90" i="38"/>
  <c r="F91" i="38" s="1"/>
  <c r="E94" i="38"/>
  <c r="I60" i="76"/>
  <c r="H62" i="76" s="1"/>
  <c r="H63" i="76" s="1"/>
  <c r="E79" i="38"/>
  <c r="E80" i="38"/>
  <c r="F109" i="36"/>
  <c r="F118" i="36" s="1"/>
  <c r="F108" i="36"/>
  <c r="G36" i="12"/>
  <c r="G36" i="36"/>
  <c r="F95" i="36" s="1"/>
  <c r="H60" i="76"/>
  <c r="E105" i="44"/>
  <c r="G7" i="46"/>
  <c r="G9" i="46" s="1"/>
  <c r="F40" i="78"/>
  <c r="F41" i="78" s="1"/>
  <c r="G40" i="78"/>
  <c r="G41" i="78" s="1"/>
  <c r="F77" i="36"/>
  <c r="F78" i="36" s="1"/>
  <c r="F83" i="36"/>
  <c r="F92" i="36"/>
  <c r="F108" i="38"/>
  <c r="F109" i="38"/>
  <c r="F118" i="38" s="1"/>
  <c r="F109" i="12"/>
  <c r="F118" i="12" s="1"/>
  <c r="F108" i="12"/>
  <c r="F83" i="12"/>
  <c r="F93" i="12"/>
  <c r="F136" i="12"/>
  <c r="F77" i="12"/>
  <c r="F78" i="12" s="1"/>
  <c r="F90" i="12"/>
  <c r="F92" i="12"/>
  <c r="F95" i="12"/>
  <c r="F80" i="38"/>
  <c r="F115" i="38" s="1"/>
  <c r="F79" i="38"/>
  <c r="F105" i="44"/>
  <c r="E84" i="36"/>
  <c r="E85" i="36" s="1"/>
  <c r="E94" i="36"/>
  <c r="E79" i="36"/>
  <c r="G6" i="34"/>
  <c r="G7" i="34" s="1"/>
  <c r="E108" i="36"/>
  <c r="E109" i="36" s="1"/>
  <c r="E96" i="38"/>
  <c r="F94" i="38"/>
  <c r="F92" i="38"/>
  <c r="F95" i="38"/>
  <c r="F83" i="38"/>
  <c r="F93" i="38"/>
  <c r="F125" i="38"/>
  <c r="F136" i="38"/>
  <c r="F140" i="38" s="1"/>
  <c r="F136" i="36" l="1"/>
  <c r="F94" i="12"/>
  <c r="F41" i="12"/>
  <c r="F48" i="12" s="1"/>
  <c r="F41" i="36"/>
  <c r="F48" i="36" s="1"/>
  <c r="F137" i="36" s="1"/>
  <c r="E106" i="44"/>
  <c r="E107" i="44" s="1"/>
  <c r="F21" i="73" s="1"/>
  <c r="G21" i="73" s="1"/>
  <c r="F93" i="36"/>
  <c r="F90" i="36"/>
  <c r="F142" i="38"/>
  <c r="F143" i="38" s="1"/>
  <c r="F84" i="38"/>
  <c r="F85" i="38" s="1"/>
  <c r="F116" i="38" s="1"/>
  <c r="G9" i="34"/>
  <c r="F106" i="44"/>
  <c r="F107" i="44" s="1"/>
  <c r="F84" i="12"/>
  <c r="F85" i="12" s="1"/>
  <c r="F116" i="12" s="1"/>
  <c r="F84" i="36"/>
  <c r="F85" i="36"/>
  <c r="F116" i="36" s="1"/>
  <c r="F91" i="36"/>
  <c r="F79" i="36"/>
  <c r="F80" i="36"/>
  <c r="F115" i="36" s="1"/>
  <c r="F91" i="12"/>
  <c r="F96" i="12" s="1"/>
  <c r="F117" i="12" s="1"/>
  <c r="F94" i="36"/>
  <c r="E96" i="36"/>
  <c r="F131" i="38"/>
  <c r="F96" i="38"/>
  <c r="F117" i="38" s="1"/>
  <c r="F79" i="12"/>
  <c r="F80" i="12"/>
  <c r="F115" i="12" s="1"/>
  <c r="F125" i="36" l="1"/>
  <c r="F140" i="36"/>
  <c r="F142" i="36" s="1"/>
  <c r="F143" i="36" s="1"/>
  <c r="F96" i="36"/>
  <c r="F117" i="36" s="1"/>
  <c r="F137" i="12"/>
  <c r="F140" i="12" s="1"/>
  <c r="F125" i="12"/>
  <c r="F131" i="36"/>
  <c r="G23" i="73"/>
  <c r="F23" i="73"/>
  <c r="F128" i="38"/>
  <c r="F127" i="38"/>
  <c r="F126" i="38" s="1"/>
  <c r="F132" i="38" s="1"/>
  <c r="F141" i="38" s="1"/>
  <c r="G142" i="38"/>
  <c r="F129" i="38"/>
  <c r="F142" i="12" l="1"/>
  <c r="F143" i="12" s="1"/>
  <c r="F127" i="36"/>
  <c r="F126" i="36" s="1"/>
  <c r="F132" i="36" s="1"/>
  <c r="F141" i="36" s="1"/>
  <c r="F128" i="36"/>
  <c r="F129" i="36"/>
  <c r="F131" i="12"/>
  <c r="G142" i="12" s="1"/>
  <c r="F127" i="12"/>
  <c r="F126" i="12" s="1"/>
  <c r="F132" i="12" s="1"/>
  <c r="F141" i="12" s="1"/>
  <c r="G142" i="36"/>
  <c r="F128" i="12" l="1"/>
  <c r="F129" i="12"/>
  <c r="B12" i="73" l="1"/>
  <c r="B5" i="73" l="1"/>
  <c r="D5" i="73" s="1"/>
  <c r="F5" i="73" s="1"/>
  <c r="G5" i="73" s="1"/>
  <c r="B8" i="73"/>
  <c r="D8" i="73" s="1"/>
  <c r="F8" i="73" s="1"/>
  <c r="G8" i="73" s="1"/>
  <c r="D12" i="73"/>
  <c r="F12" i="73" s="1"/>
  <c r="G12" i="73" s="1"/>
  <c r="B13" i="73"/>
  <c r="B14" i="73"/>
  <c r="B10" i="73"/>
  <c r="D10" i="73" s="1"/>
  <c r="B6" i="73" l="1"/>
  <c r="D6" i="73" s="1"/>
  <c r="F6" i="73" s="1"/>
  <c r="G6" i="73" s="1"/>
  <c r="B11" i="73"/>
  <c r="D11" i="73" s="1"/>
  <c r="F11" i="73" s="1"/>
  <c r="G11" i="73" s="1"/>
  <c r="B7" i="73"/>
  <c r="D13" i="73"/>
  <c r="F13" i="73" s="1"/>
  <c r="G13" i="73" s="1"/>
  <c r="D14" i="73"/>
  <c r="F14" i="73" s="1"/>
  <c r="G14" i="73" s="1"/>
  <c r="B9" i="73"/>
  <c r="D7" i="73" l="1"/>
  <c r="F7" i="73" s="1"/>
  <c r="D9" i="73"/>
  <c r="F9" i="73" s="1"/>
  <c r="G9" i="73" s="1"/>
  <c r="F15" i="73" l="1"/>
  <c r="F26" i="73" s="1"/>
  <c r="G7" i="73"/>
  <c r="G15" i="73" s="1"/>
  <c r="G26" i="73" s="1"/>
</calcChain>
</file>

<file path=xl/comments1.xml><?xml version="1.0" encoding="utf-8"?>
<comments xmlns="http://schemas.openxmlformats.org/spreadsheetml/2006/main">
  <authors>
    <author>Julio Cesar Silveira Santos</author>
  </authors>
  <commentList>
    <comment ref="E101" authorId="0">
      <text>
        <r>
          <rPr>
            <b/>
            <sz val="9"/>
            <color indexed="81"/>
            <rFont val="Tahoma"/>
            <family val="2"/>
          </rPr>
          <t>Julio Cesar Silveira Santos:</t>
        </r>
        <r>
          <rPr>
            <sz val="9"/>
            <color indexed="81"/>
            <rFont val="Tahoma"/>
            <family val="2"/>
          </rPr>
          <t xml:space="preserve">
Percentual embasado nas orientações da zênite.
</t>
        </r>
      </text>
    </comment>
  </commentList>
</comments>
</file>

<file path=xl/sharedStrings.xml><?xml version="1.0" encoding="utf-8"?>
<sst xmlns="http://schemas.openxmlformats.org/spreadsheetml/2006/main" count="3458" uniqueCount="589">
  <si>
    <t>Data/Hora:</t>
  </si>
  <si>
    <t>Discriminação dos Serviços</t>
  </si>
  <si>
    <t>Data de Apresentação da Proposta (dia/mês/ano)</t>
  </si>
  <si>
    <t>Município/UF</t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</si>
  <si>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</si>
  <si>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</si>
  <si>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</si>
  <si>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</si>
  <si>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%</t>
  </si>
  <si>
    <t>Valor (R$)</t>
  </si>
  <si>
    <t>Adicional Noturno</t>
  </si>
  <si>
    <t>Outros (especificar)</t>
  </si>
  <si>
    <t>Transporte</t>
  </si>
  <si>
    <t>SESI ou SESC</t>
  </si>
  <si>
    <t>SENAI ou SENAC</t>
  </si>
  <si>
    <t xml:space="preserve">INCRA </t>
  </si>
  <si>
    <t>FGTS</t>
  </si>
  <si>
    <t xml:space="preserve">SEBRAE </t>
  </si>
  <si>
    <t>Salário educação</t>
  </si>
  <si>
    <t>Aviso prévio indenizado</t>
  </si>
  <si>
    <t>Lucro</t>
  </si>
  <si>
    <t>Tributos</t>
  </si>
  <si>
    <t>COFINS</t>
  </si>
  <si>
    <t>PIS</t>
  </si>
  <si>
    <t>ISS</t>
  </si>
  <si>
    <t>Insumos Diversos</t>
  </si>
  <si>
    <t>(I) Total de Remuneração</t>
  </si>
  <si>
    <t>A</t>
  </si>
  <si>
    <t>B</t>
  </si>
  <si>
    <t>C</t>
  </si>
  <si>
    <t>D</t>
  </si>
  <si>
    <t>Identificação do Serviço</t>
  </si>
  <si>
    <t>Tipo de serviço</t>
  </si>
  <si>
    <t>Qtde Total a Contratar</t>
  </si>
  <si>
    <t>Tipo de Serviço</t>
  </si>
  <si>
    <t xml:space="preserve">Salário Normativo da Categoria Profissional </t>
  </si>
  <si>
    <t>MÓDULO 1: COMPOSIÇÃO DA REMUNERAÇÃO</t>
  </si>
  <si>
    <t>Composição da Remuneração</t>
  </si>
  <si>
    <t>Salário Base</t>
  </si>
  <si>
    <t>Hota noturna adicional</t>
  </si>
  <si>
    <t>Adicional de hora extra</t>
  </si>
  <si>
    <t>Intervalo intrajornada</t>
  </si>
  <si>
    <t>E</t>
  </si>
  <si>
    <t>F</t>
  </si>
  <si>
    <t>G</t>
  </si>
  <si>
    <t>H</t>
  </si>
  <si>
    <t>MÓDULO 2: BENEFÍCIOS MENSAIS E DIÁROS</t>
  </si>
  <si>
    <t>Benefícios Mensais e Diários</t>
  </si>
  <si>
    <t>Assistência Odontológica</t>
  </si>
  <si>
    <t>MÓDULO 3: INSUMOS DIVERSOS</t>
  </si>
  <si>
    <t>Uniformes</t>
  </si>
  <si>
    <t>Materiais</t>
  </si>
  <si>
    <t>Equipamentos</t>
  </si>
  <si>
    <t>MÓDULO 4: ENCARGOS SOCIAIS E TRABALHISTAS</t>
  </si>
  <si>
    <t>Encargo previdenciário e FGTS</t>
  </si>
  <si>
    <t>4.1</t>
  </si>
  <si>
    <t>TOTAL</t>
  </si>
  <si>
    <t>Submódulo 4.2 - 13º Salário e Adicional Férias</t>
  </si>
  <si>
    <t>4.2</t>
  </si>
  <si>
    <t>13º Salário e Adicional Férias</t>
  </si>
  <si>
    <t>13º Salário</t>
  </si>
  <si>
    <t>Subtotal</t>
  </si>
  <si>
    <t>Incidência do submódulo 4.1 sobre 13º e Férias</t>
  </si>
  <si>
    <t>Afastamento maternidade</t>
  </si>
  <si>
    <t>4.3</t>
  </si>
  <si>
    <t>Submódulo 4.4 - Provisão para Rescisão</t>
  </si>
  <si>
    <t>4.4</t>
  </si>
  <si>
    <t>Provisão para rescisão</t>
  </si>
  <si>
    <t>Aviso prévio trabalhado</t>
  </si>
  <si>
    <t>Incidência do submódulo 4.1 sobre Aviso prévio trabalhado</t>
  </si>
  <si>
    <t>Submódulo 4.5 - Custo de Reposição do Profissional Ausente</t>
  </si>
  <si>
    <t>4.5</t>
  </si>
  <si>
    <t>Composição do Custo de Reposição do Profissional Ausente</t>
  </si>
  <si>
    <t>Incidência do submódulo 4.1 sobre o Custo de reposição</t>
  </si>
  <si>
    <t>Quadro - resumo – Módulo 4 - Encargos sociais e trabalhistas</t>
  </si>
  <si>
    <t>4.6</t>
  </si>
  <si>
    <t>Módulo 4 - Encargos sociais e trabalhistas</t>
  </si>
  <si>
    <t>Custo de rescisão</t>
  </si>
  <si>
    <t>Custo de reposição do profissional ausente</t>
  </si>
  <si>
    <t>MÓDULO 5 - CUSTOS INDIRETOS, TRIBUTOS E LUCRO</t>
  </si>
  <si>
    <t>Custos Indiretos, Tributos e Lucro</t>
  </si>
  <si>
    <t>B.1</t>
  </si>
  <si>
    <t>Outros tributos</t>
  </si>
  <si>
    <t>B.2</t>
  </si>
  <si>
    <t>B.3</t>
  </si>
  <si>
    <t>B.4</t>
  </si>
  <si>
    <t>Mão-de-obra vinculada à execução contratual (valor por empregado)</t>
  </si>
  <si>
    <t>Módulo 5 – Custos indiretos, tributos e lucro</t>
  </si>
  <si>
    <t>Módulo 1 – Composição da Remuneração</t>
  </si>
  <si>
    <t>Módulo 2 – Benefícios Mensais e Diários</t>
  </si>
  <si>
    <t>Módulo 3 – Insumos Diversos</t>
  </si>
  <si>
    <t>Módulo 4 – Encargos Sociais e Trabalhistas</t>
  </si>
  <si>
    <t>Total de Benefícios mensais e diários</t>
  </si>
  <si>
    <t>Total de Insumos diversos</t>
  </si>
  <si>
    <t>Unid. de Medida</t>
  </si>
  <si>
    <t>Outros - Gratificação</t>
  </si>
  <si>
    <t>Adicional Periculosidade (sobre salário base)</t>
  </si>
  <si>
    <t>Adicional Insalubridade (salário base ou mínimo)</t>
  </si>
  <si>
    <t>INSS (cooperativa o percentual é de 15%)</t>
  </si>
  <si>
    <t>Incidência do FGTS sobre Aviso prévio indenizado</t>
  </si>
  <si>
    <t>DF</t>
  </si>
  <si>
    <r>
      <t>N</t>
    </r>
    <r>
      <rPr>
        <strike/>
        <sz val="10"/>
        <color indexed="8"/>
        <rFont val="Arial Narrow"/>
        <family val="2"/>
      </rPr>
      <t>º</t>
    </r>
    <r>
      <rPr>
        <sz val="10"/>
        <color indexed="8"/>
        <rFont val="Arial Narrow"/>
        <family val="2"/>
      </rPr>
      <t xml:space="preserve"> de meses de execução contratual</t>
    </r>
  </si>
  <si>
    <t>Item</t>
  </si>
  <si>
    <t>Posto</t>
  </si>
  <si>
    <t>Uniforme</t>
  </si>
  <si>
    <t xml:space="preserve">Outros (especificar) </t>
  </si>
  <si>
    <t>TOTAL  POR EMPREGADO</t>
  </si>
  <si>
    <t>TOTAL  DE EMPREGADOS</t>
  </si>
  <si>
    <t>TOTAL  POR EMPREGADO/MÊS</t>
  </si>
  <si>
    <t>2014</t>
  </si>
  <si>
    <t>Ano Acordo, Convenção ou Sentença Normativa em Dissídio Coletivo _ até 31dez14</t>
  </si>
  <si>
    <t>01/jan/2014</t>
  </si>
  <si>
    <t xml:space="preserve">Licença paternidade </t>
  </si>
  <si>
    <t>Ausências legais</t>
  </si>
  <si>
    <t>Ausência por acidente do trabalho</t>
  </si>
  <si>
    <t>Ausência por doença</t>
  </si>
  <si>
    <t>Multa do FGTS e contribuições sociais sobre o Aviso Prévio Indenizado</t>
  </si>
  <si>
    <t>Multa do FGTS e contribuições sociais sobre o aviso prévio trabalhado</t>
  </si>
  <si>
    <t>Custos Indiretos (Despesas Operacionais/Administrativas)</t>
  </si>
  <si>
    <t>13 º salário</t>
  </si>
  <si>
    <t>CATEGORIA PROFISSIONAL:  Carregador de material</t>
  </si>
  <si>
    <t>Carregador</t>
  </si>
  <si>
    <t>Nº Processo:</t>
  </si>
  <si>
    <t>Licitação Nº:</t>
  </si>
  <si>
    <t>SINDISERVIÇOS/DF</t>
  </si>
  <si>
    <t>Auxílio alimentação (CCT)</t>
  </si>
  <si>
    <t xml:space="preserve"> </t>
  </si>
  <si>
    <t>Ano Acordo, Convenção ou Sentença Normativa em Dissídio Coletivo - até 31dez14</t>
  </si>
  <si>
    <t>CATEGORIA PROFISSIONAL:  Servente de limpeza</t>
  </si>
  <si>
    <t>M²</t>
  </si>
  <si>
    <t>Equipamentos (depreciação)</t>
  </si>
  <si>
    <t>Carregador de material</t>
  </si>
  <si>
    <t>TOTAL MENSAL DA CATEGORIA</t>
  </si>
  <si>
    <t>Percentual (%)</t>
  </si>
  <si>
    <t>Total</t>
  </si>
  <si>
    <t xml:space="preserve">   Férias e um terço constitucional</t>
  </si>
  <si>
    <t xml:space="preserve">   13º (décimo terceiro) salário</t>
  </si>
  <si>
    <t xml:space="preserve">  Multa sobre FGTS e contribuição social sobre o aviso prévio indenizado e sobre o aviso prévio trabalhado</t>
  </si>
  <si>
    <t>Quadro de provisionamento, de acordo com o disposto no Anexo VII da IN/SLTI/MPOG  nº  02/2008, atualizada.</t>
  </si>
  <si>
    <r>
      <t xml:space="preserve">   Incidência do Submódulo 4.1 sobre férias, um terço constitucional de férias e 13º (décimo terceiro) salário </t>
    </r>
    <r>
      <rPr>
        <b/>
        <sz val="10"/>
        <color indexed="8"/>
        <rFont val="Times New Roman"/>
        <family val="1"/>
      </rPr>
      <t>*</t>
    </r>
  </si>
  <si>
    <t>Submódulo 4.1 - Encargos previdenciários e FGTS</t>
  </si>
  <si>
    <t>CATEGORIA PROFISSIONAL:  Jauzeiro</t>
  </si>
  <si>
    <t>Limpeza, asseio e conservação</t>
  </si>
  <si>
    <t>Jauzeiro</t>
  </si>
  <si>
    <t>Limpeza, asseio e conservação - Esquadria externa - face externa / fachada do prédio (envidraçada, granito ou outro material)</t>
  </si>
  <si>
    <t>Limpeza e conservação</t>
  </si>
  <si>
    <t>Afastamento maternidade/paternidade</t>
  </si>
  <si>
    <t xml:space="preserve">Licença maternidade/paternidade </t>
  </si>
  <si>
    <t>Incidência do submódulo 4.1 sobre o custo de reposição</t>
  </si>
  <si>
    <t>Afastamento maternidade/pqaternidade</t>
  </si>
  <si>
    <t>Mão de obra vinculada à execução contratual (valor por empregado)</t>
  </si>
  <si>
    <t>Assistência médica e familiar (CCT) - Plano de saúde</t>
  </si>
  <si>
    <t>11.992,75 - (14 profissionais)</t>
  </si>
  <si>
    <t>Seguro de vida, invalidez e auxílio funeral</t>
  </si>
  <si>
    <t>Férias e terço constitucional de férias (IN/SLTI/MPOG  nº 02/2008 atualizada)</t>
  </si>
  <si>
    <t>* Considerando as alíquotas de contribuição de 1% (um por cento), 2% (dois por cento) ou 3% (três por cento), referentes ao grau de risco de acidente do trabalho, previstas no art. 22, inciso II, da Lei  nº  8.212/1991.</t>
  </si>
  <si>
    <t>MÓDULO 5: CUSTOS INDIRETOS, TRIBUTOS E LUCRO</t>
  </si>
  <si>
    <r>
      <t xml:space="preserve">Seguro acidente do trabalho </t>
    </r>
    <r>
      <rPr>
        <sz val="10"/>
        <color indexed="10"/>
        <rFont val="Arial Narrow"/>
        <family val="2"/>
      </rPr>
      <t>(1, 2 ou 3% - art. 22, inciso II, Lei nº 8.212/91)</t>
    </r>
  </si>
  <si>
    <t>Férias e terço constitucional de férias (IN/SLTI/MPOG nº 02/2008 atualizada)</t>
  </si>
  <si>
    <r>
      <rPr>
        <sz val="9.5"/>
        <color indexed="8"/>
        <rFont val="Arial Narrow"/>
        <family val="2"/>
      </rPr>
      <t>Seguro acidente do trabalho</t>
    </r>
    <r>
      <rPr>
        <sz val="9.5"/>
        <color indexed="10"/>
        <rFont val="Arial Narrow"/>
        <family val="2"/>
      </rPr>
      <t xml:space="preserve"> (1, 2 ou 3% - art. 22, inciso II, Lei nº 8.212/91)</t>
    </r>
  </si>
  <si>
    <t>2.344,26 m² (01 profissional)</t>
  </si>
  <si>
    <r>
      <rPr>
        <sz val="9"/>
        <color indexed="8"/>
        <rFont val="Arial Narrow"/>
        <family val="2"/>
      </rPr>
      <t>Seguro acidente do trabalho</t>
    </r>
    <r>
      <rPr>
        <sz val="9"/>
        <color indexed="10"/>
        <rFont val="Arial Narrow"/>
        <family val="2"/>
      </rPr>
      <t xml:space="preserve"> (1, 2 ou 3%) - art. 22, inciso II, Lei nº 8.212/91)</t>
    </r>
  </si>
  <si>
    <t>Auxílio creche</t>
  </si>
  <si>
    <r>
      <t>Afastamento Maternidade</t>
    </r>
    <r>
      <rPr>
        <b/>
        <strike/>
        <sz val="10"/>
        <color indexed="8"/>
        <rFont val="Arial Narrow"/>
        <family val="2"/>
      </rPr>
      <t>/Paternidade</t>
    </r>
  </si>
  <si>
    <r>
      <t>Afastamento maternidade</t>
    </r>
    <r>
      <rPr>
        <strike/>
        <sz val="10"/>
        <color indexed="8"/>
        <rFont val="Arial Narrow"/>
        <family val="2"/>
      </rPr>
      <t>/paternidade</t>
    </r>
  </si>
  <si>
    <r>
      <t>Incidência do submódulo 4.1 sobre afastamento maternidade</t>
    </r>
    <r>
      <rPr>
        <strike/>
        <sz val="10"/>
        <color indexed="8"/>
        <rFont val="Arial Narrow"/>
        <family val="2"/>
      </rPr>
      <t xml:space="preserve"> / paternidade</t>
    </r>
  </si>
  <si>
    <r>
      <t xml:space="preserve">Encargos previdenciários e FGTS </t>
    </r>
    <r>
      <rPr>
        <sz val="10"/>
        <color indexed="10"/>
        <rFont val="Arial Narrow"/>
        <family val="2"/>
      </rPr>
      <t>e outras contribuições</t>
    </r>
  </si>
  <si>
    <r>
      <t xml:space="preserve">Outros - </t>
    </r>
    <r>
      <rPr>
        <sz val="10"/>
        <color indexed="10"/>
        <rFont val="Arial Narrow"/>
        <family val="2"/>
      </rPr>
      <t>(especificar)</t>
    </r>
  </si>
  <si>
    <t>Fator K</t>
  </si>
  <si>
    <t>Incidência do submódulo 4.1 sobre 13º Salário</t>
  </si>
  <si>
    <t>Incidência do submódulo 4.1 sobre afastamento maternidade</t>
  </si>
  <si>
    <t>Afastamento Maternidade</t>
  </si>
  <si>
    <t>QUANTIDADES DE EMPREGADOS</t>
  </si>
  <si>
    <t>TOTAL MENSAL</t>
  </si>
  <si>
    <t>TOTAL ANUAL</t>
  </si>
  <si>
    <t>Valor Mensal</t>
  </si>
  <si>
    <t>Valor Global</t>
  </si>
  <si>
    <t>DISCRIMINAÇÃO</t>
  </si>
  <si>
    <t xml:space="preserve">TOTAL </t>
  </si>
  <si>
    <t xml:space="preserve">CUSTO HOMEM/MÊS  </t>
  </si>
  <si>
    <t>FERRAMENTAS/EQUIPAMENTOS</t>
  </si>
  <si>
    <t xml:space="preserve">VALOR TOTAL </t>
  </si>
  <si>
    <t>Dias</t>
  </si>
  <si>
    <t>Valor/dia</t>
  </si>
  <si>
    <t>QUANTIDADE DE POSTOS DE SERVIÇO</t>
  </si>
  <si>
    <t>CUSTO UNITÁRIO ESTIMADO
(A)</t>
  </si>
  <si>
    <t>QTD MENSAL ESTIMADA
(B)</t>
  </si>
  <si>
    <t>CUSTO MENSAL ESTIMADO
(C = AxB)</t>
  </si>
  <si>
    <t>CUSTO ANUAL ESTIMADO
(D = C x 12)</t>
  </si>
  <si>
    <t>UNIFORMES</t>
  </si>
  <si>
    <t>VALOR ESTIMADO MENSAL (A)</t>
  </si>
  <si>
    <t>VALOR ESTIMADO GLOBAL
(B = Ax12)</t>
  </si>
  <si>
    <t>ITEM</t>
  </si>
  <si>
    <t>FERRAMENTA/EQUIPAMENTO</t>
  </si>
  <si>
    <t>QTD
(A)</t>
  </si>
  <si>
    <t>VALOR UNITÁRIO ESTIMADO
(B)</t>
  </si>
  <si>
    <t>VALOR TOTAL ESTIMADO
(C = AxB)</t>
  </si>
  <si>
    <t>PRAZO DE     VIDA ÚTIL ESTIMADO (MESES) (D)</t>
  </si>
  <si>
    <t>DEPRECIAÇÃO CUSTO/MÊS
E = C / D</t>
  </si>
  <si>
    <t>POSTO</t>
  </si>
  <si>
    <t>UNIFORME</t>
  </si>
  <si>
    <t>QTD. SEMESTRE
(A)</t>
  </si>
  <si>
    <t>PREÇO TOTAL
(D = BxC)</t>
  </si>
  <si>
    <t>QTD ANUAL
(B = Ax2)</t>
  </si>
  <si>
    <t>PREÇO UNITÁRIO
(C)</t>
  </si>
  <si>
    <t>QUANTIDADE EMPREGADOS POR POSTO
(B)</t>
  </si>
  <si>
    <t>QUANTIDADE DE POSTOS 
(D)</t>
  </si>
  <si>
    <t>SUBTOTAL  CATEGORIA CUSTO MENSAL 
(E = CxD)</t>
  </si>
  <si>
    <t>TOTAL ANUAL CATEGORIA
(F = Ex12)</t>
  </si>
  <si>
    <t>Classificação Brasileira de Ocupação (CBO)</t>
  </si>
  <si>
    <t>Tipo de Serviço (mesmo serviço com características distintas)</t>
  </si>
  <si>
    <t>MÓDULO 2: ENCARGOS E BENEFÍCIOS ANUAIS, MENSAIS E DIÁROS</t>
  </si>
  <si>
    <t>Submódulo 2.1 - 13º (décimo terceiro) Salário, Férias e Adicional de Férias</t>
  </si>
  <si>
    <t>2.1</t>
  </si>
  <si>
    <t>13º (décimo terceiro) Salário</t>
  </si>
  <si>
    <t>13º (décimo terceiro) Salário, Férias e Adicional de Férias</t>
  </si>
  <si>
    <t>2.2</t>
  </si>
  <si>
    <t>Encargo previdenciário (GPS), FGTS e outras contribuições</t>
  </si>
  <si>
    <t>SEBRAE</t>
  </si>
  <si>
    <t>2.3</t>
  </si>
  <si>
    <t>ENCARGOS E BENEFÍCIOS ANUAIS, MENSAIS E DIÁROS</t>
  </si>
  <si>
    <t>Submódulo 2.3 - Benefícios Mensais e Diários</t>
  </si>
  <si>
    <t>MÓDULO 5 - INSUMOS DIVERSOS</t>
  </si>
  <si>
    <t>MÓDULO 6 - CUSTOS INDIRETOS, TRIBUTOS E LUCRO</t>
  </si>
  <si>
    <t>C.1</t>
  </si>
  <si>
    <t>C.2</t>
  </si>
  <si>
    <t>C.3</t>
  </si>
  <si>
    <t xml:space="preserve">Módulo 2 – Encargos e Benefícios Anuais, Mensais e Diários </t>
  </si>
  <si>
    <t xml:space="preserve">Módulo 3 – Provisão para Rescisão </t>
  </si>
  <si>
    <t>Módulo 4 – Custo de Reposição do Profissional Ausente</t>
  </si>
  <si>
    <t>Qtd Total a Contratar</t>
  </si>
  <si>
    <r>
      <t>Seguro acidente do trabalho</t>
    </r>
    <r>
      <rPr>
        <sz val="9"/>
        <rFont val="Arial Narrow"/>
        <family val="2"/>
      </rPr>
      <t xml:space="preserve"> - SAT</t>
    </r>
  </si>
  <si>
    <t>Incidência do submódulo 2.2 sobre 13º Salário e 1/3 de Férias</t>
  </si>
  <si>
    <t>GPS, FGTS e outras contribuições</t>
  </si>
  <si>
    <t xml:space="preserve">INSS </t>
  </si>
  <si>
    <t xml:space="preserve">Ano do Acordo, Convenção ou Dissídio Coletivo </t>
  </si>
  <si>
    <t>Unidade de Medida</t>
  </si>
  <si>
    <t>QUADRO-RESUMO DO MÓDULO 2: ENCARGOS E BENEFÍCIOS ANUAIS, MENSAIS E DIÁROS</t>
  </si>
  <si>
    <t>Assistência Médica e Familiar ¹</t>
  </si>
  <si>
    <t>Dados para composição dos custos referentes à mão-de-obra</t>
  </si>
  <si>
    <t>Adicional de Hora Noturna Reduzida</t>
  </si>
  <si>
    <t>Auxílio-Refeição/Alimentação</t>
  </si>
  <si>
    <t>MÓDULO 3 - PROVISÃO PARA RESCISÃO</t>
  </si>
  <si>
    <t>Aviso Prévio Indenizado</t>
  </si>
  <si>
    <t>Incidência do FGTS sobre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</si>
  <si>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</si>
  <si>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</si>
  <si>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</si>
  <si>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</si>
  <si>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QUADRO RESUMO - MÓDULO 4 - CUSTO DE REPOSIÇÃO DO PROFISSIONAL AUSENTE</t>
  </si>
  <si>
    <t>CUSTO DE REPOSIÇÃO DO PROFISSIONAL AUSENTE</t>
  </si>
  <si>
    <t>QUADRO RESUMO DO CUSTO POR EMPREGADO</t>
  </si>
  <si>
    <t>VALOR TOTAL POR EMPREGADO</t>
  </si>
  <si>
    <t>SUBTOTAL</t>
  </si>
  <si>
    <t>Módulo 5 – Insumos Diversos</t>
  </si>
  <si>
    <t>Módulo 6 – Custos Indiretos, Tributos e Lucro</t>
  </si>
  <si>
    <t>7,39%</t>
  </si>
  <si>
    <t>32,82%</t>
  </si>
  <si>
    <t>33,03%</t>
  </si>
  <si>
    <t>7,60%</t>
  </si>
  <si>
    <t>7,82%</t>
  </si>
  <si>
    <t>33,25%</t>
  </si>
  <si>
    <t>8,33%</t>
  </si>
  <si>
    <t>5,00%</t>
  </si>
  <si>
    <t>25,43%</t>
  </si>
  <si>
    <t>QUADRO DE PROVISIONAMENTO PARA A CONTA-DEPÓSITO VINCULADA 
(Anexo XII da IN/SLTI/MPOG  nº  05/2017)</t>
  </si>
  <si>
    <t>12,10%</t>
  </si>
  <si>
    <r>
      <t>Fator K</t>
    </r>
    <r>
      <rPr>
        <b/>
        <sz val="8"/>
        <rFont val="Arial Narrow"/>
        <family val="2"/>
      </rPr>
      <t xml:space="preserve"> </t>
    </r>
  </si>
  <si>
    <t>Férias e Adicional de Férias</t>
  </si>
  <si>
    <t>Submódulo 2.2 - Encargos previdenciários (GPS), Fundo de Garantia por Tempo de Serviço (FGTS) e outras contribuições.</t>
  </si>
  <si>
    <t>SENAI - SENAC</t>
  </si>
  <si>
    <t>Incidência de GPS, FGTS e outras contribuições sobre Aviso Prévio Trabalhado</t>
  </si>
  <si>
    <t>Submódulo 4.1 - Substituto nas Ausências Legais</t>
  </si>
  <si>
    <t>Substituto nas Ausências Legais</t>
  </si>
  <si>
    <t xml:space="preserve">Substituto na cobertura de Férias </t>
  </si>
  <si>
    <t>Substituto na cobertura de Ausências legais</t>
  </si>
  <si>
    <t xml:space="preserve">Substituto na cobertura de Licença Paternidade </t>
  </si>
  <si>
    <t>Substituto na cobertura de Ausência por Acidente de Trabalho</t>
  </si>
  <si>
    <t>Substituto na cobertura de Afastamento Maternidade</t>
  </si>
  <si>
    <t>Substituto na cobertura de Outras ausências  (especificar)</t>
  </si>
  <si>
    <t>Submódulo 4.2 - Substituto na Intrajornada</t>
  </si>
  <si>
    <t>Substituto na Intrajornada</t>
  </si>
  <si>
    <t>Substituto na cobertura de Intervalo para Repouso ou Alimentação</t>
  </si>
  <si>
    <t xml:space="preserve">Custos Indiretos </t>
  </si>
  <si>
    <t>POSTO DE TRABALHO</t>
  </si>
  <si>
    <t>01/05/2018</t>
  </si>
  <si>
    <t>Encarregado Geral</t>
  </si>
  <si>
    <t>Técnico eletricista</t>
  </si>
  <si>
    <t>9511-05</t>
  </si>
  <si>
    <t>Eletricista</t>
  </si>
  <si>
    <t>Motorista</t>
  </si>
  <si>
    <t>BRASÍLIA DF</t>
  </si>
  <si>
    <t>01/05/2019</t>
  </si>
  <si>
    <t>CATEGORIA PROFISSIONAL: MOTORISTA</t>
  </si>
  <si>
    <t>SINDISERVIÇOS/SEAC CCT2019/2019</t>
  </si>
  <si>
    <t>01/01/2019</t>
  </si>
  <si>
    <t>Brasília DF</t>
  </si>
  <si>
    <t>Auxiliar Administrativo</t>
  </si>
  <si>
    <t>CATEGORIA PROFISSIONAL:  Auxiliar Administrativo</t>
  </si>
  <si>
    <t>4110-05</t>
  </si>
  <si>
    <t>CATEGORIA</t>
  </si>
  <si>
    <t>VALOR DO POSTO POR EMPREGADO 
(A)</t>
  </si>
  <si>
    <t>VALOR POR POSTO
(C=AXB)</t>
  </si>
  <si>
    <t>VALOR TOTAL MENSAL</t>
  </si>
  <si>
    <t xml:space="preserve">RESUMO DA CONTRATAÇÃO </t>
  </si>
  <si>
    <t>Motorista (44h semanais)</t>
  </si>
  <si>
    <t>QUANTIDADES DE POSTOS</t>
  </si>
  <si>
    <t>SINDISERVIÇOS/SEAC CCT2019</t>
  </si>
  <si>
    <t>UN</t>
  </si>
  <si>
    <t>PAR</t>
  </si>
  <si>
    <t>TOTAL:</t>
  </si>
  <si>
    <t>Especificação</t>
  </si>
  <si>
    <t>Unid</t>
  </si>
  <si>
    <t>Quantitativo</t>
  </si>
  <si>
    <t>Vida Util</t>
  </si>
  <si>
    <t>Tx. anual de Depreciação</t>
  </si>
  <si>
    <t>Preço Total</t>
  </si>
  <si>
    <t>Depreciação Anual</t>
  </si>
  <si>
    <t>Engenheiro Mecânico</t>
  </si>
  <si>
    <t>2144-05</t>
  </si>
  <si>
    <t>9101-05</t>
  </si>
  <si>
    <t>Operador de Caldeira</t>
  </si>
  <si>
    <t>8621-20</t>
  </si>
  <si>
    <t>7241-30</t>
  </si>
  <si>
    <t>Bombeiro gasista</t>
  </si>
  <si>
    <t>5143-10</t>
  </si>
  <si>
    <t>9113-05</t>
  </si>
  <si>
    <t>Mecânico máquinas</t>
  </si>
  <si>
    <t>7212-15</t>
  </si>
  <si>
    <t>Torneiro Mecânico</t>
  </si>
  <si>
    <t>Torneiro mecânico</t>
  </si>
  <si>
    <t xml:space="preserve">Auxiliar de manutenção </t>
  </si>
  <si>
    <t>Auxiliar administrativo (44h semanais)</t>
  </si>
  <si>
    <t>Operação e manutenção preventiva e corretiva</t>
  </si>
  <si>
    <t>01 Janeiro</t>
  </si>
  <si>
    <t>SIMEB - DF GO TO CCT 2018/2019</t>
  </si>
  <si>
    <t>Manometro 240 Psi 1/4" vertical</t>
  </si>
  <si>
    <t>Niple duplo FG 1 Tupy</t>
  </si>
  <si>
    <t>Abraçadeira tipo copo 1 1/4"</t>
  </si>
  <si>
    <t>Abraçadeira tipo copo 1"</t>
  </si>
  <si>
    <t>Abraçadeira tipo copo 1/2"</t>
  </si>
  <si>
    <t>Acoplamento de garra E50</t>
  </si>
  <si>
    <t>Acoplamento de garra E67</t>
  </si>
  <si>
    <t>Acoplamento de garra E82</t>
  </si>
  <si>
    <t>Aquecedor a gás digital 23,5 l/min</t>
  </si>
  <si>
    <t>Bomba centrífga submersa Trifásica 2cv 2" 220V</t>
  </si>
  <si>
    <t>Bomba centrífuga 1 cv 2 estágios Recalque 1" Sucção 1"</t>
  </si>
  <si>
    <t>Contator 18A 1NA 220V</t>
  </si>
  <si>
    <t xml:space="preserve">Contator 3TF 40-22-220V </t>
  </si>
  <si>
    <t>Contator 3TF 43-22 220V</t>
  </si>
  <si>
    <t>Contator 3TF 44 22-220V</t>
  </si>
  <si>
    <t>Contator 3TF 44-22 220V</t>
  </si>
  <si>
    <t xml:space="preserve">Contator 3TF 45 22 220V </t>
  </si>
  <si>
    <t>Contator 3TF 45-22 220V</t>
  </si>
  <si>
    <t>Cotovelo cobre 45ºx22mm</t>
  </si>
  <si>
    <t>Cotovelo cobre 45ºx28mm</t>
  </si>
  <si>
    <t>Cotovelo cobre 90ºx22mm</t>
  </si>
  <si>
    <t xml:space="preserve">Cotovelo cobre 90ºx28mm </t>
  </si>
  <si>
    <t xml:space="preserve">Cotovelo FG 45° X 1/2" </t>
  </si>
  <si>
    <t xml:space="preserve">Cotovelo FG 90° X 1" </t>
  </si>
  <si>
    <t xml:space="preserve">Cotovelo FG 90° X 1/2" </t>
  </si>
  <si>
    <t xml:space="preserve">Cotovelo inox 304 BSP 90º 1/2" </t>
  </si>
  <si>
    <t>Cotovelo MP 90ºx1/2"</t>
  </si>
  <si>
    <t xml:space="preserve">Cruzeta FG 1/2" </t>
  </si>
  <si>
    <t>Curva cobre 45ºx22mm</t>
  </si>
  <si>
    <t>Curva cobre 45ºx28mm</t>
  </si>
  <si>
    <t>Curva femea FG 90° X 11/2"</t>
  </si>
  <si>
    <t xml:space="preserve">Disjuntor C trip 40A </t>
  </si>
  <si>
    <t>Gaxeta Teflon 1/4"</t>
  </si>
  <si>
    <t>Gaxeta Teflon 3/16''</t>
  </si>
  <si>
    <t>Lençol Borracha 3,2 mm x 1,00m</t>
  </si>
  <si>
    <t>Lençol Borracha 4,8 mm x 1,00m</t>
  </si>
  <si>
    <t>Luva bronze 1/2"</t>
  </si>
  <si>
    <t>Luva cobre 28mm 1"</t>
  </si>
  <si>
    <t>Luva cobre 42mm 1"</t>
  </si>
  <si>
    <t>Luva cobre 54mm 1"</t>
  </si>
  <si>
    <t>Luva FG 3/4"</t>
  </si>
  <si>
    <t>Mangueira flexível p/ GLP reforçada com malha de aço 1 metro</t>
  </si>
  <si>
    <t>Mangueira flexível p/ GLP reforçada com malha de aço 1,2 metro</t>
  </si>
  <si>
    <t>Manometro 0-100 Psi 2 1/2"</t>
  </si>
  <si>
    <t>Manometro 0-200 Psi 2 1/2"</t>
  </si>
  <si>
    <t>Manometro 0-300 Psi 2 1/2"</t>
  </si>
  <si>
    <t>Manômetro 100mm VOA60 1/2"</t>
  </si>
  <si>
    <t>Niple duplo FG 1/2"</t>
  </si>
  <si>
    <t>Niple duplo FG 11/4 Tupy</t>
  </si>
  <si>
    <t>Niple duplo FG 21/2 tupy</t>
  </si>
  <si>
    <t>Niple duplo FG 3/8 Tupy</t>
  </si>
  <si>
    <t>Niple duplo latão 1/2 FE</t>
  </si>
  <si>
    <t xml:space="preserve">Papelão para junta 3 mm X 1,00m </t>
  </si>
  <si>
    <t>Parafuso M6 Sextavado rosca soberba</t>
  </si>
  <si>
    <t>Parafuso M8 Sextavado rosca soberba</t>
  </si>
  <si>
    <t>Queimador a gás completo para caldeira ATLAS H3F</t>
  </si>
  <si>
    <t>Queimador a gás para caldeira ATLAS H3F</t>
  </si>
  <si>
    <t>Queimador duplo para fogão industrial</t>
  </si>
  <si>
    <t>Registro esférico glp 1/2" NPT</t>
  </si>
  <si>
    <t>Regulador de pressão 1º Estágio GLP vermelho alta</t>
  </si>
  <si>
    <t>Regulador de pressão 2º Estágio GLP amarelo baixa</t>
  </si>
  <si>
    <t>Rele falta de fase 380V</t>
  </si>
  <si>
    <t>Rolamento 620477</t>
  </si>
  <si>
    <t>Rolamento 6207ZZSKF</t>
  </si>
  <si>
    <t>Rolamento 6305 FAG</t>
  </si>
  <si>
    <t>Rolamento 6308XXC3</t>
  </si>
  <si>
    <t>Rolamento 6308ZZSKF</t>
  </si>
  <si>
    <t>Rolamento 6309775XF</t>
  </si>
  <si>
    <t>Rolamento 6309ZZSKF</t>
  </si>
  <si>
    <t>Rolamento de esferas 608ZZC3</t>
  </si>
  <si>
    <t>T cobre 22mm</t>
  </si>
  <si>
    <t>T cobre 28mm</t>
  </si>
  <si>
    <t xml:space="preserve">T FG 1/2" </t>
  </si>
  <si>
    <t>T latão 1/2" FE</t>
  </si>
  <si>
    <t xml:space="preserve">Tubo AC SCH40  S/C 1" </t>
  </si>
  <si>
    <t xml:space="preserve">Tubo AC SCH40 S/C 1/4" </t>
  </si>
  <si>
    <t xml:space="preserve">Tubo AC SCH40 S/C 3/4" </t>
  </si>
  <si>
    <t xml:space="preserve">Tubo cobre CL-E 28mm </t>
  </si>
  <si>
    <t xml:space="preserve">Tubo cobre CL-E 42mm </t>
  </si>
  <si>
    <t xml:space="preserve">Tubo cobre CL-E 54mm </t>
  </si>
  <si>
    <t>Tubo cobre p/gás 3,8"</t>
  </si>
  <si>
    <t>Tubo FG ABNT 5580 L 1/2"</t>
  </si>
  <si>
    <t>Tubo ind 20x20 # 18C/6000mm</t>
  </si>
  <si>
    <t>Tubo ind qua 25x25#18 C/6000mm</t>
  </si>
  <si>
    <t>Tubo ind ret 70x30 #18 C/6000mm</t>
  </si>
  <si>
    <t>Tubo PT SCH40ABNT5590 1  Apolo</t>
  </si>
  <si>
    <t>Tubo PT SCH40ABNT5590 1/2" Apolo</t>
  </si>
  <si>
    <t>União 3/8 NPTX5/8 UNF</t>
  </si>
  <si>
    <t>União as bronze FG 1/2"</t>
  </si>
  <si>
    <t>União AS bronze PT 1''</t>
  </si>
  <si>
    <t>União AS bronze PT AP 1"</t>
  </si>
  <si>
    <t xml:space="preserve">União AS Bronze PT AP 11/4" </t>
  </si>
  <si>
    <t>União As bronze PT AP 3/4"</t>
  </si>
  <si>
    <t>União cobre 22mm</t>
  </si>
  <si>
    <t>União cobre 28mm</t>
  </si>
  <si>
    <t>União cobre 42mm</t>
  </si>
  <si>
    <t>União red 1/2" NPT x 3/8" NPT</t>
  </si>
  <si>
    <t>Válvula de segurança para caldeira ATLAS H3F</t>
  </si>
  <si>
    <t>Válvula retenção de disco tipo wafer</t>
  </si>
  <si>
    <t>Válvula retenção horizontal c/port 1 1/2" GV</t>
  </si>
  <si>
    <t>CAIXA DE FERRAMENTAS SANFONADA 5 BAIAS, 500X200X210MM</t>
  </si>
  <si>
    <t>CALÇA JEANS OU DE BRIM SARJA</t>
  </si>
  <si>
    <t>CAMISA POLO</t>
  </si>
  <si>
    <t>BOTA DE TAMANHO MEIO CANO PARA EPI</t>
  </si>
  <si>
    <t>Adicional Periculosidade (sobre salário base - 30%)</t>
  </si>
  <si>
    <t>Adicional Insalubridade (sobre salário mínimo  - 10%, 20%, ou 40%)</t>
  </si>
  <si>
    <t>Adicional Noturno (Mínimo 20%)</t>
  </si>
  <si>
    <t>CATEGORIA PROFISSIONAL:  Encarregado Geral</t>
  </si>
  <si>
    <t>CATEGORIA PROFISSIONAL:  Engenheiro Mecânico</t>
  </si>
  <si>
    <t>CATEGORIA PROFISSIONAL:  Técnico eletricista</t>
  </si>
  <si>
    <t>CATEGORIA PROFISSIONAL:  Operador de Caldeira</t>
  </si>
  <si>
    <t>CATEGORIA PROFISSIONAL:  Bombeiro gasista</t>
  </si>
  <si>
    <t>CATEGORIA PROFISSIONAL:  Ajudante Geral de Manutenção e Reparos.</t>
  </si>
  <si>
    <t xml:space="preserve">Ajudante Geral de Manutenção </t>
  </si>
  <si>
    <t>CATEGORIA PROFISSIONAL:  Mecânico máquinas</t>
  </si>
  <si>
    <t>Mecânico de máquinas</t>
  </si>
  <si>
    <t>CATEGORIA PROFISSIONAL:  Torneiro Mecânico</t>
  </si>
  <si>
    <t>Capacete de segurança para proteção contra impactos de objetos sobre o crânio.</t>
  </si>
  <si>
    <r>
      <t xml:space="preserve">Óculos </t>
    </r>
    <r>
      <rPr>
        <sz val="10"/>
        <color indexed="8"/>
        <rFont val="Arial"/>
        <family val="2"/>
      </rPr>
      <t>de segurança para proteção dos olhos contra impactos de partículas volantes.</t>
    </r>
  </si>
  <si>
    <t>Protetor facial de segurança para proteção da face contra impactos de partículas volantes.</t>
  </si>
  <si>
    <t>Máscara de solda de segurança para proteção dos olhos e face contra impactos de partículas volantes.</t>
  </si>
  <si>
    <t>Protetor auditivo circum-auricular.</t>
  </si>
  <si>
    <t>Respirador purificador de ar para proteção das vias respiratórias contra poeiras, névoas e fumos.</t>
  </si>
  <si>
    <t>Vestimentas de segurança que ofereçam proteção ao tronco contra riscos de origem térmica, mecânica, química, meteorológica e umidade proveniente de operações com uso de água.</t>
  </si>
  <si>
    <t>Luva de segurança para proteção das mãos contra agentes abrasivos e escoriantes (o par).</t>
  </si>
  <si>
    <t>Luva de segurança para proteção das mãos contra agentes cortantes e perfurantes (o par).</t>
  </si>
  <si>
    <t>Luva de segurança para proteção das mãos contra agentes térmicos (o par).</t>
  </si>
  <si>
    <t>Manga de segurança para proteção do braço e do antebraço contra agentes térmicos (o par).</t>
  </si>
  <si>
    <t>ALICATE DE BICO RETO 6 1/2'' (Gedore ou equivalente)</t>
  </si>
  <si>
    <t>ALICATE BOMBA D'ÁGUA 9 1/2'' (Gedore  ou equivalente)</t>
  </si>
  <si>
    <t>ALICATE DE CORTE DIAGONAL 6'' (Gedore  ou equivalente)</t>
  </si>
  <si>
    <t>ALICATE UNIVERSAL 8'', CABO ISOLADO 1000V (Gedore  ou equivalente)</t>
  </si>
  <si>
    <t>CHAVE FENDA 1/4X6'' (Belzer ou equivalente)</t>
  </si>
  <si>
    <t>CHAVE FENDA 1/4X4'' (Belzer ou equivalente)</t>
  </si>
  <si>
    <t>CHAVE FENDA 1/8X5'' (Belzer ou equivalente)</t>
  </si>
  <si>
    <t>CHAVE FENDA 3/8X10'' (Belzer ou equivalente)</t>
  </si>
  <si>
    <t>CHAVE PHILIPS 1/4X5'' (Belzer ou equivalente)</t>
  </si>
  <si>
    <t>CHAVE PHILIPS 3/16X4 (Belzer ou equivalente)</t>
  </si>
  <si>
    <t>CHAVE GRIFO 14'' (Gedore ou equivalente)</t>
  </si>
  <si>
    <t>ALICATE DE PRESSÃO 10'' (Gedore ou equivalente)</t>
  </si>
  <si>
    <t>ARCO DE SERRA 12" (Starret ou equivalente)</t>
  </si>
  <si>
    <t>CHAVE INGLESA 12'' (Gedore ou equivalente)</t>
  </si>
  <si>
    <t>TRENA 5 M (Starret ou equivalente)</t>
  </si>
  <si>
    <t>LIMA CHATA 10'' COM CABO PLÁSTICO (Gedore ou equivalente)</t>
  </si>
  <si>
    <t>ESQUADRO CABO DE ALUMÍNIO 12'' (Starret ou equivalente)</t>
  </si>
  <si>
    <t>FORMÃO DE 1/2'' COM CABO PLÁSTICO (Tramontina ou equivalente)</t>
  </si>
  <si>
    <t>LIMA MEIA CANA 10'', COM CABO PLÁSTICO (Tramontina ou equivalente)</t>
  </si>
  <si>
    <t>TALHADEIRA FERRO 200X19MM (Tramontina ou equivalente)</t>
  </si>
  <si>
    <t>ESPÁTULA EM AÇO 6 CM (Tramontina ou equivalente)</t>
  </si>
  <si>
    <t>MARRETA DE FERRO 500GR (Tramontina ou equivalente)</t>
  </si>
  <si>
    <t>PÉ DE CABRA 60 CM (Tramontina ou equivalente)</t>
  </si>
  <si>
    <t>JOGO DE CHAVE DE FENDA CURTA DE 1/4X1.1/2'', (Belzer ou equivalente)</t>
  </si>
  <si>
    <t>CHAVE FENDA DE 1/4X4'', CABO ISOLADO 1000V, (Belzer ou equivalente)</t>
  </si>
  <si>
    <t>CHAVE FENDA 1/4X6'', CABO ISOLADO 1000V, (Belzer ou equivalente)</t>
  </si>
  <si>
    <t>CHAVE FENDA 1/8X6'', CABO ISOLADO 1000V, (Belzer ou equivalente)</t>
  </si>
  <si>
    <t>CHAVE FENDA 3/16X6'', CABO ISOLADO 1000V, (Belzer ou equivalente)</t>
  </si>
  <si>
    <t>CHAVE PHILIPS 3/16X4'', CABO ISOLADO 1000V, (Belzer ou equivalente)</t>
  </si>
  <si>
    <t>JOGO DE CHAVE ALLEN 1,5MM A 24MM (Belzer ou equivalente)</t>
  </si>
  <si>
    <t>JOGO DE CHAVE ALLEN 1/16" À 1/2" (Belzer ou equivalente)</t>
  </si>
  <si>
    <t>JOGO DE CHAVE COMBINADA COM CATRACA DE 6 À 32MM (Belzer ou equivalente)</t>
  </si>
  <si>
    <t>JOGO DE CHAVE CAXIMBO DE 6 À 32 MM (Belzer ou equivalente)</t>
  </si>
  <si>
    <t>CHAVE GRIFO nº 36 (Belzer ou equivalente)</t>
  </si>
  <si>
    <t>CHAVE GRIFO nº 24 (Belzer ou equivalente)</t>
  </si>
  <si>
    <t>CHAVE GRIFO DE CORRENTE 18" (Tramontina PRO ou equivalente)</t>
  </si>
  <si>
    <t>CHAVE INGLESA Nº 12 (Belzer ou equivalente)</t>
  </si>
  <si>
    <t>CHAVE INGLESA Nº 15 (Belzer ou equivalente)</t>
  </si>
  <si>
    <t>JOGO DE CHAVE COMBINADA BOCA/SEXTAVADO 27,32,30, 1 ¼’’ E 1 ½’’ (Belzer ou equivalente)</t>
  </si>
  <si>
    <t>JOGO DE CHAVE PARA TROCA DE RESISTÊNCIA DE BOILERS 45, 50 E 55 MM</t>
  </si>
  <si>
    <t xml:space="preserve">FURADEIRA DE BANCADA 1CV (Schulz ou equivalente)  </t>
  </si>
  <si>
    <t> JOGO DE TARACHA MANUAL ½” À 1 ”</t>
  </si>
  <si>
    <t>ESCOVA DE AÇO MANUAL COM CABO (Tramontina ou equivalente)</t>
  </si>
  <si>
    <t>TESOURA PARA CORTAR CHAPA nº 4 (Tramontina ou equivalente)</t>
  </si>
  <si>
    <t>PARAFUSADERIA/FURADEIRA DE IMPACTO PORTÁTIL MÍN. 18V (BOSCH ou equivalente)</t>
  </si>
  <si>
    <t>LIXADEIRA ANGULAR 5" MÍN 900W (Makita ou equivalente)</t>
  </si>
  <si>
    <t>LIXADERIA ANGULAR 7" MÍN 2.200W OU SIMILAR (Makita ou equivalente)</t>
  </si>
  <si>
    <t>MÁQUINA DE SOLDA ELETRÔNICA (MÍNIMO 200A)</t>
  </si>
  <si>
    <t>FURADEIRA DE IMPACTO 3/8” MÍN. 500W (Bosch ou equivalente)</t>
  </si>
  <si>
    <t>FURADERIA DE ALTO IMPACTO INDUSTRIAL ½” MÍN. 900W (Bosch ou equivalente)</t>
  </si>
  <si>
    <t>ROSQUEADEIRA DE ½” À 4”</t>
  </si>
  <si>
    <t>COMPRESSOR PORTÁTIL MÍN. 100 PSI 22L (Schulz ou equivalente)</t>
  </si>
  <si>
    <t>ARREBITADEIRA (Stanley ou equivalente)</t>
  </si>
  <si>
    <t>BOMBA DE GRAXA (MÍN. 2KG) </t>
  </si>
  <si>
    <t>Utilitário cabine dupla, carroceria aberta capacidade mínima de carga de 500 Kg</t>
  </si>
  <si>
    <t>PREÇO UNITÁRIO (C)</t>
  </si>
  <si>
    <t>TOTAL POR EMPREGADO</t>
  </si>
  <si>
    <t>EPI's</t>
  </si>
  <si>
    <t xml:space="preserve">Outros (Equipamento de proteção individual - EPI) </t>
  </si>
  <si>
    <t>Outros (Equipamento de proteção individual - EPI)</t>
  </si>
  <si>
    <t xml:space="preserve">Item </t>
  </si>
  <si>
    <t>SERVIÇOS EVENTUAIS</t>
  </si>
  <si>
    <t>QUANTIDADE DE EMPREGADOS</t>
  </si>
  <si>
    <t>Ferramentas</t>
  </si>
  <si>
    <t>OPERADOR DE CALDEIRAS, BOMBEIRO GASISTA, AUXILIAR, MECÂNICO DE MANUTENÇÃO DE MÁQUINAS, ELETRICISTA, ENCARREGADO DE MANUTENÇÃO MECÂNICA, ENGENHEIRO MECÂNICO, MOTORISTA, TORNEIRO MECÂNICO, AUXILIAR DE ESCRITORIO.</t>
  </si>
  <si>
    <t xml:space="preserve">DISCO FLAP 115MM GR 40 CAR 82 CARBORUNDU OU EQUIVALENTE </t>
  </si>
  <si>
    <t>DISCO DESBAS 4 1/2 X 1/4 X 7/8 CARBOFORCE OU EQUIVALENTE</t>
  </si>
  <si>
    <t xml:space="preserve">DISCO FLAP 115MM GR 50 CAR 82 CARBORUNDU OU EQUIVALENTE </t>
  </si>
  <si>
    <t xml:space="preserve">DISCO FLAP 115MM GR 60 CAR 82 CARBORUNDU OU EQUIVALENTE </t>
  </si>
  <si>
    <t xml:space="preserve">DISCO FLAP 115MM GR 80 CAR 82 CARBORUNDU OU EQUIVALENTE </t>
  </si>
  <si>
    <t xml:space="preserve">DISCO FLAP 115MM GR 120 CAR 82 CARBORUNDU OU EQUIVALENTE </t>
  </si>
  <si>
    <t xml:space="preserve">DISCO FLAP 180MM GR 40 CAR 82 CARBORUNDU OU EQUIVALENTE </t>
  </si>
  <si>
    <t xml:space="preserve">DISCO FLAP 180MM GR 50 CAR 82 CARBORUNDU OU EQUIVALENTE </t>
  </si>
  <si>
    <t xml:space="preserve">DISCO FLAP 180MM GR 60 CAR 82 CARBOFORCE OU EQUIVALENTE </t>
  </si>
  <si>
    <t xml:space="preserve">DISCO FLAP 180MM GR 80 CAR 82 CARBORUNDU OU EQUIVALENTE </t>
  </si>
  <si>
    <t xml:space="preserve">DISCO FLAP 180MM GR 120 CAR 82 CARBORUNDU OU EQUIVALENTE </t>
  </si>
  <si>
    <t>ESPUMA EXPANSIVA 500ML/480GR TEKBOND OU EQUIVALENTE</t>
  </si>
  <si>
    <t>Equipamentos (Veículo)</t>
  </si>
  <si>
    <t>Unid.</t>
  </si>
  <si>
    <t>Quantitativo Anual</t>
  </si>
  <si>
    <t xml:space="preserve"> ANTICORROSIVO WD-40 300 ML OU EQUIVALENTE </t>
  </si>
  <si>
    <t xml:space="preserve">DISCO 2T141/2 X 1,0 X 7/8 CARBOFORCE OU EQUIVALENTE </t>
  </si>
  <si>
    <t>DISCO DIAM TURBO 105MM MAKITA RFD8791 OU EQUIVALENTE</t>
  </si>
  <si>
    <t>ESPATULA 06 CM CABO FORJADA 2050 PACETTA OU EQUIVALENTE</t>
  </si>
  <si>
    <t xml:space="preserve">ESTOPA BRANCA FARDO 25KG BRILHO OU EQUIVALENTE </t>
  </si>
  <si>
    <t>GRAXA SOLIDA 1KG MUNDIAL PRIME OU EQUIVALENTE</t>
  </si>
  <si>
    <t>OLEO PNEUMÁTICO 1LT VONDER OU EQUIVALENTE</t>
  </si>
  <si>
    <t>OLEO ROSCA/CORTE 3,785 LTS RIDGID OU EQUIVALENTE</t>
  </si>
  <si>
    <t>OLEO SOLUVEL 01 LT VONDER OU EQUIVALENTE</t>
  </si>
  <si>
    <t>QUEROSENE 05 LTS ITAQUA OU EQUIVALENTE</t>
  </si>
  <si>
    <t>ROLO LA ANTI-GOTA 09CM 321/9 ATLAS OU EQUIVALENTE</t>
  </si>
  <si>
    <t>ROLO LA MINILA 15 CM 328/15 ATLAS OU EQUIVALENTE</t>
  </si>
  <si>
    <t>SIKADUR 32 1KG SIKA OU EQUIVALENTE</t>
  </si>
  <si>
    <t>SIKAFLEX CINZA PU CONST. 300ML OU EQUIVALENTE</t>
  </si>
  <si>
    <t>SILICONE 270GR ACETICO TRANSP TEK BOND OU EQUIVALENTE</t>
  </si>
  <si>
    <t>SILICONE 280GR ACETICO ALTA TEM. VERM OU EQUIVALENTE</t>
  </si>
  <si>
    <t>SPRAY PRETO ALTA TEMPERATURA 350ML TEKBOND OU EQUIVALENTE</t>
  </si>
  <si>
    <t>THINNER 05 LTS ANJO OU EQUIVALENTE</t>
  </si>
  <si>
    <t>TRINCHA ATLAS 395 1" OU EQUIVALENTE</t>
  </si>
  <si>
    <t>TRINCHA ATLAS 395 1/2" OU EQUIVALENTE</t>
  </si>
  <si>
    <t>TRINCHA ATLAS 395 3/4" OU EQUIVALENTE</t>
  </si>
  <si>
    <t>VEDA CALHA ALUMINIO 280GR AMAZONAS OU EQUIVALENTE</t>
  </si>
  <si>
    <t xml:space="preserve"> ZARCAO GRAFITE 05LTS SOLVENLUX OU EQUIVALENTE</t>
  </si>
  <si>
    <t>Preço Unitário</t>
  </si>
  <si>
    <t xml:space="preserve">Preço Unitário Estimado </t>
  </si>
  <si>
    <t>VALOR TOTAL C/ BDI</t>
  </si>
  <si>
    <t>Custo mensal estimado</t>
  </si>
  <si>
    <t>Custo anual estimado</t>
  </si>
  <si>
    <t>Valor por posto de trabalho</t>
  </si>
  <si>
    <t xml:space="preserve">MATERIAIS DE USO EVENTUAL </t>
  </si>
  <si>
    <t>MATERIAL (Serviços Eventuais e Materiais de uso eventual)</t>
  </si>
  <si>
    <t>*</t>
  </si>
  <si>
    <t>VALOR TOTAL DO MATERIAL (Serviços Eventuais e Materiais de uso eventual)</t>
  </si>
  <si>
    <r>
      <t>N</t>
    </r>
    <r>
      <rPr>
        <strike/>
        <sz val="10"/>
        <rFont val="Arial Narrow"/>
        <family val="2"/>
      </rPr>
      <t>º</t>
    </r>
    <r>
      <rPr>
        <sz val="10"/>
        <rFont val="Arial Narrow"/>
        <family val="2"/>
      </rPr>
      <t xml:space="preserve"> de meses de execução contratual</t>
    </r>
  </si>
  <si>
    <r>
      <t xml:space="preserve">   Incidência do Submódulo 2.2 sobre férias, um terço constitucional de férias e 13º (décimo terceiro) salário </t>
    </r>
    <r>
      <rPr>
        <b/>
        <sz val="10"/>
        <rFont val="Arial Narrow"/>
        <family val="2"/>
      </rPr>
      <t>*</t>
    </r>
  </si>
  <si>
    <t>SENGE/SINDUSCON - DF 2019/2021</t>
  </si>
  <si>
    <t>SINTEC-DF/SEAC 2019</t>
  </si>
  <si>
    <t>CCT-2019_SEAC-x-SITTRATER</t>
  </si>
  <si>
    <t>VALOR GLOBAL DA PROPOSTA (MÃO DE OBRA + MATERIAL)</t>
  </si>
  <si>
    <r>
      <t xml:space="preserve">Salário mínimo </t>
    </r>
    <r>
      <rPr>
        <b/>
        <sz val="10"/>
        <rFont val="Arial Narrow"/>
        <family val="2"/>
      </rPr>
      <t>2020</t>
    </r>
  </si>
  <si>
    <t>BDI :</t>
  </si>
  <si>
    <t xml:space="preserve">Combustível (anual) 
(deslocamento de funcionários em serviço) </t>
  </si>
  <si>
    <t>EPI'S</t>
  </si>
  <si>
    <t>INSUMOS</t>
  </si>
  <si>
    <t>FERRAMENTAS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</si>
</sst>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0%"/>
    <numFmt numFmtId="167" formatCode="#,##0.000"/>
    <numFmt numFmtId="168" formatCode="&quot;R$&quot;\ #,##0.00"/>
    <numFmt numFmtId="169" formatCode="_(* #,##0_);_(* \(#,##0\);_(* &quot;-&quot;??_);_(@_)"/>
    <numFmt numFmtId="170" formatCode="#,##0_ ;\-#,##0\ "/>
    <numFmt numFmtId="171" formatCode="&quot;R$&quot;\ #,##0.000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trike/>
      <sz val="10"/>
      <color indexed="8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0"/>
      <color indexed="8"/>
      <name val="Arial Narrow"/>
      <family val="2"/>
    </font>
    <font>
      <sz val="9"/>
      <color indexed="8"/>
      <name val="Arial Narrow"/>
      <family val="2"/>
    </font>
    <font>
      <sz val="10"/>
      <color indexed="8"/>
      <name val="Times New Roman"/>
      <family val="1"/>
    </font>
    <font>
      <b/>
      <u/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10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color indexed="10"/>
      <name val="Arial Narrow"/>
      <family val="2"/>
    </font>
    <font>
      <sz val="9.5"/>
      <color indexed="10"/>
      <name val="Arial Narrow"/>
      <family val="2"/>
    </font>
    <font>
      <sz val="9.5"/>
      <color indexed="8"/>
      <name val="Arial Narrow"/>
      <family val="2"/>
    </font>
    <font>
      <sz val="9"/>
      <color indexed="10"/>
      <name val="Arial Narrow"/>
      <family val="2"/>
    </font>
    <font>
      <b/>
      <strike/>
      <sz val="10"/>
      <color indexed="8"/>
      <name val="Arial Narrow"/>
      <family val="2"/>
    </font>
    <font>
      <sz val="9"/>
      <name val="Arial Narrow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 Narrow"/>
      <family val="2"/>
    </font>
    <font>
      <b/>
      <u/>
      <sz val="10"/>
      <name val="Verdana"/>
      <family val="2"/>
    </font>
    <font>
      <sz val="10"/>
      <color indexed="8"/>
      <name val="Arial"/>
      <family val="2"/>
    </font>
    <font>
      <b/>
      <sz val="8"/>
      <name val="Arial Narrow"/>
      <family val="2"/>
    </font>
    <font>
      <sz val="10"/>
      <color indexed="8"/>
      <name val="Calibri "/>
    </font>
    <font>
      <sz val="10"/>
      <name val="Times New Roman"/>
      <family val="1"/>
      <charset val="1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sz val="10"/>
      <color rgb="FF00B050"/>
      <name val="Arial Narrow"/>
      <family val="2"/>
    </font>
    <font>
      <sz val="10"/>
      <color theme="1"/>
      <name val="Times New Roman"/>
      <family val="1"/>
    </font>
    <font>
      <sz val="9"/>
      <color rgb="FF00B050"/>
      <name val="Arial Narrow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 Narrow"/>
      <family val="2"/>
    </font>
    <font>
      <b/>
      <u/>
      <sz val="10"/>
      <color rgb="FFFF0000"/>
      <name val="Verdana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"/>
      <color theme="1"/>
      <name val="Arial Narrow"/>
      <family val="2"/>
    </font>
    <font>
      <sz val="10"/>
      <color theme="1"/>
      <name val="Arial Narrow"/>
      <family val="2"/>
    </font>
    <font>
      <sz val="9.5"/>
      <color rgb="FFFF0000"/>
      <name val="Arial Narrow"/>
      <family val="2"/>
    </font>
    <font>
      <sz val="9.5"/>
      <color rgb="FF00B050"/>
      <name val="Arial Narrow"/>
      <family val="2"/>
    </font>
    <font>
      <sz val="11"/>
      <name val="Calibri"/>
      <family val="2"/>
      <scheme val="minor"/>
    </font>
    <font>
      <sz val="9"/>
      <color rgb="FFFF0000"/>
      <name val="Arial Narrow"/>
      <family val="2"/>
    </font>
    <font>
      <b/>
      <sz val="12"/>
      <color theme="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trike/>
      <sz val="10"/>
      <name val="Arial Narrow"/>
      <family val="2"/>
    </font>
    <font>
      <b/>
      <sz val="9"/>
      <name val="Arial Narrow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 Narrow"/>
      <family val="2"/>
    </font>
    <font>
      <sz val="8"/>
      <name val="Calibri"/>
      <family val="2"/>
      <scheme val="minor"/>
    </font>
    <font>
      <b/>
      <u/>
      <sz val="10"/>
      <name val="Arial Narrow"/>
      <family val="2"/>
    </font>
    <font>
      <b/>
      <sz val="1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10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1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37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670">
    <xf numFmtId="0" fontId="0" fillId="0" borderId="0" xfId="0"/>
    <xf numFmtId="49" fontId="8" fillId="3" borderId="2" xfId="0" applyNumberFormat="1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horizontal="center"/>
    </xf>
    <xf numFmtId="10" fontId="8" fillId="3" borderId="2" xfId="0" applyNumberFormat="1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/>
    </xf>
    <xf numFmtId="0" fontId="5" fillId="3" borderId="0" xfId="0" applyFont="1" applyFill="1"/>
    <xf numFmtId="0" fontId="5" fillId="3" borderId="2" xfId="0" applyFont="1" applyFill="1" applyBorder="1"/>
    <xf numFmtId="0" fontId="5" fillId="3" borderId="2" xfId="0" applyFont="1" applyFill="1" applyBorder="1" applyAlignment="1">
      <alignment horizontal="center"/>
    </xf>
    <xf numFmtId="4" fontId="5" fillId="3" borderId="0" xfId="0" applyNumberFormat="1" applyFont="1" applyFill="1" applyAlignment="1">
      <alignment horizontal="center"/>
    </xf>
    <xf numFmtId="0" fontId="5" fillId="3" borderId="0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/>
    </xf>
    <xf numFmtId="4" fontId="5" fillId="3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left"/>
    </xf>
    <xf numFmtId="15" fontId="5" fillId="3" borderId="0" xfId="0" applyNumberFormat="1" applyFont="1" applyFill="1" applyBorder="1" applyAlignment="1">
      <alignment horizontal="center"/>
    </xf>
    <xf numFmtId="4" fontId="3" fillId="3" borderId="2" xfId="0" applyNumberFormat="1" applyFont="1" applyFill="1" applyBorder="1" applyAlignment="1">
      <alignment horizontal="center"/>
    </xf>
    <xf numFmtId="0" fontId="3" fillId="3" borderId="2" xfId="0" applyFont="1" applyFill="1" applyBorder="1"/>
    <xf numFmtId="9" fontId="5" fillId="3" borderId="2" xfId="0" applyNumberFormat="1" applyFont="1" applyFill="1" applyBorder="1" applyAlignment="1">
      <alignment horizontal="center"/>
    </xf>
    <xf numFmtId="4" fontId="5" fillId="3" borderId="2" xfId="0" applyNumberFormat="1" applyFont="1" applyFill="1" applyBorder="1" applyAlignment="1">
      <alignment horizontal="center"/>
    </xf>
    <xf numFmtId="2" fontId="7" fillId="3" borderId="4" xfId="0" applyNumberFormat="1" applyFont="1" applyFill="1" applyBorder="1" applyAlignment="1">
      <alignment horizontal="right"/>
    </xf>
    <xf numFmtId="0" fontId="5" fillId="3" borderId="5" xfId="0" applyFont="1" applyFill="1" applyBorder="1"/>
    <xf numFmtId="4" fontId="3" fillId="3" borderId="3" xfId="0" applyNumberFormat="1" applyFont="1" applyFill="1" applyBorder="1" applyAlignment="1">
      <alignment horizontal="center"/>
    </xf>
    <xf numFmtId="10" fontId="3" fillId="3" borderId="2" xfId="0" applyNumberFormat="1" applyFont="1" applyFill="1" applyBorder="1" applyAlignment="1">
      <alignment horizontal="center"/>
    </xf>
    <xf numFmtId="10" fontId="3" fillId="3" borderId="0" xfId="0" applyNumberFormat="1" applyFont="1" applyFill="1" applyBorder="1" applyAlignment="1">
      <alignment horizontal="center"/>
    </xf>
    <xf numFmtId="4" fontId="3" fillId="3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0" fontId="5" fillId="3" borderId="0" xfId="0" applyNumberFormat="1" applyFont="1" applyFill="1"/>
    <xf numFmtId="0" fontId="5" fillId="3" borderId="2" xfId="0" applyFont="1" applyFill="1" applyBorder="1" applyAlignment="1">
      <alignment horizontal="center" vertical="center"/>
    </xf>
    <xf numFmtId="10" fontId="5" fillId="3" borderId="2" xfId="0" applyNumberFormat="1" applyFont="1" applyFill="1" applyBorder="1" applyAlignment="1">
      <alignment horizontal="center" vertical="center"/>
    </xf>
    <xf numFmtId="165" fontId="5" fillId="3" borderId="0" xfId="0" applyNumberFormat="1" applyFont="1" applyFill="1"/>
    <xf numFmtId="4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4" fontId="7" fillId="3" borderId="0" xfId="0" applyNumberFormat="1" applyFont="1" applyFill="1"/>
    <xf numFmtId="4" fontId="40" fillId="3" borderId="0" xfId="0" applyNumberFormat="1" applyFont="1" applyFill="1"/>
    <xf numFmtId="164" fontId="8" fillId="3" borderId="4" xfId="4" applyFont="1" applyFill="1" applyBorder="1" applyAlignment="1">
      <alignment horizontal="right"/>
    </xf>
    <xf numFmtId="0" fontId="40" fillId="3" borderId="0" xfId="0" applyFont="1" applyFill="1"/>
    <xf numFmtId="10" fontId="3" fillId="3" borderId="2" xfId="0" applyNumberFormat="1" applyFont="1" applyFill="1" applyBorder="1" applyAlignment="1">
      <alignment horizontal="center" vertical="center"/>
    </xf>
    <xf numFmtId="10" fontId="9" fillId="3" borderId="2" xfId="0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 wrapText="1"/>
    </xf>
    <xf numFmtId="0" fontId="12" fillId="3" borderId="6" xfId="0" applyFont="1" applyFill="1" applyBorder="1" applyAlignment="1"/>
    <xf numFmtId="0" fontId="3" fillId="3" borderId="0" xfId="0" applyFont="1" applyFill="1" applyAlignment="1">
      <alignment horizontal="center"/>
    </xf>
    <xf numFmtId="10" fontId="14" fillId="3" borderId="7" xfId="0" applyNumberFormat="1" applyFont="1" applyFill="1" applyBorder="1" applyAlignment="1">
      <alignment horizontal="center" vertical="center"/>
    </xf>
    <xf numFmtId="10" fontId="16" fillId="4" borderId="8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3" fillId="3" borderId="0" xfId="0" applyFont="1" applyFill="1"/>
    <xf numFmtId="10" fontId="9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4" fontId="41" fillId="5" borderId="2" xfId="0" applyNumberFormat="1" applyFont="1" applyFill="1" applyBorder="1" applyAlignment="1">
      <alignment horizontal="center" vertical="center"/>
    </xf>
    <xf numFmtId="10" fontId="40" fillId="3" borderId="2" xfId="0" applyNumberFormat="1" applyFont="1" applyFill="1" applyBorder="1" applyAlignment="1">
      <alignment horizontal="center"/>
    </xf>
    <xf numFmtId="10" fontId="40" fillId="3" borderId="2" xfId="0" applyNumberFormat="1" applyFont="1" applyFill="1" applyBorder="1" applyAlignment="1">
      <alignment horizontal="center" vertical="center"/>
    </xf>
    <xf numFmtId="4" fontId="40" fillId="3" borderId="2" xfId="0" applyNumberFormat="1" applyFont="1" applyFill="1" applyBorder="1" applyAlignment="1">
      <alignment horizontal="center"/>
    </xf>
    <xf numFmtId="4" fontId="40" fillId="3" borderId="3" xfId="0" applyNumberFormat="1" applyFont="1" applyFill="1" applyBorder="1" applyAlignment="1">
      <alignment horizontal="center"/>
    </xf>
    <xf numFmtId="4" fontId="8" fillId="3" borderId="3" xfId="0" applyNumberFormat="1" applyFont="1" applyFill="1" applyBorder="1" applyAlignment="1">
      <alignment horizontal="center"/>
    </xf>
    <xf numFmtId="10" fontId="42" fillId="3" borderId="2" xfId="0" applyNumberFormat="1" applyFont="1" applyFill="1" applyBorder="1" applyAlignment="1">
      <alignment horizontal="center" vertical="center"/>
    </xf>
    <xf numFmtId="0" fontId="43" fillId="3" borderId="9" xfId="0" applyFont="1" applyFill="1" applyBorder="1" applyAlignment="1">
      <alignment horizontal="center" vertical="center" wrapText="1"/>
    </xf>
    <xf numFmtId="2" fontId="43" fillId="3" borderId="10" xfId="0" applyNumberFormat="1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/>
    </xf>
    <xf numFmtId="10" fontId="44" fillId="3" borderId="2" xfId="0" applyNumberFormat="1" applyFont="1" applyFill="1" applyBorder="1" applyAlignment="1">
      <alignment horizontal="center" vertical="center"/>
    </xf>
    <xf numFmtId="10" fontId="40" fillId="6" borderId="2" xfId="0" applyNumberFormat="1" applyFont="1" applyFill="1" applyBorder="1" applyAlignment="1">
      <alignment horizontal="center" vertical="center"/>
    </xf>
    <xf numFmtId="4" fontId="5" fillId="3" borderId="0" xfId="0" applyNumberFormat="1" applyFont="1" applyFill="1"/>
    <xf numFmtId="0" fontId="3" fillId="3" borderId="2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 vertical="center"/>
    </xf>
    <xf numFmtId="165" fontId="5" fillId="3" borderId="0" xfId="65" applyFont="1" applyFill="1"/>
    <xf numFmtId="0" fontId="5" fillId="3" borderId="0" xfId="0" applyFont="1" applyFill="1" applyAlignment="1"/>
    <xf numFmtId="0" fontId="16" fillId="4" borderId="12" xfId="0" applyFont="1" applyFill="1" applyBorder="1" applyAlignment="1">
      <alignment vertical="center"/>
    </xf>
    <xf numFmtId="0" fontId="16" fillId="4" borderId="13" xfId="0" applyFont="1" applyFill="1" applyBorder="1" applyAlignment="1">
      <alignment vertical="center"/>
    </xf>
    <xf numFmtId="0" fontId="16" fillId="4" borderId="14" xfId="0" applyFont="1" applyFill="1" applyBorder="1" applyAlignment="1">
      <alignment vertical="center"/>
    </xf>
    <xf numFmtId="0" fontId="16" fillId="4" borderId="15" xfId="0" applyFont="1" applyFill="1" applyBorder="1" applyAlignment="1">
      <alignment vertical="center"/>
    </xf>
    <xf numFmtId="0" fontId="16" fillId="4" borderId="16" xfId="0" applyFont="1" applyFill="1" applyBorder="1" applyAlignment="1">
      <alignment vertical="center"/>
    </xf>
    <xf numFmtId="0" fontId="18" fillId="3" borderId="0" xfId="0" applyFont="1" applyFill="1" applyBorder="1" applyAlignment="1">
      <alignment wrapText="1"/>
    </xf>
    <xf numFmtId="2" fontId="5" fillId="3" borderId="0" xfId="0" applyNumberFormat="1" applyFont="1" applyFill="1"/>
    <xf numFmtId="4" fontId="40" fillId="3" borderId="0" xfId="0" applyNumberFormat="1" applyFont="1" applyFill="1" applyAlignment="1">
      <alignment horizontal="center"/>
    </xf>
    <xf numFmtId="0" fontId="45" fillId="3" borderId="0" xfId="28" applyFont="1" applyFill="1"/>
    <xf numFmtId="0" fontId="4" fillId="3" borderId="0" xfId="28" applyFont="1" applyFill="1"/>
    <xf numFmtId="0" fontId="4" fillId="3" borderId="0" xfId="28" applyFont="1" applyFill="1" applyAlignment="1"/>
    <xf numFmtId="0" fontId="29" fillId="7" borderId="2" xfId="28" applyFont="1" applyFill="1" applyBorder="1" applyAlignment="1">
      <alignment horizontal="center" vertical="center"/>
    </xf>
    <xf numFmtId="0" fontId="29" fillId="7" borderId="2" xfId="28" applyFont="1" applyFill="1" applyBorder="1" applyAlignment="1">
      <alignment horizontal="center" vertical="center" wrapText="1"/>
    </xf>
    <xf numFmtId="0" fontId="29" fillId="7" borderId="17" xfId="28" applyFont="1" applyFill="1" applyBorder="1" applyAlignment="1">
      <alignment horizontal="center" vertical="center" wrapText="1"/>
    </xf>
    <xf numFmtId="0" fontId="46" fillId="3" borderId="0" xfId="0" applyFont="1" applyFill="1"/>
    <xf numFmtId="0" fontId="4" fillId="3" borderId="2" xfId="28" applyFont="1" applyFill="1" applyBorder="1" applyAlignment="1">
      <alignment horizontal="center" vertical="center"/>
    </xf>
    <xf numFmtId="164" fontId="4" fillId="3" borderId="2" xfId="5" applyFont="1" applyFill="1" applyBorder="1" applyAlignment="1">
      <alignment horizontal="center" vertical="center" wrapText="1"/>
    </xf>
    <xf numFmtId="164" fontId="4" fillId="3" borderId="2" xfId="6" applyFont="1" applyFill="1" applyBorder="1" applyAlignment="1">
      <alignment horizontal="center" vertical="center" wrapText="1"/>
    </xf>
    <xf numFmtId="164" fontId="29" fillId="3" borderId="2" xfId="28" applyNumberFormat="1" applyFont="1" applyFill="1" applyBorder="1" applyAlignment="1">
      <alignment horizontal="center" vertical="center" wrapText="1"/>
    </xf>
    <xf numFmtId="0" fontId="4" fillId="0" borderId="0" xfId="28" applyFont="1" applyFill="1" applyAlignment="1">
      <alignment vertical="center"/>
    </xf>
    <xf numFmtId="0" fontId="29" fillId="7" borderId="18" xfId="28" applyFont="1" applyFill="1" applyBorder="1" applyAlignment="1">
      <alignment horizontal="center" vertical="center" wrapText="1"/>
    </xf>
    <xf numFmtId="0" fontId="29" fillId="7" borderId="19" xfId="28" applyFont="1" applyFill="1" applyBorder="1" applyAlignment="1">
      <alignment horizontal="center" vertical="center" wrapText="1"/>
    </xf>
    <xf numFmtId="0" fontId="29" fillId="7" borderId="20" xfId="28" applyFont="1" applyFill="1" applyBorder="1" applyAlignment="1">
      <alignment horizontal="center" vertical="center" wrapText="1"/>
    </xf>
    <xf numFmtId="164" fontId="4" fillId="0" borderId="21" xfId="5" applyFont="1" applyFill="1" applyBorder="1" applyAlignment="1">
      <alignment vertical="center"/>
    </xf>
    <xf numFmtId="0" fontId="4" fillId="2" borderId="22" xfId="28" applyFont="1" applyFill="1" applyBorder="1" applyAlignment="1">
      <alignment horizontal="left" vertical="center" wrapText="1"/>
    </xf>
    <xf numFmtId="164" fontId="4" fillId="0" borderId="23" xfId="5" applyFont="1" applyFill="1" applyBorder="1" applyAlignment="1">
      <alignment vertical="center"/>
    </xf>
    <xf numFmtId="164" fontId="4" fillId="0" borderId="0" xfId="28" applyNumberFormat="1" applyFont="1" applyFill="1" applyAlignment="1">
      <alignment vertical="center"/>
    </xf>
    <xf numFmtId="0" fontId="47" fillId="0" borderId="0" xfId="0" applyFont="1"/>
    <xf numFmtId="0" fontId="48" fillId="8" borderId="18" xfId="0" applyFont="1" applyFill="1" applyBorder="1" applyAlignment="1">
      <alignment horizontal="center" vertical="center" wrapText="1"/>
    </xf>
    <xf numFmtId="0" fontId="48" fillId="7" borderId="19" xfId="0" applyFont="1" applyFill="1" applyBorder="1" applyAlignment="1">
      <alignment horizontal="center" vertical="center" wrapText="1"/>
    </xf>
    <xf numFmtId="0" fontId="48" fillId="8" borderId="19" xfId="0" applyFont="1" applyFill="1" applyBorder="1" applyAlignment="1">
      <alignment horizontal="center" vertical="center" wrapText="1"/>
    </xf>
    <xf numFmtId="0" fontId="48" fillId="8" borderId="24" xfId="0" applyFont="1" applyFill="1" applyBorder="1" applyAlignment="1">
      <alignment horizontal="center" vertical="center" wrapText="1"/>
    </xf>
    <xf numFmtId="0" fontId="48" fillId="8" borderId="20" xfId="0" applyFont="1" applyFill="1" applyBorder="1" applyAlignment="1">
      <alignment horizontal="center" vertical="center" wrapText="1"/>
    </xf>
    <xf numFmtId="0" fontId="49" fillId="0" borderId="21" xfId="0" applyFont="1" applyBorder="1" applyAlignment="1">
      <alignment horizontal="center" vertical="center" wrapText="1"/>
    </xf>
    <xf numFmtId="0" fontId="49" fillId="0" borderId="21" xfId="0" applyFont="1" applyBorder="1" applyAlignment="1">
      <alignment vertical="center" wrapText="1"/>
    </xf>
    <xf numFmtId="0" fontId="49" fillId="0" borderId="21" xfId="0" applyFont="1" applyBorder="1" applyAlignment="1">
      <alignment horizontal="center" vertical="center"/>
    </xf>
    <xf numFmtId="168" fontId="49" fillId="3" borderId="21" xfId="0" applyNumberFormat="1" applyFont="1" applyFill="1" applyBorder="1" applyAlignment="1">
      <alignment vertical="center"/>
    </xf>
    <xf numFmtId="168" fontId="46" fillId="3" borderId="25" xfId="0" applyNumberFormat="1" applyFont="1" applyFill="1" applyBorder="1" applyAlignment="1">
      <alignment horizontal="center" vertical="center" wrapText="1"/>
    </xf>
    <xf numFmtId="169" fontId="47" fillId="0" borderId="0" xfId="65" applyNumberFormat="1" applyFont="1"/>
    <xf numFmtId="0" fontId="45" fillId="0" borderId="0" xfId="0" applyFont="1"/>
    <xf numFmtId="0" fontId="48" fillId="9" borderId="20" xfId="0" applyFont="1" applyFill="1" applyBorder="1" applyAlignment="1">
      <alignment horizontal="center" vertical="center" wrapText="1"/>
    </xf>
    <xf numFmtId="0" fontId="4" fillId="0" borderId="0" xfId="28" applyFont="1"/>
    <xf numFmtId="0" fontId="4" fillId="2" borderId="2" xfId="28" applyFont="1" applyFill="1" applyBorder="1" applyAlignment="1">
      <alignment horizontal="center" vertical="center" wrapText="1"/>
    </xf>
    <xf numFmtId="164" fontId="4" fillId="0" borderId="23" xfId="5" applyFont="1" applyBorder="1" applyAlignment="1">
      <alignment horizontal="center" vertical="center" wrapText="1"/>
    </xf>
    <xf numFmtId="164" fontId="29" fillId="2" borderId="23" xfId="5" applyFont="1" applyFill="1" applyBorder="1" applyAlignment="1">
      <alignment horizontal="center" vertical="center" wrapText="1"/>
    </xf>
    <xf numFmtId="0" fontId="4" fillId="0" borderId="0" xfId="28" applyFont="1" applyFill="1"/>
    <xf numFmtId="164" fontId="29" fillId="2" borderId="26" xfId="5" applyFont="1" applyFill="1" applyBorder="1" applyAlignment="1">
      <alignment horizontal="center" vertical="center" wrapText="1"/>
    </xf>
    <xf numFmtId="164" fontId="29" fillId="7" borderId="27" xfId="5" quotePrefix="1" applyFont="1" applyFill="1" applyBorder="1" applyAlignment="1">
      <alignment horizontal="center" vertical="center" wrapText="1"/>
    </xf>
    <xf numFmtId="164" fontId="29" fillId="2" borderId="20" xfId="5" applyFont="1" applyFill="1" applyBorder="1" applyAlignment="1">
      <alignment horizontal="center" vertical="center" wrapText="1"/>
    </xf>
    <xf numFmtId="0" fontId="47" fillId="0" borderId="28" xfId="28" applyFont="1" applyBorder="1" applyAlignment="1">
      <alignment horizontal="center" vertical="center" wrapText="1"/>
    </xf>
    <xf numFmtId="0" fontId="47" fillId="2" borderId="28" xfId="28" applyFont="1" applyFill="1" applyBorder="1" applyAlignment="1">
      <alignment horizontal="center" vertical="center" wrapText="1"/>
    </xf>
    <xf numFmtId="0" fontId="4" fillId="2" borderId="28" xfId="28" applyFont="1" applyFill="1" applyBorder="1" applyAlignment="1">
      <alignment horizontal="center" vertical="center" wrapText="1"/>
    </xf>
    <xf numFmtId="1" fontId="4" fillId="2" borderId="32" xfId="28" applyNumberFormat="1" applyFont="1" applyFill="1" applyBorder="1" applyAlignment="1">
      <alignment horizontal="center" vertical="center" wrapText="1"/>
    </xf>
    <xf numFmtId="164" fontId="4" fillId="0" borderId="2" xfId="5" applyNumberFormat="1" applyFont="1" applyFill="1" applyBorder="1" applyAlignment="1">
      <alignment vertical="center"/>
    </xf>
    <xf numFmtId="0" fontId="4" fillId="2" borderId="32" xfId="28" applyFont="1" applyFill="1" applyBorder="1" applyAlignment="1">
      <alignment horizontal="center" vertical="center" wrapText="1"/>
    </xf>
    <xf numFmtId="164" fontId="29" fillId="0" borderId="34" xfId="5" applyFont="1" applyFill="1" applyBorder="1" applyAlignment="1">
      <alignment vertical="center"/>
    </xf>
    <xf numFmtId="164" fontId="29" fillId="0" borderId="35" xfId="5" applyFont="1" applyFill="1" applyBorder="1" applyAlignment="1">
      <alignment vertical="center"/>
    </xf>
    <xf numFmtId="0" fontId="4" fillId="0" borderId="0" xfId="28" applyFont="1" applyFill="1" applyAlignment="1">
      <alignment vertical="center" wrapText="1"/>
    </xf>
    <xf numFmtId="0" fontId="4" fillId="2" borderId="2" xfId="28" applyFont="1" applyFill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39" fillId="0" borderId="0" xfId="0" applyFont="1"/>
    <xf numFmtId="0" fontId="52" fillId="7" borderId="36" xfId="0" applyFont="1" applyFill="1" applyBorder="1" applyAlignment="1">
      <alignment horizontal="center" vertical="center"/>
    </xf>
    <xf numFmtId="0" fontId="52" fillId="7" borderId="37" xfId="0" applyFont="1" applyFill="1" applyBorder="1" applyAlignment="1">
      <alignment horizontal="center" vertical="center" wrapText="1"/>
    </xf>
    <xf numFmtId="0" fontId="46" fillId="7" borderId="37" xfId="28" applyFont="1" applyFill="1" applyBorder="1" applyAlignment="1">
      <alignment horizontal="center" vertical="center" wrapText="1"/>
    </xf>
    <xf numFmtId="0" fontId="30" fillId="7" borderId="37" xfId="28" applyFont="1" applyFill="1" applyBorder="1" applyAlignment="1">
      <alignment horizontal="center" vertical="center" wrapText="1"/>
    </xf>
    <xf numFmtId="0" fontId="39" fillId="7" borderId="37" xfId="0" applyFont="1" applyFill="1" applyBorder="1" applyAlignment="1">
      <alignment horizontal="center" vertical="center" wrapText="1"/>
    </xf>
    <xf numFmtId="0" fontId="30" fillId="7" borderId="38" xfId="28" applyFont="1" applyFill="1" applyBorder="1" applyAlignment="1">
      <alignment horizontal="center" vertical="center" wrapText="1"/>
    </xf>
    <xf numFmtId="0" fontId="53" fillId="0" borderId="39" xfId="0" applyFont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0" fillId="0" borderId="2" xfId="0" applyFont="1" applyBorder="1"/>
    <xf numFmtId="164" fontId="39" fillId="0" borderId="2" xfId="11" applyFont="1" applyFill="1" applyBorder="1" applyAlignment="1">
      <alignment vertical="center"/>
    </xf>
    <xf numFmtId="43" fontId="0" fillId="0" borderId="40" xfId="0" applyNumberFormat="1" applyFont="1" applyBorder="1"/>
    <xf numFmtId="0" fontId="53" fillId="0" borderId="0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justify" vertical="center" wrapText="1"/>
    </xf>
    <xf numFmtId="0" fontId="39" fillId="7" borderId="41" xfId="0" applyFont="1" applyFill="1" applyBorder="1" applyAlignment="1">
      <alignment horizontal="center"/>
    </xf>
    <xf numFmtId="43" fontId="0" fillId="0" borderId="42" xfId="0" applyNumberFormat="1" applyFont="1" applyBorder="1"/>
    <xf numFmtId="0" fontId="39" fillId="7" borderId="37" xfId="0" applyFont="1" applyFill="1" applyBorder="1" applyAlignment="1">
      <alignment horizontal="center"/>
    </xf>
    <xf numFmtId="43" fontId="0" fillId="0" borderId="38" xfId="0" applyNumberFormat="1" applyFont="1" applyBorder="1"/>
    <xf numFmtId="164" fontId="29" fillId="7" borderId="40" xfId="5" applyFont="1" applyFill="1" applyBorder="1" applyAlignment="1">
      <alignment horizontal="center" vertical="center" wrapText="1"/>
    </xf>
    <xf numFmtId="164" fontId="29" fillId="2" borderId="43" xfId="5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164" fontId="39" fillId="0" borderId="0" xfId="11" applyFont="1" applyFill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164" fontId="37" fillId="0" borderId="2" xfId="11" applyFont="1" applyFill="1" applyBorder="1" applyAlignment="1">
      <alignment horizontal="center" vertical="center"/>
    </xf>
    <xf numFmtId="0" fontId="4" fillId="3" borderId="2" xfId="29" applyFont="1" applyFill="1" applyBorder="1" applyAlignment="1">
      <alignment horizontal="justify" vertical="center" wrapText="1"/>
    </xf>
    <xf numFmtId="0" fontId="49" fillId="3" borderId="2" xfId="29" applyFont="1" applyFill="1" applyBorder="1"/>
    <xf numFmtId="0" fontId="29" fillId="3" borderId="0" xfId="28" applyFont="1" applyFill="1" applyBorder="1" applyAlignment="1">
      <alignment horizontal="center" vertical="center"/>
    </xf>
    <xf numFmtId="0" fontId="54" fillId="0" borderId="2" xfId="0" applyFont="1" applyBorder="1" applyAlignment="1">
      <alignment vertical="center"/>
    </xf>
    <xf numFmtId="0" fontId="54" fillId="0" borderId="2" xfId="0" applyFont="1" applyFill="1" applyBorder="1" applyAlignment="1">
      <alignment vertical="center"/>
    </xf>
    <xf numFmtId="0" fontId="4" fillId="0" borderId="2" xfId="28" applyFont="1" applyFill="1" applyBorder="1" applyAlignment="1">
      <alignment horizontal="left" vertical="center" wrapText="1"/>
    </xf>
    <xf numFmtId="0" fontId="4" fillId="0" borderId="28" xfId="28" applyFont="1" applyFill="1" applyBorder="1" applyAlignment="1">
      <alignment horizontal="center" vertical="center" wrapText="1"/>
    </xf>
    <xf numFmtId="0" fontId="4" fillId="0" borderId="32" xfId="28" applyFont="1" applyFill="1" applyBorder="1" applyAlignment="1">
      <alignment horizontal="center" vertical="center" wrapText="1"/>
    </xf>
    <xf numFmtId="0" fontId="0" fillId="0" borderId="0" xfId="0" applyFill="1"/>
    <xf numFmtId="168" fontId="4" fillId="0" borderId="2" xfId="28" applyNumberFormat="1" applyFont="1" applyBorder="1" applyAlignment="1">
      <alignment vertical="center"/>
    </xf>
    <xf numFmtId="164" fontId="29" fillId="3" borderId="45" xfId="5" applyFont="1" applyFill="1" applyBorder="1" applyAlignment="1">
      <alignment horizontal="center" vertical="center"/>
    </xf>
    <xf numFmtId="164" fontId="29" fillId="3" borderId="46" xfId="5" applyFont="1" applyFill="1" applyBorder="1" applyAlignment="1">
      <alignment horizontal="center" vertical="center"/>
    </xf>
    <xf numFmtId="164" fontId="29" fillId="3" borderId="24" xfId="5" applyFont="1" applyFill="1" applyBorder="1" applyAlignment="1">
      <alignment horizontal="center" vertical="center"/>
    </xf>
    <xf numFmtId="0" fontId="29" fillId="3" borderId="0" xfId="28" applyFont="1" applyFill="1" applyBorder="1" applyAlignment="1">
      <alignment horizontal="center" vertical="center" wrapText="1"/>
    </xf>
    <xf numFmtId="164" fontId="29" fillId="3" borderId="0" xfId="5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8" fillId="0" borderId="28" xfId="0" applyNumberFormat="1" applyFont="1" applyFill="1" applyBorder="1" applyAlignment="1">
      <alignment horizontal="center" vertical="center" wrapText="1"/>
    </xf>
    <xf numFmtId="0" fontId="8" fillId="0" borderId="2" xfId="65" applyNumberFormat="1" applyFont="1" applyFill="1" applyBorder="1" applyAlignment="1">
      <alignment horizontal="center" vertical="center"/>
    </xf>
    <xf numFmtId="164" fontId="8" fillId="0" borderId="2" xfId="4" applyFont="1" applyFill="1" applyBorder="1" applyAlignment="1">
      <alignment vertical="center"/>
    </xf>
    <xf numFmtId="10" fontId="9" fillId="0" borderId="2" xfId="0" applyNumberFormat="1" applyFont="1" applyFill="1" applyBorder="1" applyAlignment="1">
      <alignment horizontal="center" vertical="center" wrapText="1"/>
    </xf>
    <xf numFmtId="10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4" fontId="9" fillId="0" borderId="25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10" fontId="8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4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right" vertical="center"/>
    </xf>
    <xf numFmtId="0" fontId="36" fillId="0" borderId="2" xfId="0" applyFont="1" applyFill="1" applyBorder="1" applyAlignment="1">
      <alignment horizontal="left" vertical="top" wrapText="1"/>
    </xf>
    <xf numFmtId="4" fontId="9" fillId="0" borderId="47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47" fillId="0" borderId="2" xfId="0" applyFont="1" applyBorder="1" applyAlignment="1">
      <alignment horizontal="center" wrapText="1"/>
    </xf>
    <xf numFmtId="0" fontId="55" fillId="0" borderId="2" xfId="0" applyFont="1" applyBorder="1" applyAlignment="1">
      <alignment horizontal="center" wrapText="1"/>
    </xf>
    <xf numFmtId="0" fontId="0" fillId="0" borderId="0" xfId="0" applyFill="1" applyBorder="1"/>
    <xf numFmtId="164" fontId="29" fillId="0" borderId="0" xfId="5" applyFont="1" applyFill="1" applyBorder="1" applyAlignment="1">
      <alignment horizontal="center" vertical="center" wrapText="1"/>
    </xf>
    <xf numFmtId="0" fontId="53" fillId="0" borderId="48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 wrapText="1"/>
    </xf>
    <xf numFmtId="0" fontId="0" fillId="0" borderId="17" xfId="0" applyFont="1" applyBorder="1" applyAlignment="1">
      <alignment wrapText="1"/>
    </xf>
    <xf numFmtId="164" fontId="39" fillId="0" borderId="17" xfId="11" applyFont="1" applyFill="1" applyBorder="1" applyAlignment="1">
      <alignment vertical="center"/>
    </xf>
    <xf numFmtId="2" fontId="35" fillId="0" borderId="2" xfId="45" applyNumberFormat="1" applyFont="1" applyFill="1" applyBorder="1" applyAlignment="1">
      <alignment horizontal="center"/>
    </xf>
    <xf numFmtId="2" fontId="4" fillId="3" borderId="2" xfId="28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55" fillId="0" borderId="0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0" fillId="0" borderId="0" xfId="0" applyBorder="1"/>
    <xf numFmtId="0" fontId="29" fillId="3" borderId="45" xfId="28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17" xfId="0" applyFont="1" applyBorder="1" applyAlignment="1">
      <alignment horizontal="center" vertical="center" wrapText="1"/>
    </xf>
    <xf numFmtId="0" fontId="54" fillId="0" borderId="17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9" fontId="0" fillId="0" borderId="17" xfId="0" applyNumberFormat="1" applyFont="1" applyBorder="1" applyAlignment="1">
      <alignment horizontal="center" vertical="center" wrapText="1"/>
    </xf>
    <xf numFmtId="0" fontId="4" fillId="0" borderId="0" xfId="28" applyFont="1" applyProtection="1">
      <protection locked="0"/>
    </xf>
    <xf numFmtId="0" fontId="30" fillId="7" borderId="50" xfId="28" applyFont="1" applyFill="1" applyBorder="1" applyAlignment="1" applyProtection="1">
      <alignment horizontal="center" vertical="center" wrapText="1"/>
      <protection locked="0"/>
    </xf>
    <xf numFmtId="0" fontId="46" fillId="7" borderId="51" xfId="28" applyFont="1" applyFill="1" applyBorder="1" applyAlignment="1" applyProtection="1">
      <alignment horizontal="center" vertical="center" wrapText="1"/>
      <protection locked="0"/>
    </xf>
    <xf numFmtId="0" fontId="30" fillId="7" borderId="51" xfId="28" applyFont="1" applyFill="1" applyBorder="1" applyAlignment="1" applyProtection="1">
      <alignment horizontal="center" vertical="center" wrapText="1"/>
      <protection locked="0"/>
    </xf>
    <xf numFmtId="0" fontId="30" fillId="7" borderId="52" xfId="28" applyFont="1" applyFill="1" applyBorder="1" applyAlignment="1" applyProtection="1">
      <alignment horizontal="center" vertical="center" wrapText="1"/>
      <protection locked="0"/>
    </xf>
    <xf numFmtId="0" fontId="47" fillId="2" borderId="53" xfId="28" applyFont="1" applyFill="1" applyBorder="1" applyAlignment="1" applyProtection="1">
      <alignment horizontal="center" vertical="center" wrapText="1"/>
      <protection locked="0"/>
    </xf>
    <xf numFmtId="0" fontId="4" fillId="2" borderId="45" xfId="28" applyFont="1" applyFill="1" applyBorder="1" applyAlignment="1" applyProtection="1">
      <alignment horizontal="center" vertical="center" wrapText="1"/>
      <protection locked="0"/>
    </xf>
    <xf numFmtId="168" fontId="4" fillId="0" borderId="45" xfId="28" applyNumberFormat="1" applyFont="1" applyBorder="1" applyAlignment="1" applyProtection="1">
      <alignment vertical="center"/>
      <protection locked="0"/>
    </xf>
    <xf numFmtId="164" fontId="4" fillId="0" borderId="46" xfId="5" applyFont="1" applyBorder="1" applyAlignment="1" applyProtection="1">
      <alignment horizontal="center" vertical="center" wrapText="1"/>
      <protection locked="0"/>
    </xf>
    <xf numFmtId="164" fontId="29" fillId="3" borderId="25" xfId="5" applyFont="1" applyFill="1" applyBorder="1" applyAlignment="1">
      <alignment vertical="center"/>
    </xf>
    <xf numFmtId="0" fontId="29" fillId="3" borderId="46" xfId="28" applyFont="1" applyFill="1" applyBorder="1" applyAlignment="1">
      <alignment horizontal="center" vertical="center"/>
    </xf>
    <xf numFmtId="164" fontId="29" fillId="3" borderId="34" xfId="5" applyFont="1" applyFill="1" applyBorder="1" applyAlignment="1">
      <alignment vertical="center"/>
    </xf>
    <xf numFmtId="164" fontId="29" fillId="3" borderId="35" xfId="5" applyFont="1" applyFill="1" applyBorder="1" applyAlignment="1">
      <alignment vertical="center"/>
    </xf>
    <xf numFmtId="164" fontId="29" fillId="3" borderId="54" xfId="5" applyFont="1" applyFill="1" applyBorder="1" applyAlignment="1">
      <alignment horizontal="center" vertical="center" wrapText="1"/>
    </xf>
    <xf numFmtId="0" fontId="29" fillId="3" borderId="29" xfId="28" applyFont="1" applyFill="1" applyBorder="1" applyAlignment="1">
      <alignment horizontal="center" vertical="center"/>
    </xf>
    <xf numFmtId="0" fontId="29" fillId="3" borderId="30" xfId="28" applyFont="1" applyFill="1" applyBorder="1" applyAlignment="1">
      <alignment horizontal="center" vertical="center"/>
    </xf>
    <xf numFmtId="0" fontId="0" fillId="3" borderId="78" xfId="0" applyFill="1" applyBorder="1"/>
    <xf numFmtId="0" fontId="0" fillId="3" borderId="79" xfId="0" applyFill="1" applyBorder="1"/>
    <xf numFmtId="0" fontId="0" fillId="3" borderId="10" xfId="0" applyFill="1" applyBorder="1"/>
    <xf numFmtId="0" fontId="0" fillId="3" borderId="81" xfId="0" applyFill="1" applyBorder="1"/>
    <xf numFmtId="0" fontId="0" fillId="3" borderId="82" xfId="0" applyFill="1" applyBorder="1"/>
    <xf numFmtId="0" fontId="0" fillId="3" borderId="92" xfId="0" applyFill="1" applyBorder="1"/>
    <xf numFmtId="44" fontId="39" fillId="0" borderId="2" xfId="0" applyNumberFormat="1" applyFont="1" applyBorder="1"/>
    <xf numFmtId="44" fontId="29" fillId="3" borderId="2" xfId="29" applyNumberFormat="1" applyFont="1" applyFill="1" applyBorder="1" applyAlignment="1">
      <alignment vertical="center" wrapText="1"/>
    </xf>
    <xf numFmtId="44" fontId="29" fillId="3" borderId="30" xfId="29" applyNumberFormat="1" applyFont="1" applyFill="1" applyBorder="1" applyAlignment="1">
      <alignment vertical="center" wrapText="1"/>
    </xf>
    <xf numFmtId="44" fontId="29" fillId="3" borderId="86" xfId="29" applyNumberFormat="1" applyFont="1" applyFill="1" applyBorder="1" applyAlignment="1">
      <alignment vertical="center" wrapText="1"/>
    </xf>
    <xf numFmtId="164" fontId="39" fillId="0" borderId="45" xfId="0" applyNumberFormat="1" applyFont="1" applyBorder="1" applyAlignment="1">
      <alignment horizontal="center"/>
    </xf>
    <xf numFmtId="164" fontId="39" fillId="0" borderId="46" xfId="11" applyFont="1" applyFill="1" applyBorder="1" applyAlignment="1">
      <alignment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93" xfId="0" applyFont="1" applyBorder="1" applyAlignment="1">
      <alignment horizontal="center" vertical="center" wrapText="1"/>
    </xf>
    <xf numFmtId="164" fontId="37" fillId="0" borderId="2" xfId="11" applyFont="1" applyFill="1" applyBorder="1" applyAlignment="1">
      <alignment vertical="center"/>
    </xf>
    <xf numFmtId="164" fontId="37" fillId="0" borderId="23" xfId="11" applyFont="1" applyFill="1" applyBorder="1" applyAlignment="1">
      <alignment vertical="center"/>
    </xf>
    <xf numFmtId="164" fontId="37" fillId="0" borderId="17" xfId="11" applyFont="1" applyFill="1" applyBorder="1" applyAlignment="1">
      <alignment vertical="center"/>
    </xf>
    <xf numFmtId="164" fontId="37" fillId="0" borderId="27" xfId="11" applyFont="1" applyFill="1" applyBorder="1" applyAlignment="1">
      <alignment vertical="center"/>
    </xf>
    <xf numFmtId="43" fontId="39" fillId="0" borderId="34" xfId="0" applyNumberFormat="1" applyFont="1" applyBorder="1" applyAlignment="1"/>
    <xf numFmtId="164" fontId="39" fillId="0" borderId="35" xfId="4" applyFont="1" applyBorder="1"/>
    <xf numFmtId="164" fontId="37" fillId="0" borderId="17" xfId="11" applyFont="1" applyFill="1" applyBorder="1" applyAlignment="1">
      <alignment horizontal="center" vertical="center"/>
    </xf>
    <xf numFmtId="164" fontId="39" fillId="0" borderId="10" xfId="0" applyNumberFormat="1" applyFont="1" applyBorder="1" applyAlignment="1"/>
    <xf numFmtId="164" fontId="39" fillId="7" borderId="10" xfId="11" applyFont="1" applyFill="1" applyBorder="1"/>
    <xf numFmtId="164" fontId="29" fillId="3" borderId="95" xfId="5" applyFont="1" applyFill="1" applyBorder="1" applyAlignment="1">
      <alignment horizontal="center" vertical="center" wrapText="1"/>
    </xf>
    <xf numFmtId="164" fontId="29" fillId="3" borderId="25" xfId="5" applyFont="1" applyFill="1" applyBorder="1" applyAlignment="1">
      <alignment horizontal="center" vertical="center" wrapText="1"/>
    </xf>
    <xf numFmtId="168" fontId="48" fillId="3" borderId="99" xfId="0" applyNumberFormat="1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9" fillId="0" borderId="2" xfId="0" applyFont="1" applyBorder="1" applyAlignment="1">
      <alignment vertical="center" wrapText="1"/>
    </xf>
    <xf numFmtId="0" fontId="49" fillId="0" borderId="2" xfId="0" applyFont="1" applyBorder="1" applyAlignment="1">
      <alignment horizontal="center" vertical="center"/>
    </xf>
    <xf numFmtId="168" fontId="49" fillId="3" borderId="2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168" fontId="4" fillId="0" borderId="21" xfId="0" applyNumberFormat="1" applyFont="1" applyBorder="1" applyAlignment="1">
      <alignment vertical="center"/>
    </xf>
    <xf numFmtId="171" fontId="4" fillId="0" borderId="2" xfId="0" applyNumberFormat="1" applyFont="1" applyBorder="1" applyAlignment="1">
      <alignment vertical="center"/>
    </xf>
    <xf numFmtId="169" fontId="4" fillId="3" borderId="21" xfId="65" applyNumberFormat="1" applyFont="1" applyFill="1" applyBorder="1" applyAlignment="1">
      <alignment horizontal="center" vertical="center"/>
    </xf>
    <xf numFmtId="169" fontId="4" fillId="3" borderId="2" xfId="65" applyNumberFormat="1" applyFont="1" applyFill="1" applyBorder="1" applyAlignment="1">
      <alignment horizontal="center" vertical="center"/>
    </xf>
    <xf numFmtId="1" fontId="29" fillId="3" borderId="24" xfId="65" applyNumberFormat="1" applyFont="1" applyFill="1" applyBorder="1" applyAlignment="1">
      <alignment horizontal="center" vertical="center" wrapText="1"/>
    </xf>
    <xf numFmtId="1" fontId="29" fillId="2" borderId="2" xfId="28" applyNumberFormat="1" applyFont="1" applyFill="1" applyBorder="1" applyAlignment="1">
      <alignment horizontal="center" vertical="center" wrapText="1"/>
    </xf>
    <xf numFmtId="0" fontId="4" fillId="2" borderId="45" xfId="28" applyFont="1" applyFill="1" applyBorder="1" applyAlignment="1" applyProtection="1">
      <alignment horizontal="left" vertical="center" wrapText="1"/>
      <protection locked="0"/>
    </xf>
    <xf numFmtId="0" fontId="4" fillId="0" borderId="2" xfId="28" applyFont="1" applyBorder="1" applyAlignment="1">
      <alignment horizontal="justify" vertical="center" wrapText="1"/>
    </xf>
    <xf numFmtId="0" fontId="4" fillId="0" borderId="2" xfId="28" applyFont="1" applyBorder="1" applyAlignment="1">
      <alignment horizontal="justify" vertical="center"/>
    </xf>
    <xf numFmtId="0" fontId="8" fillId="0" borderId="30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0" fontId="8" fillId="0" borderId="33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6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2" fontId="8" fillId="0" borderId="2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vertical="center"/>
    </xf>
    <xf numFmtId="4" fontId="8" fillId="0" borderId="0" xfId="0" applyNumberFormat="1" applyFont="1" applyFill="1"/>
    <xf numFmtId="169" fontId="8" fillId="0" borderId="4" xfId="65" applyNumberFormat="1" applyFont="1" applyFill="1" applyBorder="1" applyAlignment="1">
      <alignment horizontal="right" vertical="center"/>
    </xf>
    <xf numFmtId="164" fontId="8" fillId="0" borderId="28" xfId="4" applyFont="1" applyFill="1" applyBorder="1" applyAlignment="1">
      <alignment horizontal="right" vertical="center"/>
    </xf>
    <xf numFmtId="0" fontId="71" fillId="0" borderId="0" xfId="0" applyFont="1" applyFill="1" applyBorder="1" applyAlignment="1">
      <alignment horizontal="left" vertical="center"/>
    </xf>
    <xf numFmtId="10" fontId="8" fillId="0" borderId="0" xfId="0" applyNumberFormat="1" applyFont="1" applyFill="1"/>
    <xf numFmtId="0" fontId="8" fillId="0" borderId="0" xfId="0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right"/>
    </xf>
    <xf numFmtId="0" fontId="73" fillId="0" borderId="6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8" fillId="0" borderId="0" xfId="0" applyFont="1" applyFill="1" applyAlignment="1"/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2" fontId="8" fillId="0" borderId="0" xfId="0" applyNumberFormat="1" applyFont="1" applyFill="1" applyAlignment="1">
      <alignment vertical="center"/>
    </xf>
    <xf numFmtId="2" fontId="8" fillId="0" borderId="0" xfId="0" applyNumberFormat="1" applyFont="1" applyFill="1" applyAlignment="1">
      <alignment horizontal="center" vertical="center"/>
    </xf>
    <xf numFmtId="10" fontId="8" fillId="0" borderId="0" xfId="0" applyNumberFormat="1" applyFont="1" applyFill="1" applyAlignment="1">
      <alignment vertical="center"/>
    </xf>
    <xf numFmtId="10" fontId="8" fillId="0" borderId="0" xfId="0" applyNumberFormat="1" applyFont="1" applyFill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8" fillId="0" borderId="0" xfId="0" applyFont="1" applyFill="1" applyBorder="1"/>
    <xf numFmtId="0" fontId="60" fillId="0" borderId="0" xfId="0" applyFont="1" applyFill="1"/>
    <xf numFmtId="0" fontId="28" fillId="0" borderId="0" xfId="0" applyFont="1" applyBorder="1" applyAlignment="1">
      <alignment vertical="center"/>
    </xf>
    <xf numFmtId="0" fontId="4" fillId="3" borderId="0" xfId="0" applyFont="1" applyFill="1"/>
    <xf numFmtId="164" fontId="28" fillId="0" borderId="0" xfId="0" applyNumberFormat="1" applyFont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/>
    <xf numFmtId="0" fontId="4" fillId="3" borderId="0" xfId="0" applyFont="1" applyFill="1" applyAlignment="1">
      <alignment wrapText="1"/>
    </xf>
    <xf numFmtId="0" fontId="4" fillId="3" borderId="0" xfId="0" applyFont="1" applyFill="1" applyAlignment="1">
      <alignment horizontal="center" vertical="center" wrapText="1"/>
    </xf>
    <xf numFmtId="9" fontId="4" fillId="3" borderId="0" xfId="0" applyNumberFormat="1" applyFont="1" applyFill="1" applyAlignment="1">
      <alignment wrapText="1"/>
    </xf>
    <xf numFmtId="166" fontId="4" fillId="3" borderId="0" xfId="0" applyNumberFormat="1" applyFont="1" applyFill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3" fillId="3" borderId="12" xfId="0" applyFont="1" applyFill="1" applyBorder="1" applyAlignment="1">
      <alignment horizontal="left" vertical="center" wrapText="1"/>
    </xf>
    <xf numFmtId="0" fontId="43" fillId="3" borderId="13" xfId="0" applyFont="1" applyFill="1" applyBorder="1" applyAlignment="1">
      <alignment horizontal="left" vertical="center" wrapText="1"/>
    </xf>
    <xf numFmtId="0" fontId="43" fillId="3" borderId="14" xfId="0" applyFont="1" applyFill="1" applyBorder="1" applyAlignment="1">
      <alignment horizontal="left" vertical="center" wrapText="1"/>
    </xf>
    <xf numFmtId="0" fontId="16" fillId="4" borderId="12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8" fillId="3" borderId="67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center" wrapText="1"/>
    </xf>
    <xf numFmtId="0" fontId="14" fillId="3" borderId="68" xfId="0" applyFont="1" applyFill="1" applyBorder="1" applyAlignment="1">
      <alignment horizontal="left" vertical="center"/>
    </xf>
    <xf numFmtId="0" fontId="14" fillId="3" borderId="69" xfId="0" applyFont="1" applyFill="1" applyBorder="1" applyAlignment="1">
      <alignment horizontal="left" vertical="center"/>
    </xf>
    <xf numFmtId="0" fontId="14" fillId="3" borderId="70" xfId="0" applyFont="1" applyFill="1" applyBorder="1" applyAlignment="1">
      <alignment horizontal="left" vertical="center"/>
    </xf>
    <xf numFmtId="10" fontId="14" fillId="3" borderId="71" xfId="0" applyNumberFormat="1" applyFont="1" applyFill="1" applyBorder="1" applyAlignment="1">
      <alignment horizontal="center" vertical="center"/>
    </xf>
    <xf numFmtId="10" fontId="14" fillId="3" borderId="69" xfId="0" applyNumberFormat="1" applyFont="1" applyFill="1" applyBorder="1" applyAlignment="1">
      <alignment horizontal="center" vertical="center"/>
    </xf>
    <xf numFmtId="10" fontId="14" fillId="3" borderId="72" xfId="0" applyNumberFormat="1" applyFont="1" applyFill="1" applyBorder="1" applyAlignment="1">
      <alignment horizontal="center" vertical="center"/>
    </xf>
    <xf numFmtId="0" fontId="43" fillId="3" borderId="73" xfId="0" applyFont="1" applyFill="1" applyBorder="1" applyAlignment="1">
      <alignment horizontal="left" vertical="center"/>
    </xf>
    <xf numFmtId="0" fontId="43" fillId="3" borderId="4" xfId="0" applyFont="1" applyFill="1" applyBorder="1" applyAlignment="1">
      <alignment horizontal="left" vertical="center"/>
    </xf>
    <xf numFmtId="0" fontId="43" fillId="3" borderId="74" xfId="0" applyFont="1" applyFill="1" applyBorder="1" applyAlignment="1">
      <alignment horizontal="left" vertical="center"/>
    </xf>
    <xf numFmtId="10" fontId="14" fillId="3" borderId="75" xfId="0" applyNumberFormat="1" applyFont="1" applyFill="1" applyBorder="1" applyAlignment="1">
      <alignment horizontal="center" vertical="center"/>
    </xf>
    <xf numFmtId="10" fontId="14" fillId="3" borderId="4" xfId="0" applyNumberFormat="1" applyFont="1" applyFill="1" applyBorder="1" applyAlignment="1">
      <alignment horizontal="center" vertical="center"/>
    </xf>
    <xf numFmtId="10" fontId="14" fillId="3" borderId="76" xfId="0" applyNumberFormat="1" applyFont="1" applyFill="1" applyBorder="1" applyAlignment="1">
      <alignment horizontal="center" vertical="center"/>
    </xf>
    <xf numFmtId="0" fontId="43" fillId="3" borderId="57" xfId="0" applyFont="1" applyFill="1" applyBorder="1" applyAlignment="1">
      <alignment horizontal="left" vertical="center" wrapText="1"/>
    </xf>
    <xf numFmtId="0" fontId="43" fillId="3" borderId="58" xfId="0" applyFont="1" applyFill="1" applyBorder="1" applyAlignment="1">
      <alignment horizontal="left" vertical="center" wrapText="1"/>
    </xf>
    <xf numFmtId="0" fontId="43" fillId="3" borderId="59" xfId="0" applyFont="1" applyFill="1" applyBorder="1" applyAlignment="1">
      <alignment horizontal="left" vertical="center" wrapText="1"/>
    </xf>
    <xf numFmtId="10" fontId="14" fillId="3" borderId="60" xfId="0" applyNumberFormat="1" applyFont="1" applyFill="1" applyBorder="1" applyAlignment="1">
      <alignment horizontal="center" vertical="center"/>
    </xf>
    <xf numFmtId="10" fontId="14" fillId="3" borderId="58" xfId="0" applyNumberFormat="1" applyFont="1" applyFill="1" applyBorder="1" applyAlignment="1">
      <alignment horizontal="center" vertical="center"/>
    </xf>
    <xf numFmtId="10" fontId="14" fillId="3" borderId="61" xfId="0" applyNumberFormat="1" applyFont="1" applyFill="1" applyBorder="1" applyAlignment="1">
      <alignment horizontal="center" vertical="center"/>
    </xf>
    <xf numFmtId="0" fontId="41" fillId="5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16" fillId="4" borderId="62" xfId="0" applyFont="1" applyFill="1" applyBorder="1" applyAlignment="1">
      <alignment horizontal="center" vertical="center"/>
    </xf>
    <xf numFmtId="0" fontId="16" fillId="4" borderId="63" xfId="0" applyFont="1" applyFill="1" applyBorder="1" applyAlignment="1">
      <alignment horizontal="center" vertical="center"/>
    </xf>
    <xf numFmtId="0" fontId="16" fillId="4" borderId="64" xfId="0" applyFont="1" applyFill="1" applyBorder="1" applyAlignment="1">
      <alignment horizontal="center" vertical="center"/>
    </xf>
    <xf numFmtId="10" fontId="16" fillId="4" borderId="65" xfId="0" applyNumberFormat="1" applyFont="1" applyFill="1" applyBorder="1" applyAlignment="1">
      <alignment horizontal="center" vertical="center"/>
    </xf>
    <xf numFmtId="10" fontId="16" fillId="4" borderId="63" xfId="0" applyNumberFormat="1" applyFont="1" applyFill="1" applyBorder="1" applyAlignment="1">
      <alignment horizontal="center" vertical="center"/>
    </xf>
    <xf numFmtId="10" fontId="16" fillId="4" borderId="66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3" borderId="28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28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center"/>
    </xf>
    <xf numFmtId="0" fontId="59" fillId="3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28" xfId="0" applyFont="1" applyFill="1" applyBorder="1" applyAlignment="1">
      <alignment horizontal="left" vertical="center" wrapText="1"/>
    </xf>
    <xf numFmtId="0" fontId="51" fillId="3" borderId="0" xfId="0" applyFont="1" applyFill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0" fontId="8" fillId="3" borderId="28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center" wrapText="1"/>
    </xf>
    <xf numFmtId="0" fontId="40" fillId="3" borderId="30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28" xfId="0" applyFont="1" applyFill="1" applyBorder="1" applyAlignment="1">
      <alignment horizontal="center"/>
    </xf>
    <xf numFmtId="10" fontId="8" fillId="3" borderId="3" xfId="0" applyNumberFormat="1" applyFont="1" applyFill="1" applyBorder="1" applyAlignment="1">
      <alignment horizontal="left" vertical="center"/>
    </xf>
    <xf numFmtId="10" fontId="8" fillId="3" borderId="4" xfId="0" applyNumberFormat="1" applyFont="1" applyFill="1" applyBorder="1" applyAlignment="1">
      <alignment horizontal="left" vertical="center"/>
    </xf>
    <xf numFmtId="10" fontId="8" fillId="3" borderId="28" xfId="0" applyNumberFormat="1" applyFont="1" applyFill="1" applyBorder="1" applyAlignment="1">
      <alignment horizontal="left" vertical="center"/>
    </xf>
    <xf numFmtId="49" fontId="3" fillId="3" borderId="3" xfId="0" applyNumberFormat="1" applyFont="1" applyFill="1" applyBorder="1" applyAlignment="1">
      <alignment horizontal="center"/>
    </xf>
    <xf numFmtId="49" fontId="3" fillId="3" borderId="28" xfId="0" applyNumberFormat="1" applyFont="1" applyFill="1" applyBorder="1" applyAlignment="1">
      <alignment horizontal="center"/>
    </xf>
    <xf numFmtId="0" fontId="57" fillId="3" borderId="3" xfId="0" applyFont="1" applyFill="1" applyBorder="1" applyAlignment="1">
      <alignment horizontal="center"/>
    </xf>
    <xf numFmtId="0" fontId="57" fillId="3" borderId="28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9" fillId="3" borderId="3" xfId="0" applyNumberFormat="1" applyFont="1" applyFill="1" applyBorder="1" applyAlignment="1">
      <alignment horizontal="center" vertical="center"/>
    </xf>
    <xf numFmtId="0" fontId="9" fillId="3" borderId="28" xfId="0" applyNumberFormat="1" applyFont="1" applyFill="1" applyBorder="1" applyAlignment="1">
      <alignment horizontal="center" vertical="center"/>
    </xf>
    <xf numFmtId="0" fontId="56" fillId="3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center" vertical="center"/>
    </xf>
    <xf numFmtId="0" fontId="58" fillId="3" borderId="2" xfId="0" applyFont="1" applyFill="1" applyBorder="1" applyAlignment="1">
      <alignment horizontal="left"/>
    </xf>
    <xf numFmtId="4" fontId="9" fillId="3" borderId="3" xfId="0" applyNumberFormat="1" applyFont="1" applyFill="1" applyBorder="1" applyAlignment="1">
      <alignment horizontal="center"/>
    </xf>
    <xf numFmtId="4" fontId="9" fillId="3" borderId="28" xfId="0" applyNumberFormat="1" applyFont="1" applyFill="1" applyBorder="1" applyAlignment="1">
      <alignment horizontal="center"/>
    </xf>
    <xf numFmtId="0" fontId="29" fillId="3" borderId="60" xfId="28" applyFont="1" applyFill="1" applyBorder="1" applyAlignment="1">
      <alignment horizontal="right" vertical="center"/>
    </xf>
    <xf numFmtId="0" fontId="29" fillId="3" borderId="58" xfId="28" applyFont="1" applyFill="1" applyBorder="1" applyAlignment="1">
      <alignment horizontal="right" vertical="center"/>
    </xf>
    <xf numFmtId="0" fontId="69" fillId="3" borderId="58" xfId="0" applyFont="1" applyFill="1" applyBorder="1" applyAlignment="1">
      <alignment horizontal="right" vertical="center"/>
    </xf>
    <xf numFmtId="0" fontId="69" fillId="3" borderId="59" xfId="0" applyFont="1" applyFill="1" applyBorder="1" applyAlignment="1">
      <alignment horizontal="right" vertical="center"/>
    </xf>
    <xf numFmtId="0" fontId="29" fillId="3" borderId="78" xfId="28" applyFont="1" applyFill="1" applyBorder="1" applyAlignment="1">
      <alignment horizontal="center" vertical="center" wrapText="1"/>
    </xf>
    <xf numFmtId="0" fontId="29" fillId="3" borderId="79" xfId="28" applyFont="1" applyFill="1" applyBorder="1" applyAlignment="1">
      <alignment horizontal="center" vertical="center" wrapText="1"/>
    </xf>
    <xf numFmtId="0" fontId="29" fillId="3" borderId="80" xfId="28" applyFont="1" applyFill="1" applyBorder="1" applyAlignment="1">
      <alignment horizontal="center" vertical="center" wrapText="1"/>
    </xf>
    <xf numFmtId="0" fontId="29" fillId="3" borderId="81" xfId="28" applyFont="1" applyFill="1" applyBorder="1" applyAlignment="1">
      <alignment horizontal="center" vertical="center" wrapText="1"/>
    </xf>
    <xf numFmtId="0" fontId="29" fillId="3" borderId="82" xfId="28" applyFont="1" applyFill="1" applyBorder="1" applyAlignment="1">
      <alignment horizontal="center" vertical="center" wrapText="1"/>
    </xf>
    <xf numFmtId="0" fontId="29" fillId="3" borderId="83" xfId="28" applyFont="1" applyFill="1" applyBorder="1" applyAlignment="1">
      <alignment horizontal="center" vertical="center" wrapText="1"/>
    </xf>
    <xf numFmtId="0" fontId="29" fillId="0" borderId="18" xfId="28" applyFont="1" applyFill="1" applyBorder="1" applyAlignment="1">
      <alignment horizontal="center" vertical="center" wrapText="1"/>
    </xf>
    <xf numFmtId="0" fontId="29" fillId="0" borderId="19" xfId="28" applyFont="1" applyFill="1" applyBorder="1" applyAlignment="1">
      <alignment horizontal="center" vertical="center" wrapText="1"/>
    </xf>
    <xf numFmtId="0" fontId="29" fillId="0" borderId="20" xfId="28" applyFont="1" applyFill="1" applyBorder="1" applyAlignment="1">
      <alignment horizontal="center" vertical="center" wrapText="1"/>
    </xf>
    <xf numFmtId="0" fontId="29" fillId="0" borderId="20" xfId="5" applyNumberFormat="1" applyFont="1" applyFill="1" applyBorder="1" applyAlignment="1">
      <alignment horizontal="center" vertical="center"/>
    </xf>
    <xf numFmtId="0" fontId="29" fillId="3" borderId="96" xfId="28" applyFont="1" applyFill="1" applyBorder="1" applyAlignment="1">
      <alignment horizontal="right" vertical="center" wrapText="1"/>
    </xf>
    <xf numFmtId="0" fontId="29" fillId="3" borderId="97" xfId="28" applyFont="1" applyFill="1" applyBorder="1" applyAlignment="1">
      <alignment horizontal="right" vertical="center" wrapText="1"/>
    </xf>
    <xf numFmtId="0" fontId="29" fillId="3" borderId="98" xfId="28" applyFont="1" applyFill="1" applyBorder="1" applyAlignment="1">
      <alignment horizontal="right" vertical="center" wrapText="1"/>
    </xf>
    <xf numFmtId="0" fontId="29" fillId="3" borderId="94" xfId="28" applyFont="1" applyFill="1" applyBorder="1" applyAlignment="1">
      <alignment horizontal="right" vertical="center" wrapText="1"/>
    </xf>
    <xf numFmtId="0" fontId="29" fillId="3" borderId="30" xfId="28" applyFont="1" applyFill="1" applyBorder="1" applyAlignment="1">
      <alignment horizontal="right" vertical="center" wrapText="1"/>
    </xf>
    <xf numFmtId="0" fontId="29" fillId="3" borderId="44" xfId="28" applyFont="1" applyFill="1" applyBorder="1" applyAlignment="1">
      <alignment horizontal="right" vertical="center" wrapText="1"/>
    </xf>
    <xf numFmtId="0" fontId="63" fillId="0" borderId="0" xfId="0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74" fillId="0" borderId="55" xfId="28" applyFont="1" applyFill="1" applyBorder="1" applyAlignment="1">
      <alignment horizontal="center" vertical="center" wrapText="1"/>
    </xf>
    <xf numFmtId="0" fontId="74" fillId="0" borderId="56" xfId="28" applyFont="1" applyFill="1" applyBorder="1" applyAlignment="1">
      <alignment horizontal="center" vertical="center" wrapText="1"/>
    </xf>
    <xf numFmtId="0" fontId="74" fillId="0" borderId="24" xfId="28" applyFont="1" applyFill="1" applyBorder="1" applyAlignment="1">
      <alignment horizontal="center" vertical="center" wrapText="1"/>
    </xf>
    <xf numFmtId="0" fontId="29" fillId="0" borderId="0" xfId="28" applyFont="1" applyFill="1" applyBorder="1" applyAlignment="1">
      <alignment horizontal="center" vertical="center"/>
    </xf>
    <xf numFmtId="0" fontId="29" fillId="0" borderId="60" xfId="28" applyFont="1" applyFill="1" applyBorder="1" applyAlignment="1">
      <alignment horizontal="center" vertical="center"/>
    </xf>
    <xf numFmtId="0" fontId="29" fillId="0" borderId="58" xfId="28" applyFont="1" applyFill="1" applyBorder="1" applyAlignment="1">
      <alignment horizontal="center" vertical="center"/>
    </xf>
    <xf numFmtId="0" fontId="29" fillId="0" borderId="77" xfId="28" applyFont="1" applyFill="1" applyBorder="1" applyAlignment="1">
      <alignment horizontal="center" vertical="center"/>
    </xf>
    <xf numFmtId="0" fontId="29" fillId="0" borderId="49" xfId="28" applyFont="1" applyFill="1" applyBorder="1" applyAlignment="1">
      <alignment horizontal="center" vertical="center"/>
    </xf>
    <xf numFmtId="170" fontId="29" fillId="0" borderId="78" xfId="5" applyNumberFormat="1" applyFont="1" applyFill="1" applyBorder="1" applyAlignment="1">
      <alignment horizontal="center" vertical="center"/>
    </xf>
    <xf numFmtId="170" fontId="29" fillId="0" borderId="10" xfId="5" applyNumberFormat="1" applyFont="1" applyFill="1" applyBorder="1" applyAlignment="1">
      <alignment horizontal="center" vertical="center"/>
    </xf>
    <xf numFmtId="0" fontId="9" fillId="0" borderId="62" xfId="0" applyFont="1" applyFill="1" applyBorder="1" applyAlignment="1">
      <alignment horizontal="center" vertical="center"/>
    </xf>
    <xf numFmtId="0" fontId="9" fillId="0" borderId="63" xfId="0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49" fontId="9" fillId="0" borderId="65" xfId="0" applyNumberFormat="1" applyFont="1" applyFill="1" applyBorder="1" applyAlignment="1">
      <alignment horizontal="center" vertical="center"/>
    </xf>
    <xf numFmtId="49" fontId="9" fillId="0" borderId="63" xfId="0" applyNumberFormat="1" applyFont="1" applyFill="1" applyBorder="1" applyAlignment="1">
      <alignment horizontal="center" vertical="center"/>
    </xf>
    <xf numFmtId="49" fontId="9" fillId="0" borderId="66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8" fillId="0" borderId="67" xfId="0" applyFont="1" applyFill="1" applyBorder="1" applyAlignment="1">
      <alignment horizontal="left" vertical="center" wrapText="1"/>
    </xf>
    <xf numFmtId="0" fontId="8" fillId="0" borderId="68" xfId="0" applyFont="1" applyFill="1" applyBorder="1" applyAlignment="1">
      <alignment horizontal="left" vertical="center"/>
    </xf>
    <xf numFmtId="0" fontId="8" fillId="0" borderId="69" xfId="0" applyFont="1" applyFill="1" applyBorder="1" applyAlignment="1">
      <alignment horizontal="left" vertical="center"/>
    </xf>
    <xf numFmtId="0" fontId="8" fillId="0" borderId="70" xfId="0" applyFont="1" applyFill="1" applyBorder="1" applyAlignment="1">
      <alignment horizontal="left" vertical="center"/>
    </xf>
    <xf numFmtId="49" fontId="9" fillId="0" borderId="71" xfId="0" applyNumberFormat="1" applyFont="1" applyFill="1" applyBorder="1" applyAlignment="1">
      <alignment horizontal="center" vertical="center"/>
    </xf>
    <xf numFmtId="49" fontId="9" fillId="0" borderId="69" xfId="0" applyNumberFormat="1" applyFont="1" applyFill="1" applyBorder="1" applyAlignment="1">
      <alignment horizontal="center" vertical="center"/>
    </xf>
    <xf numFmtId="49" fontId="9" fillId="0" borderId="72" xfId="0" applyNumberFormat="1" applyFont="1" applyFill="1" applyBorder="1" applyAlignment="1">
      <alignment horizontal="center" vertical="center"/>
    </xf>
    <xf numFmtId="0" fontId="8" fillId="0" borderId="7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74" xfId="0" applyFont="1" applyFill="1" applyBorder="1" applyAlignment="1">
      <alignment horizontal="left" vertical="center"/>
    </xf>
    <xf numFmtId="49" fontId="9" fillId="0" borderId="75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76" xfId="0" applyNumberFormat="1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left" vertical="center" wrapText="1"/>
    </xf>
    <xf numFmtId="0" fontId="8" fillId="0" borderId="58" xfId="0" applyFont="1" applyFill="1" applyBorder="1" applyAlignment="1">
      <alignment horizontal="left" vertical="center" wrapText="1"/>
    </xf>
    <xf numFmtId="0" fontId="8" fillId="0" borderId="59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49" fontId="9" fillId="0" borderId="60" xfId="0" applyNumberFormat="1" applyFont="1" applyFill="1" applyBorder="1" applyAlignment="1">
      <alignment horizontal="center" vertical="center"/>
    </xf>
    <xf numFmtId="49" fontId="9" fillId="0" borderId="58" xfId="0" applyNumberFormat="1" applyFont="1" applyFill="1" applyBorder="1" applyAlignment="1">
      <alignment horizontal="center" vertical="center"/>
    </xf>
    <xf numFmtId="49" fontId="9" fillId="0" borderId="6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right" vertical="center"/>
    </xf>
    <xf numFmtId="0" fontId="60" fillId="0" borderId="2" xfId="0" applyFont="1" applyFill="1" applyBorder="1" applyAlignment="1">
      <alignment horizontal="right" vertical="center"/>
    </xf>
    <xf numFmtId="0" fontId="73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10" fontId="8" fillId="0" borderId="3" xfId="0" applyNumberFormat="1" applyFont="1" applyFill="1" applyBorder="1" applyAlignment="1">
      <alignment horizontal="left" vertical="center"/>
    </xf>
    <xf numFmtId="10" fontId="8" fillId="0" borderId="4" xfId="0" applyNumberFormat="1" applyFont="1" applyFill="1" applyBorder="1" applyAlignment="1">
      <alignment horizontal="left" vertical="center"/>
    </xf>
    <xf numFmtId="10" fontId="8" fillId="0" borderId="28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70" fillId="0" borderId="4" xfId="0" applyFont="1" applyFill="1" applyBorder="1" applyAlignment="1">
      <alignment horizontal="center" vertical="center"/>
    </xf>
    <xf numFmtId="0" fontId="70" fillId="0" borderId="28" xfId="0" applyFont="1" applyFill="1" applyBorder="1" applyAlignment="1">
      <alignment horizontal="center" vertical="center"/>
    </xf>
    <xf numFmtId="0" fontId="71" fillId="0" borderId="0" xfId="0" applyFont="1" applyFill="1" applyBorder="1" applyAlignment="1">
      <alignment horizontal="left" vertical="center" wrapText="1"/>
    </xf>
    <xf numFmtId="0" fontId="72" fillId="0" borderId="0" xfId="0" applyFont="1" applyFill="1" applyAlignment="1">
      <alignment horizontal="left" vertical="center" wrapText="1"/>
    </xf>
    <xf numFmtId="0" fontId="9" fillId="0" borderId="3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0" fontId="71" fillId="0" borderId="30" xfId="0" applyFont="1" applyFill="1" applyBorder="1" applyAlignment="1">
      <alignment horizontal="left" vertical="center" wrapText="1"/>
    </xf>
    <xf numFmtId="0" fontId="60" fillId="0" borderId="30" xfId="0" applyFont="1" applyFill="1" applyBorder="1" applyAlignment="1">
      <alignment horizontal="left" vertical="center" wrapText="1"/>
    </xf>
    <xf numFmtId="0" fontId="71" fillId="0" borderId="0" xfId="0" applyFont="1" applyFill="1" applyBorder="1" applyAlignment="1">
      <alignment horizontal="left" vertical="center"/>
    </xf>
    <xf numFmtId="0" fontId="60" fillId="0" borderId="0" xfId="0" applyFont="1" applyFill="1" applyAlignment="1">
      <alignment horizontal="left" vertical="center"/>
    </xf>
    <xf numFmtId="0" fontId="60" fillId="0" borderId="4" xfId="0" applyFont="1" applyFill="1" applyBorder="1" applyAlignment="1">
      <alignment horizontal="left" vertical="center"/>
    </xf>
    <xf numFmtId="0" fontId="60" fillId="0" borderId="28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 wrapText="1"/>
    </xf>
    <xf numFmtId="0" fontId="69" fillId="0" borderId="30" xfId="0" applyFont="1" applyFill="1" applyBorder="1" applyAlignment="1">
      <alignment horizontal="left"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60" fillId="0" borderId="28" xfId="0" applyFont="1" applyFill="1" applyBorder="1" applyAlignment="1">
      <alignment horizontal="center" vertical="center"/>
    </xf>
    <xf numFmtId="0" fontId="69" fillId="0" borderId="0" xfId="0" applyFont="1" applyFill="1" applyBorder="1" applyAlignment="1">
      <alignment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60" fillId="0" borderId="31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center"/>
    </xf>
    <xf numFmtId="0" fontId="60" fillId="0" borderId="30" xfId="0" applyFont="1" applyFill="1" applyBorder="1" applyAlignment="1">
      <alignment horizontal="center" vertical="center"/>
    </xf>
    <xf numFmtId="0" fontId="60" fillId="0" borderId="86" xfId="0" applyFont="1" applyFill="1" applyBorder="1" applyAlignment="1">
      <alignment horizontal="center" vertical="center"/>
    </xf>
    <xf numFmtId="0" fontId="60" fillId="0" borderId="4" xfId="0" applyFont="1" applyFill="1" applyBorder="1" applyAlignment="1">
      <alignment horizontal="center" vertical="center"/>
    </xf>
    <xf numFmtId="0" fontId="60" fillId="0" borderId="28" xfId="0" applyFont="1" applyFill="1" applyBorder="1" applyAlignment="1">
      <alignment vertical="center"/>
    </xf>
    <xf numFmtId="0" fontId="60" fillId="0" borderId="4" xfId="0" applyFont="1" applyFill="1" applyBorder="1" applyAlignment="1">
      <alignment vertical="center"/>
    </xf>
    <xf numFmtId="0" fontId="60" fillId="0" borderId="2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60" fillId="0" borderId="30" xfId="0" applyFont="1" applyFill="1" applyBorder="1" applyAlignment="1">
      <alignment horizontal="left" vertical="center"/>
    </xf>
    <xf numFmtId="0" fontId="60" fillId="0" borderId="86" xfId="0" applyFont="1" applyFill="1" applyBorder="1" applyAlignment="1">
      <alignment horizontal="left" vertical="center"/>
    </xf>
    <xf numFmtId="10" fontId="8" fillId="0" borderId="17" xfId="0" applyNumberFormat="1" applyFont="1" applyFill="1" applyBorder="1" applyAlignment="1">
      <alignment horizontal="center" vertical="center" wrapText="1"/>
    </xf>
    <xf numFmtId="0" fontId="60" fillId="0" borderId="21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left" vertical="center"/>
    </xf>
    <xf numFmtId="0" fontId="60" fillId="0" borderId="31" xfId="0" applyFont="1" applyFill="1" applyBorder="1" applyAlignment="1">
      <alignment horizontal="left" vertical="center"/>
    </xf>
    <xf numFmtId="0" fontId="60" fillId="0" borderId="32" xfId="0" applyFont="1" applyFill="1" applyBorder="1" applyAlignment="1">
      <alignment horizontal="left" vertical="center"/>
    </xf>
    <xf numFmtId="0" fontId="64" fillId="0" borderId="5" xfId="0" applyFont="1" applyFill="1" applyBorder="1" applyAlignment="1">
      <alignment horizontal="left" wrapText="1"/>
    </xf>
    <xf numFmtId="0" fontId="65" fillId="0" borderId="0" xfId="0" applyFont="1" applyFill="1" applyBorder="1" applyAlignment="1">
      <alignment horizontal="left"/>
    </xf>
    <xf numFmtId="0" fontId="65" fillId="0" borderId="0" xfId="0" applyFont="1" applyFill="1" applyAlignment="1"/>
    <xf numFmtId="0" fontId="60" fillId="0" borderId="0" xfId="0" applyFont="1" applyFill="1" applyAlignment="1"/>
    <xf numFmtId="0" fontId="66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4" fillId="3" borderId="2" xfId="0" applyFont="1" applyFill="1" applyBorder="1" applyAlignment="1">
      <alignment horizontal="left" vertical="center"/>
    </xf>
    <xf numFmtId="0" fontId="61" fillId="3" borderId="2" xfId="0" applyFont="1" applyFill="1" applyBorder="1" applyAlignment="1">
      <alignment horizontal="left"/>
    </xf>
    <xf numFmtId="0" fontId="50" fillId="3" borderId="3" xfId="0" applyFont="1" applyFill="1" applyBorder="1" applyAlignment="1">
      <alignment horizontal="center" vertical="center"/>
    </xf>
    <xf numFmtId="0" fontId="50" fillId="3" borderId="28" xfId="0" applyFont="1" applyFill="1" applyBorder="1" applyAlignment="1">
      <alignment horizontal="center" vertical="center"/>
    </xf>
    <xf numFmtId="0" fontId="56" fillId="3" borderId="3" xfId="0" applyFont="1" applyFill="1" applyBorder="1" applyAlignment="1">
      <alignment horizontal="left" vertical="center" wrapText="1"/>
    </xf>
    <xf numFmtId="0" fontId="56" fillId="3" borderId="4" xfId="0" applyFont="1" applyFill="1" applyBorder="1" applyAlignment="1">
      <alignment horizontal="left" vertical="center" wrapText="1"/>
    </xf>
    <xf numFmtId="0" fontId="56" fillId="3" borderId="28" xfId="0" applyFont="1" applyFill="1" applyBorder="1" applyAlignment="1">
      <alignment horizontal="left" vertical="center" wrapText="1"/>
    </xf>
    <xf numFmtId="4" fontId="50" fillId="3" borderId="3" xfId="0" applyNumberFormat="1" applyFont="1" applyFill="1" applyBorder="1" applyAlignment="1">
      <alignment horizontal="center" vertical="center"/>
    </xf>
    <xf numFmtId="0" fontId="50" fillId="3" borderId="28" xfId="0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wrapText="1"/>
    </xf>
    <xf numFmtId="0" fontId="47" fillId="3" borderId="5" xfId="28" applyFont="1" applyFill="1" applyBorder="1" applyAlignment="1">
      <alignment horizontal="left" vertical="top" wrapText="1"/>
    </xf>
    <xf numFmtId="0" fontId="47" fillId="3" borderId="0" xfId="28" applyFont="1" applyFill="1" applyBorder="1" applyAlignment="1">
      <alignment horizontal="left" vertical="top" wrapText="1"/>
    </xf>
    <xf numFmtId="0" fontId="47" fillId="3" borderId="91" xfId="28" applyFont="1" applyFill="1" applyBorder="1" applyAlignment="1">
      <alignment horizontal="left" vertical="top" wrapText="1"/>
    </xf>
    <xf numFmtId="0" fontId="47" fillId="3" borderId="33" xfId="28" applyFont="1" applyFill="1" applyBorder="1" applyAlignment="1">
      <alignment horizontal="left" vertical="top" wrapText="1"/>
    </xf>
    <xf numFmtId="0" fontId="47" fillId="3" borderId="31" xfId="28" applyFont="1" applyFill="1" applyBorder="1" applyAlignment="1">
      <alignment horizontal="left" vertical="top" wrapText="1"/>
    </xf>
    <xf numFmtId="0" fontId="47" fillId="3" borderId="32" xfId="28" applyFont="1" applyFill="1" applyBorder="1" applyAlignment="1">
      <alignment horizontal="left" vertical="top" wrapText="1"/>
    </xf>
    <xf numFmtId="0" fontId="28" fillId="3" borderId="2" xfId="28" quotePrefix="1" applyFont="1" applyFill="1" applyBorder="1" applyAlignment="1">
      <alignment horizontal="center" vertical="center"/>
    </xf>
    <xf numFmtId="0" fontId="63" fillId="3" borderId="31" xfId="0" applyFont="1" applyFill="1" applyBorder="1" applyAlignment="1">
      <alignment horizontal="center" vertical="center"/>
    </xf>
    <xf numFmtId="0" fontId="60" fillId="0" borderId="31" xfId="0" applyFont="1" applyBorder="1" applyAlignment="1">
      <alignment horizontal="center" vertical="center"/>
    </xf>
    <xf numFmtId="0" fontId="60" fillId="0" borderId="31" xfId="0" applyFont="1" applyBorder="1" applyAlignment="1"/>
    <xf numFmtId="0" fontId="29" fillId="3" borderId="29" xfId="28" applyFont="1" applyFill="1" applyBorder="1" applyAlignment="1">
      <alignment horizontal="center" vertical="center"/>
    </xf>
    <xf numFmtId="0" fontId="29" fillId="3" borderId="30" xfId="28" applyFont="1" applyFill="1" applyBorder="1" applyAlignment="1">
      <alignment horizontal="center" vertical="center"/>
    </xf>
    <xf numFmtId="0" fontId="29" fillId="3" borderId="3" xfId="28" applyFont="1" applyFill="1" applyBorder="1" applyAlignment="1">
      <alignment horizontal="center" vertical="center"/>
    </xf>
    <xf numFmtId="0" fontId="29" fillId="3" borderId="4" xfId="28" applyFont="1" applyFill="1" applyBorder="1" applyAlignment="1">
      <alignment horizontal="center" vertical="center"/>
    </xf>
    <xf numFmtId="0" fontId="62" fillId="0" borderId="0" xfId="0" applyFont="1" applyAlignment="1">
      <alignment horizontal="center"/>
    </xf>
    <xf numFmtId="0" fontId="39" fillId="0" borderId="55" xfId="0" applyFont="1" applyBorder="1" applyAlignment="1">
      <alignment horizontal="center"/>
    </xf>
    <xf numFmtId="0" fontId="39" fillId="0" borderId="56" xfId="0" applyFont="1" applyBorder="1" applyAlignment="1">
      <alignment horizontal="center"/>
    </xf>
    <xf numFmtId="0" fontId="39" fillId="0" borderId="24" xfId="0" applyFont="1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24" xfId="0" applyBorder="1" applyAlignment="1">
      <alignment horizontal="center"/>
    </xf>
    <xf numFmtId="43" fontId="0" fillId="0" borderId="55" xfId="0" applyNumberFormat="1" applyBorder="1" applyAlignment="1">
      <alignment horizontal="center"/>
    </xf>
    <xf numFmtId="0" fontId="39" fillId="7" borderId="2" xfId="0" applyFont="1" applyFill="1" applyBorder="1" applyAlignment="1">
      <alignment horizontal="center" vertical="center" wrapText="1"/>
    </xf>
    <xf numFmtId="0" fontId="39" fillId="7" borderId="2" xfId="0" applyFont="1" applyFill="1" applyBorder="1" applyAlignment="1">
      <alignment horizontal="center" vertical="center"/>
    </xf>
    <xf numFmtId="0" fontId="52" fillId="7" borderId="2" xfId="0" applyFont="1" applyFill="1" applyBorder="1" applyAlignment="1">
      <alignment horizontal="center" vertical="center" wrapText="1"/>
    </xf>
    <xf numFmtId="0" fontId="52" fillId="7" borderId="2" xfId="0" applyFont="1" applyFill="1" applyBorder="1" applyAlignment="1">
      <alignment horizontal="center" vertical="center"/>
    </xf>
    <xf numFmtId="0" fontId="39" fillId="0" borderId="60" xfId="0" applyFont="1" applyBorder="1" applyAlignment="1">
      <alignment horizontal="right" vertical="center"/>
    </xf>
    <xf numFmtId="0" fontId="0" fillId="0" borderId="58" xfId="0" applyBorder="1" applyAlignment="1">
      <alignment horizontal="right" vertical="center"/>
    </xf>
    <xf numFmtId="0" fontId="0" fillId="0" borderId="77" xfId="0" applyBorder="1" applyAlignment="1">
      <alignment horizontal="right" vertical="center"/>
    </xf>
    <xf numFmtId="0" fontId="39" fillId="7" borderId="45" xfId="0" applyFont="1" applyFill="1" applyBorder="1" applyAlignment="1">
      <alignment horizontal="center" vertical="center" wrapText="1"/>
    </xf>
    <xf numFmtId="0" fontId="39" fillId="7" borderId="46" xfId="0" applyFont="1" applyFill="1" applyBorder="1" applyAlignment="1">
      <alignment horizontal="center" vertical="center" wrapText="1"/>
    </xf>
    <xf numFmtId="0" fontId="39" fillId="7" borderId="23" xfId="0" applyFont="1" applyFill="1" applyBorder="1" applyAlignment="1">
      <alignment horizontal="center" vertical="center" wrapText="1"/>
    </xf>
    <xf numFmtId="0" fontId="39" fillId="0" borderId="85" xfId="0" applyFont="1" applyBorder="1" applyAlignment="1">
      <alignment horizontal="right"/>
    </xf>
    <xf numFmtId="0" fontId="39" fillId="0" borderId="45" xfId="0" applyFont="1" applyBorder="1" applyAlignment="1">
      <alignment horizontal="right"/>
    </xf>
    <xf numFmtId="0" fontId="52" fillId="7" borderId="85" xfId="0" applyFont="1" applyFill="1" applyBorder="1" applyAlignment="1">
      <alignment horizontal="center" vertical="center" wrapText="1"/>
    </xf>
    <xf numFmtId="0" fontId="52" fillId="7" borderId="22" xfId="0" applyFont="1" applyFill="1" applyBorder="1" applyAlignment="1">
      <alignment horizontal="center" vertical="center" wrapText="1"/>
    </xf>
    <xf numFmtId="0" fontId="52" fillId="7" borderId="45" xfId="0" applyFont="1" applyFill="1" applyBorder="1" applyAlignment="1">
      <alignment horizontal="center" vertical="center"/>
    </xf>
    <xf numFmtId="0" fontId="52" fillId="7" borderId="45" xfId="0" applyFont="1" applyFill="1" applyBorder="1" applyAlignment="1">
      <alignment horizontal="center" vertical="center" wrapText="1"/>
    </xf>
    <xf numFmtId="0" fontId="28" fillId="3" borderId="17" xfId="28" applyFont="1" applyFill="1" applyBorder="1" applyAlignment="1" applyProtection="1">
      <alignment horizontal="center" vertical="center"/>
      <protection locked="0"/>
    </xf>
    <xf numFmtId="0" fontId="29" fillId="3" borderId="17" xfId="28" applyFont="1" applyFill="1" applyBorder="1" applyAlignment="1" applyProtection="1">
      <alignment horizontal="center" vertical="center" wrapText="1"/>
      <protection locked="0"/>
    </xf>
    <xf numFmtId="0" fontId="29" fillId="3" borderId="54" xfId="28" applyFont="1" applyFill="1" applyBorder="1" applyAlignment="1" applyProtection="1">
      <alignment horizontal="center" vertical="center" wrapText="1"/>
      <protection locked="0"/>
    </xf>
    <xf numFmtId="0" fontId="29" fillId="3" borderId="21" xfId="28" applyFont="1" applyFill="1" applyBorder="1" applyAlignment="1" applyProtection="1">
      <alignment horizontal="center" vertical="center" wrapText="1"/>
      <protection locked="0"/>
    </xf>
    <xf numFmtId="0" fontId="46" fillId="2" borderId="31" xfId="28" applyFont="1" applyFill="1" applyBorder="1" applyAlignment="1">
      <alignment horizontal="center" vertical="center" wrapText="1"/>
    </xf>
    <xf numFmtId="0" fontId="47" fillId="0" borderId="31" xfId="0" applyFont="1" applyBorder="1" applyAlignment="1">
      <alignment horizontal="center" vertical="center" wrapText="1"/>
    </xf>
    <xf numFmtId="0" fontId="46" fillId="2" borderId="30" xfId="28" applyFont="1" applyFill="1" applyBorder="1" applyAlignment="1">
      <alignment horizontal="center" vertical="center" wrapText="1"/>
    </xf>
    <xf numFmtId="0" fontId="47" fillId="0" borderId="30" xfId="0" applyFont="1" applyBorder="1" applyAlignment="1">
      <alignment horizontal="center" vertical="center" wrapText="1"/>
    </xf>
    <xf numFmtId="0" fontId="29" fillId="2" borderId="78" xfId="28" applyFont="1" applyFill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 wrapText="1"/>
    </xf>
    <xf numFmtId="0" fontId="46" fillId="2" borderId="56" xfId="28" applyFont="1" applyFill="1" applyBorder="1" applyAlignment="1">
      <alignment horizontal="center" vertical="center" wrapText="1"/>
    </xf>
    <xf numFmtId="0" fontId="47" fillId="0" borderId="56" xfId="0" applyFont="1" applyBorder="1" applyAlignment="1">
      <alignment horizontal="center" vertical="center" wrapText="1"/>
    </xf>
    <xf numFmtId="0" fontId="46" fillId="0" borderId="0" xfId="28" applyFont="1" applyFill="1" applyBorder="1" applyAlignment="1">
      <alignment horizontal="center" vertical="center" wrapText="1"/>
    </xf>
    <xf numFmtId="0" fontId="46" fillId="2" borderId="73" xfId="28" applyFont="1" applyFill="1" applyBorder="1" applyAlignment="1">
      <alignment horizontal="center" vertical="center" wrapText="1"/>
    </xf>
    <xf numFmtId="0" fontId="46" fillId="2" borderId="4" xfId="28" applyFont="1" applyFill="1" applyBorder="1" applyAlignment="1">
      <alignment horizontal="center" vertical="center" wrapText="1"/>
    </xf>
    <xf numFmtId="0" fontId="46" fillId="2" borderId="28" xfId="28" applyFont="1" applyFill="1" applyBorder="1" applyAlignment="1">
      <alignment horizontal="center" vertical="center" wrapText="1"/>
    </xf>
    <xf numFmtId="0" fontId="46" fillId="2" borderId="87" xfId="28" applyFont="1" applyFill="1" applyBorder="1" applyAlignment="1">
      <alignment horizontal="center" vertical="center" wrapText="1"/>
    </xf>
    <xf numFmtId="0" fontId="46" fillId="2" borderId="88" xfId="28" applyFont="1" applyFill="1" applyBorder="1" applyAlignment="1">
      <alignment horizontal="center" vertical="center" wrapText="1"/>
    </xf>
    <xf numFmtId="0" fontId="46" fillId="2" borderId="89" xfId="28" applyFont="1" applyFill="1" applyBorder="1" applyAlignment="1">
      <alignment horizontal="center" vertical="center" wrapText="1"/>
    </xf>
    <xf numFmtId="0" fontId="31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0" fillId="0" borderId="0" xfId="0" applyAlignment="1"/>
    <xf numFmtId="0" fontId="48" fillId="3" borderId="18" xfId="0" applyFont="1" applyFill="1" applyBorder="1" applyAlignment="1">
      <alignment horizontal="right" vertical="center" wrapText="1"/>
    </xf>
    <xf numFmtId="0" fontId="48" fillId="3" borderId="19" xfId="0" applyFont="1" applyFill="1" applyBorder="1" applyAlignment="1">
      <alignment horizontal="right" vertical="center" wrapText="1"/>
    </xf>
    <xf numFmtId="0" fontId="48" fillId="3" borderId="90" xfId="0" applyFont="1" applyFill="1" applyBorder="1" applyAlignment="1">
      <alignment horizontal="right" vertical="center" wrapText="1"/>
    </xf>
    <xf numFmtId="0" fontId="48" fillId="3" borderId="81" xfId="0" applyFont="1" applyFill="1" applyBorder="1" applyAlignment="1">
      <alignment horizontal="center" vertical="center" wrapText="1"/>
    </xf>
    <xf numFmtId="0" fontId="48" fillId="3" borderId="82" xfId="0" applyFont="1" applyFill="1" applyBorder="1" applyAlignment="1">
      <alignment horizontal="center" vertical="center" wrapText="1"/>
    </xf>
    <xf numFmtId="0" fontId="47" fillId="3" borderId="82" xfId="0" applyFont="1" applyFill="1" applyBorder="1" applyAlignment="1">
      <alignment horizontal="center" vertical="center" wrapText="1"/>
    </xf>
    <xf numFmtId="0" fontId="47" fillId="3" borderId="83" xfId="0" applyFont="1" applyFill="1" applyBorder="1" applyAlignment="1">
      <alignment horizontal="center" vertical="center" wrapText="1"/>
    </xf>
    <xf numFmtId="0" fontId="48" fillId="3" borderId="55" xfId="0" applyFont="1" applyFill="1" applyBorder="1" applyAlignment="1">
      <alignment horizontal="center" vertical="center" wrapText="1"/>
    </xf>
    <xf numFmtId="0" fontId="48" fillId="3" borderId="56" xfId="0" applyFont="1" applyFill="1" applyBorder="1" applyAlignment="1">
      <alignment horizontal="center" vertical="center" wrapText="1"/>
    </xf>
    <xf numFmtId="0" fontId="47" fillId="3" borderId="56" xfId="0" applyFont="1" applyFill="1" applyBorder="1" applyAlignment="1">
      <alignment horizontal="center" vertical="center" wrapText="1"/>
    </xf>
    <xf numFmtId="0" fontId="47" fillId="3" borderId="84" xfId="0" applyFont="1" applyFill="1" applyBorder="1" applyAlignment="1">
      <alignment horizontal="center" vertical="center" wrapText="1"/>
    </xf>
    <xf numFmtId="1" fontId="29" fillId="0" borderId="84" xfId="5" applyNumberFormat="1" applyFont="1" applyFill="1" applyBorder="1" applyAlignment="1">
      <alignment horizontal="center" vertical="center"/>
    </xf>
  </cellXfs>
  <cellStyles count="71">
    <cellStyle name="Hyperlink 2" xfId="1"/>
    <cellStyle name="Hyperlink 2 2" xfId="2"/>
    <cellStyle name="Hyperlink 3" xfId="3"/>
    <cellStyle name="Moeda" xfId="4" builtinId="4"/>
    <cellStyle name="Moeda 2" xfId="5"/>
    <cellStyle name="Moeda 2 2" xfId="6"/>
    <cellStyle name="Moeda 2 2 2" xfId="7"/>
    <cellStyle name="Moeda 2 3" xfId="8"/>
    <cellStyle name="Moeda 2 3 2" xfId="9"/>
    <cellStyle name="Moeda 2 3 3" xfId="10"/>
    <cellStyle name="Moeda 3" xfId="11"/>
    <cellStyle name="Moeda 3 2" xfId="12"/>
    <cellStyle name="Moeda 4" xfId="13"/>
    <cellStyle name="Moeda 4 2" xfId="14"/>
    <cellStyle name="Moeda 4 3" xfId="15"/>
    <cellStyle name="Moeda 4 4" xfId="16"/>
    <cellStyle name="Moeda 4 5" xfId="17"/>
    <cellStyle name="Moeda 4 6" xfId="18"/>
    <cellStyle name="Moeda 4 7" xfId="19"/>
    <cellStyle name="Moeda 4 7 2" xfId="20"/>
    <cellStyle name="Moeda 4_Atacadão_Vigilância - Taguatinga" xfId="21"/>
    <cellStyle name="Moeda 5" xfId="22"/>
    <cellStyle name="Moeda 5 2" xfId="23"/>
    <cellStyle name="Moeda 5 3" xfId="24"/>
    <cellStyle name="Moeda 6" xfId="25"/>
    <cellStyle name="Moeda 6 2" xfId="26"/>
    <cellStyle name="Moeda 7" xfId="27"/>
    <cellStyle name="Normal" xfId="0" builtinId="0"/>
    <cellStyle name="Normal 2" xfId="28"/>
    <cellStyle name="Normal 2 3 2" xfId="29"/>
    <cellStyle name="Normal 3" xfId="30"/>
    <cellStyle name="Normal 3 2" xfId="31"/>
    <cellStyle name="Normal 3__HPlus_Vigilancia_Reajuste 2012" xfId="32"/>
    <cellStyle name="Porcentagem 2" xfId="33"/>
    <cellStyle name="Porcentagem 3" xfId="34"/>
    <cellStyle name="Porcentagem 3 2" xfId="35"/>
    <cellStyle name="Porcentagem 4" xfId="36"/>
    <cellStyle name="Separador de milhares 2" xfId="37"/>
    <cellStyle name="Separador de milhares 2 2" xfId="38"/>
    <cellStyle name="Separador de milhares 2 2 2" xfId="39"/>
    <cellStyle name="Separador de milhares 2 3" xfId="40"/>
    <cellStyle name="Separador de milhares 2 3 2" xfId="41"/>
    <cellStyle name="Separador de milhares 2 3 3" xfId="42"/>
    <cellStyle name="Separador de milhares 2 4" xfId="43"/>
    <cellStyle name="Separador de milhares 2_Atacadão_Vigilância - Taguatinga" xfId="44"/>
    <cellStyle name="Separador de milhares 3" xfId="45"/>
    <cellStyle name="Separador de milhares 3 2" xfId="46"/>
    <cellStyle name="Separador de milhares 4" xfId="47"/>
    <cellStyle name="Separador de milhares 4 10" xfId="48"/>
    <cellStyle name="Separador de milhares 4 2" xfId="49"/>
    <cellStyle name="Separador de milhares 4 3" xfId="50"/>
    <cellStyle name="Separador de milhares 4 4" xfId="51"/>
    <cellStyle name="Separador de milhares 4 5" xfId="52"/>
    <cellStyle name="Separador de milhares 4 6" xfId="53"/>
    <cellStyle name="Separador de milhares 4 7" xfId="54"/>
    <cellStyle name="Separador de milhares 4 8" xfId="55"/>
    <cellStyle name="Separador de milhares 4 8 2" xfId="56"/>
    <cellStyle name="Separador de milhares 4 9" xfId="57"/>
    <cellStyle name="Separador de milhares 4 9 2" xfId="58"/>
    <cellStyle name="Separador de milhares 4_Atacadão_Vigilância - Taguatinga" xfId="59"/>
    <cellStyle name="Separador de milhares 5" xfId="60"/>
    <cellStyle name="Separador de milhares 5 2" xfId="61"/>
    <cellStyle name="Separador de milhares 5 3" xfId="62"/>
    <cellStyle name="Título 1 1" xfId="63"/>
    <cellStyle name="Título 1 1 1" xfId="64"/>
    <cellStyle name="Vírgula" xfId="65" builtinId="3"/>
    <cellStyle name="Vírgula 2" xfId="66"/>
    <cellStyle name="Vírgula 2 2" xfId="67"/>
    <cellStyle name="Vírgula 3" xfId="68"/>
    <cellStyle name="Vírgula 4" xfId="69"/>
    <cellStyle name="Vírgula 5" xfId="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54"/>
  <sheetViews>
    <sheetView topLeftCell="A137" zoomScale="115" zoomScaleNormal="115" zoomScaleSheetLayoutView="115" workbookViewId="0">
      <selection activeCell="E101" sqref="E101"/>
    </sheetView>
  </sheetViews>
  <sheetFormatPr defaultRowHeight="12.75"/>
  <cols>
    <col min="1" max="1" width="4" style="6" customWidth="1"/>
    <col min="2" max="2" width="12.28515625" style="6" customWidth="1"/>
    <col min="3" max="3" width="29.85546875" style="6" customWidth="1"/>
    <col min="4" max="4" width="7.28515625" style="6" customWidth="1"/>
    <col min="5" max="5" width="9" style="6" bestFit="1" customWidth="1"/>
    <col min="6" max="6" width="15" style="9" customWidth="1"/>
    <col min="7" max="7" width="13.7109375" style="6" customWidth="1"/>
    <col min="8" max="8" width="9.5703125" style="6" bestFit="1" customWidth="1"/>
    <col min="9" max="16" width="9.140625" style="6"/>
    <col min="17" max="17" width="11.7109375" style="6" customWidth="1"/>
    <col min="18" max="16384" width="9.140625" style="6"/>
  </cols>
  <sheetData>
    <row r="1" spans="1:7">
      <c r="A1" s="421" t="s">
        <v>120</v>
      </c>
      <c r="B1" s="421"/>
      <c r="C1" s="421"/>
      <c r="D1" s="421"/>
      <c r="E1" s="421"/>
      <c r="F1" s="421"/>
      <c r="G1" s="421"/>
    </row>
    <row r="3" spans="1:7">
      <c r="B3" s="7" t="s">
        <v>122</v>
      </c>
      <c r="C3" s="422"/>
      <c r="D3" s="422"/>
      <c r="E3" s="422"/>
      <c r="F3" s="422"/>
      <c r="G3" s="422"/>
    </row>
    <row r="4" spans="1:7">
      <c r="B4" s="7" t="s">
        <v>123</v>
      </c>
      <c r="C4" s="422"/>
      <c r="D4" s="422"/>
      <c r="E4" s="422"/>
      <c r="F4" s="422"/>
      <c r="G4" s="422"/>
    </row>
    <row r="5" spans="1:7">
      <c r="B5" s="7" t="s">
        <v>0</v>
      </c>
      <c r="C5" s="422"/>
      <c r="D5" s="422"/>
      <c r="E5" s="422"/>
      <c r="F5" s="422"/>
      <c r="G5" s="422"/>
    </row>
    <row r="7" spans="1:7">
      <c r="A7" s="406" t="s">
        <v>1</v>
      </c>
      <c r="B7" s="406"/>
      <c r="C7" s="406"/>
      <c r="D7" s="406"/>
      <c r="E7" s="406"/>
      <c r="F7" s="406"/>
      <c r="G7" s="406"/>
    </row>
    <row r="8" spans="1:7">
      <c r="A8" s="8" t="s">
        <v>27</v>
      </c>
      <c r="B8" s="397" t="s">
        <v>2</v>
      </c>
      <c r="C8" s="398"/>
      <c r="D8" s="398"/>
      <c r="E8" s="398"/>
      <c r="F8" s="399"/>
      <c r="G8" s="8"/>
    </row>
    <row r="9" spans="1:7">
      <c r="A9" s="8" t="s">
        <v>28</v>
      </c>
      <c r="B9" s="397" t="s">
        <v>3</v>
      </c>
      <c r="C9" s="398"/>
      <c r="D9" s="398"/>
      <c r="E9" s="398"/>
      <c r="F9" s="399"/>
      <c r="G9" s="8" t="s">
        <v>100</v>
      </c>
    </row>
    <row r="10" spans="1:7">
      <c r="A10" s="8" t="s">
        <v>29</v>
      </c>
      <c r="B10" s="397" t="s">
        <v>127</v>
      </c>
      <c r="C10" s="398"/>
      <c r="D10" s="398"/>
      <c r="E10" s="398"/>
      <c r="F10" s="399"/>
      <c r="G10" s="1" t="s">
        <v>109</v>
      </c>
    </row>
    <row r="11" spans="1:7">
      <c r="A11" s="8" t="s">
        <v>30</v>
      </c>
      <c r="B11" s="397" t="s">
        <v>101</v>
      </c>
      <c r="C11" s="398"/>
      <c r="D11" s="398"/>
      <c r="E11" s="398"/>
      <c r="F11" s="399"/>
      <c r="G11" s="8">
        <v>12</v>
      </c>
    </row>
    <row r="12" spans="1:7">
      <c r="G12" s="10"/>
    </row>
    <row r="13" spans="1:7">
      <c r="A13" s="444" t="s">
        <v>31</v>
      </c>
      <c r="B13" s="444"/>
      <c r="C13" s="444"/>
      <c r="D13" s="444"/>
      <c r="E13" s="444"/>
      <c r="F13" s="444"/>
      <c r="G13" s="444"/>
    </row>
    <row r="14" spans="1:7" ht="15" customHeight="1">
      <c r="A14" s="11" t="s">
        <v>32</v>
      </c>
      <c r="B14" s="12"/>
      <c r="C14" s="428" t="s">
        <v>94</v>
      </c>
      <c r="D14" s="429"/>
      <c r="E14" s="430"/>
      <c r="F14" s="406" t="s">
        <v>33</v>
      </c>
      <c r="G14" s="406"/>
    </row>
    <row r="15" spans="1:7" ht="13.5">
      <c r="A15" s="451" t="s">
        <v>131</v>
      </c>
      <c r="B15" s="451"/>
      <c r="C15" s="431" t="s">
        <v>103</v>
      </c>
      <c r="D15" s="432"/>
      <c r="E15" s="433"/>
      <c r="F15" s="449">
        <v>4</v>
      </c>
      <c r="G15" s="450"/>
    </row>
    <row r="17" spans="1:7">
      <c r="A17" s="414" t="s">
        <v>4</v>
      </c>
      <c r="B17" s="414"/>
      <c r="C17" s="414"/>
      <c r="D17" s="414"/>
      <c r="E17" s="414"/>
      <c r="F17" s="414"/>
      <c r="G17" s="414"/>
    </row>
    <row r="18" spans="1:7">
      <c r="B18" s="26"/>
      <c r="C18" s="26"/>
      <c r="D18" s="26"/>
      <c r="E18" s="26"/>
      <c r="F18" s="13"/>
      <c r="G18" s="26"/>
    </row>
    <row r="19" spans="1:7">
      <c r="A19" s="406" t="s">
        <v>5</v>
      </c>
      <c r="B19" s="406"/>
      <c r="C19" s="406"/>
      <c r="D19" s="406"/>
      <c r="E19" s="406"/>
      <c r="F19" s="406"/>
      <c r="G19" s="406"/>
    </row>
    <row r="20" spans="1:7">
      <c r="A20" s="8">
        <v>1</v>
      </c>
      <c r="B20" s="446" t="s">
        <v>34</v>
      </c>
      <c r="C20" s="447"/>
      <c r="D20" s="447"/>
      <c r="E20" s="448"/>
      <c r="F20" s="428" t="s">
        <v>121</v>
      </c>
      <c r="G20" s="430"/>
    </row>
    <row r="21" spans="1:7">
      <c r="A21" s="8">
        <v>2</v>
      </c>
      <c r="B21" s="397" t="s">
        <v>35</v>
      </c>
      <c r="C21" s="398"/>
      <c r="D21" s="398"/>
      <c r="E21" s="399"/>
      <c r="F21" s="454">
        <v>873.6</v>
      </c>
      <c r="G21" s="455"/>
    </row>
    <row r="22" spans="1:7">
      <c r="A22" s="8">
        <v>3</v>
      </c>
      <c r="B22" s="397" t="s">
        <v>6</v>
      </c>
      <c r="C22" s="398"/>
      <c r="D22" s="398"/>
      <c r="E22" s="399"/>
      <c r="F22" s="439" t="s">
        <v>124</v>
      </c>
      <c r="G22" s="440"/>
    </row>
    <row r="23" spans="1:7">
      <c r="A23" s="8">
        <v>4</v>
      </c>
      <c r="B23" s="397" t="s">
        <v>7</v>
      </c>
      <c r="C23" s="398"/>
      <c r="D23" s="398"/>
      <c r="E23" s="399"/>
      <c r="F23" s="437" t="s">
        <v>111</v>
      </c>
      <c r="G23" s="438"/>
    </row>
    <row r="24" spans="1:7">
      <c r="A24" s="26"/>
      <c r="B24" s="14"/>
      <c r="C24" s="14"/>
      <c r="D24" s="14"/>
      <c r="E24" s="14"/>
      <c r="F24" s="13"/>
      <c r="G24" s="15"/>
    </row>
    <row r="25" spans="1:7">
      <c r="A25" s="26"/>
      <c r="B25" s="417" t="s">
        <v>36</v>
      </c>
      <c r="C25" s="417"/>
      <c r="D25" s="417"/>
      <c r="E25" s="417"/>
      <c r="F25" s="417"/>
      <c r="G25" s="417"/>
    </row>
    <row r="26" spans="1:7">
      <c r="D26" s="51"/>
    </row>
    <row r="27" spans="1:7">
      <c r="B27" s="8">
        <v>1</v>
      </c>
      <c r="C27" s="406" t="s">
        <v>37</v>
      </c>
      <c r="D27" s="406"/>
      <c r="E27" s="406"/>
      <c r="F27" s="16" t="s">
        <v>8</v>
      </c>
      <c r="G27" s="17" t="s">
        <v>9</v>
      </c>
    </row>
    <row r="28" spans="1:7">
      <c r="B28" s="8" t="s">
        <v>27</v>
      </c>
      <c r="C28" s="400" t="s">
        <v>38</v>
      </c>
      <c r="D28" s="400"/>
      <c r="E28" s="400"/>
      <c r="F28" s="19">
        <v>100</v>
      </c>
      <c r="G28" s="2">
        <v>873.6</v>
      </c>
    </row>
    <row r="29" spans="1:7">
      <c r="B29" s="8" t="s">
        <v>28</v>
      </c>
      <c r="C29" s="400" t="s">
        <v>96</v>
      </c>
      <c r="D29" s="400"/>
      <c r="E29" s="400"/>
      <c r="F29" s="18"/>
      <c r="G29" s="19">
        <f>F29*G28</f>
        <v>0</v>
      </c>
    </row>
    <row r="30" spans="1:7">
      <c r="B30" s="8" t="s">
        <v>29</v>
      </c>
      <c r="C30" s="400" t="s">
        <v>97</v>
      </c>
      <c r="D30" s="400"/>
      <c r="E30" s="400"/>
      <c r="F30" s="18"/>
      <c r="G30" s="19">
        <v>0</v>
      </c>
    </row>
    <row r="31" spans="1:7">
      <c r="B31" s="8" t="s">
        <v>30</v>
      </c>
      <c r="C31" s="400" t="s">
        <v>10</v>
      </c>
      <c r="D31" s="400"/>
      <c r="E31" s="400"/>
      <c r="F31" s="18"/>
      <c r="G31" s="19">
        <v>0</v>
      </c>
    </row>
    <row r="32" spans="1:7">
      <c r="B32" s="8" t="s">
        <v>42</v>
      </c>
      <c r="C32" s="400" t="s">
        <v>39</v>
      </c>
      <c r="D32" s="400"/>
      <c r="E32" s="400"/>
      <c r="F32" s="18"/>
      <c r="G32" s="19">
        <v>0</v>
      </c>
    </row>
    <row r="33" spans="1:7">
      <c r="B33" s="8" t="s">
        <v>43</v>
      </c>
      <c r="C33" s="400" t="s">
        <v>40</v>
      </c>
      <c r="D33" s="400"/>
      <c r="E33" s="400"/>
      <c r="F33" s="18"/>
      <c r="G33" s="19">
        <v>0</v>
      </c>
    </row>
    <row r="34" spans="1:7">
      <c r="B34" s="8" t="s">
        <v>44</v>
      </c>
      <c r="C34" s="400" t="s">
        <v>41</v>
      </c>
      <c r="D34" s="400"/>
      <c r="E34" s="400"/>
      <c r="F34" s="18"/>
      <c r="G34" s="19">
        <v>0</v>
      </c>
    </row>
    <row r="35" spans="1:7">
      <c r="B35" s="8" t="s">
        <v>45</v>
      </c>
      <c r="C35" s="400" t="s">
        <v>95</v>
      </c>
      <c r="D35" s="400"/>
      <c r="E35" s="400"/>
      <c r="F35" s="18"/>
      <c r="G35" s="19">
        <f>F35*G28</f>
        <v>0</v>
      </c>
    </row>
    <row r="36" spans="1:7">
      <c r="B36" s="428" t="s">
        <v>26</v>
      </c>
      <c r="C36" s="429"/>
      <c r="D36" s="429"/>
      <c r="E36" s="429"/>
      <c r="F36" s="430"/>
      <c r="G36" s="16">
        <f>SUM(G28:G35)</f>
        <v>873.6</v>
      </c>
    </row>
    <row r="38" spans="1:7" ht="15.75" customHeight="1">
      <c r="A38" s="426" t="s">
        <v>46</v>
      </c>
      <c r="B38" s="426"/>
      <c r="C38" s="426"/>
      <c r="D38" s="426"/>
      <c r="E38" s="426"/>
      <c r="F38" s="426"/>
      <c r="G38" s="26"/>
    </row>
    <row r="40" spans="1:7" ht="15.75" customHeight="1">
      <c r="A40" s="8">
        <v>2</v>
      </c>
      <c r="B40" s="428" t="s">
        <v>47</v>
      </c>
      <c r="C40" s="429"/>
      <c r="D40" s="429"/>
      <c r="E40" s="430"/>
      <c r="F40" s="16" t="s">
        <v>9</v>
      </c>
    </row>
    <row r="41" spans="1:7" ht="15.75" customHeight="1">
      <c r="A41" s="8" t="s">
        <v>27</v>
      </c>
      <c r="B41" s="397" t="s">
        <v>12</v>
      </c>
      <c r="C41" s="398"/>
      <c r="D41" s="20">
        <v>12</v>
      </c>
      <c r="E41" s="36">
        <v>6</v>
      </c>
      <c r="F41" s="57">
        <f>IF(((E41*15-G36*6%)&lt;=0),"0,00",E41*15-G36*6%)</f>
        <v>37.584000000000003</v>
      </c>
    </row>
    <row r="42" spans="1:7">
      <c r="A42" s="8" t="s">
        <v>28</v>
      </c>
      <c r="B42" s="397" t="s">
        <v>125</v>
      </c>
      <c r="C42" s="398"/>
      <c r="D42" s="20"/>
      <c r="E42" s="36">
        <v>20</v>
      </c>
      <c r="F42" s="58">
        <f>E42*22</f>
        <v>440</v>
      </c>
      <c r="G42" s="21"/>
    </row>
    <row r="43" spans="1:7">
      <c r="A43" s="8" t="s">
        <v>29</v>
      </c>
      <c r="B43" s="397" t="s">
        <v>151</v>
      </c>
      <c r="C43" s="398"/>
      <c r="D43" s="398"/>
      <c r="E43" s="399"/>
      <c r="F43" s="58">
        <v>150</v>
      </c>
      <c r="G43" s="21"/>
    </row>
    <row r="44" spans="1:7">
      <c r="A44" s="8" t="s">
        <v>30</v>
      </c>
      <c r="B44" s="397" t="s">
        <v>162</v>
      </c>
      <c r="C44" s="398"/>
      <c r="D44" s="398"/>
      <c r="E44" s="399"/>
      <c r="F44" s="59">
        <v>0</v>
      </c>
      <c r="G44" s="21"/>
    </row>
    <row r="45" spans="1:7">
      <c r="A45" s="8" t="s">
        <v>42</v>
      </c>
      <c r="B45" s="397" t="s">
        <v>153</v>
      </c>
      <c r="C45" s="398"/>
      <c r="D45" s="398"/>
      <c r="E45" s="399"/>
      <c r="F45" s="58">
        <v>2.5</v>
      </c>
      <c r="G45" s="21"/>
    </row>
    <row r="46" spans="1:7">
      <c r="A46" s="8" t="s">
        <v>44</v>
      </c>
      <c r="B46" s="397" t="s">
        <v>48</v>
      </c>
      <c r="C46" s="398"/>
      <c r="D46" s="398"/>
      <c r="E46" s="399"/>
      <c r="F46" s="58">
        <v>4.5</v>
      </c>
      <c r="G46" s="21"/>
    </row>
    <row r="47" spans="1:7">
      <c r="A47" s="8" t="s">
        <v>45</v>
      </c>
      <c r="B47" s="423" t="s">
        <v>11</v>
      </c>
      <c r="C47" s="424"/>
      <c r="D47" s="424"/>
      <c r="E47" s="425"/>
      <c r="F47" s="5">
        <v>0</v>
      </c>
      <c r="G47" s="21"/>
    </row>
    <row r="48" spans="1:7">
      <c r="A48" s="406" t="s">
        <v>92</v>
      </c>
      <c r="B48" s="406"/>
      <c r="C48" s="406"/>
      <c r="D48" s="406"/>
      <c r="E48" s="406"/>
      <c r="F48" s="22">
        <f>SUM(F41:F47)</f>
        <v>634.58400000000006</v>
      </c>
      <c r="G48" s="21"/>
    </row>
    <row r="49" spans="1:7">
      <c r="G49" s="21"/>
    </row>
    <row r="50" spans="1:7" ht="15.75" customHeight="1">
      <c r="A50" s="426" t="s">
        <v>49</v>
      </c>
      <c r="B50" s="426"/>
      <c r="C50" s="426"/>
      <c r="D50" s="426"/>
      <c r="E50" s="426"/>
      <c r="F50" s="426"/>
      <c r="G50" s="21"/>
    </row>
    <row r="51" spans="1:7">
      <c r="G51" s="21"/>
    </row>
    <row r="52" spans="1:7">
      <c r="A52" s="8">
        <v>3</v>
      </c>
      <c r="B52" s="406" t="s">
        <v>25</v>
      </c>
      <c r="C52" s="406"/>
      <c r="D52" s="406"/>
      <c r="E52" s="406"/>
      <c r="F52" s="16" t="s">
        <v>9</v>
      </c>
      <c r="G52" s="10"/>
    </row>
    <row r="53" spans="1:7">
      <c r="A53" s="8" t="s">
        <v>27</v>
      </c>
      <c r="B53" s="400" t="s">
        <v>104</v>
      </c>
      <c r="C53" s="400"/>
      <c r="D53" s="400"/>
      <c r="E53" s="400"/>
      <c r="F53" s="57" t="e">
        <f>UNIFORME!#REF!</f>
        <v>#REF!</v>
      </c>
      <c r="G53" s="26"/>
    </row>
    <row r="54" spans="1:7">
      <c r="A54" s="8" t="s">
        <v>28</v>
      </c>
      <c r="B54" s="397" t="s">
        <v>51</v>
      </c>
      <c r="C54" s="398"/>
      <c r="D54" s="398"/>
      <c r="E54" s="399"/>
      <c r="F54" s="19">
        <v>0</v>
      </c>
      <c r="G54" s="14"/>
    </row>
    <row r="55" spans="1:7">
      <c r="A55" s="8" t="s">
        <v>29</v>
      </c>
      <c r="B55" s="400" t="s">
        <v>52</v>
      </c>
      <c r="C55" s="400"/>
      <c r="D55" s="400"/>
      <c r="E55" s="400"/>
      <c r="F55" s="19">
        <v>0</v>
      </c>
      <c r="G55" s="14"/>
    </row>
    <row r="56" spans="1:7">
      <c r="A56" s="8" t="s">
        <v>30</v>
      </c>
      <c r="B56" s="400" t="s">
        <v>105</v>
      </c>
      <c r="C56" s="400"/>
      <c r="D56" s="400"/>
      <c r="E56" s="400"/>
      <c r="F56" s="19">
        <v>0</v>
      </c>
      <c r="G56" s="26"/>
    </row>
    <row r="57" spans="1:7">
      <c r="A57" s="406" t="s">
        <v>93</v>
      </c>
      <c r="B57" s="406"/>
      <c r="C57" s="406"/>
      <c r="D57" s="406"/>
      <c r="E57" s="406"/>
      <c r="F57" s="16" t="e">
        <f>SUM(F53:F56)</f>
        <v>#REF!</v>
      </c>
      <c r="G57" s="14"/>
    </row>
    <row r="58" spans="1:7">
      <c r="G58" s="26"/>
    </row>
    <row r="59" spans="1:7">
      <c r="A59" s="414" t="s">
        <v>53</v>
      </c>
      <c r="B59" s="414"/>
      <c r="C59" s="414"/>
      <c r="D59" s="414"/>
      <c r="E59" s="414"/>
      <c r="F59" s="414"/>
    </row>
    <row r="60" spans="1:7">
      <c r="A60" s="42"/>
      <c r="B60" s="42"/>
      <c r="C60" s="42"/>
      <c r="D60" s="42"/>
      <c r="E60" s="42"/>
      <c r="F60" s="42"/>
    </row>
    <row r="61" spans="1:7">
      <c r="A61" s="42"/>
      <c r="B61" s="414" t="s">
        <v>140</v>
      </c>
      <c r="C61" s="414"/>
      <c r="D61" s="414"/>
      <c r="E61" s="414"/>
      <c r="F61" s="414"/>
    </row>
    <row r="62" spans="1:7">
      <c r="B62" s="6" t="s">
        <v>126</v>
      </c>
    </row>
    <row r="63" spans="1:7">
      <c r="A63" s="12" t="s">
        <v>55</v>
      </c>
      <c r="B63" s="406" t="s">
        <v>54</v>
      </c>
      <c r="C63" s="406"/>
      <c r="D63" s="406"/>
      <c r="E63" s="12" t="s">
        <v>8</v>
      </c>
      <c r="F63" s="16" t="s">
        <v>9</v>
      </c>
    </row>
    <row r="64" spans="1:7">
      <c r="A64" s="8" t="s">
        <v>27</v>
      </c>
      <c r="B64" s="400" t="s">
        <v>98</v>
      </c>
      <c r="C64" s="400"/>
      <c r="D64" s="400"/>
      <c r="E64" s="55">
        <v>0.2</v>
      </c>
      <c r="F64" s="19" t="e">
        <f>#N/A</f>
        <v>#N/A</v>
      </c>
      <c r="G64" s="452"/>
    </row>
    <row r="65" spans="1:9">
      <c r="A65" s="8" t="s">
        <v>28</v>
      </c>
      <c r="B65" s="400" t="s">
        <v>13</v>
      </c>
      <c r="C65" s="400"/>
      <c r="D65" s="400"/>
      <c r="E65" s="55">
        <v>1.4999999999999999E-2</v>
      </c>
      <c r="F65" s="19" t="e">
        <f>#N/A</f>
        <v>#N/A</v>
      </c>
      <c r="G65" s="452"/>
    </row>
    <row r="66" spans="1:9">
      <c r="A66" s="8" t="s">
        <v>29</v>
      </c>
      <c r="B66" s="400" t="s">
        <v>14</v>
      </c>
      <c r="C66" s="400"/>
      <c r="D66" s="400"/>
      <c r="E66" s="55">
        <v>0.01</v>
      </c>
      <c r="F66" s="19" t="e">
        <f>#N/A</f>
        <v>#N/A</v>
      </c>
      <c r="G66" s="452"/>
    </row>
    <row r="67" spans="1:9">
      <c r="A67" s="8" t="s">
        <v>30</v>
      </c>
      <c r="B67" s="400" t="s">
        <v>15</v>
      </c>
      <c r="C67" s="400"/>
      <c r="D67" s="400"/>
      <c r="E67" s="55">
        <v>2E-3</v>
      </c>
      <c r="F67" s="19" t="e">
        <f>#N/A</f>
        <v>#N/A</v>
      </c>
      <c r="G67" s="452"/>
    </row>
    <row r="68" spans="1:9">
      <c r="A68" s="8" t="s">
        <v>42</v>
      </c>
      <c r="B68" s="400" t="s">
        <v>18</v>
      </c>
      <c r="C68" s="400"/>
      <c r="D68" s="400"/>
      <c r="E68" s="55">
        <v>2.5000000000000001E-2</v>
      </c>
      <c r="F68" s="19" t="e">
        <f>#N/A</f>
        <v>#N/A</v>
      </c>
      <c r="G68" s="452"/>
    </row>
    <row r="69" spans="1:9">
      <c r="A69" s="8" t="s">
        <v>43</v>
      </c>
      <c r="B69" s="400" t="s">
        <v>16</v>
      </c>
      <c r="C69" s="400"/>
      <c r="D69" s="400"/>
      <c r="E69" s="55">
        <v>0.08</v>
      </c>
      <c r="F69" s="19" t="e">
        <f>#N/A</f>
        <v>#N/A</v>
      </c>
      <c r="G69" s="452"/>
    </row>
    <row r="70" spans="1:9">
      <c r="A70" s="8" t="s">
        <v>44</v>
      </c>
      <c r="B70" s="453" t="s">
        <v>159</v>
      </c>
      <c r="C70" s="453"/>
      <c r="D70" s="453"/>
      <c r="E70" s="55">
        <v>0.03</v>
      </c>
      <c r="F70" s="19" t="e">
        <f>#N/A</f>
        <v>#N/A</v>
      </c>
      <c r="G70" s="452"/>
    </row>
    <row r="71" spans="1:9">
      <c r="A71" s="8" t="s">
        <v>45</v>
      </c>
      <c r="B71" s="400" t="s">
        <v>17</v>
      </c>
      <c r="C71" s="400"/>
      <c r="D71" s="400"/>
      <c r="E71" s="55">
        <v>6.0000000000000001E-3</v>
      </c>
      <c r="F71" s="19" t="e">
        <f>#N/A</f>
        <v>#N/A</v>
      </c>
      <c r="G71" s="452"/>
    </row>
    <row r="72" spans="1:9">
      <c r="A72" s="406" t="s">
        <v>56</v>
      </c>
      <c r="B72" s="406"/>
      <c r="C72" s="406"/>
      <c r="D72" s="406"/>
      <c r="E72" s="23">
        <f>SUM(E64:E71)</f>
        <v>0.3680000000000001</v>
      </c>
      <c r="F72" s="16" t="e">
        <f>SUM(F64:F71)</f>
        <v>#N/A</v>
      </c>
    </row>
    <row r="73" spans="1:9">
      <c r="A73" s="53"/>
      <c r="B73" s="53"/>
      <c r="C73" s="53"/>
      <c r="D73" s="53"/>
      <c r="E73" s="24"/>
      <c r="F73" s="25"/>
    </row>
    <row r="74" spans="1:9">
      <c r="A74" s="445" t="s">
        <v>57</v>
      </c>
      <c r="B74" s="445"/>
      <c r="C74" s="445"/>
      <c r="D74" s="445"/>
      <c r="E74" s="445"/>
      <c r="F74" s="445"/>
    </row>
    <row r="75" spans="1:9">
      <c r="B75" s="26"/>
      <c r="C75" s="26"/>
      <c r="D75" s="26"/>
      <c r="E75" s="27"/>
    </row>
    <row r="76" spans="1:9">
      <c r="A76" s="12" t="s">
        <v>58</v>
      </c>
      <c r="B76" s="406" t="s">
        <v>60</v>
      </c>
      <c r="C76" s="406"/>
      <c r="D76" s="406"/>
      <c r="E76" s="12" t="s">
        <v>8</v>
      </c>
      <c r="F76" s="16" t="s">
        <v>9</v>
      </c>
    </row>
    <row r="77" spans="1:9">
      <c r="A77" s="8" t="s">
        <v>27</v>
      </c>
      <c r="B77" s="400" t="s">
        <v>60</v>
      </c>
      <c r="C77" s="400"/>
      <c r="D77" s="400"/>
      <c r="E77" s="55">
        <v>8.3299999999999999E-2</v>
      </c>
      <c r="F77" s="19">
        <f>E77*$G$36</f>
        <v>72.770880000000005</v>
      </c>
      <c r="G77" s="35"/>
    </row>
    <row r="78" spans="1:9">
      <c r="A78" s="406" t="s">
        <v>61</v>
      </c>
      <c r="B78" s="406"/>
      <c r="C78" s="406"/>
      <c r="D78" s="406"/>
      <c r="E78" s="23">
        <f>E77</f>
        <v>8.3299999999999999E-2</v>
      </c>
      <c r="F78" s="16">
        <f>SUM(F77:F77)</f>
        <v>72.770880000000005</v>
      </c>
    </row>
    <row r="79" spans="1:9">
      <c r="A79" s="28" t="s">
        <v>28</v>
      </c>
      <c r="B79" s="405" t="s">
        <v>169</v>
      </c>
      <c r="C79" s="405"/>
      <c r="D79" s="405"/>
      <c r="E79" s="55">
        <f>E72*E77</f>
        <v>3.0654400000000009E-2</v>
      </c>
      <c r="F79" s="4">
        <f>F78*E72</f>
        <v>26.779683840000011</v>
      </c>
      <c r="G79" s="35"/>
      <c r="H79" s="35"/>
      <c r="I79" s="35"/>
    </row>
    <row r="80" spans="1:9">
      <c r="A80" s="428" t="s">
        <v>56</v>
      </c>
      <c r="B80" s="429"/>
      <c r="C80" s="429"/>
      <c r="D80" s="429"/>
      <c r="E80" s="23">
        <f>SUM(E78:E79)</f>
        <v>0.11395440000000001</v>
      </c>
      <c r="F80" s="16">
        <f>SUM(F78:F79)</f>
        <v>99.550563840000024</v>
      </c>
      <c r="G80" s="35"/>
    </row>
    <row r="81" spans="1:8">
      <c r="B81" s="26"/>
      <c r="C81" s="26"/>
      <c r="D81" s="26"/>
      <c r="E81" s="27"/>
    </row>
    <row r="82" spans="1:8">
      <c r="A82" s="12" t="s">
        <v>64</v>
      </c>
      <c r="B82" s="444" t="s">
        <v>171</v>
      </c>
      <c r="C82" s="444"/>
      <c r="D82" s="444"/>
      <c r="E82" s="12" t="s">
        <v>8</v>
      </c>
      <c r="F82" s="16" t="s">
        <v>9</v>
      </c>
    </row>
    <row r="83" spans="1:8">
      <c r="A83" s="8" t="s">
        <v>27</v>
      </c>
      <c r="B83" s="397" t="s">
        <v>63</v>
      </c>
      <c r="C83" s="398"/>
      <c r="D83" s="399"/>
      <c r="E83" s="55">
        <v>2.0000000000000001E-4</v>
      </c>
      <c r="F83" s="19">
        <f>E83*$G$36</f>
        <v>0.17472000000000001</v>
      </c>
    </row>
    <row r="84" spans="1:8" ht="32.25" customHeight="1">
      <c r="A84" s="28" t="s">
        <v>28</v>
      </c>
      <c r="B84" s="405" t="s">
        <v>170</v>
      </c>
      <c r="C84" s="405"/>
      <c r="D84" s="405"/>
      <c r="E84" s="56">
        <f>E83*E72</f>
        <v>7.3600000000000027E-5</v>
      </c>
      <c r="F84" s="4">
        <f>F83*E72</f>
        <v>6.4296960000000028E-2</v>
      </c>
    </row>
    <row r="85" spans="1:8">
      <c r="A85" s="428" t="s">
        <v>56</v>
      </c>
      <c r="B85" s="429"/>
      <c r="C85" s="429"/>
      <c r="D85" s="430"/>
      <c r="E85" s="23">
        <f>SUM(E83:E84)</f>
        <v>2.7360000000000004E-4</v>
      </c>
      <c r="F85" s="16">
        <f>SUM(F83:F84)</f>
        <v>0.23901696000000006</v>
      </c>
    </row>
    <row r="87" spans="1:8">
      <c r="A87" s="417" t="s">
        <v>65</v>
      </c>
      <c r="B87" s="417"/>
      <c r="C87" s="417"/>
      <c r="D87" s="417"/>
      <c r="E87" s="417"/>
      <c r="F87" s="417"/>
    </row>
    <row r="88" spans="1:8">
      <c r="G88" s="30"/>
    </row>
    <row r="89" spans="1:8">
      <c r="A89" s="12" t="s">
        <v>66</v>
      </c>
      <c r="B89" s="406" t="s">
        <v>67</v>
      </c>
      <c r="C89" s="406"/>
      <c r="D89" s="406"/>
      <c r="E89" s="12" t="s">
        <v>8</v>
      </c>
      <c r="F89" s="16" t="s">
        <v>9</v>
      </c>
    </row>
    <row r="90" spans="1:8">
      <c r="A90" s="28" t="s">
        <v>27</v>
      </c>
      <c r="B90" s="387" t="s">
        <v>19</v>
      </c>
      <c r="C90" s="387"/>
      <c r="D90" s="387"/>
      <c r="E90" s="56">
        <v>4.1999999999999997E-3</v>
      </c>
      <c r="F90" s="4">
        <f>E90*$G$36</f>
        <v>3.6691199999999999</v>
      </c>
      <c r="G90" s="35"/>
      <c r="H90" s="35"/>
    </row>
    <row r="91" spans="1:8">
      <c r="A91" s="28" t="s">
        <v>28</v>
      </c>
      <c r="B91" s="405" t="s">
        <v>99</v>
      </c>
      <c r="C91" s="405"/>
      <c r="D91" s="405"/>
      <c r="E91" s="56">
        <v>2.9999999999999997E-4</v>
      </c>
      <c r="F91" s="4">
        <f>F90*E69</f>
        <v>0.2935296</v>
      </c>
      <c r="G91" s="26"/>
    </row>
    <row r="92" spans="1:8" ht="12.75" customHeight="1">
      <c r="A92" s="28" t="s">
        <v>29</v>
      </c>
      <c r="B92" s="416" t="s">
        <v>116</v>
      </c>
      <c r="C92" s="416"/>
      <c r="D92" s="416"/>
      <c r="E92" s="56">
        <v>4.3499999999999997E-2</v>
      </c>
      <c r="F92" s="4">
        <f>E92*$G$36</f>
        <v>38.001599999999996</v>
      </c>
      <c r="G92" s="26"/>
    </row>
    <row r="93" spans="1:8">
      <c r="A93" s="28" t="s">
        <v>30</v>
      </c>
      <c r="B93" s="405" t="s">
        <v>68</v>
      </c>
      <c r="C93" s="405"/>
      <c r="D93" s="405"/>
      <c r="E93" s="56">
        <v>1.9400000000000001E-2</v>
      </c>
      <c r="F93" s="4">
        <f>E93*$G$36</f>
        <v>16.947839999999999</v>
      </c>
      <c r="G93" s="10"/>
    </row>
    <row r="94" spans="1:8">
      <c r="A94" s="28" t="s">
        <v>42</v>
      </c>
      <c r="B94" s="405" t="s">
        <v>69</v>
      </c>
      <c r="C94" s="405"/>
      <c r="D94" s="405"/>
      <c r="E94" s="56">
        <f>E93*E72</f>
        <v>7.1392000000000027E-3</v>
      </c>
      <c r="F94" s="4">
        <f>E94*$G$36</f>
        <v>6.2368051200000023</v>
      </c>
      <c r="G94" s="10"/>
    </row>
    <row r="95" spans="1:8" ht="12.75" customHeight="1">
      <c r="A95" s="28" t="s">
        <v>43</v>
      </c>
      <c r="B95" s="418" t="s">
        <v>117</v>
      </c>
      <c r="C95" s="419"/>
      <c r="D95" s="420"/>
      <c r="E95" s="65">
        <v>6.4999999999999997E-3</v>
      </c>
      <c r="F95" s="4">
        <f>E95*$G$36</f>
        <v>5.6783999999999999</v>
      </c>
      <c r="G95" s="10"/>
    </row>
    <row r="96" spans="1:8">
      <c r="A96" s="388" t="s">
        <v>56</v>
      </c>
      <c r="B96" s="389"/>
      <c r="C96" s="389"/>
      <c r="D96" s="390"/>
      <c r="E96" s="38">
        <f>SUM(E90:E95)</f>
        <v>8.1039199999999992E-2</v>
      </c>
      <c r="F96" s="31">
        <f>SUM(F90:F95)</f>
        <v>70.827294719999998</v>
      </c>
      <c r="G96" s="26"/>
    </row>
    <row r="98" spans="1:7">
      <c r="A98" s="417" t="s">
        <v>70</v>
      </c>
      <c r="B98" s="417"/>
      <c r="C98" s="417"/>
      <c r="D98" s="417"/>
      <c r="E98" s="417"/>
      <c r="F98" s="417"/>
    </row>
    <row r="100" spans="1:7" ht="30.75" customHeight="1">
      <c r="A100" s="32" t="s">
        <v>71</v>
      </c>
      <c r="B100" s="441" t="s">
        <v>72</v>
      </c>
      <c r="C100" s="442"/>
      <c r="D100" s="443"/>
      <c r="E100" s="32" t="s">
        <v>8</v>
      </c>
      <c r="F100" s="31" t="s">
        <v>9</v>
      </c>
    </row>
    <row r="101" spans="1:7">
      <c r="A101" s="28" t="s">
        <v>27</v>
      </c>
      <c r="B101" s="415" t="s">
        <v>158</v>
      </c>
      <c r="C101" s="415"/>
      <c r="D101" s="415"/>
      <c r="E101" s="60">
        <v>0.121</v>
      </c>
      <c r="F101" s="4" t="e">
        <f>#N/A</f>
        <v>#N/A</v>
      </c>
      <c r="G101" s="37"/>
    </row>
    <row r="102" spans="1:7">
      <c r="A102" s="28" t="s">
        <v>28</v>
      </c>
      <c r="B102" s="405" t="s">
        <v>115</v>
      </c>
      <c r="C102" s="405"/>
      <c r="D102" s="405"/>
      <c r="E102" s="65">
        <v>1.66E-2</v>
      </c>
      <c r="F102" s="4" t="e">
        <f>#N/A</f>
        <v>#N/A</v>
      </c>
    </row>
    <row r="103" spans="1:7">
      <c r="A103" s="28" t="s">
        <v>29</v>
      </c>
      <c r="B103" s="410" t="s">
        <v>112</v>
      </c>
      <c r="C103" s="411"/>
      <c r="D103" s="412"/>
      <c r="E103" s="56">
        <v>2.0000000000000001E-4</v>
      </c>
      <c r="F103" s="4" t="e">
        <f>#N/A</f>
        <v>#N/A</v>
      </c>
    </row>
    <row r="104" spans="1:7">
      <c r="A104" s="28" t="s">
        <v>30</v>
      </c>
      <c r="B104" s="410" t="s">
        <v>113</v>
      </c>
      <c r="C104" s="411"/>
      <c r="D104" s="412"/>
      <c r="E104" s="65">
        <v>2.8E-3</v>
      </c>
      <c r="F104" s="4" t="e">
        <f>#N/A</f>
        <v>#N/A</v>
      </c>
      <c r="G104" s="27"/>
    </row>
    <row r="105" spans="1:7">
      <c r="A105" s="28" t="s">
        <v>42</v>
      </c>
      <c r="B105" s="405" t="s">
        <v>114</v>
      </c>
      <c r="C105" s="405"/>
      <c r="D105" s="405"/>
      <c r="E105" s="65">
        <v>2.9999999999999997E-4</v>
      </c>
      <c r="F105" s="4" t="e">
        <f>#N/A</f>
        <v>#N/A</v>
      </c>
      <c r="G105" s="27"/>
    </row>
    <row r="106" spans="1:7">
      <c r="A106" s="28" t="s">
        <v>43</v>
      </c>
      <c r="B106" s="410" t="s">
        <v>167</v>
      </c>
      <c r="C106" s="411"/>
      <c r="D106" s="412"/>
      <c r="E106" s="56">
        <v>0</v>
      </c>
      <c r="F106" s="4" t="e">
        <f>#N/A</f>
        <v>#N/A</v>
      </c>
    </row>
    <row r="107" spans="1:7">
      <c r="A107" s="402" t="s">
        <v>61</v>
      </c>
      <c r="B107" s="403"/>
      <c r="C107" s="403"/>
      <c r="D107" s="404"/>
      <c r="E107" s="39">
        <f>SUM(E101:E106)</f>
        <v>0.1409</v>
      </c>
      <c r="F107" s="31" t="e">
        <f>SUM(F101:F106)</f>
        <v>#N/A</v>
      </c>
    </row>
    <row r="108" spans="1:7">
      <c r="A108" s="28" t="s">
        <v>44</v>
      </c>
      <c r="B108" s="405" t="s">
        <v>73</v>
      </c>
      <c r="C108" s="405"/>
      <c r="D108" s="405"/>
      <c r="E108" s="60">
        <f>E107*E72</f>
        <v>5.1851200000000014E-2</v>
      </c>
      <c r="F108" s="4" t="e">
        <f>F107*E72</f>
        <v>#N/A</v>
      </c>
    </row>
    <row r="109" spans="1:7">
      <c r="A109" s="388" t="s">
        <v>56</v>
      </c>
      <c r="B109" s="389"/>
      <c r="C109" s="389"/>
      <c r="D109" s="389"/>
      <c r="E109" s="38">
        <f>E107+E108</f>
        <v>0.19275120000000001</v>
      </c>
      <c r="F109" s="31" t="e">
        <f>SUM(F107:F108)</f>
        <v>#N/A</v>
      </c>
    </row>
    <row r="111" spans="1:7">
      <c r="A111" s="414" t="s">
        <v>74</v>
      </c>
      <c r="B111" s="414"/>
      <c r="C111" s="414"/>
      <c r="D111" s="414"/>
      <c r="E111" s="414"/>
      <c r="F111" s="414"/>
    </row>
    <row r="112" spans="1:7">
      <c r="A112" s="33"/>
    </row>
    <row r="113" spans="1:7">
      <c r="A113" s="12">
        <v>4</v>
      </c>
      <c r="B113" s="406" t="s">
        <v>76</v>
      </c>
      <c r="C113" s="406"/>
      <c r="D113" s="406"/>
      <c r="E113" s="406"/>
      <c r="F113" s="19" t="s">
        <v>9</v>
      </c>
    </row>
    <row r="114" spans="1:7">
      <c r="A114" s="7" t="s">
        <v>55</v>
      </c>
      <c r="B114" s="400" t="s">
        <v>166</v>
      </c>
      <c r="C114" s="400"/>
      <c r="D114" s="400"/>
      <c r="E114" s="400"/>
      <c r="F114" s="19" t="e">
        <f>F72</f>
        <v>#N/A</v>
      </c>
    </row>
    <row r="115" spans="1:7">
      <c r="A115" s="7" t="s">
        <v>58</v>
      </c>
      <c r="B115" s="401" t="s">
        <v>119</v>
      </c>
      <c r="C115" s="401"/>
      <c r="D115" s="401"/>
      <c r="E115" s="401"/>
      <c r="F115" s="19">
        <f>F80</f>
        <v>99.550563840000024</v>
      </c>
    </row>
    <row r="116" spans="1:7">
      <c r="A116" s="7" t="s">
        <v>64</v>
      </c>
      <c r="B116" s="400" t="s">
        <v>146</v>
      </c>
      <c r="C116" s="400"/>
      <c r="D116" s="400"/>
      <c r="E116" s="400"/>
      <c r="F116" s="19">
        <f>F85</f>
        <v>0.23901696000000006</v>
      </c>
    </row>
    <row r="117" spans="1:7">
      <c r="A117" s="7" t="s">
        <v>66</v>
      </c>
      <c r="B117" s="400" t="s">
        <v>77</v>
      </c>
      <c r="C117" s="400"/>
      <c r="D117" s="400"/>
      <c r="E117" s="400"/>
      <c r="F117" s="19">
        <f>F96</f>
        <v>70.827294719999998</v>
      </c>
    </row>
    <row r="118" spans="1:7">
      <c r="A118" s="7" t="s">
        <v>71</v>
      </c>
      <c r="B118" s="400" t="s">
        <v>78</v>
      </c>
      <c r="C118" s="400"/>
      <c r="D118" s="400"/>
      <c r="E118" s="400"/>
      <c r="F118" s="19" t="e">
        <f>F109</f>
        <v>#N/A</v>
      </c>
    </row>
    <row r="119" spans="1:7">
      <c r="A119" s="7" t="s">
        <v>75</v>
      </c>
      <c r="B119" s="400" t="s">
        <v>11</v>
      </c>
      <c r="C119" s="400"/>
      <c r="D119" s="400"/>
      <c r="E119" s="400"/>
      <c r="F119" s="19"/>
    </row>
    <row r="120" spans="1:7">
      <c r="A120" s="406" t="s">
        <v>56</v>
      </c>
      <c r="B120" s="406"/>
      <c r="C120" s="406"/>
      <c r="D120" s="406"/>
      <c r="E120" s="406"/>
      <c r="F120" s="16" t="e">
        <f>SUM(F114:F119)</f>
        <v>#N/A</v>
      </c>
    </row>
    <row r="122" spans="1:7">
      <c r="A122" s="414" t="s">
        <v>79</v>
      </c>
      <c r="B122" s="414"/>
      <c r="C122" s="414"/>
      <c r="D122" s="414"/>
      <c r="E122" s="414"/>
      <c r="F122" s="414"/>
      <c r="G122" s="34"/>
    </row>
    <row r="124" spans="1:7">
      <c r="A124" s="12">
        <v>5</v>
      </c>
      <c r="B124" s="406" t="s">
        <v>80</v>
      </c>
      <c r="C124" s="406"/>
      <c r="D124" s="406"/>
      <c r="E124" s="12" t="s">
        <v>8</v>
      </c>
      <c r="F124" s="16" t="s">
        <v>9</v>
      </c>
    </row>
    <row r="125" spans="1:7">
      <c r="A125" s="28" t="s">
        <v>27</v>
      </c>
      <c r="B125" s="413" t="s">
        <v>118</v>
      </c>
      <c r="C125" s="413"/>
      <c r="D125" s="413"/>
      <c r="E125" s="60">
        <v>0.03</v>
      </c>
      <c r="F125" s="4" t="e">
        <f>E125*($G$36+$F$48+$F$57+$F$120)</f>
        <v>#REF!</v>
      </c>
    </row>
    <row r="126" spans="1:7">
      <c r="A126" s="28" t="s">
        <v>28</v>
      </c>
      <c r="B126" s="407" t="s">
        <v>21</v>
      </c>
      <c r="C126" s="408"/>
      <c r="D126" s="408"/>
      <c r="E126" s="52">
        <f>E127+E128+E129</f>
        <v>0.14250000000000002</v>
      </c>
      <c r="F126" s="31" t="e">
        <f>SUM(F127:F129)</f>
        <v>#REF!</v>
      </c>
    </row>
    <row r="127" spans="1:7">
      <c r="A127" s="28" t="s">
        <v>81</v>
      </c>
      <c r="B127" s="410" t="s">
        <v>22</v>
      </c>
      <c r="C127" s="411"/>
      <c r="D127" s="412"/>
      <c r="E127" s="56">
        <v>7.5999999999999998E-2</v>
      </c>
      <c r="F127" s="4" t="e">
        <f>E127*(G36+F48+F57+F120+F125+F131)/(1-E126)</f>
        <v>#REF!</v>
      </c>
    </row>
    <row r="128" spans="1:7">
      <c r="A128" s="28" t="s">
        <v>83</v>
      </c>
      <c r="B128" s="410" t="s">
        <v>23</v>
      </c>
      <c r="C128" s="411"/>
      <c r="D128" s="412"/>
      <c r="E128" s="56">
        <v>1.6500000000000001E-2</v>
      </c>
      <c r="F128" s="4" t="e">
        <f>E128*(G36+F48+F57+F120+F125+F131)/(1-E126)</f>
        <v>#REF!</v>
      </c>
    </row>
    <row r="129" spans="1:8">
      <c r="A129" s="28" t="s">
        <v>84</v>
      </c>
      <c r="B129" s="434" t="s">
        <v>24</v>
      </c>
      <c r="C129" s="435"/>
      <c r="D129" s="436"/>
      <c r="E129" s="56">
        <v>0.05</v>
      </c>
      <c r="F129" s="4" t="e">
        <f>E129*(G36+F48+F57+F120+F125+F131)/(1-E126)</f>
        <v>#REF!</v>
      </c>
    </row>
    <row r="130" spans="1:8">
      <c r="A130" s="28" t="s">
        <v>85</v>
      </c>
      <c r="B130" s="410" t="s">
        <v>82</v>
      </c>
      <c r="C130" s="411"/>
      <c r="D130" s="412"/>
      <c r="E130" s="29"/>
      <c r="F130" s="31"/>
    </row>
    <row r="131" spans="1:8">
      <c r="A131" s="28" t="s">
        <v>29</v>
      </c>
      <c r="B131" s="410" t="s">
        <v>20</v>
      </c>
      <c r="C131" s="411"/>
      <c r="D131" s="412"/>
      <c r="E131" s="60">
        <v>7.0000000000000007E-2</v>
      </c>
      <c r="F131" s="4" t="e">
        <f>E131*($G$36+$F$48+$F$57+$F$120+F125)</f>
        <v>#REF!</v>
      </c>
    </row>
    <row r="132" spans="1:8">
      <c r="A132" s="388" t="s">
        <v>56</v>
      </c>
      <c r="B132" s="389"/>
      <c r="C132" s="389"/>
      <c r="D132" s="389"/>
      <c r="E132" s="390"/>
      <c r="F132" s="31" t="e">
        <f>F125+F126+F131</f>
        <v>#REF!</v>
      </c>
      <c r="G132" s="66"/>
    </row>
    <row r="135" spans="1:8" ht="32.25" customHeight="1">
      <c r="A135" s="407" t="s">
        <v>86</v>
      </c>
      <c r="B135" s="408"/>
      <c r="C135" s="408"/>
      <c r="D135" s="408"/>
      <c r="E135" s="409"/>
      <c r="F135" s="4" t="s">
        <v>9</v>
      </c>
    </row>
    <row r="136" spans="1:8">
      <c r="A136" s="28" t="s">
        <v>27</v>
      </c>
      <c r="B136" s="387" t="s">
        <v>88</v>
      </c>
      <c r="C136" s="387"/>
      <c r="D136" s="387"/>
      <c r="E136" s="387"/>
      <c r="F136" s="4">
        <f>G36</f>
        <v>873.6</v>
      </c>
    </row>
    <row r="137" spans="1:8">
      <c r="A137" s="28" t="s">
        <v>28</v>
      </c>
      <c r="B137" s="387" t="s">
        <v>89</v>
      </c>
      <c r="C137" s="387"/>
      <c r="D137" s="387"/>
      <c r="E137" s="387"/>
      <c r="F137" s="4">
        <f>F48</f>
        <v>634.58400000000006</v>
      </c>
    </row>
    <row r="138" spans="1:8">
      <c r="A138" s="28" t="s">
        <v>29</v>
      </c>
      <c r="B138" s="387" t="s">
        <v>90</v>
      </c>
      <c r="C138" s="387"/>
      <c r="D138" s="387"/>
      <c r="E138" s="387"/>
      <c r="F138" s="4" t="e">
        <f>F57</f>
        <v>#REF!</v>
      </c>
    </row>
    <row r="139" spans="1:8">
      <c r="A139" s="28" t="s">
        <v>30</v>
      </c>
      <c r="B139" s="387" t="s">
        <v>91</v>
      </c>
      <c r="C139" s="387"/>
      <c r="D139" s="387"/>
      <c r="E139" s="387"/>
      <c r="F139" s="4" t="e">
        <f>F120</f>
        <v>#N/A</v>
      </c>
      <c r="G139" s="66"/>
    </row>
    <row r="140" spans="1:8" ht="16.5" customHeight="1">
      <c r="A140" s="388" t="s">
        <v>61</v>
      </c>
      <c r="B140" s="389"/>
      <c r="C140" s="389"/>
      <c r="D140" s="389"/>
      <c r="E140" s="390"/>
      <c r="F140" s="31" t="e">
        <f>SUM(F136:F139)</f>
        <v>#REF!</v>
      </c>
      <c r="G140" s="66"/>
    </row>
    <row r="141" spans="1:8">
      <c r="A141" s="28" t="s">
        <v>42</v>
      </c>
      <c r="B141" s="387" t="s">
        <v>87</v>
      </c>
      <c r="C141" s="387"/>
      <c r="D141" s="387"/>
      <c r="E141" s="387"/>
      <c r="F141" s="4" t="e">
        <f>F132</f>
        <v>#REF!</v>
      </c>
    </row>
    <row r="142" spans="1:8">
      <c r="A142" s="386" t="s">
        <v>56</v>
      </c>
      <c r="B142" s="386"/>
      <c r="C142" s="386"/>
      <c r="D142" s="386"/>
      <c r="E142" s="386"/>
      <c r="F142" s="54" t="e">
        <f>SUM(F140:F141)</f>
        <v>#REF!</v>
      </c>
      <c r="G142" s="66" t="e">
        <f>(F140+F131+F125)/(1-E126)</f>
        <v>#REF!</v>
      </c>
      <c r="H142" s="66"/>
    </row>
    <row r="143" spans="1:8">
      <c r="D143" s="427" t="s">
        <v>168</v>
      </c>
      <c r="E143" s="427"/>
      <c r="F143" s="83" t="e">
        <f>F142/G36</f>
        <v>#REF!</v>
      </c>
    </row>
    <row r="145" spans="1:8" ht="26.25" customHeight="1">
      <c r="A145" s="367" t="s">
        <v>138</v>
      </c>
      <c r="B145" s="367"/>
      <c r="C145" s="367"/>
      <c r="D145" s="367"/>
      <c r="E145" s="367"/>
      <c r="F145" s="367"/>
    </row>
    <row r="146" spans="1:8" ht="13.5" thickBot="1">
      <c r="A146" s="41"/>
      <c r="B146" s="41"/>
      <c r="C146" s="41"/>
      <c r="D146" s="41"/>
      <c r="E146" s="41"/>
      <c r="F146" s="41"/>
    </row>
    <row r="147" spans="1:8" ht="14.25" thickTop="1" thickBot="1">
      <c r="A147" s="76" t="s">
        <v>102</v>
      </c>
      <c r="B147" s="77"/>
      <c r="C147" s="78"/>
      <c r="D147" s="79" t="s">
        <v>133</v>
      </c>
      <c r="E147" s="77"/>
      <c r="F147" s="80"/>
      <c r="G147" s="75"/>
      <c r="H147" s="75"/>
    </row>
    <row r="148" spans="1:8" ht="13.5" thickTop="1">
      <c r="A148" s="368" t="s">
        <v>136</v>
      </c>
      <c r="B148" s="369"/>
      <c r="C148" s="370"/>
      <c r="D148" s="371">
        <v>8.3299999999999999E-2</v>
      </c>
      <c r="E148" s="372"/>
      <c r="F148" s="373"/>
    </row>
    <row r="149" spans="1:8">
      <c r="A149" s="374" t="s">
        <v>135</v>
      </c>
      <c r="B149" s="375"/>
      <c r="C149" s="376"/>
      <c r="D149" s="377">
        <v>0.121</v>
      </c>
      <c r="E149" s="378"/>
      <c r="F149" s="379"/>
    </row>
    <row r="150" spans="1:8" ht="33.75" customHeight="1" thickBot="1">
      <c r="A150" s="380" t="s">
        <v>137</v>
      </c>
      <c r="B150" s="381"/>
      <c r="C150" s="382"/>
      <c r="D150" s="383">
        <v>0.05</v>
      </c>
      <c r="E150" s="384"/>
      <c r="F150" s="385"/>
    </row>
    <row r="151" spans="1:8" ht="13.5" thickBot="1">
      <c r="A151" s="391" t="s">
        <v>61</v>
      </c>
      <c r="B151" s="392"/>
      <c r="C151" s="393"/>
      <c r="D151" s="394">
        <v>0.25430000000000003</v>
      </c>
      <c r="E151" s="395"/>
      <c r="F151" s="396"/>
    </row>
    <row r="152" spans="1:8" ht="33.75" customHeight="1" thickTop="1" thickBot="1">
      <c r="A152" s="360" t="s">
        <v>139</v>
      </c>
      <c r="B152" s="361"/>
      <c r="C152" s="362"/>
      <c r="D152" s="61">
        <v>7.39</v>
      </c>
      <c r="E152" s="62">
        <v>7.6</v>
      </c>
      <c r="F152" s="43">
        <v>7.8200000000000006E-2</v>
      </c>
    </row>
    <row r="153" spans="1:8" ht="14.25" thickTop="1" thickBot="1">
      <c r="A153" s="363" t="s">
        <v>134</v>
      </c>
      <c r="B153" s="364"/>
      <c r="C153" s="365"/>
      <c r="D153" s="73">
        <v>32.82</v>
      </c>
      <c r="E153" s="73">
        <v>33.03</v>
      </c>
      <c r="F153" s="44">
        <v>0.33250000000000002</v>
      </c>
    </row>
    <row r="154" spans="1:8" ht="36" customHeight="1" thickTop="1">
      <c r="A154" s="366" t="s">
        <v>155</v>
      </c>
      <c r="B154" s="366"/>
      <c r="C154" s="366"/>
      <c r="D154" s="366"/>
      <c r="E154" s="366"/>
      <c r="F154" s="366"/>
    </row>
  </sheetData>
  <mergeCells count="136">
    <mergeCell ref="C5:G5"/>
    <mergeCell ref="A7:G7"/>
    <mergeCell ref="B20:E20"/>
    <mergeCell ref="F20:G20"/>
    <mergeCell ref="A17:G17"/>
    <mergeCell ref="F15:G15"/>
    <mergeCell ref="A15:B15"/>
    <mergeCell ref="G64:G71"/>
    <mergeCell ref="B68:D68"/>
    <mergeCell ref="B69:D69"/>
    <mergeCell ref="B70:D70"/>
    <mergeCell ref="B66:D66"/>
    <mergeCell ref="C31:E31"/>
    <mergeCell ref="B54:E54"/>
    <mergeCell ref="B40:E40"/>
    <mergeCell ref="B41:C41"/>
    <mergeCell ref="B42:C42"/>
    <mergeCell ref="F21:G21"/>
    <mergeCell ref="B21:E21"/>
    <mergeCell ref="B11:F11"/>
    <mergeCell ref="A13:G13"/>
    <mergeCell ref="A111:F111"/>
    <mergeCell ref="A98:F98"/>
    <mergeCell ref="B106:D106"/>
    <mergeCell ref="C29:E29"/>
    <mergeCell ref="B65:D65"/>
    <mergeCell ref="B67:D67"/>
    <mergeCell ref="B55:E55"/>
    <mergeCell ref="B56:E56"/>
    <mergeCell ref="A57:E57"/>
    <mergeCell ref="A59:F59"/>
    <mergeCell ref="B44:E44"/>
    <mergeCell ref="B36:F36"/>
    <mergeCell ref="B52:E52"/>
    <mergeCell ref="B105:D105"/>
    <mergeCell ref="B63:D63"/>
    <mergeCell ref="B64:D64"/>
    <mergeCell ref="A85:D85"/>
    <mergeCell ref="A80:D80"/>
    <mergeCell ref="A78:D78"/>
    <mergeCell ref="B84:D84"/>
    <mergeCell ref="B71:D71"/>
    <mergeCell ref="A72:D72"/>
    <mergeCell ref="B76:D76"/>
    <mergeCell ref="A74:F74"/>
    <mergeCell ref="C4:G4"/>
    <mergeCell ref="D143:E143"/>
    <mergeCell ref="C14:E14"/>
    <mergeCell ref="C15:E15"/>
    <mergeCell ref="C33:E33"/>
    <mergeCell ref="B129:D129"/>
    <mergeCell ref="B61:F61"/>
    <mergeCell ref="B23:E23"/>
    <mergeCell ref="F23:G23"/>
    <mergeCell ref="F14:G14"/>
    <mergeCell ref="C28:E28"/>
    <mergeCell ref="F22:G22"/>
    <mergeCell ref="A38:F38"/>
    <mergeCell ref="C35:E35"/>
    <mergeCell ref="C27:E27"/>
    <mergeCell ref="C30:E30"/>
    <mergeCell ref="C34:E34"/>
    <mergeCell ref="B77:D77"/>
    <mergeCell ref="B94:D94"/>
    <mergeCell ref="B100:D100"/>
    <mergeCell ref="B93:D93"/>
    <mergeCell ref="B91:D91"/>
    <mergeCell ref="B82:D82"/>
    <mergeCell ref="B79:D79"/>
    <mergeCell ref="B92:D92"/>
    <mergeCell ref="A96:D96"/>
    <mergeCell ref="A87:F87"/>
    <mergeCell ref="B95:D95"/>
    <mergeCell ref="B103:D103"/>
    <mergeCell ref="B102:D102"/>
    <mergeCell ref="B104:D104"/>
    <mergeCell ref="A109:D109"/>
    <mergeCell ref="A1:G1"/>
    <mergeCell ref="C3:G3"/>
    <mergeCell ref="B8:F8"/>
    <mergeCell ref="B9:F9"/>
    <mergeCell ref="B10:F10"/>
    <mergeCell ref="B53:E53"/>
    <mergeCell ref="B45:E45"/>
    <mergeCell ref="B46:E46"/>
    <mergeCell ref="A48:E48"/>
    <mergeCell ref="B47:E47"/>
    <mergeCell ref="A19:G19"/>
    <mergeCell ref="B22:E22"/>
    <mergeCell ref="B25:G25"/>
    <mergeCell ref="B43:E43"/>
    <mergeCell ref="C32:E32"/>
    <mergeCell ref="A50:F50"/>
    <mergeCell ref="B83:D83"/>
    <mergeCell ref="B118:E118"/>
    <mergeCell ref="B115:E115"/>
    <mergeCell ref="A107:D107"/>
    <mergeCell ref="B108:D108"/>
    <mergeCell ref="B119:E119"/>
    <mergeCell ref="A120:E120"/>
    <mergeCell ref="A132:E132"/>
    <mergeCell ref="A135:E135"/>
    <mergeCell ref="B130:D130"/>
    <mergeCell ref="B131:D131"/>
    <mergeCell ref="B128:D128"/>
    <mergeCell ref="B124:D124"/>
    <mergeCell ref="B125:D125"/>
    <mergeCell ref="B127:D127"/>
    <mergeCell ref="B126:D126"/>
    <mergeCell ref="A122:F122"/>
    <mergeCell ref="B113:E113"/>
    <mergeCell ref="B117:E117"/>
    <mergeCell ref="B114:E114"/>
    <mergeCell ref="B116:E116"/>
    <mergeCell ref="B101:D101"/>
    <mergeCell ref="B89:D89"/>
    <mergeCell ref="B90:D90"/>
    <mergeCell ref="A142:E142"/>
    <mergeCell ref="B136:E136"/>
    <mergeCell ref="B138:E138"/>
    <mergeCell ref="B137:E137"/>
    <mergeCell ref="B139:E139"/>
    <mergeCell ref="A140:E140"/>
    <mergeCell ref="B141:E141"/>
    <mergeCell ref="A151:C151"/>
    <mergeCell ref="D151:F151"/>
    <mergeCell ref="A152:C152"/>
    <mergeCell ref="A153:C153"/>
    <mergeCell ref="A154:F154"/>
    <mergeCell ref="A145:F145"/>
    <mergeCell ref="A148:C148"/>
    <mergeCell ref="D148:F148"/>
    <mergeCell ref="A149:C149"/>
    <mergeCell ref="D149:F149"/>
    <mergeCell ref="A150:C150"/>
    <mergeCell ref="D150:F150"/>
  </mergeCells>
  <phoneticPr fontId="0" type="noConversion"/>
  <printOptions horizontalCentered="1"/>
  <pageMargins left="0.39370078740157483" right="0.39370078740157483" top="0.53" bottom="0.39370078740157483" header="0.17" footer="0.51181102362204722"/>
  <pageSetup paperSize="9" scale="80" orientation="portrait" r:id="rId1"/>
  <headerFooter alignWithMargins="0"/>
  <rowBreaks count="1" manualBreakCount="1">
    <brk id="7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5"/>
  <sheetViews>
    <sheetView zoomScale="120" zoomScaleNormal="120" workbookViewId="0">
      <pane ySplit="3" topLeftCell="A4" activePane="bottomLeft" state="frozen"/>
      <selection activeCell="I190" sqref="I190"/>
      <selection pane="bottomLeft" activeCell="A4" sqref="A4:F4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9.5703125" style="209" bestFit="1" customWidth="1"/>
    <col min="8" max="9" width="9.140625" style="209"/>
    <col min="10" max="10" width="11.7109375" style="209" customWidth="1"/>
    <col min="11" max="16384" width="9.140625" style="209"/>
  </cols>
  <sheetData>
    <row r="1" spans="1:7" ht="14.25" customHeight="1"/>
    <row r="2" spans="1:7" ht="6.75" customHeight="1"/>
    <row r="3" spans="1:7" ht="10.5" customHeight="1">
      <c r="A3" s="582"/>
      <c r="B3" s="583"/>
      <c r="C3" s="583"/>
      <c r="D3" s="584"/>
      <c r="E3" s="584"/>
      <c r="F3" s="585"/>
      <c r="G3" s="585"/>
    </row>
    <row r="4" spans="1:7" ht="25.5" customHeight="1">
      <c r="A4" s="476"/>
      <c r="B4" s="586"/>
      <c r="C4" s="586"/>
      <c r="D4" s="586"/>
      <c r="E4" s="586"/>
      <c r="F4" s="586"/>
    </row>
    <row r="5" spans="1:7">
      <c r="A5" s="181" t="s">
        <v>452</v>
      </c>
      <c r="B5" s="181"/>
      <c r="C5" s="181"/>
      <c r="D5" s="181"/>
      <c r="E5" s="181"/>
      <c r="F5" s="181"/>
    </row>
    <row r="7" spans="1:7">
      <c r="B7" s="205" t="s">
        <v>122</v>
      </c>
      <c r="C7" s="587"/>
      <c r="D7" s="587"/>
      <c r="E7" s="587"/>
      <c r="F7" s="587"/>
    </row>
    <row r="8" spans="1:7">
      <c r="B8" s="205" t="s">
        <v>123</v>
      </c>
      <c r="C8" s="587"/>
      <c r="D8" s="587"/>
      <c r="E8" s="587"/>
      <c r="F8" s="587"/>
    </row>
    <row r="9" spans="1:7">
      <c r="B9" s="205" t="s">
        <v>0</v>
      </c>
      <c r="C9" s="587"/>
      <c r="D9" s="587"/>
      <c r="E9" s="587"/>
      <c r="F9" s="587"/>
    </row>
    <row r="11" spans="1:7">
      <c r="A11" s="531" t="s">
        <v>1</v>
      </c>
      <c r="B11" s="531"/>
      <c r="C11" s="531"/>
      <c r="D11" s="531"/>
      <c r="E11" s="531"/>
      <c r="F11" s="531"/>
    </row>
    <row r="12" spans="1:7">
      <c r="A12" s="188" t="s">
        <v>27</v>
      </c>
      <c r="B12" s="281" t="s">
        <v>2</v>
      </c>
      <c r="C12" s="282"/>
      <c r="D12" s="282"/>
      <c r="E12" s="282"/>
      <c r="F12" s="285"/>
    </row>
    <row r="13" spans="1:7">
      <c r="A13" s="188" t="s">
        <v>28</v>
      </c>
      <c r="B13" s="289" t="s">
        <v>3</v>
      </c>
      <c r="C13" s="299"/>
      <c r="D13" s="299"/>
      <c r="E13" s="299"/>
      <c r="F13" s="188" t="s">
        <v>291</v>
      </c>
    </row>
    <row r="14" spans="1:7" ht="25.5">
      <c r="A14" s="204" t="s">
        <v>29</v>
      </c>
      <c r="B14" s="300" t="s">
        <v>235</v>
      </c>
      <c r="C14" s="301"/>
      <c r="D14" s="301"/>
      <c r="E14" s="302"/>
      <c r="F14" s="182" t="s">
        <v>307</v>
      </c>
    </row>
    <row r="15" spans="1:7">
      <c r="A15" s="188" t="s">
        <v>30</v>
      </c>
      <c r="B15" s="303" t="s">
        <v>577</v>
      </c>
      <c r="C15" s="304"/>
      <c r="D15" s="304"/>
      <c r="E15" s="304"/>
      <c r="F15" s="188">
        <v>12</v>
      </c>
    </row>
    <row r="17" spans="1:6">
      <c r="A17" s="531" t="s">
        <v>31</v>
      </c>
      <c r="B17" s="531"/>
      <c r="C17" s="531"/>
      <c r="D17" s="531"/>
      <c r="E17" s="531"/>
      <c r="F17" s="531"/>
    </row>
    <row r="18" spans="1:6" ht="15" customHeight="1">
      <c r="A18" s="516" t="s">
        <v>32</v>
      </c>
      <c r="B18" s="569"/>
      <c r="C18" s="562"/>
      <c r="D18" s="516" t="s">
        <v>236</v>
      </c>
      <c r="E18" s="562"/>
      <c r="F18" s="284" t="s">
        <v>230</v>
      </c>
    </row>
    <row r="19" spans="1:6" ht="15">
      <c r="A19" s="516" t="s">
        <v>333</v>
      </c>
      <c r="B19" s="569"/>
      <c r="C19" s="571"/>
      <c r="D19" s="531" t="s">
        <v>284</v>
      </c>
      <c r="E19" s="572"/>
      <c r="F19" s="189">
        <v>1</v>
      </c>
    </row>
    <row r="20" spans="1:6" ht="16.5" customHeight="1"/>
    <row r="21" spans="1:6">
      <c r="A21" s="287" t="s">
        <v>4</v>
      </c>
      <c r="B21" s="280"/>
      <c r="C21" s="280"/>
      <c r="D21" s="280"/>
      <c r="E21" s="280"/>
      <c r="F21" s="280"/>
    </row>
    <row r="22" spans="1:6">
      <c r="A22" s="305" t="s">
        <v>239</v>
      </c>
      <c r="B22" s="278"/>
      <c r="C22" s="278"/>
      <c r="D22" s="278"/>
      <c r="E22" s="278"/>
      <c r="F22" s="279"/>
    </row>
    <row r="23" spans="1:6" ht="51">
      <c r="A23" s="193">
        <v>1</v>
      </c>
      <c r="B23" s="303" t="s">
        <v>210</v>
      </c>
      <c r="C23" s="304"/>
      <c r="D23" s="304"/>
      <c r="E23" s="306"/>
      <c r="F23" s="190" t="s">
        <v>333</v>
      </c>
    </row>
    <row r="24" spans="1:6" ht="13.5" thickBot="1">
      <c r="A24" s="188">
        <v>2</v>
      </c>
      <c r="B24" s="305" t="s">
        <v>209</v>
      </c>
      <c r="C24" s="307"/>
      <c r="D24" s="307"/>
      <c r="E24" s="308"/>
      <c r="F24" s="191" t="s">
        <v>328</v>
      </c>
    </row>
    <row r="25" spans="1:6" ht="13.5" thickBot="1">
      <c r="A25" s="188">
        <v>3</v>
      </c>
      <c r="B25" s="281" t="s">
        <v>35</v>
      </c>
      <c r="C25" s="282"/>
      <c r="D25" s="282"/>
      <c r="E25" s="282"/>
      <c r="F25" s="192"/>
    </row>
    <row r="26" spans="1:6">
      <c r="A26" s="188">
        <v>4</v>
      </c>
      <c r="B26" s="281" t="s">
        <v>6</v>
      </c>
      <c r="C26" s="282"/>
      <c r="D26" s="282"/>
      <c r="E26" s="283"/>
      <c r="F26" s="345" t="s">
        <v>329</v>
      </c>
    </row>
    <row r="27" spans="1:6">
      <c r="A27" s="188">
        <v>5</v>
      </c>
      <c r="B27" s="281" t="s">
        <v>7</v>
      </c>
      <c r="C27" s="282"/>
      <c r="D27" s="282"/>
      <c r="E27" s="283"/>
      <c r="F27" s="194" t="s">
        <v>292</v>
      </c>
    </row>
    <row r="28" spans="1:6" ht="15">
      <c r="A28" s="196"/>
      <c r="B28" s="309"/>
      <c r="C28" s="309"/>
      <c r="D28" s="573" t="s">
        <v>583</v>
      </c>
      <c r="E28" s="572"/>
      <c r="F28" s="288"/>
    </row>
    <row r="29" spans="1:6" ht="13.5">
      <c r="A29" s="310"/>
      <c r="B29" s="309"/>
      <c r="C29" s="311"/>
      <c r="D29" s="286"/>
      <c r="E29" s="286"/>
      <c r="F29" s="312"/>
    </row>
    <row r="30" spans="1:6" ht="13.5">
      <c r="A30" s="310"/>
      <c r="B30" s="309"/>
      <c r="C30" s="311"/>
      <c r="D30" s="286"/>
      <c r="E30" s="286"/>
      <c r="F30" s="312"/>
    </row>
    <row r="31" spans="1:6">
      <c r="A31" s="196"/>
      <c r="B31" s="309"/>
      <c r="C31" s="309"/>
      <c r="D31" s="309"/>
      <c r="E31" s="199"/>
      <c r="F31" s="199"/>
    </row>
    <row r="32" spans="1:6">
      <c r="A32" s="196"/>
      <c r="B32" s="309"/>
      <c r="C32" s="309"/>
      <c r="D32" s="309"/>
      <c r="E32" s="199"/>
      <c r="F32" s="199"/>
    </row>
    <row r="33" spans="1:7">
      <c r="A33" s="196"/>
      <c r="B33" s="542" t="s">
        <v>36</v>
      </c>
      <c r="C33" s="542"/>
      <c r="D33" s="542"/>
      <c r="E33" s="542"/>
      <c r="F33" s="542"/>
    </row>
    <row r="35" spans="1:7" ht="15">
      <c r="A35" s="188">
        <v>1</v>
      </c>
      <c r="B35" s="516" t="s">
        <v>37</v>
      </c>
      <c r="C35" s="569"/>
      <c r="D35" s="562"/>
      <c r="E35" s="187" t="s">
        <v>8</v>
      </c>
      <c r="F35" s="284" t="s">
        <v>9</v>
      </c>
    </row>
    <row r="36" spans="1:7" ht="15">
      <c r="A36" s="188" t="s">
        <v>27</v>
      </c>
      <c r="B36" s="523" t="s">
        <v>38</v>
      </c>
      <c r="C36" s="556"/>
      <c r="D36" s="557"/>
      <c r="E36" s="195"/>
      <c r="F36" s="288"/>
      <c r="G36" s="313"/>
    </row>
    <row r="37" spans="1:7" ht="15">
      <c r="A37" s="188" t="s">
        <v>28</v>
      </c>
      <c r="B37" s="523" t="s">
        <v>440</v>
      </c>
      <c r="C37" s="556"/>
      <c r="D37" s="557"/>
      <c r="E37" s="179"/>
      <c r="F37" s="288"/>
      <c r="G37" s="313"/>
    </row>
    <row r="38" spans="1:7" ht="15">
      <c r="A38" s="188" t="s">
        <v>29</v>
      </c>
      <c r="B38" s="574" t="s">
        <v>441</v>
      </c>
      <c r="C38" s="575"/>
      <c r="D38" s="576"/>
      <c r="E38" s="179"/>
      <c r="F38" s="288"/>
      <c r="G38" s="314"/>
    </row>
    <row r="39" spans="1:7" ht="15">
      <c r="A39" s="204" t="s">
        <v>30</v>
      </c>
      <c r="B39" s="523" t="s">
        <v>442</v>
      </c>
      <c r="C39" s="556"/>
      <c r="D39" s="557"/>
      <c r="E39" s="577"/>
      <c r="F39" s="315"/>
      <c r="G39" s="314"/>
    </row>
    <row r="40" spans="1:7" ht="15">
      <c r="A40" s="204" t="s">
        <v>42</v>
      </c>
      <c r="B40" s="579" t="s">
        <v>240</v>
      </c>
      <c r="C40" s="580"/>
      <c r="D40" s="581"/>
      <c r="E40" s="578"/>
      <c r="F40" s="288"/>
      <c r="G40" s="316"/>
    </row>
    <row r="41" spans="1:7">
      <c r="A41" s="188" t="s">
        <v>43</v>
      </c>
      <c r="B41" s="281" t="s">
        <v>11</v>
      </c>
      <c r="C41" s="282"/>
      <c r="D41" s="283"/>
      <c r="E41" s="179"/>
      <c r="F41" s="288"/>
    </row>
    <row r="42" spans="1:7" ht="15">
      <c r="A42" s="566" t="s">
        <v>26</v>
      </c>
      <c r="B42" s="567"/>
      <c r="C42" s="567"/>
      <c r="D42" s="567"/>
      <c r="E42" s="568"/>
      <c r="F42" s="187"/>
    </row>
    <row r="43" spans="1:7" ht="12.75" customHeight="1">
      <c r="A43" s="310"/>
      <c r="B43" s="540"/>
      <c r="C43" s="563"/>
      <c r="D43" s="563"/>
      <c r="E43" s="563"/>
      <c r="F43" s="563"/>
    </row>
    <row r="44" spans="1:7" ht="12.75" customHeight="1">
      <c r="A44" s="311"/>
      <c r="B44" s="311"/>
      <c r="C44" s="286"/>
      <c r="D44" s="286"/>
      <c r="E44" s="286"/>
      <c r="F44" s="200"/>
    </row>
    <row r="45" spans="1:7" ht="12.75" customHeight="1">
      <c r="A45" s="310"/>
      <c r="B45" s="540"/>
      <c r="C45" s="563"/>
      <c r="D45" s="563"/>
      <c r="E45" s="563"/>
      <c r="F45" s="563"/>
    </row>
    <row r="47" spans="1:7" ht="15.75" customHeight="1">
      <c r="A47" s="539" t="s">
        <v>211</v>
      </c>
      <c r="B47" s="539"/>
      <c r="C47" s="539"/>
      <c r="D47" s="539"/>
      <c r="E47" s="539"/>
      <c r="F47" s="539"/>
    </row>
    <row r="48" spans="1:7" ht="9.75" customHeight="1">
      <c r="A48" s="317"/>
      <c r="B48" s="317"/>
      <c r="C48" s="317"/>
      <c r="D48" s="317"/>
      <c r="E48" s="317"/>
      <c r="F48" s="317"/>
    </row>
    <row r="49" spans="1:6" ht="15.75" customHeight="1">
      <c r="A49" s="564" t="s">
        <v>212</v>
      </c>
      <c r="B49" s="565"/>
      <c r="C49" s="565"/>
      <c r="D49" s="565"/>
      <c r="E49" s="565"/>
      <c r="F49" s="565"/>
    </row>
    <row r="50" spans="1:6" ht="15.75" customHeight="1">
      <c r="A50" s="188" t="s">
        <v>213</v>
      </c>
      <c r="B50" s="516" t="s">
        <v>215</v>
      </c>
      <c r="C50" s="569"/>
      <c r="D50" s="562"/>
      <c r="E50" s="284" t="s">
        <v>8</v>
      </c>
      <c r="F50" s="187" t="s">
        <v>9</v>
      </c>
    </row>
    <row r="51" spans="1:6" ht="15.75" customHeight="1">
      <c r="A51" s="188" t="s">
        <v>27</v>
      </c>
      <c r="B51" s="523" t="s">
        <v>214</v>
      </c>
      <c r="C51" s="508"/>
      <c r="D51" s="570"/>
      <c r="E51" s="179"/>
      <c r="F51" s="288"/>
    </row>
    <row r="52" spans="1:6" ht="15.75" customHeight="1">
      <c r="A52" s="188" t="s">
        <v>28</v>
      </c>
      <c r="B52" s="523" t="s">
        <v>268</v>
      </c>
      <c r="C52" s="508"/>
      <c r="D52" s="570"/>
      <c r="E52" s="179"/>
      <c r="F52" s="288"/>
    </row>
    <row r="53" spans="1:6" ht="15.75" customHeight="1">
      <c r="A53" s="188"/>
      <c r="B53" s="516" t="s">
        <v>61</v>
      </c>
      <c r="C53" s="544"/>
      <c r="D53" s="545"/>
      <c r="E53" s="179"/>
      <c r="F53" s="187"/>
    </row>
    <row r="54" spans="1:6">
      <c r="A54" s="188" t="s">
        <v>29</v>
      </c>
      <c r="B54" s="543" t="s">
        <v>232</v>
      </c>
      <c r="C54" s="543"/>
      <c r="D54" s="543"/>
      <c r="E54" s="179"/>
      <c r="F54" s="288"/>
    </row>
    <row r="55" spans="1:6" ht="15.75" customHeight="1">
      <c r="A55" s="516" t="s">
        <v>56</v>
      </c>
      <c r="B55" s="517"/>
      <c r="C55" s="517"/>
      <c r="D55" s="517"/>
      <c r="E55" s="186"/>
      <c r="F55" s="187"/>
    </row>
    <row r="56" spans="1:6" ht="14.25" customHeight="1">
      <c r="A56" s="310"/>
      <c r="B56" s="540"/>
      <c r="C56" s="563"/>
      <c r="D56" s="563"/>
      <c r="E56" s="563"/>
      <c r="F56" s="563"/>
    </row>
    <row r="57" spans="1:6">
      <c r="A57" s="196"/>
      <c r="B57" s="197"/>
      <c r="C57" s="197"/>
      <c r="D57" s="197"/>
      <c r="E57" s="198"/>
      <c r="F57" s="199"/>
    </row>
    <row r="58" spans="1:6" ht="27.75" customHeight="1">
      <c r="A58" s="564" t="s">
        <v>269</v>
      </c>
      <c r="B58" s="565"/>
      <c r="C58" s="565"/>
      <c r="D58" s="565"/>
      <c r="E58" s="565"/>
      <c r="F58" s="565"/>
    </row>
    <row r="59" spans="1:6">
      <c r="A59" s="284" t="s">
        <v>216</v>
      </c>
      <c r="B59" s="531" t="s">
        <v>233</v>
      </c>
      <c r="C59" s="531"/>
      <c r="D59" s="531"/>
      <c r="E59" s="284" t="s">
        <v>8</v>
      </c>
      <c r="F59" s="187" t="s">
        <v>9</v>
      </c>
    </row>
    <row r="60" spans="1:6">
      <c r="A60" s="188" t="s">
        <v>27</v>
      </c>
      <c r="B60" s="532" t="s">
        <v>234</v>
      </c>
      <c r="C60" s="532"/>
      <c r="D60" s="532"/>
      <c r="E60" s="179"/>
      <c r="F60" s="288"/>
    </row>
    <row r="61" spans="1:6">
      <c r="A61" s="188" t="s">
        <v>28</v>
      </c>
      <c r="B61" s="532" t="s">
        <v>18</v>
      </c>
      <c r="C61" s="532"/>
      <c r="D61" s="532"/>
      <c r="E61" s="179"/>
      <c r="F61" s="288"/>
    </row>
    <row r="62" spans="1:6" ht="13.5">
      <c r="A62" s="188" t="s">
        <v>29</v>
      </c>
      <c r="B62" s="532" t="s">
        <v>231</v>
      </c>
      <c r="C62" s="532"/>
      <c r="D62" s="532"/>
      <c r="E62" s="179"/>
      <c r="F62" s="288"/>
    </row>
    <row r="63" spans="1:6">
      <c r="A63" s="188" t="s">
        <v>30</v>
      </c>
      <c r="B63" s="532" t="s">
        <v>13</v>
      </c>
      <c r="C63" s="532"/>
      <c r="D63" s="532"/>
      <c r="E63" s="179"/>
      <c r="F63" s="288"/>
    </row>
    <row r="64" spans="1:6">
      <c r="A64" s="188" t="s">
        <v>42</v>
      </c>
      <c r="B64" s="532" t="s">
        <v>270</v>
      </c>
      <c r="C64" s="532"/>
      <c r="D64" s="532"/>
      <c r="E64" s="179"/>
      <c r="F64" s="288"/>
    </row>
    <row r="65" spans="1:7" ht="15">
      <c r="A65" s="188" t="s">
        <v>43</v>
      </c>
      <c r="B65" s="523" t="s">
        <v>218</v>
      </c>
      <c r="C65" s="556"/>
      <c r="D65" s="557"/>
      <c r="E65" s="179"/>
      <c r="F65" s="288"/>
    </row>
    <row r="66" spans="1:7">
      <c r="A66" s="188" t="s">
        <v>44</v>
      </c>
      <c r="B66" s="532" t="s">
        <v>15</v>
      </c>
      <c r="C66" s="532"/>
      <c r="D66" s="532"/>
      <c r="E66" s="179"/>
      <c r="F66" s="288"/>
    </row>
    <row r="67" spans="1:7">
      <c r="A67" s="188" t="s">
        <v>45</v>
      </c>
      <c r="B67" s="532" t="s">
        <v>16</v>
      </c>
      <c r="C67" s="532"/>
      <c r="D67" s="532"/>
      <c r="E67" s="179"/>
      <c r="F67" s="288"/>
    </row>
    <row r="68" spans="1:7">
      <c r="A68" s="531" t="s">
        <v>56</v>
      </c>
      <c r="B68" s="531"/>
      <c r="C68" s="531"/>
      <c r="D68" s="531"/>
      <c r="E68" s="186"/>
      <c r="F68" s="187"/>
    </row>
    <row r="69" spans="1:7" ht="10.5" customHeight="1">
      <c r="A69" s="318"/>
      <c r="B69" s="558"/>
      <c r="C69" s="559"/>
      <c r="D69" s="559"/>
      <c r="E69" s="559"/>
      <c r="F69" s="559"/>
    </row>
    <row r="70" spans="1:7" ht="10.5" customHeight="1">
      <c r="A70" s="318"/>
      <c r="B70" s="540"/>
      <c r="C70" s="560"/>
      <c r="D70" s="560"/>
      <c r="E70" s="560"/>
      <c r="F70" s="560"/>
    </row>
    <row r="71" spans="1:7">
      <c r="A71" s="196"/>
      <c r="B71" s="197"/>
      <c r="C71" s="197"/>
      <c r="D71" s="197"/>
      <c r="E71" s="198"/>
      <c r="F71" s="199"/>
      <c r="G71" s="319"/>
    </row>
    <row r="72" spans="1:7" ht="15" customHeight="1">
      <c r="A72" s="561" t="s">
        <v>221</v>
      </c>
      <c r="B72" s="555"/>
      <c r="C72" s="555"/>
      <c r="D72" s="555"/>
      <c r="E72" s="555"/>
      <c r="F72" s="555"/>
      <c r="G72" s="319"/>
    </row>
    <row r="73" spans="1:7" hidden="1">
      <c r="A73" s="196"/>
      <c r="B73" s="197"/>
      <c r="C73" s="197"/>
      <c r="D73" s="197"/>
      <c r="E73" s="198"/>
      <c r="F73" s="199"/>
      <c r="G73" s="319"/>
    </row>
    <row r="74" spans="1:7" ht="15.75" customHeight="1">
      <c r="A74" s="284" t="s">
        <v>219</v>
      </c>
      <c r="B74" s="516" t="s">
        <v>47</v>
      </c>
      <c r="C74" s="562"/>
      <c r="D74" s="284" t="s">
        <v>182</v>
      </c>
      <c r="E74" s="284" t="s">
        <v>183</v>
      </c>
      <c r="F74" s="187" t="s">
        <v>9</v>
      </c>
    </row>
    <row r="75" spans="1:7" ht="15.75" customHeight="1">
      <c r="A75" s="188" t="s">
        <v>27</v>
      </c>
      <c r="B75" s="523" t="s">
        <v>12</v>
      </c>
      <c r="C75" s="508"/>
      <c r="D75" s="183"/>
      <c r="E75" s="184"/>
      <c r="F75" s="288"/>
    </row>
    <row r="76" spans="1:7">
      <c r="A76" s="188" t="s">
        <v>28</v>
      </c>
      <c r="B76" s="523" t="s">
        <v>241</v>
      </c>
      <c r="C76" s="508"/>
      <c r="D76" s="183"/>
      <c r="E76" s="184"/>
      <c r="F76" s="288"/>
    </row>
    <row r="77" spans="1:7">
      <c r="A77" s="188" t="s">
        <v>29</v>
      </c>
      <c r="B77" s="281" t="s">
        <v>238</v>
      </c>
      <c r="C77" s="282"/>
      <c r="D77" s="320"/>
      <c r="E77" s="321"/>
      <c r="F77" s="288"/>
    </row>
    <row r="78" spans="1:7">
      <c r="A78" s="188" t="s">
        <v>30</v>
      </c>
      <c r="B78" s="523" t="s">
        <v>162</v>
      </c>
      <c r="C78" s="508"/>
      <c r="D78" s="508"/>
      <c r="E78" s="524"/>
      <c r="F78" s="288"/>
    </row>
    <row r="79" spans="1:7">
      <c r="A79" s="188" t="s">
        <v>42</v>
      </c>
      <c r="B79" s="523" t="s">
        <v>153</v>
      </c>
      <c r="C79" s="508"/>
      <c r="D79" s="508"/>
      <c r="E79" s="524"/>
      <c r="F79" s="288"/>
    </row>
    <row r="80" spans="1:7">
      <c r="A80" s="188" t="s">
        <v>43</v>
      </c>
      <c r="B80" s="523" t="s">
        <v>48</v>
      </c>
      <c r="C80" s="508"/>
      <c r="D80" s="508"/>
      <c r="E80" s="524"/>
      <c r="F80" s="288"/>
      <c r="G80" s="333"/>
    </row>
    <row r="81" spans="1:8">
      <c r="A81" s="188" t="s">
        <v>44</v>
      </c>
      <c r="B81" s="523" t="s">
        <v>11</v>
      </c>
      <c r="C81" s="508"/>
      <c r="D81" s="508"/>
      <c r="E81" s="524"/>
      <c r="F81" s="288"/>
    </row>
    <row r="82" spans="1:8">
      <c r="A82" s="531" t="s">
        <v>56</v>
      </c>
      <c r="B82" s="531"/>
      <c r="C82" s="531"/>
      <c r="D82" s="531"/>
      <c r="E82" s="531"/>
      <c r="F82" s="187"/>
    </row>
    <row r="83" spans="1:8" ht="11.25" customHeight="1">
      <c r="A83" s="322"/>
      <c r="B83" s="552"/>
      <c r="C83" s="553"/>
      <c r="D83" s="553"/>
      <c r="E83" s="553"/>
      <c r="F83" s="553"/>
    </row>
    <row r="84" spans="1:8" ht="11.25" customHeight="1">
      <c r="A84" s="322"/>
      <c r="B84" s="554"/>
      <c r="C84" s="555"/>
      <c r="D84" s="555"/>
      <c r="E84" s="555"/>
      <c r="F84" s="555"/>
    </row>
    <row r="85" spans="1:8" ht="11.25" customHeight="1">
      <c r="A85" s="322"/>
      <c r="B85" s="546"/>
      <c r="C85" s="547"/>
      <c r="D85" s="547"/>
      <c r="E85" s="547"/>
      <c r="F85" s="547"/>
    </row>
    <row r="86" spans="1:8" ht="15" customHeight="1">
      <c r="A86" s="286"/>
      <c r="B86" s="286"/>
      <c r="C86" s="286"/>
      <c r="D86" s="286"/>
      <c r="E86" s="286"/>
      <c r="F86" s="200"/>
    </row>
    <row r="87" spans="1:8" ht="17.25" customHeight="1">
      <c r="A87" s="548" t="s">
        <v>237</v>
      </c>
      <c r="B87" s="548"/>
      <c r="C87" s="548"/>
      <c r="D87" s="548"/>
      <c r="E87" s="548"/>
      <c r="F87" s="548"/>
    </row>
    <row r="88" spans="1:8">
      <c r="A88" s="516" t="s">
        <v>220</v>
      </c>
      <c r="B88" s="517"/>
      <c r="C88" s="517"/>
      <c r="D88" s="517"/>
      <c r="E88" s="518"/>
      <c r="F88" s="187" t="s">
        <v>9</v>
      </c>
    </row>
    <row r="89" spans="1:8">
      <c r="A89" s="188" t="s">
        <v>213</v>
      </c>
      <c r="B89" s="549" t="s">
        <v>215</v>
      </c>
      <c r="C89" s="550"/>
      <c r="D89" s="550"/>
      <c r="E89" s="551"/>
      <c r="F89" s="187"/>
    </row>
    <row r="90" spans="1:8">
      <c r="A90" s="188" t="s">
        <v>216</v>
      </c>
      <c r="B90" s="549" t="s">
        <v>217</v>
      </c>
      <c r="C90" s="550"/>
      <c r="D90" s="550"/>
      <c r="E90" s="551"/>
      <c r="F90" s="187"/>
    </row>
    <row r="91" spans="1:8">
      <c r="A91" s="188" t="s">
        <v>219</v>
      </c>
      <c r="B91" s="549" t="s">
        <v>47</v>
      </c>
      <c r="C91" s="550"/>
      <c r="D91" s="550"/>
      <c r="E91" s="551"/>
      <c r="F91" s="187"/>
    </row>
    <row r="92" spans="1:8">
      <c r="A92" s="516" t="s">
        <v>56</v>
      </c>
      <c r="B92" s="517"/>
      <c r="C92" s="517"/>
      <c r="D92" s="517"/>
      <c r="E92" s="518"/>
      <c r="F92" s="187"/>
    </row>
    <row r="93" spans="1:8">
      <c r="A93" s="286"/>
      <c r="B93" s="286"/>
      <c r="C93" s="286"/>
      <c r="D93" s="286"/>
      <c r="E93" s="286"/>
      <c r="F93" s="200"/>
    </row>
    <row r="94" spans="1:8">
      <c r="A94" s="286"/>
      <c r="B94" s="286"/>
      <c r="C94" s="286"/>
      <c r="D94" s="286"/>
      <c r="E94" s="286"/>
      <c r="F94" s="200"/>
    </row>
    <row r="95" spans="1:8">
      <c r="A95" s="542" t="s">
        <v>242</v>
      </c>
      <c r="B95" s="542"/>
      <c r="C95" s="542"/>
      <c r="D95" s="542"/>
      <c r="E95" s="542"/>
      <c r="F95" s="542"/>
      <c r="H95" s="319"/>
    </row>
    <row r="96" spans="1:8" ht="6.75" customHeight="1"/>
    <row r="97" spans="1:7">
      <c r="A97" s="284">
        <v>3</v>
      </c>
      <c r="B97" s="531" t="s">
        <v>67</v>
      </c>
      <c r="C97" s="531"/>
      <c r="D97" s="531"/>
      <c r="E97" s="284" t="s">
        <v>8</v>
      </c>
      <c r="F97" s="187" t="s">
        <v>9</v>
      </c>
    </row>
    <row r="98" spans="1:7">
      <c r="A98" s="188" t="s">
        <v>27</v>
      </c>
      <c r="B98" s="532" t="s">
        <v>243</v>
      </c>
      <c r="C98" s="532"/>
      <c r="D98" s="532"/>
      <c r="E98" s="179"/>
      <c r="F98" s="288"/>
      <c r="G98" s="319"/>
    </row>
    <row r="99" spans="1:7">
      <c r="A99" s="188" t="s">
        <v>28</v>
      </c>
      <c r="B99" s="543" t="s">
        <v>244</v>
      </c>
      <c r="C99" s="543"/>
      <c r="D99" s="543"/>
      <c r="E99" s="179"/>
      <c r="F99" s="288"/>
    </row>
    <row r="100" spans="1:7" ht="12.75" customHeight="1">
      <c r="A100" s="188" t="s">
        <v>29</v>
      </c>
      <c r="B100" s="543" t="s">
        <v>245</v>
      </c>
      <c r="C100" s="543"/>
      <c r="D100" s="543"/>
      <c r="E100" s="179"/>
      <c r="F100" s="288"/>
    </row>
    <row r="101" spans="1:7">
      <c r="A101" s="188" t="s">
        <v>30</v>
      </c>
      <c r="B101" s="543" t="s">
        <v>246</v>
      </c>
      <c r="C101" s="543"/>
      <c r="D101" s="543"/>
      <c r="E101" s="179"/>
      <c r="F101" s="288"/>
    </row>
    <row r="102" spans="1:7">
      <c r="A102" s="188" t="s">
        <v>42</v>
      </c>
      <c r="B102" s="543" t="s">
        <v>271</v>
      </c>
      <c r="C102" s="543"/>
      <c r="D102" s="543"/>
      <c r="E102" s="179"/>
      <c r="F102" s="288"/>
    </row>
    <row r="103" spans="1:7" ht="12.75" customHeight="1">
      <c r="A103" s="188" t="s">
        <v>43</v>
      </c>
      <c r="B103" s="533" t="s">
        <v>247</v>
      </c>
      <c r="C103" s="534"/>
      <c r="D103" s="535"/>
      <c r="E103" s="179"/>
      <c r="F103" s="288"/>
    </row>
    <row r="104" spans="1:7">
      <c r="A104" s="516" t="s">
        <v>56</v>
      </c>
      <c r="B104" s="517"/>
      <c r="C104" s="517"/>
      <c r="D104" s="518"/>
      <c r="E104" s="186"/>
      <c r="F104" s="187"/>
    </row>
    <row r="105" spans="1:7">
      <c r="A105" s="286"/>
      <c r="B105" s="286"/>
      <c r="C105" s="286"/>
      <c r="D105" s="286"/>
      <c r="E105" s="286"/>
      <c r="F105" s="200"/>
    </row>
    <row r="106" spans="1:7">
      <c r="A106" s="286"/>
      <c r="B106" s="286"/>
      <c r="C106" s="286"/>
      <c r="D106" s="286"/>
      <c r="E106" s="286"/>
      <c r="F106" s="200"/>
    </row>
    <row r="107" spans="1:7">
      <c r="A107" s="542" t="s">
        <v>248</v>
      </c>
      <c r="B107" s="542"/>
      <c r="C107" s="542"/>
      <c r="D107" s="542"/>
      <c r="E107" s="542"/>
      <c r="F107" s="542"/>
    </row>
    <row r="108" spans="1:7" ht="7.5" customHeight="1">
      <c r="F108" s="203"/>
    </row>
    <row r="109" spans="1:7">
      <c r="A109" s="542" t="s">
        <v>272</v>
      </c>
      <c r="B109" s="542"/>
      <c r="C109" s="542"/>
      <c r="D109" s="542"/>
      <c r="E109" s="542"/>
      <c r="F109" s="542"/>
    </row>
    <row r="110" spans="1:7" hidden="1">
      <c r="A110" s="286"/>
      <c r="B110" s="286"/>
      <c r="C110" s="286"/>
      <c r="D110" s="286"/>
      <c r="E110" s="286"/>
      <c r="F110" s="286"/>
    </row>
    <row r="111" spans="1:7">
      <c r="A111" s="284" t="s">
        <v>55</v>
      </c>
      <c r="B111" s="520" t="s">
        <v>273</v>
      </c>
      <c r="C111" s="521"/>
      <c r="D111" s="522"/>
      <c r="E111" s="284" t="s">
        <v>8</v>
      </c>
      <c r="F111" s="187" t="s">
        <v>9</v>
      </c>
    </row>
    <row r="112" spans="1:7">
      <c r="A112" s="188" t="s">
        <v>27</v>
      </c>
      <c r="B112" s="533" t="s">
        <v>274</v>
      </c>
      <c r="C112" s="534"/>
      <c r="D112" s="535"/>
      <c r="E112" s="179"/>
      <c r="F112" s="288"/>
    </row>
    <row r="113" spans="1:9" ht="12.75" customHeight="1">
      <c r="A113" s="188" t="s">
        <v>28</v>
      </c>
      <c r="B113" s="533" t="s">
        <v>275</v>
      </c>
      <c r="C113" s="534"/>
      <c r="D113" s="535"/>
      <c r="E113" s="179"/>
      <c r="F113" s="288"/>
    </row>
    <row r="114" spans="1:9">
      <c r="A114" s="188" t="s">
        <v>29</v>
      </c>
      <c r="B114" s="533" t="s">
        <v>276</v>
      </c>
      <c r="C114" s="534"/>
      <c r="D114" s="535"/>
      <c r="E114" s="179"/>
      <c r="F114" s="288"/>
      <c r="I114" s="323"/>
    </row>
    <row r="115" spans="1:9">
      <c r="A115" s="188" t="s">
        <v>30</v>
      </c>
      <c r="B115" s="543" t="s">
        <v>277</v>
      </c>
      <c r="C115" s="543"/>
      <c r="D115" s="543"/>
      <c r="E115" s="179"/>
      <c r="F115" s="288"/>
    </row>
    <row r="116" spans="1:9">
      <c r="A116" s="188" t="s">
        <v>42</v>
      </c>
      <c r="B116" s="523" t="s">
        <v>278</v>
      </c>
      <c r="C116" s="508"/>
      <c r="D116" s="524"/>
      <c r="E116" s="179"/>
      <c r="F116" s="288"/>
      <c r="I116" s="323"/>
    </row>
    <row r="117" spans="1:9">
      <c r="A117" s="188" t="s">
        <v>43</v>
      </c>
      <c r="B117" s="533" t="s">
        <v>279</v>
      </c>
      <c r="C117" s="534"/>
      <c r="D117" s="535"/>
      <c r="E117" s="179"/>
      <c r="F117" s="288"/>
    </row>
    <row r="118" spans="1:9" ht="15">
      <c r="A118" s="204"/>
      <c r="B118" s="516" t="s">
        <v>61</v>
      </c>
      <c r="C118" s="544"/>
      <c r="D118" s="545"/>
      <c r="E118" s="179"/>
      <c r="F118" s="187"/>
    </row>
    <row r="119" spans="1:9" ht="13.5" customHeight="1">
      <c r="A119" s="318"/>
      <c r="B119" s="540"/>
      <c r="C119" s="541"/>
      <c r="D119" s="541"/>
      <c r="E119" s="541"/>
      <c r="F119" s="541"/>
    </row>
    <row r="120" spans="1:9" ht="13.5" customHeight="1">
      <c r="A120" s="318"/>
      <c r="B120" s="540"/>
      <c r="C120" s="541"/>
      <c r="D120" s="541"/>
      <c r="E120" s="541"/>
      <c r="F120" s="541"/>
    </row>
    <row r="121" spans="1:9">
      <c r="A121" s="286"/>
      <c r="B121" s="286"/>
      <c r="C121" s="286"/>
      <c r="D121" s="286"/>
      <c r="E121" s="286"/>
      <c r="F121" s="200"/>
    </row>
    <row r="122" spans="1:9">
      <c r="A122" s="542" t="s">
        <v>280</v>
      </c>
      <c r="B122" s="542"/>
      <c r="C122" s="542"/>
      <c r="D122" s="542"/>
      <c r="E122" s="542"/>
      <c r="F122" s="542"/>
    </row>
    <row r="123" spans="1:9" hidden="1">
      <c r="F123" s="203"/>
    </row>
    <row r="124" spans="1:9">
      <c r="A124" s="284" t="s">
        <v>58</v>
      </c>
      <c r="B124" s="520" t="s">
        <v>281</v>
      </c>
      <c r="C124" s="521"/>
      <c r="D124" s="522"/>
      <c r="E124" s="284" t="s">
        <v>8</v>
      </c>
      <c r="F124" s="187" t="s">
        <v>9</v>
      </c>
    </row>
    <row r="125" spans="1:9">
      <c r="A125" s="188" t="s">
        <v>27</v>
      </c>
      <c r="B125" s="543" t="s">
        <v>282</v>
      </c>
      <c r="C125" s="543"/>
      <c r="D125" s="543"/>
      <c r="E125" s="179"/>
      <c r="F125" s="288"/>
    </row>
    <row r="126" spans="1:9">
      <c r="A126" s="516" t="s">
        <v>61</v>
      </c>
      <c r="B126" s="517"/>
      <c r="C126" s="517"/>
      <c r="D126" s="517"/>
      <c r="E126" s="186"/>
      <c r="F126" s="187"/>
    </row>
    <row r="127" spans="1:9" ht="12" customHeight="1">
      <c r="A127" s="318"/>
      <c r="B127" s="540"/>
      <c r="C127" s="541"/>
      <c r="D127" s="541"/>
      <c r="E127" s="541"/>
      <c r="F127" s="541"/>
    </row>
    <row r="128" spans="1:9" ht="16.5" customHeight="1"/>
    <row r="129" spans="1:6">
      <c r="A129" s="519" t="s">
        <v>249</v>
      </c>
      <c r="B129" s="519"/>
      <c r="C129" s="519"/>
      <c r="D129" s="519"/>
      <c r="E129" s="519"/>
      <c r="F129" s="519"/>
    </row>
    <row r="130" spans="1:6" hidden="1">
      <c r="A130" s="286"/>
    </row>
    <row r="131" spans="1:6">
      <c r="A131" s="284">
        <v>4</v>
      </c>
      <c r="B131" s="516" t="s">
        <v>250</v>
      </c>
      <c r="C131" s="517"/>
      <c r="D131" s="517"/>
      <c r="E131" s="518"/>
      <c r="F131" s="187" t="s">
        <v>9</v>
      </c>
    </row>
    <row r="132" spans="1:6">
      <c r="A132" s="205" t="s">
        <v>55</v>
      </c>
      <c r="B132" s="523" t="s">
        <v>273</v>
      </c>
      <c r="C132" s="508"/>
      <c r="D132" s="508"/>
      <c r="E132" s="524"/>
      <c r="F132" s="288"/>
    </row>
    <row r="133" spans="1:6">
      <c r="A133" s="205" t="s">
        <v>58</v>
      </c>
      <c r="B133" s="523" t="s">
        <v>281</v>
      </c>
      <c r="C133" s="508"/>
      <c r="D133" s="508"/>
      <c r="E133" s="524"/>
      <c r="F133" s="288"/>
    </row>
    <row r="134" spans="1:6">
      <c r="A134" s="516" t="s">
        <v>56</v>
      </c>
      <c r="B134" s="517"/>
      <c r="C134" s="517"/>
      <c r="D134" s="517"/>
      <c r="E134" s="518"/>
      <c r="F134" s="187"/>
    </row>
    <row r="136" spans="1:6" hidden="1"/>
    <row r="137" spans="1:6" ht="15.75" customHeight="1">
      <c r="A137" s="539" t="s">
        <v>222</v>
      </c>
      <c r="B137" s="539"/>
      <c r="C137" s="539"/>
      <c r="D137" s="539"/>
      <c r="E137" s="539"/>
      <c r="F137" s="539"/>
    </row>
    <row r="138" spans="1:6" ht="8.25" customHeight="1"/>
    <row r="139" spans="1:6">
      <c r="A139" s="188">
        <v>5</v>
      </c>
      <c r="B139" s="516" t="s">
        <v>25</v>
      </c>
      <c r="C139" s="517"/>
      <c r="D139" s="517"/>
      <c r="E139" s="518"/>
      <c r="F139" s="187" t="s">
        <v>9</v>
      </c>
    </row>
    <row r="140" spans="1:6">
      <c r="A140" s="188" t="s">
        <v>27</v>
      </c>
      <c r="B140" s="523" t="s">
        <v>104</v>
      </c>
      <c r="C140" s="508"/>
      <c r="D140" s="508"/>
      <c r="E140" s="524"/>
      <c r="F140" s="288"/>
    </row>
    <row r="141" spans="1:6">
      <c r="A141" s="188" t="s">
        <v>28</v>
      </c>
      <c r="B141" s="523" t="s">
        <v>527</v>
      </c>
      <c r="C141" s="508"/>
      <c r="D141" s="508"/>
      <c r="E141" s="524"/>
      <c r="F141" s="288"/>
    </row>
    <row r="142" spans="1:6">
      <c r="A142" s="188" t="s">
        <v>29</v>
      </c>
      <c r="B142" s="523" t="s">
        <v>541</v>
      </c>
      <c r="C142" s="508"/>
      <c r="D142" s="508"/>
      <c r="E142" s="524"/>
      <c r="F142" s="288"/>
    </row>
    <row r="143" spans="1:6">
      <c r="A143" s="188" t="s">
        <v>30</v>
      </c>
      <c r="B143" s="523" t="s">
        <v>25</v>
      </c>
      <c r="C143" s="508"/>
      <c r="D143" s="508"/>
      <c r="E143" s="524"/>
      <c r="F143" s="288"/>
    </row>
    <row r="144" spans="1:6">
      <c r="A144" s="188" t="s">
        <v>42</v>
      </c>
      <c r="B144" s="523" t="s">
        <v>523</v>
      </c>
      <c r="C144" s="508"/>
      <c r="D144" s="508"/>
      <c r="E144" s="524"/>
      <c r="F144" s="288"/>
    </row>
    <row r="145" spans="1:6">
      <c r="A145" s="516" t="s">
        <v>56</v>
      </c>
      <c r="B145" s="517"/>
      <c r="C145" s="517"/>
      <c r="D145" s="517"/>
      <c r="E145" s="518"/>
      <c r="F145" s="187"/>
    </row>
    <row r="146" spans="1:6" ht="13.5">
      <c r="A146" s="318"/>
      <c r="B146" s="324"/>
    </row>
    <row r="148" spans="1:6">
      <c r="A148" s="519" t="s">
        <v>223</v>
      </c>
      <c r="B148" s="519"/>
      <c r="C148" s="519"/>
      <c r="D148" s="519"/>
      <c r="E148" s="519"/>
      <c r="F148" s="519"/>
    </row>
    <row r="150" spans="1:6">
      <c r="A150" s="284">
        <v>6</v>
      </c>
      <c r="B150" s="531" t="s">
        <v>80</v>
      </c>
      <c r="C150" s="531"/>
      <c r="D150" s="531"/>
      <c r="E150" s="284" t="s">
        <v>8</v>
      </c>
      <c r="F150" s="187" t="s">
        <v>9</v>
      </c>
    </row>
    <row r="151" spans="1:6">
      <c r="A151" s="188" t="s">
        <v>27</v>
      </c>
      <c r="B151" s="532" t="s">
        <v>283</v>
      </c>
      <c r="C151" s="532"/>
      <c r="D151" s="532"/>
      <c r="E151" s="179"/>
      <c r="F151" s="288"/>
    </row>
    <row r="152" spans="1:6">
      <c r="A152" s="188" t="s">
        <v>28</v>
      </c>
      <c r="B152" s="533" t="s">
        <v>20</v>
      </c>
      <c r="C152" s="534"/>
      <c r="D152" s="535"/>
      <c r="E152" s="179"/>
      <c r="F152" s="288"/>
    </row>
    <row r="153" spans="1:6">
      <c r="A153" s="188" t="s">
        <v>29</v>
      </c>
      <c r="B153" s="520" t="s">
        <v>21</v>
      </c>
      <c r="C153" s="521"/>
      <c r="D153" s="521"/>
      <c r="E153" s="185"/>
      <c r="F153" s="187"/>
    </row>
    <row r="154" spans="1:6">
      <c r="A154" s="206" t="s">
        <v>224</v>
      </c>
      <c r="B154" s="533" t="s">
        <v>22</v>
      </c>
      <c r="C154" s="534"/>
      <c r="D154" s="535"/>
      <c r="E154" s="179"/>
      <c r="F154" s="288"/>
    </row>
    <row r="155" spans="1:6">
      <c r="A155" s="206" t="s">
        <v>225</v>
      </c>
      <c r="B155" s="533" t="s">
        <v>23</v>
      </c>
      <c r="C155" s="534"/>
      <c r="D155" s="535"/>
      <c r="E155" s="179"/>
      <c r="F155" s="288"/>
    </row>
    <row r="156" spans="1:6">
      <c r="A156" s="206" t="s">
        <v>226</v>
      </c>
      <c r="B156" s="536" t="s">
        <v>24</v>
      </c>
      <c r="C156" s="537"/>
      <c r="D156" s="538"/>
      <c r="E156" s="179"/>
      <c r="F156" s="288"/>
    </row>
    <row r="157" spans="1:6">
      <c r="A157" s="516" t="s">
        <v>56</v>
      </c>
      <c r="B157" s="517"/>
      <c r="C157" s="517"/>
      <c r="D157" s="517"/>
      <c r="E157" s="518"/>
      <c r="F157" s="187"/>
    </row>
    <row r="158" spans="1:6">
      <c r="A158" s="325"/>
      <c r="B158" s="325"/>
    </row>
    <row r="159" spans="1:6">
      <c r="A159" s="325"/>
      <c r="B159" s="325"/>
    </row>
    <row r="160" spans="1:6">
      <c r="A160" s="325"/>
      <c r="B160" s="325"/>
    </row>
    <row r="161" spans="1:7">
      <c r="A161" s="325"/>
      <c r="B161" s="325"/>
    </row>
    <row r="162" spans="1:7">
      <c r="A162" s="519" t="s">
        <v>251</v>
      </c>
      <c r="B162" s="519"/>
      <c r="C162" s="519"/>
      <c r="D162" s="519"/>
      <c r="E162" s="519"/>
      <c r="F162" s="519"/>
    </row>
    <row r="163" spans="1:7" ht="20.25" customHeight="1">
      <c r="A163" s="520" t="s">
        <v>150</v>
      </c>
      <c r="B163" s="521"/>
      <c r="C163" s="521"/>
      <c r="D163" s="521"/>
      <c r="E163" s="522"/>
      <c r="F163" s="187" t="s">
        <v>9</v>
      </c>
    </row>
    <row r="164" spans="1:7">
      <c r="A164" s="188" t="s">
        <v>27</v>
      </c>
      <c r="B164" s="523" t="s">
        <v>88</v>
      </c>
      <c r="C164" s="508"/>
      <c r="D164" s="508"/>
      <c r="E164" s="524"/>
      <c r="F164" s="288"/>
    </row>
    <row r="165" spans="1:7">
      <c r="A165" s="188" t="s">
        <v>28</v>
      </c>
      <c r="B165" s="523" t="s">
        <v>227</v>
      </c>
      <c r="C165" s="508"/>
      <c r="D165" s="508"/>
      <c r="E165" s="524"/>
      <c r="F165" s="288"/>
    </row>
    <row r="166" spans="1:7">
      <c r="A166" s="188" t="s">
        <v>29</v>
      </c>
      <c r="B166" s="523" t="s">
        <v>228</v>
      </c>
      <c r="C166" s="508"/>
      <c r="D166" s="508"/>
      <c r="E166" s="524"/>
      <c r="F166" s="288"/>
    </row>
    <row r="167" spans="1:7">
      <c r="A167" s="188" t="s">
        <v>30</v>
      </c>
      <c r="B167" s="523" t="s">
        <v>229</v>
      </c>
      <c r="C167" s="508"/>
      <c r="D167" s="508"/>
      <c r="E167" s="524"/>
      <c r="F167" s="288"/>
    </row>
    <row r="168" spans="1:7">
      <c r="A168" s="188" t="s">
        <v>42</v>
      </c>
      <c r="B168" s="523" t="s">
        <v>254</v>
      </c>
      <c r="C168" s="508"/>
      <c r="D168" s="508"/>
      <c r="E168" s="524"/>
      <c r="F168" s="288"/>
    </row>
    <row r="169" spans="1:7" ht="16.5" customHeight="1">
      <c r="A169" s="516" t="s">
        <v>253</v>
      </c>
      <c r="B169" s="517"/>
      <c r="C169" s="517"/>
      <c r="D169" s="517"/>
      <c r="E169" s="518"/>
      <c r="F169" s="187"/>
    </row>
    <row r="170" spans="1:7">
      <c r="A170" s="188" t="s">
        <v>43</v>
      </c>
      <c r="B170" s="523" t="s">
        <v>255</v>
      </c>
      <c r="C170" s="508"/>
      <c r="D170" s="508"/>
      <c r="E170" s="524"/>
      <c r="F170" s="288"/>
    </row>
    <row r="171" spans="1:7">
      <c r="A171" s="516" t="s">
        <v>252</v>
      </c>
      <c r="B171" s="517"/>
      <c r="C171" s="517"/>
      <c r="D171" s="517"/>
      <c r="E171" s="518"/>
      <c r="F171" s="187"/>
      <c r="G171" s="319"/>
    </row>
    <row r="172" spans="1:7" ht="15">
      <c r="A172" s="528" t="s">
        <v>267</v>
      </c>
      <c r="B172" s="529"/>
      <c r="C172" s="529"/>
      <c r="D172" s="529"/>
      <c r="E172" s="529"/>
      <c r="F172" s="187"/>
      <c r="G172" s="326"/>
    </row>
    <row r="173" spans="1:7">
      <c r="B173" s="324"/>
      <c r="C173" s="324"/>
      <c r="D173" s="196"/>
      <c r="E173" s="196"/>
      <c r="F173" s="199"/>
    </row>
    <row r="174" spans="1:7" ht="26.25" customHeight="1">
      <c r="A174" s="530" t="s">
        <v>265</v>
      </c>
      <c r="B174" s="530"/>
      <c r="C174" s="530"/>
      <c r="D174" s="530"/>
      <c r="E174" s="530"/>
      <c r="F174" s="530"/>
    </row>
    <row r="175" spans="1:7" ht="13.5" thickBot="1">
      <c r="A175" s="327"/>
      <c r="B175" s="327"/>
      <c r="C175" s="327"/>
      <c r="D175" s="327"/>
      <c r="E175" s="327"/>
      <c r="F175" s="327"/>
    </row>
    <row r="176" spans="1:7" ht="14.25" thickTop="1" thickBot="1">
      <c r="A176" s="328" t="s">
        <v>102</v>
      </c>
      <c r="B176" s="329"/>
      <c r="C176" s="330"/>
      <c r="D176" s="331" t="s">
        <v>133</v>
      </c>
      <c r="E176" s="329"/>
      <c r="F176" s="332"/>
      <c r="G176" s="333"/>
    </row>
    <row r="177" spans="1:10" ht="13.5" thickTop="1">
      <c r="A177" s="501" t="s">
        <v>136</v>
      </c>
      <c r="B177" s="502"/>
      <c r="C177" s="503"/>
      <c r="D177" s="504" t="s">
        <v>262</v>
      </c>
      <c r="E177" s="505"/>
      <c r="F177" s="506"/>
    </row>
    <row r="178" spans="1:10">
      <c r="A178" s="507" t="s">
        <v>135</v>
      </c>
      <c r="B178" s="508"/>
      <c r="C178" s="509"/>
      <c r="D178" s="510" t="s">
        <v>266</v>
      </c>
      <c r="E178" s="511"/>
      <c r="F178" s="512"/>
    </row>
    <row r="179" spans="1:10" ht="27" customHeight="1" thickBot="1">
      <c r="A179" s="513" t="s">
        <v>137</v>
      </c>
      <c r="B179" s="514"/>
      <c r="C179" s="515"/>
      <c r="D179" s="525" t="s">
        <v>263</v>
      </c>
      <c r="E179" s="526"/>
      <c r="F179" s="527"/>
    </row>
    <row r="180" spans="1:10" ht="13.5" thickBot="1">
      <c r="A180" s="488" t="s">
        <v>61</v>
      </c>
      <c r="B180" s="489"/>
      <c r="C180" s="490"/>
      <c r="D180" s="491" t="s">
        <v>264</v>
      </c>
      <c r="E180" s="492"/>
      <c r="F180" s="493"/>
    </row>
    <row r="181" spans="1:10" ht="28.5" customHeight="1" thickTop="1" thickBot="1">
      <c r="A181" s="494" t="s">
        <v>578</v>
      </c>
      <c r="B181" s="495"/>
      <c r="C181" s="496"/>
      <c r="D181" s="334" t="s">
        <v>256</v>
      </c>
      <c r="E181" s="334" t="s">
        <v>259</v>
      </c>
      <c r="F181" s="335" t="s">
        <v>260</v>
      </c>
    </row>
    <row r="182" spans="1:10" ht="14.25" thickTop="1" thickBot="1">
      <c r="A182" s="497" t="s">
        <v>134</v>
      </c>
      <c r="B182" s="498"/>
      <c r="C182" s="499"/>
      <c r="D182" s="336" t="s">
        <v>257</v>
      </c>
      <c r="E182" s="336" t="s">
        <v>258</v>
      </c>
      <c r="F182" s="337" t="s">
        <v>261</v>
      </c>
      <c r="J182" s="338"/>
    </row>
    <row r="183" spans="1:10" ht="30.75" customHeight="1" thickTop="1">
      <c r="A183" s="500" t="s">
        <v>155</v>
      </c>
      <c r="B183" s="500"/>
      <c r="C183" s="500"/>
      <c r="D183" s="500"/>
      <c r="E183" s="500"/>
      <c r="F183" s="500"/>
    </row>
    <row r="186" spans="1:10">
      <c r="C186" s="339"/>
      <c r="F186" s="340"/>
    </row>
    <row r="187" spans="1:10">
      <c r="C187" s="339"/>
      <c r="D187" s="341"/>
      <c r="E187" s="341"/>
      <c r="F187" s="342"/>
    </row>
    <row r="188" spans="1:10">
      <c r="C188" s="339"/>
    </row>
    <row r="189" spans="1:10">
      <c r="C189" s="339"/>
      <c r="D189" s="341"/>
      <c r="E189" s="341"/>
      <c r="F189" s="342"/>
    </row>
    <row r="190" spans="1:10">
      <c r="C190" s="339"/>
      <c r="D190" s="343"/>
      <c r="E190" s="343"/>
      <c r="F190" s="344"/>
    </row>
    <row r="191" spans="1:10">
      <c r="C191" s="339"/>
      <c r="F191" s="340"/>
    </row>
    <row r="192" spans="1:10">
      <c r="C192" s="339"/>
      <c r="F192" s="340"/>
    </row>
    <row r="193" spans="3:6">
      <c r="C193" s="339"/>
      <c r="F193" s="340"/>
    </row>
    <row r="194" spans="3:6">
      <c r="C194" s="339"/>
    </row>
    <row r="195" spans="3:6">
      <c r="C195" s="339"/>
    </row>
  </sheetData>
  <mergeCells count="134">
    <mergeCell ref="A3:G3"/>
    <mergeCell ref="A4:F4"/>
    <mergeCell ref="C7:F7"/>
    <mergeCell ref="C8:F8"/>
    <mergeCell ref="C9:F9"/>
    <mergeCell ref="A11:F11"/>
    <mergeCell ref="A17:F17"/>
    <mergeCell ref="A18:C18"/>
    <mergeCell ref="D18:E18"/>
    <mergeCell ref="A19:C19"/>
    <mergeCell ref="D19:E19"/>
    <mergeCell ref="D28:E28"/>
    <mergeCell ref="B33:F33"/>
    <mergeCell ref="B35:D35"/>
    <mergeCell ref="B36:D36"/>
    <mergeCell ref="B37:D37"/>
    <mergeCell ref="B38:D38"/>
    <mergeCell ref="B39:D39"/>
    <mergeCell ref="E39:E40"/>
    <mergeCell ref="B40:D40"/>
    <mergeCell ref="A42:E42"/>
    <mergeCell ref="B43:F43"/>
    <mergeCell ref="B45:F45"/>
    <mergeCell ref="A47:F47"/>
    <mergeCell ref="A49:F49"/>
    <mergeCell ref="B50:D50"/>
    <mergeCell ref="B51:D51"/>
    <mergeCell ref="B52:D52"/>
    <mergeCell ref="B53:D53"/>
    <mergeCell ref="B54:D54"/>
    <mergeCell ref="A55:D55"/>
    <mergeCell ref="B56:F56"/>
    <mergeCell ref="A58:F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A68:D68"/>
    <mergeCell ref="B69:F69"/>
    <mergeCell ref="B70:F70"/>
    <mergeCell ref="A72:F72"/>
    <mergeCell ref="B74:C74"/>
    <mergeCell ref="B75:C75"/>
    <mergeCell ref="B76:C76"/>
    <mergeCell ref="B78:E78"/>
    <mergeCell ref="B79:E79"/>
    <mergeCell ref="B80:E80"/>
    <mergeCell ref="B81:E81"/>
    <mergeCell ref="A82:E82"/>
    <mergeCell ref="B83:F83"/>
    <mergeCell ref="B84:F84"/>
    <mergeCell ref="B85:F85"/>
    <mergeCell ref="A87:F87"/>
    <mergeCell ref="A88:E88"/>
    <mergeCell ref="B89:E89"/>
    <mergeCell ref="B90:E90"/>
    <mergeCell ref="B91:E91"/>
    <mergeCell ref="A92:E92"/>
    <mergeCell ref="A95:F95"/>
    <mergeCell ref="B97:D97"/>
    <mergeCell ref="B98:D98"/>
    <mergeCell ref="B99:D99"/>
    <mergeCell ref="B100:D100"/>
    <mergeCell ref="B101:D101"/>
    <mergeCell ref="B102:D102"/>
    <mergeCell ref="B103:D103"/>
    <mergeCell ref="A104:D104"/>
    <mergeCell ref="A107:F107"/>
    <mergeCell ref="A109:F109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F119"/>
    <mergeCell ref="B120:F120"/>
    <mergeCell ref="A122:F122"/>
    <mergeCell ref="B124:D124"/>
    <mergeCell ref="B125:D125"/>
    <mergeCell ref="A126:D126"/>
    <mergeCell ref="B127:F127"/>
    <mergeCell ref="A129:F129"/>
    <mergeCell ref="B131:E131"/>
    <mergeCell ref="B132:E132"/>
    <mergeCell ref="B133:E133"/>
    <mergeCell ref="A134:E134"/>
    <mergeCell ref="A137:F137"/>
    <mergeCell ref="B139:E139"/>
    <mergeCell ref="B140:E140"/>
    <mergeCell ref="B141:E141"/>
    <mergeCell ref="B142:E142"/>
    <mergeCell ref="B144:E144"/>
    <mergeCell ref="A145:E145"/>
    <mergeCell ref="A148:F148"/>
    <mergeCell ref="B150:D150"/>
    <mergeCell ref="B151:D151"/>
    <mergeCell ref="B143:E143"/>
    <mergeCell ref="B152:D152"/>
    <mergeCell ref="B153:D153"/>
    <mergeCell ref="B154:D154"/>
    <mergeCell ref="B155:D155"/>
    <mergeCell ref="B156:D156"/>
    <mergeCell ref="A157:E157"/>
    <mergeCell ref="A162:F162"/>
    <mergeCell ref="A163:E163"/>
    <mergeCell ref="B164:E164"/>
    <mergeCell ref="B165:E165"/>
    <mergeCell ref="B166:E166"/>
    <mergeCell ref="B167:E167"/>
    <mergeCell ref="D179:F179"/>
    <mergeCell ref="B168:E168"/>
    <mergeCell ref="A169:E169"/>
    <mergeCell ref="B170:E170"/>
    <mergeCell ref="A171:E171"/>
    <mergeCell ref="A172:E172"/>
    <mergeCell ref="A174:F174"/>
    <mergeCell ref="A180:C180"/>
    <mergeCell ref="D180:F180"/>
    <mergeCell ref="A181:C181"/>
    <mergeCell ref="A182:C182"/>
    <mergeCell ref="A183:F183"/>
    <mergeCell ref="A177:C177"/>
    <mergeCell ref="D177:F177"/>
    <mergeCell ref="A178:C178"/>
    <mergeCell ref="D178:F178"/>
    <mergeCell ref="A179:C179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6" max="5" man="1"/>
    <brk id="94" max="5" man="1"/>
    <brk id="147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5"/>
  <sheetViews>
    <sheetView zoomScale="120" zoomScaleNormal="120" workbookViewId="0">
      <pane ySplit="3" topLeftCell="A4" activePane="bottomLeft" state="frozen"/>
      <selection activeCell="I190" sqref="I190"/>
      <selection pane="bottomLeft" activeCell="A4" sqref="A4:F4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9.5703125" style="209" bestFit="1" customWidth="1"/>
    <col min="8" max="9" width="9.140625" style="209"/>
    <col min="10" max="10" width="11.7109375" style="209" customWidth="1"/>
    <col min="11" max="16384" width="9.140625" style="209"/>
  </cols>
  <sheetData>
    <row r="1" spans="1:7" ht="13.5" customHeight="1"/>
    <row r="2" spans="1:7" ht="6.75" customHeight="1"/>
    <row r="3" spans="1:7" ht="14.25" customHeight="1">
      <c r="A3" s="582"/>
      <c r="B3" s="583"/>
      <c r="C3" s="583"/>
      <c r="D3" s="584"/>
      <c r="E3" s="584"/>
      <c r="F3" s="585"/>
      <c r="G3" s="585"/>
    </row>
    <row r="4" spans="1:7" ht="25.5" customHeight="1">
      <c r="A4" s="476"/>
      <c r="B4" s="586"/>
      <c r="C4" s="586"/>
      <c r="D4" s="586"/>
      <c r="E4" s="586"/>
      <c r="F4" s="586"/>
    </row>
    <row r="5" spans="1:7">
      <c r="A5" s="181" t="s">
        <v>298</v>
      </c>
      <c r="B5" s="181"/>
      <c r="C5" s="181"/>
      <c r="D5" s="181"/>
      <c r="E5" s="181"/>
      <c r="F5" s="181"/>
    </row>
    <row r="7" spans="1:7">
      <c r="B7" s="205" t="s">
        <v>122</v>
      </c>
      <c r="C7" s="587"/>
      <c r="D7" s="587"/>
      <c r="E7" s="587"/>
      <c r="F7" s="587"/>
    </row>
    <row r="8" spans="1:7">
      <c r="B8" s="205" t="s">
        <v>123</v>
      </c>
      <c r="C8" s="587"/>
      <c r="D8" s="587"/>
      <c r="E8" s="587"/>
      <c r="F8" s="587"/>
    </row>
    <row r="9" spans="1:7">
      <c r="B9" s="205" t="s">
        <v>0</v>
      </c>
      <c r="C9" s="587"/>
      <c r="D9" s="587"/>
      <c r="E9" s="587"/>
      <c r="F9" s="587"/>
    </row>
    <row r="11" spans="1:7">
      <c r="A11" s="531" t="s">
        <v>1</v>
      </c>
      <c r="B11" s="531"/>
      <c r="C11" s="531"/>
      <c r="D11" s="531"/>
      <c r="E11" s="531"/>
      <c r="F11" s="531"/>
    </row>
    <row r="12" spans="1:7">
      <c r="A12" s="188" t="s">
        <v>27</v>
      </c>
      <c r="B12" s="281" t="s">
        <v>2</v>
      </c>
      <c r="C12" s="282"/>
      <c r="D12" s="282"/>
      <c r="E12" s="282"/>
      <c r="F12" s="285"/>
    </row>
    <row r="13" spans="1:7">
      <c r="A13" s="188" t="s">
        <v>28</v>
      </c>
      <c r="B13" s="289" t="s">
        <v>3</v>
      </c>
      <c r="C13" s="299"/>
      <c r="D13" s="299"/>
      <c r="E13" s="299"/>
      <c r="F13" s="188" t="s">
        <v>296</v>
      </c>
    </row>
    <row r="14" spans="1:7" ht="25.5">
      <c r="A14" s="204" t="s">
        <v>29</v>
      </c>
      <c r="B14" s="300" t="s">
        <v>235</v>
      </c>
      <c r="C14" s="301"/>
      <c r="D14" s="301"/>
      <c r="E14" s="302"/>
      <c r="F14" s="182" t="s">
        <v>294</v>
      </c>
    </row>
    <row r="15" spans="1:7">
      <c r="A15" s="188" t="s">
        <v>30</v>
      </c>
      <c r="B15" s="303" t="s">
        <v>577</v>
      </c>
      <c r="C15" s="304"/>
      <c r="D15" s="304"/>
      <c r="E15" s="304"/>
      <c r="F15" s="188">
        <v>12</v>
      </c>
    </row>
    <row r="17" spans="1:6">
      <c r="A17" s="531" t="s">
        <v>31</v>
      </c>
      <c r="B17" s="531"/>
      <c r="C17" s="531"/>
      <c r="D17" s="531"/>
      <c r="E17" s="531"/>
      <c r="F17" s="531"/>
    </row>
    <row r="18" spans="1:6" ht="15" customHeight="1">
      <c r="A18" s="516" t="s">
        <v>32</v>
      </c>
      <c r="B18" s="569"/>
      <c r="C18" s="562"/>
      <c r="D18" s="516" t="s">
        <v>236</v>
      </c>
      <c r="E18" s="562"/>
      <c r="F18" s="284" t="s">
        <v>230</v>
      </c>
    </row>
    <row r="19" spans="1:6" ht="15">
      <c r="A19" s="516" t="s">
        <v>333</v>
      </c>
      <c r="B19" s="569"/>
      <c r="C19" s="571"/>
      <c r="D19" s="531" t="s">
        <v>284</v>
      </c>
      <c r="E19" s="572"/>
      <c r="F19" s="189">
        <v>1</v>
      </c>
    </row>
    <row r="20" spans="1:6" ht="16.5" customHeight="1"/>
    <row r="21" spans="1:6">
      <c r="A21" s="287" t="s">
        <v>4</v>
      </c>
      <c r="B21" s="280"/>
      <c r="C21" s="280"/>
      <c r="D21" s="280"/>
      <c r="E21" s="280"/>
      <c r="F21" s="280"/>
    </row>
    <row r="22" spans="1:6">
      <c r="A22" s="305" t="s">
        <v>239</v>
      </c>
      <c r="B22" s="278"/>
      <c r="C22" s="278"/>
      <c r="D22" s="278"/>
      <c r="E22" s="278"/>
      <c r="F22" s="279"/>
    </row>
    <row r="23" spans="1:6" ht="51">
      <c r="A23" s="193">
        <v>1</v>
      </c>
      <c r="B23" s="303" t="s">
        <v>210</v>
      </c>
      <c r="C23" s="304"/>
      <c r="D23" s="304"/>
      <c r="E23" s="306"/>
      <c r="F23" s="190" t="s">
        <v>333</v>
      </c>
    </row>
    <row r="24" spans="1:6" ht="13.5" thickBot="1">
      <c r="A24" s="188">
        <v>2</v>
      </c>
      <c r="B24" s="305" t="s">
        <v>209</v>
      </c>
      <c r="C24" s="307"/>
      <c r="D24" s="307"/>
      <c r="E24" s="308"/>
      <c r="F24" s="191" t="s">
        <v>299</v>
      </c>
    </row>
    <row r="25" spans="1:6" ht="13.5" thickBot="1">
      <c r="A25" s="188">
        <v>3</v>
      </c>
      <c r="B25" s="281" t="s">
        <v>35</v>
      </c>
      <c r="C25" s="282"/>
      <c r="D25" s="282"/>
      <c r="E25" s="282"/>
      <c r="F25" s="192"/>
    </row>
    <row r="26" spans="1:6">
      <c r="A26" s="188">
        <v>4</v>
      </c>
      <c r="B26" s="281" t="s">
        <v>6</v>
      </c>
      <c r="C26" s="282"/>
      <c r="D26" s="282"/>
      <c r="E26" s="283"/>
      <c r="F26" s="193" t="s">
        <v>297</v>
      </c>
    </row>
    <row r="27" spans="1:6">
      <c r="A27" s="188">
        <v>5</v>
      </c>
      <c r="B27" s="281" t="s">
        <v>7</v>
      </c>
      <c r="C27" s="282"/>
      <c r="D27" s="282"/>
      <c r="E27" s="283"/>
      <c r="F27" s="194" t="s">
        <v>295</v>
      </c>
    </row>
    <row r="28" spans="1:6" ht="15">
      <c r="A28" s="196"/>
      <c r="B28" s="309"/>
      <c r="C28" s="309"/>
      <c r="D28" s="573" t="s">
        <v>583</v>
      </c>
      <c r="E28" s="572"/>
      <c r="F28" s="288"/>
    </row>
    <row r="29" spans="1:6" ht="11.25" customHeight="1">
      <c r="A29" s="310"/>
      <c r="B29" s="309"/>
      <c r="C29" s="311"/>
      <c r="D29" s="286"/>
      <c r="E29" s="286"/>
      <c r="F29" s="312"/>
    </row>
    <row r="30" spans="1:6" ht="11.25" customHeight="1">
      <c r="A30" s="310"/>
      <c r="B30" s="309"/>
      <c r="C30" s="311"/>
      <c r="D30" s="286"/>
      <c r="E30" s="286"/>
      <c r="F30" s="312"/>
    </row>
    <row r="31" spans="1:6" ht="11.25" customHeight="1">
      <c r="A31" s="196"/>
      <c r="B31" s="309"/>
      <c r="C31" s="309"/>
      <c r="D31" s="309"/>
      <c r="E31" s="199"/>
      <c r="F31" s="199"/>
    </row>
    <row r="32" spans="1:6" ht="11.25" customHeight="1">
      <c r="A32" s="196"/>
      <c r="B32" s="309"/>
      <c r="C32" s="309"/>
      <c r="D32" s="309"/>
      <c r="E32" s="199"/>
      <c r="F32" s="199"/>
    </row>
    <row r="33" spans="1:7">
      <c r="A33" s="196"/>
      <c r="B33" s="542" t="s">
        <v>36</v>
      </c>
      <c r="C33" s="542"/>
      <c r="D33" s="542"/>
      <c r="E33" s="542"/>
      <c r="F33" s="542"/>
    </row>
    <row r="35" spans="1:7" ht="15">
      <c r="A35" s="188">
        <v>1</v>
      </c>
      <c r="B35" s="516" t="s">
        <v>37</v>
      </c>
      <c r="C35" s="569"/>
      <c r="D35" s="562"/>
      <c r="E35" s="187" t="s">
        <v>8</v>
      </c>
      <c r="F35" s="284" t="s">
        <v>9</v>
      </c>
    </row>
    <row r="36" spans="1:7" ht="15">
      <c r="A36" s="188" t="s">
        <v>27</v>
      </c>
      <c r="B36" s="523" t="s">
        <v>38</v>
      </c>
      <c r="C36" s="556"/>
      <c r="D36" s="557"/>
      <c r="E36" s="195"/>
      <c r="F36" s="288"/>
      <c r="G36" s="313"/>
    </row>
    <row r="37" spans="1:7" ht="15">
      <c r="A37" s="188" t="s">
        <v>28</v>
      </c>
      <c r="B37" s="523" t="s">
        <v>440</v>
      </c>
      <c r="C37" s="556"/>
      <c r="D37" s="557"/>
      <c r="E37" s="179"/>
      <c r="F37" s="288"/>
      <c r="G37" s="313"/>
    </row>
    <row r="38" spans="1:7" ht="15">
      <c r="A38" s="188" t="s">
        <v>29</v>
      </c>
      <c r="B38" s="574" t="s">
        <v>441</v>
      </c>
      <c r="C38" s="575"/>
      <c r="D38" s="576"/>
      <c r="E38" s="179"/>
      <c r="F38" s="288"/>
      <c r="G38" s="314"/>
    </row>
    <row r="39" spans="1:7" ht="15">
      <c r="A39" s="204" t="s">
        <v>30</v>
      </c>
      <c r="B39" s="523" t="s">
        <v>442</v>
      </c>
      <c r="C39" s="556"/>
      <c r="D39" s="557"/>
      <c r="E39" s="577"/>
      <c r="F39" s="315"/>
      <c r="G39" s="314"/>
    </row>
    <row r="40" spans="1:7" ht="15">
      <c r="A40" s="204" t="s">
        <v>42</v>
      </c>
      <c r="B40" s="579" t="s">
        <v>240</v>
      </c>
      <c r="C40" s="580"/>
      <c r="D40" s="581"/>
      <c r="E40" s="578"/>
      <c r="F40" s="288"/>
      <c r="G40" s="316"/>
    </row>
    <row r="41" spans="1:7">
      <c r="A41" s="188" t="s">
        <v>43</v>
      </c>
      <c r="B41" s="281" t="s">
        <v>11</v>
      </c>
      <c r="C41" s="282"/>
      <c r="D41" s="283"/>
      <c r="E41" s="179"/>
      <c r="F41" s="288"/>
    </row>
    <row r="42" spans="1:7" ht="15">
      <c r="A42" s="566" t="s">
        <v>26</v>
      </c>
      <c r="B42" s="567"/>
      <c r="C42" s="567"/>
      <c r="D42" s="567"/>
      <c r="E42" s="568"/>
      <c r="F42" s="187"/>
    </row>
    <row r="43" spans="1:7" ht="11.25" customHeight="1">
      <c r="A43" s="310"/>
      <c r="B43" s="540"/>
      <c r="C43" s="563"/>
      <c r="D43" s="563"/>
      <c r="E43" s="563"/>
      <c r="F43" s="563"/>
    </row>
    <row r="44" spans="1:7" ht="11.25" customHeight="1">
      <c r="A44" s="311"/>
      <c r="B44" s="311"/>
      <c r="C44" s="286"/>
      <c r="D44" s="286"/>
      <c r="E44" s="286"/>
      <c r="F44" s="200"/>
    </row>
    <row r="45" spans="1:7" ht="11.25" customHeight="1">
      <c r="A45" s="310"/>
      <c r="B45" s="540"/>
      <c r="C45" s="563"/>
      <c r="D45" s="563"/>
      <c r="E45" s="563"/>
      <c r="F45" s="563"/>
    </row>
    <row r="47" spans="1:7" ht="15.75" customHeight="1">
      <c r="A47" s="539" t="s">
        <v>211</v>
      </c>
      <c r="B47" s="539"/>
      <c r="C47" s="539"/>
      <c r="D47" s="539"/>
      <c r="E47" s="539"/>
      <c r="F47" s="539"/>
    </row>
    <row r="48" spans="1:7" ht="9.75" customHeight="1">
      <c r="A48" s="317"/>
      <c r="B48" s="317"/>
      <c r="C48" s="317"/>
      <c r="D48" s="317"/>
      <c r="E48" s="317"/>
      <c r="F48" s="317"/>
    </row>
    <row r="49" spans="1:6" ht="15.75" customHeight="1">
      <c r="A49" s="564" t="s">
        <v>212</v>
      </c>
      <c r="B49" s="565"/>
      <c r="C49" s="565"/>
      <c r="D49" s="565"/>
      <c r="E49" s="565"/>
      <c r="F49" s="565"/>
    </row>
    <row r="50" spans="1:6" ht="15.75" customHeight="1">
      <c r="A50" s="188" t="s">
        <v>213</v>
      </c>
      <c r="B50" s="516" t="s">
        <v>215</v>
      </c>
      <c r="C50" s="569"/>
      <c r="D50" s="562"/>
      <c r="E50" s="284" t="s">
        <v>8</v>
      </c>
      <c r="F50" s="187" t="s">
        <v>9</v>
      </c>
    </row>
    <row r="51" spans="1:6" ht="15.75" customHeight="1">
      <c r="A51" s="188" t="s">
        <v>27</v>
      </c>
      <c r="B51" s="523" t="s">
        <v>214</v>
      </c>
      <c r="C51" s="508"/>
      <c r="D51" s="570"/>
      <c r="E51" s="179"/>
      <c r="F51" s="288"/>
    </row>
    <row r="52" spans="1:6" ht="15.75" customHeight="1">
      <c r="A52" s="188" t="s">
        <v>28</v>
      </c>
      <c r="B52" s="523" t="s">
        <v>268</v>
      </c>
      <c r="C52" s="508"/>
      <c r="D52" s="570"/>
      <c r="E52" s="179"/>
      <c r="F52" s="288"/>
    </row>
    <row r="53" spans="1:6" ht="15.75" customHeight="1">
      <c r="A53" s="188"/>
      <c r="B53" s="516" t="s">
        <v>61</v>
      </c>
      <c r="C53" s="544"/>
      <c r="D53" s="545"/>
      <c r="E53" s="179"/>
      <c r="F53" s="187"/>
    </row>
    <row r="54" spans="1:6">
      <c r="A54" s="188" t="s">
        <v>29</v>
      </c>
      <c r="B54" s="543" t="s">
        <v>232</v>
      </c>
      <c r="C54" s="543"/>
      <c r="D54" s="543"/>
      <c r="E54" s="179"/>
      <c r="F54" s="288"/>
    </row>
    <row r="55" spans="1:6" ht="15.75" customHeight="1">
      <c r="A55" s="516" t="s">
        <v>56</v>
      </c>
      <c r="B55" s="517"/>
      <c r="C55" s="517"/>
      <c r="D55" s="517"/>
      <c r="E55" s="186"/>
      <c r="F55" s="187"/>
    </row>
    <row r="56" spans="1:6" ht="11.25" customHeight="1">
      <c r="A56" s="310"/>
      <c r="B56" s="540"/>
      <c r="C56" s="563"/>
      <c r="D56" s="563"/>
      <c r="E56" s="563"/>
      <c r="F56" s="563"/>
    </row>
    <row r="57" spans="1:6" ht="11.25" customHeight="1">
      <c r="A57" s="196"/>
      <c r="B57" s="197"/>
      <c r="C57" s="197"/>
      <c r="D57" s="197"/>
      <c r="E57" s="198"/>
      <c r="F57" s="199"/>
    </row>
    <row r="58" spans="1:6" ht="27.75" customHeight="1">
      <c r="A58" s="564" t="s">
        <v>269</v>
      </c>
      <c r="B58" s="565"/>
      <c r="C58" s="565"/>
      <c r="D58" s="565"/>
      <c r="E58" s="565"/>
      <c r="F58" s="565"/>
    </row>
    <row r="59" spans="1:6">
      <c r="A59" s="284" t="s">
        <v>216</v>
      </c>
      <c r="B59" s="531" t="s">
        <v>233</v>
      </c>
      <c r="C59" s="531"/>
      <c r="D59" s="531"/>
      <c r="E59" s="284" t="s">
        <v>8</v>
      </c>
      <c r="F59" s="187" t="s">
        <v>9</v>
      </c>
    </row>
    <row r="60" spans="1:6">
      <c r="A60" s="188" t="s">
        <v>27</v>
      </c>
      <c r="B60" s="532" t="s">
        <v>234</v>
      </c>
      <c r="C60" s="532"/>
      <c r="D60" s="532"/>
      <c r="E60" s="179"/>
      <c r="F60" s="288"/>
    </row>
    <row r="61" spans="1:6">
      <c r="A61" s="188" t="s">
        <v>28</v>
      </c>
      <c r="B61" s="532" t="s">
        <v>18</v>
      </c>
      <c r="C61" s="532"/>
      <c r="D61" s="532"/>
      <c r="E61" s="179"/>
      <c r="F61" s="288"/>
    </row>
    <row r="62" spans="1:6" ht="13.5">
      <c r="A62" s="188" t="s">
        <v>29</v>
      </c>
      <c r="B62" s="532" t="s">
        <v>231</v>
      </c>
      <c r="C62" s="532"/>
      <c r="D62" s="532"/>
      <c r="E62" s="179"/>
      <c r="F62" s="288"/>
    </row>
    <row r="63" spans="1:6">
      <c r="A63" s="188" t="s">
        <v>30</v>
      </c>
      <c r="B63" s="532" t="s">
        <v>13</v>
      </c>
      <c r="C63" s="532"/>
      <c r="D63" s="532"/>
      <c r="E63" s="179"/>
      <c r="F63" s="288"/>
    </row>
    <row r="64" spans="1:6">
      <c r="A64" s="188" t="s">
        <v>42</v>
      </c>
      <c r="B64" s="532" t="s">
        <v>270</v>
      </c>
      <c r="C64" s="532"/>
      <c r="D64" s="532"/>
      <c r="E64" s="179"/>
      <c r="F64" s="288"/>
    </row>
    <row r="65" spans="1:7" ht="15">
      <c r="A65" s="188" t="s">
        <v>43</v>
      </c>
      <c r="B65" s="523" t="s">
        <v>218</v>
      </c>
      <c r="C65" s="556"/>
      <c r="D65" s="557"/>
      <c r="E65" s="179"/>
      <c r="F65" s="288"/>
    </row>
    <row r="66" spans="1:7">
      <c r="A66" s="188" t="s">
        <v>44</v>
      </c>
      <c r="B66" s="532" t="s">
        <v>15</v>
      </c>
      <c r="C66" s="532"/>
      <c r="D66" s="532"/>
      <c r="E66" s="179"/>
      <c r="F66" s="288"/>
    </row>
    <row r="67" spans="1:7">
      <c r="A67" s="188" t="s">
        <v>45</v>
      </c>
      <c r="B67" s="532" t="s">
        <v>16</v>
      </c>
      <c r="C67" s="532"/>
      <c r="D67" s="532"/>
      <c r="E67" s="179"/>
      <c r="F67" s="288"/>
    </row>
    <row r="68" spans="1:7">
      <c r="A68" s="531" t="s">
        <v>56</v>
      </c>
      <c r="B68" s="531"/>
      <c r="C68" s="531"/>
      <c r="D68" s="531"/>
      <c r="E68" s="186"/>
      <c r="F68" s="187"/>
    </row>
    <row r="69" spans="1:7" ht="12" customHeight="1">
      <c r="A69" s="318"/>
      <c r="B69" s="558"/>
      <c r="C69" s="559"/>
      <c r="D69" s="559"/>
      <c r="E69" s="559"/>
      <c r="F69" s="559"/>
    </row>
    <row r="70" spans="1:7" ht="12" customHeight="1">
      <c r="A70" s="318"/>
      <c r="B70" s="540"/>
      <c r="C70" s="560"/>
      <c r="D70" s="560"/>
      <c r="E70" s="560"/>
      <c r="F70" s="560"/>
    </row>
    <row r="71" spans="1:7">
      <c r="A71" s="196"/>
      <c r="B71" s="197"/>
      <c r="C71" s="197"/>
      <c r="D71" s="197"/>
      <c r="E71" s="198"/>
      <c r="F71" s="199"/>
      <c r="G71" s="319"/>
    </row>
    <row r="72" spans="1:7" ht="15" customHeight="1">
      <c r="A72" s="561" t="s">
        <v>221</v>
      </c>
      <c r="B72" s="555"/>
      <c r="C72" s="555"/>
      <c r="D72" s="555"/>
      <c r="E72" s="555"/>
      <c r="F72" s="555"/>
      <c r="G72" s="319"/>
    </row>
    <row r="73" spans="1:7" hidden="1">
      <c r="A73" s="196"/>
      <c r="B73" s="197"/>
      <c r="C73" s="197"/>
      <c r="D73" s="197"/>
      <c r="E73" s="198"/>
      <c r="F73" s="199"/>
      <c r="G73" s="319"/>
    </row>
    <row r="74" spans="1:7" ht="15.75" customHeight="1">
      <c r="A74" s="284" t="s">
        <v>219</v>
      </c>
      <c r="B74" s="516" t="s">
        <v>47</v>
      </c>
      <c r="C74" s="562"/>
      <c r="D74" s="284" t="s">
        <v>182</v>
      </c>
      <c r="E74" s="284" t="s">
        <v>183</v>
      </c>
      <c r="F74" s="187" t="s">
        <v>9</v>
      </c>
    </row>
    <row r="75" spans="1:7" ht="15.75" customHeight="1">
      <c r="A75" s="188" t="s">
        <v>27</v>
      </c>
      <c r="B75" s="523" t="s">
        <v>12</v>
      </c>
      <c r="C75" s="508"/>
      <c r="D75" s="183"/>
      <c r="E75" s="184"/>
      <c r="F75" s="288"/>
    </row>
    <row r="76" spans="1:7">
      <c r="A76" s="188" t="s">
        <v>28</v>
      </c>
      <c r="B76" s="523" t="s">
        <v>241</v>
      </c>
      <c r="C76" s="508"/>
      <c r="D76" s="183"/>
      <c r="E76" s="184"/>
      <c r="F76" s="288"/>
      <c r="G76" s="333"/>
    </row>
    <row r="77" spans="1:7">
      <c r="A77" s="188" t="s">
        <v>29</v>
      </c>
      <c r="B77" s="281" t="s">
        <v>238</v>
      </c>
      <c r="C77" s="282"/>
      <c r="D77" s="320"/>
      <c r="E77" s="321"/>
      <c r="F77" s="288"/>
    </row>
    <row r="78" spans="1:7">
      <c r="A78" s="188" t="s">
        <v>30</v>
      </c>
      <c r="B78" s="523" t="s">
        <v>162</v>
      </c>
      <c r="C78" s="508"/>
      <c r="D78" s="508"/>
      <c r="E78" s="524"/>
      <c r="F78" s="288"/>
    </row>
    <row r="79" spans="1:7">
      <c r="A79" s="188" t="s">
        <v>42</v>
      </c>
      <c r="B79" s="523" t="s">
        <v>153</v>
      </c>
      <c r="C79" s="508"/>
      <c r="D79" s="508"/>
      <c r="E79" s="524"/>
      <c r="F79" s="288"/>
    </row>
    <row r="80" spans="1:7">
      <c r="A80" s="188" t="s">
        <v>43</v>
      </c>
      <c r="B80" s="523" t="s">
        <v>48</v>
      </c>
      <c r="C80" s="508"/>
      <c r="D80" s="508"/>
      <c r="E80" s="524"/>
      <c r="F80" s="288"/>
      <c r="G80" s="333"/>
    </row>
    <row r="81" spans="1:8">
      <c r="A81" s="188" t="s">
        <v>44</v>
      </c>
      <c r="B81" s="523" t="s">
        <v>11</v>
      </c>
      <c r="C81" s="508"/>
      <c r="D81" s="508"/>
      <c r="E81" s="524"/>
      <c r="F81" s="288"/>
    </row>
    <row r="82" spans="1:8">
      <c r="A82" s="531" t="s">
        <v>56</v>
      </c>
      <c r="B82" s="531"/>
      <c r="C82" s="531"/>
      <c r="D82" s="531"/>
      <c r="E82" s="531"/>
      <c r="F82" s="187"/>
    </row>
    <row r="83" spans="1:8" ht="10.5" customHeight="1">
      <c r="A83" s="322"/>
      <c r="B83" s="552"/>
      <c r="C83" s="553"/>
      <c r="D83" s="553"/>
      <c r="E83" s="553"/>
      <c r="F83" s="553"/>
    </row>
    <row r="84" spans="1:8" ht="10.5" customHeight="1">
      <c r="A84" s="322"/>
      <c r="B84" s="554"/>
      <c r="C84" s="555"/>
      <c r="D84" s="555"/>
      <c r="E84" s="555"/>
      <c r="F84" s="555"/>
    </row>
    <row r="85" spans="1:8" ht="10.5" customHeight="1">
      <c r="A85" s="322"/>
      <c r="B85" s="546"/>
      <c r="C85" s="547"/>
      <c r="D85" s="547"/>
      <c r="E85" s="547"/>
      <c r="F85" s="547"/>
    </row>
    <row r="86" spans="1:8" ht="15" customHeight="1">
      <c r="A86" s="286"/>
      <c r="B86" s="286"/>
      <c r="C86" s="286"/>
      <c r="D86" s="286"/>
      <c r="E86" s="286"/>
      <c r="F86" s="200"/>
    </row>
    <row r="87" spans="1:8" ht="17.25" customHeight="1">
      <c r="A87" s="548" t="s">
        <v>237</v>
      </c>
      <c r="B87" s="548"/>
      <c r="C87" s="548"/>
      <c r="D87" s="548"/>
      <c r="E87" s="548"/>
      <c r="F87" s="548"/>
    </row>
    <row r="88" spans="1:8">
      <c r="A88" s="516" t="s">
        <v>220</v>
      </c>
      <c r="B88" s="517"/>
      <c r="C88" s="517"/>
      <c r="D88" s="517"/>
      <c r="E88" s="518"/>
      <c r="F88" s="187" t="s">
        <v>9</v>
      </c>
    </row>
    <row r="89" spans="1:8">
      <c r="A89" s="188" t="s">
        <v>213</v>
      </c>
      <c r="B89" s="549" t="s">
        <v>215</v>
      </c>
      <c r="C89" s="550"/>
      <c r="D89" s="550"/>
      <c r="E89" s="551"/>
      <c r="F89" s="187"/>
    </row>
    <row r="90" spans="1:8">
      <c r="A90" s="188" t="s">
        <v>216</v>
      </c>
      <c r="B90" s="549" t="s">
        <v>217</v>
      </c>
      <c r="C90" s="550"/>
      <c r="D90" s="550"/>
      <c r="E90" s="551"/>
      <c r="F90" s="187"/>
    </row>
    <row r="91" spans="1:8">
      <c r="A91" s="188" t="s">
        <v>219</v>
      </c>
      <c r="B91" s="549" t="s">
        <v>47</v>
      </c>
      <c r="C91" s="550"/>
      <c r="D91" s="550"/>
      <c r="E91" s="551"/>
      <c r="F91" s="187"/>
    </row>
    <row r="92" spans="1:8">
      <c r="A92" s="516" t="s">
        <v>56</v>
      </c>
      <c r="B92" s="517"/>
      <c r="C92" s="517"/>
      <c r="D92" s="517"/>
      <c r="E92" s="518"/>
      <c r="F92" s="187"/>
    </row>
    <row r="93" spans="1:8">
      <c r="A93" s="286"/>
      <c r="B93" s="286"/>
      <c r="C93" s="286"/>
      <c r="D93" s="286"/>
      <c r="E93" s="286"/>
      <c r="F93" s="200"/>
    </row>
    <row r="94" spans="1:8">
      <c r="A94" s="286"/>
      <c r="B94" s="286"/>
      <c r="C94" s="286"/>
      <c r="D94" s="286"/>
      <c r="E94" s="286"/>
      <c r="F94" s="200"/>
    </row>
    <row r="95" spans="1:8">
      <c r="A95" s="542" t="s">
        <v>242</v>
      </c>
      <c r="B95" s="542"/>
      <c r="C95" s="542"/>
      <c r="D95" s="542"/>
      <c r="E95" s="542"/>
      <c r="F95" s="542"/>
      <c r="H95" s="319"/>
    </row>
    <row r="96" spans="1:8" ht="6.75" customHeight="1"/>
    <row r="97" spans="1:7">
      <c r="A97" s="284">
        <v>3</v>
      </c>
      <c r="B97" s="531" t="s">
        <v>67</v>
      </c>
      <c r="C97" s="531"/>
      <c r="D97" s="531"/>
      <c r="E97" s="284" t="s">
        <v>8</v>
      </c>
      <c r="F97" s="187" t="s">
        <v>9</v>
      </c>
    </row>
    <row r="98" spans="1:7">
      <c r="A98" s="188" t="s">
        <v>27</v>
      </c>
      <c r="B98" s="532" t="s">
        <v>243</v>
      </c>
      <c r="C98" s="532"/>
      <c r="D98" s="532"/>
      <c r="E98" s="179"/>
      <c r="F98" s="288"/>
      <c r="G98" s="319"/>
    </row>
    <row r="99" spans="1:7">
      <c r="A99" s="188" t="s">
        <v>28</v>
      </c>
      <c r="B99" s="543" t="s">
        <v>244</v>
      </c>
      <c r="C99" s="543"/>
      <c r="D99" s="543"/>
      <c r="E99" s="179"/>
      <c r="F99" s="288"/>
    </row>
    <row r="100" spans="1:7" ht="12.75" customHeight="1">
      <c r="A100" s="188" t="s">
        <v>29</v>
      </c>
      <c r="B100" s="543" t="s">
        <v>245</v>
      </c>
      <c r="C100" s="543"/>
      <c r="D100" s="543"/>
      <c r="E100" s="179"/>
      <c r="F100" s="288"/>
    </row>
    <row r="101" spans="1:7">
      <c r="A101" s="188" t="s">
        <v>30</v>
      </c>
      <c r="B101" s="543" t="s">
        <v>246</v>
      </c>
      <c r="C101" s="543"/>
      <c r="D101" s="543"/>
      <c r="E101" s="179"/>
      <c r="F101" s="288"/>
    </row>
    <row r="102" spans="1:7">
      <c r="A102" s="188" t="s">
        <v>42</v>
      </c>
      <c r="B102" s="543" t="s">
        <v>271</v>
      </c>
      <c r="C102" s="543"/>
      <c r="D102" s="543"/>
      <c r="E102" s="179"/>
      <c r="F102" s="288"/>
    </row>
    <row r="103" spans="1:7" ht="12.75" customHeight="1">
      <c r="A103" s="188" t="s">
        <v>43</v>
      </c>
      <c r="B103" s="533" t="s">
        <v>247</v>
      </c>
      <c r="C103" s="534"/>
      <c r="D103" s="535"/>
      <c r="E103" s="179"/>
      <c r="F103" s="288"/>
    </row>
    <row r="104" spans="1:7">
      <c r="A104" s="516" t="s">
        <v>56</v>
      </c>
      <c r="B104" s="517"/>
      <c r="C104" s="517"/>
      <c r="D104" s="518"/>
      <c r="E104" s="186"/>
      <c r="F104" s="187"/>
    </row>
    <row r="105" spans="1:7">
      <c r="A105" s="286"/>
      <c r="B105" s="286"/>
      <c r="C105" s="286"/>
      <c r="D105" s="286"/>
      <c r="E105" s="286"/>
      <c r="F105" s="200"/>
    </row>
    <row r="106" spans="1:7">
      <c r="A106" s="286"/>
      <c r="B106" s="286"/>
      <c r="C106" s="286"/>
      <c r="D106" s="286"/>
      <c r="E106" s="286"/>
      <c r="F106" s="200"/>
    </row>
    <row r="107" spans="1:7">
      <c r="A107" s="542" t="s">
        <v>248</v>
      </c>
      <c r="B107" s="542"/>
      <c r="C107" s="542"/>
      <c r="D107" s="542"/>
      <c r="E107" s="542"/>
      <c r="F107" s="542"/>
    </row>
    <row r="108" spans="1:7" ht="7.5" customHeight="1">
      <c r="F108" s="203"/>
    </row>
    <row r="109" spans="1:7">
      <c r="A109" s="542" t="s">
        <v>272</v>
      </c>
      <c r="B109" s="542"/>
      <c r="C109" s="542"/>
      <c r="D109" s="542"/>
      <c r="E109" s="542"/>
      <c r="F109" s="542"/>
    </row>
    <row r="110" spans="1:7" hidden="1">
      <c r="A110" s="286"/>
      <c r="B110" s="286"/>
      <c r="C110" s="286"/>
      <c r="D110" s="286"/>
      <c r="E110" s="286"/>
      <c r="F110" s="286"/>
    </row>
    <row r="111" spans="1:7">
      <c r="A111" s="284" t="s">
        <v>55</v>
      </c>
      <c r="B111" s="520" t="s">
        <v>273</v>
      </c>
      <c r="C111" s="521"/>
      <c r="D111" s="522"/>
      <c r="E111" s="284" t="s">
        <v>8</v>
      </c>
      <c r="F111" s="187" t="s">
        <v>9</v>
      </c>
    </row>
    <row r="112" spans="1:7">
      <c r="A112" s="188" t="s">
        <v>27</v>
      </c>
      <c r="B112" s="533" t="s">
        <v>274</v>
      </c>
      <c r="C112" s="534"/>
      <c r="D112" s="535"/>
      <c r="E112" s="179"/>
      <c r="F112" s="288"/>
    </row>
    <row r="113" spans="1:9" ht="12.75" customHeight="1">
      <c r="A113" s="188" t="s">
        <v>28</v>
      </c>
      <c r="B113" s="533" t="s">
        <v>275</v>
      </c>
      <c r="C113" s="534"/>
      <c r="D113" s="535"/>
      <c r="E113" s="179"/>
      <c r="F113" s="288"/>
    </row>
    <row r="114" spans="1:9">
      <c r="A114" s="188" t="s">
        <v>29</v>
      </c>
      <c r="B114" s="533" t="s">
        <v>276</v>
      </c>
      <c r="C114" s="534"/>
      <c r="D114" s="535"/>
      <c r="E114" s="179"/>
      <c r="F114" s="288"/>
      <c r="I114" s="323"/>
    </row>
    <row r="115" spans="1:9">
      <c r="A115" s="188" t="s">
        <v>30</v>
      </c>
      <c r="B115" s="543" t="s">
        <v>277</v>
      </c>
      <c r="C115" s="543"/>
      <c r="D115" s="543"/>
      <c r="E115" s="179"/>
      <c r="F115" s="288"/>
    </row>
    <row r="116" spans="1:9">
      <c r="A116" s="188" t="s">
        <v>42</v>
      </c>
      <c r="B116" s="523" t="s">
        <v>278</v>
      </c>
      <c r="C116" s="508"/>
      <c r="D116" s="524"/>
      <c r="E116" s="179"/>
      <c r="F116" s="288"/>
      <c r="I116" s="323"/>
    </row>
    <row r="117" spans="1:9">
      <c r="A117" s="188" t="s">
        <v>43</v>
      </c>
      <c r="B117" s="533" t="s">
        <v>279</v>
      </c>
      <c r="C117" s="534"/>
      <c r="D117" s="535"/>
      <c r="E117" s="179"/>
      <c r="F117" s="288"/>
    </row>
    <row r="118" spans="1:9" ht="15">
      <c r="A118" s="204"/>
      <c r="B118" s="516" t="s">
        <v>61</v>
      </c>
      <c r="C118" s="544"/>
      <c r="D118" s="545"/>
      <c r="E118" s="179"/>
      <c r="F118" s="187"/>
    </row>
    <row r="119" spans="1:9" ht="13.5" customHeight="1">
      <c r="A119" s="318"/>
      <c r="B119" s="540"/>
      <c r="C119" s="541"/>
      <c r="D119" s="541"/>
      <c r="E119" s="541"/>
      <c r="F119" s="541"/>
    </row>
    <row r="120" spans="1:9" ht="13.5" customHeight="1">
      <c r="A120" s="318"/>
      <c r="B120" s="540"/>
      <c r="C120" s="541"/>
      <c r="D120" s="541"/>
      <c r="E120" s="541"/>
      <c r="F120" s="541"/>
    </row>
    <row r="121" spans="1:9">
      <c r="A121" s="286"/>
      <c r="B121" s="286"/>
      <c r="C121" s="286"/>
      <c r="D121" s="286"/>
      <c r="E121" s="286"/>
      <c r="F121" s="200"/>
    </row>
    <row r="122" spans="1:9">
      <c r="A122" s="542" t="s">
        <v>280</v>
      </c>
      <c r="B122" s="542"/>
      <c r="C122" s="542"/>
      <c r="D122" s="542"/>
      <c r="E122" s="542"/>
      <c r="F122" s="542"/>
    </row>
    <row r="123" spans="1:9" hidden="1">
      <c r="F123" s="203"/>
    </row>
    <row r="124" spans="1:9">
      <c r="A124" s="284" t="s">
        <v>58</v>
      </c>
      <c r="B124" s="520" t="s">
        <v>281</v>
      </c>
      <c r="C124" s="521"/>
      <c r="D124" s="522"/>
      <c r="E124" s="284" t="s">
        <v>8</v>
      </c>
      <c r="F124" s="187" t="s">
        <v>9</v>
      </c>
    </row>
    <row r="125" spans="1:9">
      <c r="A125" s="188" t="s">
        <v>27</v>
      </c>
      <c r="B125" s="543" t="s">
        <v>282</v>
      </c>
      <c r="C125" s="543"/>
      <c r="D125" s="543"/>
      <c r="E125" s="179"/>
      <c r="F125" s="288"/>
    </row>
    <row r="126" spans="1:9">
      <c r="A126" s="516" t="s">
        <v>61</v>
      </c>
      <c r="B126" s="517"/>
      <c r="C126" s="517"/>
      <c r="D126" s="517"/>
      <c r="E126" s="186"/>
      <c r="F126" s="187"/>
    </row>
    <row r="127" spans="1:9" ht="16.5" customHeight="1">
      <c r="A127" s="318"/>
      <c r="B127" s="540"/>
      <c r="C127" s="541"/>
      <c r="D127" s="541"/>
      <c r="E127" s="541"/>
      <c r="F127" s="541"/>
    </row>
    <row r="128" spans="1:9" ht="16.5" customHeight="1"/>
    <row r="129" spans="1:6">
      <c r="A129" s="519" t="s">
        <v>249</v>
      </c>
      <c r="B129" s="519"/>
      <c r="C129" s="519"/>
      <c r="D129" s="519"/>
      <c r="E129" s="519"/>
      <c r="F129" s="519"/>
    </row>
    <row r="130" spans="1:6" hidden="1">
      <c r="A130" s="286"/>
    </row>
    <row r="131" spans="1:6">
      <c r="A131" s="284">
        <v>4</v>
      </c>
      <c r="B131" s="516" t="s">
        <v>250</v>
      </c>
      <c r="C131" s="517"/>
      <c r="D131" s="517"/>
      <c r="E131" s="518"/>
      <c r="F131" s="187" t="s">
        <v>9</v>
      </c>
    </row>
    <row r="132" spans="1:6">
      <c r="A132" s="205" t="s">
        <v>55</v>
      </c>
      <c r="B132" s="523" t="s">
        <v>273</v>
      </c>
      <c r="C132" s="508"/>
      <c r="D132" s="508"/>
      <c r="E132" s="524"/>
      <c r="F132" s="288"/>
    </row>
    <row r="133" spans="1:6">
      <c r="A133" s="205" t="s">
        <v>58</v>
      </c>
      <c r="B133" s="523" t="s">
        <v>281</v>
      </c>
      <c r="C133" s="508"/>
      <c r="D133" s="508"/>
      <c r="E133" s="524"/>
      <c r="F133" s="288"/>
    </row>
    <row r="134" spans="1:6">
      <c r="A134" s="516" t="s">
        <v>56</v>
      </c>
      <c r="B134" s="517"/>
      <c r="C134" s="517"/>
      <c r="D134" s="517"/>
      <c r="E134" s="518"/>
      <c r="F134" s="187"/>
    </row>
    <row r="136" spans="1:6" hidden="1"/>
    <row r="137" spans="1:6" ht="15.75" customHeight="1">
      <c r="A137" s="539" t="s">
        <v>222</v>
      </c>
      <c r="B137" s="539"/>
      <c r="C137" s="539"/>
      <c r="D137" s="539"/>
      <c r="E137" s="539"/>
      <c r="F137" s="539"/>
    </row>
    <row r="138" spans="1:6" ht="8.25" customHeight="1"/>
    <row r="139" spans="1:6">
      <c r="A139" s="188">
        <v>5</v>
      </c>
      <c r="B139" s="516" t="s">
        <v>25</v>
      </c>
      <c r="C139" s="517"/>
      <c r="D139" s="517"/>
      <c r="E139" s="518"/>
      <c r="F139" s="187" t="s">
        <v>9</v>
      </c>
    </row>
    <row r="140" spans="1:6">
      <c r="A140" s="188" t="s">
        <v>27</v>
      </c>
      <c r="B140" s="523" t="s">
        <v>104</v>
      </c>
      <c r="C140" s="508"/>
      <c r="D140" s="508"/>
      <c r="E140" s="524"/>
      <c r="F140" s="288"/>
    </row>
    <row r="141" spans="1:6">
      <c r="A141" s="188" t="s">
        <v>28</v>
      </c>
      <c r="B141" s="523" t="s">
        <v>527</v>
      </c>
      <c r="C141" s="508"/>
      <c r="D141" s="508"/>
      <c r="E141" s="524"/>
      <c r="F141" s="288"/>
    </row>
    <row r="142" spans="1:6">
      <c r="A142" s="188" t="s">
        <v>29</v>
      </c>
      <c r="B142" s="523" t="s">
        <v>541</v>
      </c>
      <c r="C142" s="508"/>
      <c r="D142" s="508"/>
      <c r="E142" s="524"/>
      <c r="F142" s="288"/>
    </row>
    <row r="143" spans="1:6">
      <c r="A143" s="188" t="s">
        <v>30</v>
      </c>
      <c r="B143" s="523" t="s">
        <v>25</v>
      </c>
      <c r="C143" s="508"/>
      <c r="D143" s="508"/>
      <c r="E143" s="524"/>
      <c r="F143" s="288"/>
    </row>
    <row r="144" spans="1:6">
      <c r="A144" s="188" t="s">
        <v>42</v>
      </c>
      <c r="B144" s="523" t="s">
        <v>523</v>
      </c>
      <c r="C144" s="508"/>
      <c r="D144" s="508"/>
      <c r="E144" s="524"/>
      <c r="F144" s="288"/>
    </row>
    <row r="145" spans="1:6">
      <c r="A145" s="516" t="s">
        <v>56</v>
      </c>
      <c r="B145" s="517"/>
      <c r="C145" s="517"/>
      <c r="D145" s="517"/>
      <c r="E145" s="518"/>
      <c r="F145" s="187"/>
    </row>
    <row r="146" spans="1:6" ht="13.5">
      <c r="A146" s="318"/>
      <c r="B146" s="324"/>
    </row>
    <row r="148" spans="1:6">
      <c r="A148" s="519" t="s">
        <v>223</v>
      </c>
      <c r="B148" s="519"/>
      <c r="C148" s="519"/>
      <c r="D148" s="519"/>
      <c r="E148" s="519"/>
      <c r="F148" s="519"/>
    </row>
    <row r="150" spans="1:6">
      <c r="A150" s="284">
        <v>6</v>
      </c>
      <c r="B150" s="531" t="s">
        <v>80</v>
      </c>
      <c r="C150" s="531"/>
      <c r="D150" s="531"/>
      <c r="E150" s="284" t="s">
        <v>8</v>
      </c>
      <c r="F150" s="187" t="s">
        <v>9</v>
      </c>
    </row>
    <row r="151" spans="1:6">
      <c r="A151" s="188" t="s">
        <v>27</v>
      </c>
      <c r="B151" s="532" t="s">
        <v>283</v>
      </c>
      <c r="C151" s="532"/>
      <c r="D151" s="532"/>
      <c r="E151" s="179"/>
      <c r="F151" s="288"/>
    </row>
    <row r="152" spans="1:6">
      <c r="A152" s="188" t="s">
        <v>28</v>
      </c>
      <c r="B152" s="533" t="s">
        <v>20</v>
      </c>
      <c r="C152" s="534"/>
      <c r="D152" s="535"/>
      <c r="E152" s="179"/>
      <c r="F152" s="288"/>
    </row>
    <row r="153" spans="1:6">
      <c r="A153" s="188" t="s">
        <v>29</v>
      </c>
      <c r="B153" s="520" t="s">
        <v>21</v>
      </c>
      <c r="C153" s="521"/>
      <c r="D153" s="521"/>
      <c r="E153" s="185"/>
      <c r="F153" s="187"/>
    </row>
    <row r="154" spans="1:6">
      <c r="A154" s="206" t="s">
        <v>224</v>
      </c>
      <c r="B154" s="533" t="s">
        <v>22</v>
      </c>
      <c r="C154" s="534"/>
      <c r="D154" s="535"/>
      <c r="E154" s="179"/>
      <c r="F154" s="288"/>
    </row>
    <row r="155" spans="1:6">
      <c r="A155" s="206" t="s">
        <v>225</v>
      </c>
      <c r="B155" s="533" t="s">
        <v>23</v>
      </c>
      <c r="C155" s="534"/>
      <c r="D155" s="535"/>
      <c r="E155" s="179"/>
      <c r="F155" s="288"/>
    </row>
    <row r="156" spans="1:6">
      <c r="A156" s="206" t="s">
        <v>226</v>
      </c>
      <c r="B156" s="536" t="s">
        <v>24</v>
      </c>
      <c r="C156" s="537"/>
      <c r="D156" s="538"/>
      <c r="E156" s="179"/>
      <c r="F156" s="288"/>
    </row>
    <row r="157" spans="1:6">
      <c r="A157" s="516" t="s">
        <v>56</v>
      </c>
      <c r="B157" s="517"/>
      <c r="C157" s="517"/>
      <c r="D157" s="517"/>
      <c r="E157" s="518"/>
      <c r="F157" s="187"/>
    </row>
    <row r="158" spans="1:6">
      <c r="A158" s="325"/>
      <c r="B158" s="325"/>
    </row>
    <row r="159" spans="1:6">
      <c r="A159" s="325"/>
      <c r="B159" s="325"/>
    </row>
    <row r="160" spans="1:6">
      <c r="A160" s="325"/>
      <c r="B160" s="325"/>
    </row>
    <row r="161" spans="1:7">
      <c r="A161" s="325"/>
      <c r="B161" s="325"/>
    </row>
    <row r="162" spans="1:7">
      <c r="A162" s="519" t="s">
        <v>251</v>
      </c>
      <c r="B162" s="519"/>
      <c r="C162" s="519"/>
      <c r="D162" s="519"/>
      <c r="E162" s="519"/>
      <c r="F162" s="519"/>
    </row>
    <row r="163" spans="1:7" ht="20.25" customHeight="1">
      <c r="A163" s="520" t="s">
        <v>150</v>
      </c>
      <c r="B163" s="521"/>
      <c r="C163" s="521"/>
      <c r="D163" s="521"/>
      <c r="E163" s="522"/>
      <c r="F163" s="187" t="s">
        <v>9</v>
      </c>
    </row>
    <row r="164" spans="1:7">
      <c r="A164" s="188" t="s">
        <v>27</v>
      </c>
      <c r="B164" s="523" t="s">
        <v>88</v>
      </c>
      <c r="C164" s="508"/>
      <c r="D164" s="508"/>
      <c r="E164" s="524"/>
      <c r="F164" s="288"/>
    </row>
    <row r="165" spans="1:7">
      <c r="A165" s="188" t="s">
        <v>28</v>
      </c>
      <c r="B165" s="523" t="s">
        <v>227</v>
      </c>
      <c r="C165" s="508"/>
      <c r="D165" s="508"/>
      <c r="E165" s="524"/>
      <c r="F165" s="288"/>
    </row>
    <row r="166" spans="1:7">
      <c r="A166" s="188" t="s">
        <v>29</v>
      </c>
      <c r="B166" s="523" t="s">
        <v>228</v>
      </c>
      <c r="C166" s="508"/>
      <c r="D166" s="508"/>
      <c r="E166" s="524"/>
      <c r="F166" s="288"/>
    </row>
    <row r="167" spans="1:7">
      <c r="A167" s="188" t="s">
        <v>30</v>
      </c>
      <c r="B167" s="523" t="s">
        <v>229</v>
      </c>
      <c r="C167" s="508"/>
      <c r="D167" s="508"/>
      <c r="E167" s="524"/>
      <c r="F167" s="288"/>
    </row>
    <row r="168" spans="1:7">
      <c r="A168" s="188" t="s">
        <v>42</v>
      </c>
      <c r="B168" s="523" t="s">
        <v>254</v>
      </c>
      <c r="C168" s="508"/>
      <c r="D168" s="508"/>
      <c r="E168" s="524"/>
      <c r="F168" s="288"/>
    </row>
    <row r="169" spans="1:7" ht="16.5" customHeight="1">
      <c r="A169" s="516" t="s">
        <v>253</v>
      </c>
      <c r="B169" s="517"/>
      <c r="C169" s="517"/>
      <c r="D169" s="517"/>
      <c r="E169" s="518"/>
      <c r="F169" s="187"/>
    </row>
    <row r="170" spans="1:7">
      <c r="A170" s="188" t="s">
        <v>43</v>
      </c>
      <c r="B170" s="523" t="s">
        <v>255</v>
      </c>
      <c r="C170" s="508"/>
      <c r="D170" s="508"/>
      <c r="E170" s="524"/>
      <c r="F170" s="288"/>
    </row>
    <row r="171" spans="1:7">
      <c r="A171" s="516" t="s">
        <v>252</v>
      </c>
      <c r="B171" s="517"/>
      <c r="C171" s="517"/>
      <c r="D171" s="517"/>
      <c r="E171" s="518"/>
      <c r="F171" s="187"/>
      <c r="G171" s="319"/>
    </row>
    <row r="172" spans="1:7" ht="15">
      <c r="A172" s="528" t="s">
        <v>267</v>
      </c>
      <c r="B172" s="529"/>
      <c r="C172" s="529"/>
      <c r="D172" s="529"/>
      <c r="E172" s="529"/>
      <c r="F172" s="187"/>
      <c r="G172" s="326"/>
    </row>
    <row r="173" spans="1:7">
      <c r="B173" s="324"/>
      <c r="C173" s="324"/>
      <c r="D173" s="196"/>
      <c r="E173" s="196"/>
      <c r="F173" s="199"/>
    </row>
    <row r="174" spans="1:7" ht="26.25" customHeight="1">
      <c r="A174" s="530" t="s">
        <v>265</v>
      </c>
      <c r="B174" s="530"/>
      <c r="C174" s="530"/>
      <c r="D174" s="530"/>
      <c r="E174" s="530"/>
      <c r="F174" s="530"/>
    </row>
    <row r="175" spans="1:7" ht="13.5" thickBot="1">
      <c r="A175" s="327"/>
      <c r="B175" s="327"/>
      <c r="C175" s="327"/>
      <c r="D175" s="327"/>
      <c r="E175" s="327"/>
      <c r="F175" s="327"/>
    </row>
    <row r="176" spans="1:7" ht="14.25" thickTop="1" thickBot="1">
      <c r="A176" s="328" t="s">
        <v>102</v>
      </c>
      <c r="B176" s="329"/>
      <c r="C176" s="330"/>
      <c r="D176" s="331" t="s">
        <v>133</v>
      </c>
      <c r="E176" s="329"/>
      <c r="F176" s="332"/>
      <c r="G176" s="333"/>
    </row>
    <row r="177" spans="1:10" ht="13.5" thickTop="1">
      <c r="A177" s="501" t="s">
        <v>136</v>
      </c>
      <c r="B177" s="502"/>
      <c r="C177" s="503"/>
      <c r="D177" s="504" t="s">
        <v>262</v>
      </c>
      <c r="E177" s="505"/>
      <c r="F177" s="506"/>
    </row>
    <row r="178" spans="1:10">
      <c r="A178" s="507" t="s">
        <v>135</v>
      </c>
      <c r="B178" s="508"/>
      <c r="C178" s="509"/>
      <c r="D178" s="510" t="s">
        <v>266</v>
      </c>
      <c r="E178" s="511"/>
      <c r="F178" s="512"/>
    </row>
    <row r="179" spans="1:10" ht="27" customHeight="1" thickBot="1">
      <c r="A179" s="513" t="s">
        <v>137</v>
      </c>
      <c r="B179" s="514"/>
      <c r="C179" s="515"/>
      <c r="D179" s="525" t="s">
        <v>263</v>
      </c>
      <c r="E179" s="526"/>
      <c r="F179" s="527"/>
    </row>
    <row r="180" spans="1:10" ht="13.5" thickBot="1">
      <c r="A180" s="488" t="s">
        <v>61</v>
      </c>
      <c r="B180" s="489"/>
      <c r="C180" s="490"/>
      <c r="D180" s="491" t="s">
        <v>264</v>
      </c>
      <c r="E180" s="492"/>
      <c r="F180" s="493"/>
    </row>
    <row r="181" spans="1:10" ht="28.5" customHeight="1" thickTop="1" thickBot="1">
      <c r="A181" s="494" t="s">
        <v>578</v>
      </c>
      <c r="B181" s="495"/>
      <c r="C181" s="496"/>
      <c r="D181" s="334" t="s">
        <v>256</v>
      </c>
      <c r="E181" s="334" t="s">
        <v>259</v>
      </c>
      <c r="F181" s="335" t="s">
        <v>260</v>
      </c>
    </row>
    <row r="182" spans="1:10" ht="14.25" thickTop="1" thickBot="1">
      <c r="A182" s="497" t="s">
        <v>134</v>
      </c>
      <c r="B182" s="498"/>
      <c r="C182" s="499"/>
      <c r="D182" s="336" t="s">
        <v>257</v>
      </c>
      <c r="E182" s="336" t="s">
        <v>258</v>
      </c>
      <c r="F182" s="337" t="s">
        <v>261</v>
      </c>
      <c r="J182" s="338"/>
    </row>
    <row r="183" spans="1:10" ht="30.75" customHeight="1" thickTop="1">
      <c r="A183" s="500" t="s">
        <v>155</v>
      </c>
      <c r="B183" s="500"/>
      <c r="C183" s="500"/>
      <c r="D183" s="500"/>
      <c r="E183" s="500"/>
      <c r="F183" s="500"/>
    </row>
    <row r="186" spans="1:10">
      <c r="C186" s="339"/>
      <c r="F186" s="340"/>
    </row>
    <row r="187" spans="1:10">
      <c r="C187" s="339"/>
      <c r="D187" s="341"/>
      <c r="E187" s="341"/>
      <c r="F187" s="342"/>
    </row>
    <row r="188" spans="1:10">
      <c r="C188" s="339"/>
    </row>
    <row r="189" spans="1:10">
      <c r="C189" s="339"/>
      <c r="D189" s="341"/>
      <c r="E189" s="341"/>
      <c r="F189" s="342"/>
    </row>
    <row r="190" spans="1:10">
      <c r="C190" s="339"/>
      <c r="D190" s="343"/>
      <c r="E190" s="343"/>
      <c r="F190" s="344"/>
    </row>
    <row r="191" spans="1:10">
      <c r="C191" s="339"/>
      <c r="F191" s="340"/>
    </row>
    <row r="192" spans="1:10">
      <c r="C192" s="339"/>
      <c r="F192" s="340"/>
    </row>
    <row r="193" spans="3:6">
      <c r="C193" s="339"/>
      <c r="F193" s="340"/>
    </row>
    <row r="194" spans="3:6">
      <c r="C194" s="339"/>
    </row>
    <row r="195" spans="3:6">
      <c r="C195" s="339"/>
    </row>
  </sheetData>
  <mergeCells count="134">
    <mergeCell ref="A3:G3"/>
    <mergeCell ref="A4:F4"/>
    <mergeCell ref="C7:F7"/>
    <mergeCell ref="C8:F8"/>
    <mergeCell ref="C9:F9"/>
    <mergeCell ref="A11:F11"/>
    <mergeCell ref="A17:F17"/>
    <mergeCell ref="A18:C18"/>
    <mergeCell ref="D18:E18"/>
    <mergeCell ref="A19:C19"/>
    <mergeCell ref="D19:E19"/>
    <mergeCell ref="D28:E28"/>
    <mergeCell ref="B33:F33"/>
    <mergeCell ref="B35:D35"/>
    <mergeCell ref="B36:D36"/>
    <mergeCell ref="B37:D37"/>
    <mergeCell ref="B38:D38"/>
    <mergeCell ref="B39:D39"/>
    <mergeCell ref="E39:E40"/>
    <mergeCell ref="B40:D40"/>
    <mergeCell ref="A42:E42"/>
    <mergeCell ref="B43:F43"/>
    <mergeCell ref="B45:F45"/>
    <mergeCell ref="A47:F47"/>
    <mergeCell ref="A49:F49"/>
    <mergeCell ref="B50:D50"/>
    <mergeCell ref="B51:D51"/>
    <mergeCell ref="B52:D52"/>
    <mergeCell ref="B53:D53"/>
    <mergeCell ref="B54:D54"/>
    <mergeCell ref="A55:D55"/>
    <mergeCell ref="B56:F56"/>
    <mergeCell ref="A58:F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A68:D68"/>
    <mergeCell ref="B69:F69"/>
    <mergeCell ref="B70:F70"/>
    <mergeCell ref="A72:F72"/>
    <mergeCell ref="B74:C74"/>
    <mergeCell ref="B75:C75"/>
    <mergeCell ref="B76:C76"/>
    <mergeCell ref="B78:E78"/>
    <mergeCell ref="B79:E79"/>
    <mergeCell ref="B80:E80"/>
    <mergeCell ref="B81:E81"/>
    <mergeCell ref="A82:E82"/>
    <mergeCell ref="B83:F83"/>
    <mergeCell ref="B84:F84"/>
    <mergeCell ref="B85:F85"/>
    <mergeCell ref="A87:F87"/>
    <mergeCell ref="A88:E88"/>
    <mergeCell ref="B89:E89"/>
    <mergeCell ref="B90:E90"/>
    <mergeCell ref="B91:E91"/>
    <mergeCell ref="A92:E92"/>
    <mergeCell ref="A95:F95"/>
    <mergeCell ref="B97:D97"/>
    <mergeCell ref="B98:D98"/>
    <mergeCell ref="B99:D99"/>
    <mergeCell ref="B100:D100"/>
    <mergeCell ref="B101:D101"/>
    <mergeCell ref="B102:D102"/>
    <mergeCell ref="B103:D103"/>
    <mergeCell ref="A104:D104"/>
    <mergeCell ref="A107:F107"/>
    <mergeCell ref="A109:F109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F119"/>
    <mergeCell ref="B120:F120"/>
    <mergeCell ref="A122:F122"/>
    <mergeCell ref="B124:D124"/>
    <mergeCell ref="B125:D125"/>
    <mergeCell ref="A126:D126"/>
    <mergeCell ref="B127:F127"/>
    <mergeCell ref="A129:F129"/>
    <mergeCell ref="B131:E131"/>
    <mergeCell ref="B132:E132"/>
    <mergeCell ref="B133:E133"/>
    <mergeCell ref="A134:E134"/>
    <mergeCell ref="A137:F137"/>
    <mergeCell ref="B139:E139"/>
    <mergeCell ref="B140:E140"/>
    <mergeCell ref="B141:E141"/>
    <mergeCell ref="B142:E142"/>
    <mergeCell ref="B144:E144"/>
    <mergeCell ref="A145:E145"/>
    <mergeCell ref="A148:F148"/>
    <mergeCell ref="B150:D150"/>
    <mergeCell ref="B151:D151"/>
    <mergeCell ref="B143:E143"/>
    <mergeCell ref="B152:D152"/>
    <mergeCell ref="B153:D153"/>
    <mergeCell ref="B154:D154"/>
    <mergeCell ref="B155:D155"/>
    <mergeCell ref="B156:D156"/>
    <mergeCell ref="A157:E157"/>
    <mergeCell ref="A162:F162"/>
    <mergeCell ref="A163:E163"/>
    <mergeCell ref="B164:E164"/>
    <mergeCell ref="B165:E165"/>
    <mergeCell ref="B166:E166"/>
    <mergeCell ref="B167:E167"/>
    <mergeCell ref="D179:F179"/>
    <mergeCell ref="B168:E168"/>
    <mergeCell ref="A169:E169"/>
    <mergeCell ref="B170:E170"/>
    <mergeCell ref="A171:E171"/>
    <mergeCell ref="A172:E172"/>
    <mergeCell ref="A174:F174"/>
    <mergeCell ref="A180:C180"/>
    <mergeCell ref="D180:F180"/>
    <mergeCell ref="A181:C181"/>
    <mergeCell ref="A182:C182"/>
    <mergeCell ref="A183:F183"/>
    <mergeCell ref="A177:C177"/>
    <mergeCell ref="D177:F177"/>
    <mergeCell ref="A178:C178"/>
    <mergeCell ref="D178:F178"/>
    <mergeCell ref="A179:C179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6" max="5" man="1"/>
    <brk id="94" max="5" man="1"/>
    <brk id="147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5"/>
  <sheetViews>
    <sheetView zoomScale="120" zoomScaleNormal="120" workbookViewId="0">
      <pane ySplit="3" topLeftCell="A4" activePane="bottomLeft" state="frozen"/>
      <selection activeCell="I190" sqref="I190"/>
      <selection pane="bottomLeft" activeCell="A4" sqref="A4:F4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9.5703125" style="209" bestFit="1" customWidth="1"/>
    <col min="8" max="9" width="9.140625" style="209"/>
    <col min="10" max="10" width="11.7109375" style="209" customWidth="1"/>
    <col min="11" max="16384" width="9.140625" style="209"/>
  </cols>
  <sheetData>
    <row r="1" spans="1:7" ht="13.5" customHeight="1"/>
    <row r="2" spans="1:7" ht="6.75" customHeight="1"/>
    <row r="3" spans="1:7" ht="13.5" customHeight="1">
      <c r="A3" s="582"/>
      <c r="B3" s="583"/>
      <c r="C3" s="583"/>
      <c r="D3" s="584"/>
      <c r="E3" s="584"/>
      <c r="F3" s="585"/>
      <c r="G3" s="585"/>
    </row>
    <row r="4" spans="1:7" ht="25.5" customHeight="1">
      <c r="A4" s="476"/>
      <c r="B4" s="586"/>
      <c r="C4" s="586"/>
      <c r="D4" s="586"/>
      <c r="E4" s="586"/>
      <c r="F4" s="586"/>
    </row>
    <row r="5" spans="1:7">
      <c r="A5" s="181" t="s">
        <v>293</v>
      </c>
      <c r="B5" s="181"/>
      <c r="C5" s="181"/>
      <c r="D5" s="181"/>
      <c r="E5" s="181"/>
      <c r="F5" s="181"/>
    </row>
    <row r="7" spans="1:7">
      <c r="B7" s="205" t="s">
        <v>122</v>
      </c>
      <c r="C7" s="587"/>
      <c r="D7" s="587"/>
      <c r="E7" s="587"/>
      <c r="F7" s="587"/>
    </row>
    <row r="8" spans="1:7">
      <c r="B8" s="205" t="s">
        <v>123</v>
      </c>
      <c r="C8" s="587"/>
      <c r="D8" s="587"/>
      <c r="E8" s="587"/>
      <c r="F8" s="587"/>
    </row>
    <row r="9" spans="1:7">
      <c r="B9" s="205" t="s">
        <v>0</v>
      </c>
      <c r="C9" s="587"/>
      <c r="D9" s="587"/>
      <c r="E9" s="587"/>
      <c r="F9" s="587"/>
    </row>
    <row r="11" spans="1:7">
      <c r="A11" s="531" t="s">
        <v>1</v>
      </c>
      <c r="B11" s="531"/>
      <c r="C11" s="531"/>
      <c r="D11" s="531"/>
      <c r="E11" s="531"/>
      <c r="F11" s="531"/>
    </row>
    <row r="12" spans="1:7">
      <c r="A12" s="188" t="s">
        <v>27</v>
      </c>
      <c r="B12" s="281" t="s">
        <v>2</v>
      </c>
      <c r="C12" s="282"/>
      <c r="D12" s="282"/>
      <c r="E12" s="282"/>
      <c r="F12" s="285"/>
    </row>
    <row r="13" spans="1:7">
      <c r="A13" s="188" t="s">
        <v>28</v>
      </c>
      <c r="B13" s="289" t="s">
        <v>3</v>
      </c>
      <c r="C13" s="299"/>
      <c r="D13" s="299"/>
      <c r="E13" s="299"/>
      <c r="F13" s="188"/>
    </row>
    <row r="14" spans="1:7" ht="25.5">
      <c r="A14" s="204" t="s">
        <v>29</v>
      </c>
      <c r="B14" s="300" t="s">
        <v>235</v>
      </c>
      <c r="C14" s="301"/>
      <c r="D14" s="301"/>
      <c r="E14" s="302"/>
      <c r="F14" s="182" t="s">
        <v>581</v>
      </c>
    </row>
    <row r="15" spans="1:7">
      <c r="A15" s="188" t="s">
        <v>30</v>
      </c>
      <c r="B15" s="303" t="s">
        <v>577</v>
      </c>
      <c r="C15" s="304"/>
      <c r="D15" s="304"/>
      <c r="E15" s="304"/>
      <c r="F15" s="188">
        <v>12</v>
      </c>
    </row>
    <row r="17" spans="1:6">
      <c r="A17" s="531" t="s">
        <v>31</v>
      </c>
      <c r="B17" s="531"/>
      <c r="C17" s="531"/>
      <c r="D17" s="531"/>
      <c r="E17" s="531"/>
      <c r="F17" s="531"/>
    </row>
    <row r="18" spans="1:6" ht="15" customHeight="1">
      <c r="A18" s="516" t="s">
        <v>32</v>
      </c>
      <c r="B18" s="569"/>
      <c r="C18" s="562"/>
      <c r="D18" s="516" t="s">
        <v>236</v>
      </c>
      <c r="E18" s="562"/>
      <c r="F18" s="284" t="s">
        <v>230</v>
      </c>
    </row>
    <row r="19" spans="1:6" ht="15">
      <c r="A19" s="516" t="s">
        <v>333</v>
      </c>
      <c r="B19" s="569"/>
      <c r="C19" s="571"/>
      <c r="D19" s="531" t="s">
        <v>284</v>
      </c>
      <c r="E19" s="572"/>
      <c r="F19" s="189">
        <v>1</v>
      </c>
    </row>
    <row r="20" spans="1:6" ht="16.5" customHeight="1"/>
    <row r="21" spans="1:6">
      <c r="A21" s="287" t="s">
        <v>4</v>
      </c>
      <c r="B21" s="280"/>
      <c r="C21" s="280"/>
      <c r="D21" s="280"/>
      <c r="E21" s="280"/>
      <c r="F21" s="280"/>
    </row>
    <row r="22" spans="1:6">
      <c r="A22" s="305" t="s">
        <v>239</v>
      </c>
      <c r="B22" s="278"/>
      <c r="C22" s="278"/>
      <c r="D22" s="278"/>
      <c r="E22" s="278"/>
      <c r="F22" s="279"/>
    </row>
    <row r="23" spans="1:6" ht="51">
      <c r="A23" s="193">
        <v>1</v>
      </c>
      <c r="B23" s="303" t="s">
        <v>210</v>
      </c>
      <c r="C23" s="304"/>
      <c r="D23" s="304"/>
      <c r="E23" s="306"/>
      <c r="F23" s="190" t="s">
        <v>333</v>
      </c>
    </row>
    <row r="24" spans="1:6" ht="13.5" thickBot="1">
      <c r="A24" s="188">
        <v>2</v>
      </c>
      <c r="B24" s="305" t="s">
        <v>209</v>
      </c>
      <c r="C24" s="307"/>
      <c r="D24" s="307"/>
      <c r="E24" s="308"/>
      <c r="F24" s="191">
        <v>7823</v>
      </c>
    </row>
    <row r="25" spans="1:6" ht="13.5" thickBot="1">
      <c r="A25" s="188">
        <v>3</v>
      </c>
      <c r="B25" s="281" t="s">
        <v>35</v>
      </c>
      <c r="C25" s="282"/>
      <c r="D25" s="282"/>
      <c r="E25" s="282"/>
      <c r="F25" s="192"/>
    </row>
    <row r="26" spans="1:6">
      <c r="A26" s="188">
        <v>4</v>
      </c>
      <c r="B26" s="281" t="s">
        <v>6</v>
      </c>
      <c r="C26" s="282"/>
      <c r="D26" s="282"/>
      <c r="E26" s="283"/>
      <c r="F26" s="193" t="s">
        <v>290</v>
      </c>
    </row>
    <row r="27" spans="1:6">
      <c r="A27" s="188">
        <v>5</v>
      </c>
      <c r="B27" s="281" t="s">
        <v>7</v>
      </c>
      <c r="C27" s="282"/>
      <c r="D27" s="282"/>
      <c r="E27" s="283"/>
      <c r="F27" s="194" t="s">
        <v>295</v>
      </c>
    </row>
    <row r="28" spans="1:6" ht="15">
      <c r="A28" s="196"/>
      <c r="B28" s="309"/>
      <c r="C28" s="309"/>
      <c r="D28" s="573" t="s">
        <v>583</v>
      </c>
      <c r="E28" s="572"/>
      <c r="F28" s="288"/>
    </row>
    <row r="29" spans="1:6" ht="13.5">
      <c r="A29" s="310"/>
      <c r="B29" s="309"/>
      <c r="C29" s="311"/>
      <c r="D29" s="286"/>
      <c r="E29" s="286"/>
      <c r="F29" s="312"/>
    </row>
    <row r="30" spans="1:6" ht="13.5">
      <c r="A30" s="310"/>
      <c r="B30" s="309"/>
      <c r="C30" s="311"/>
      <c r="D30" s="286"/>
      <c r="E30" s="286"/>
      <c r="F30" s="312"/>
    </row>
    <row r="31" spans="1:6">
      <c r="A31" s="196"/>
      <c r="B31" s="309"/>
      <c r="C31" s="309"/>
      <c r="D31" s="309"/>
      <c r="E31" s="199"/>
      <c r="F31" s="199"/>
    </row>
    <row r="32" spans="1:6">
      <c r="A32" s="196"/>
      <c r="B32" s="309"/>
      <c r="C32" s="309"/>
      <c r="D32" s="309"/>
      <c r="E32" s="199"/>
      <c r="F32" s="199"/>
    </row>
    <row r="33" spans="1:7">
      <c r="A33" s="196"/>
      <c r="B33" s="542" t="s">
        <v>36</v>
      </c>
      <c r="C33" s="542"/>
      <c r="D33" s="542"/>
      <c r="E33" s="542"/>
      <c r="F33" s="542"/>
    </row>
    <row r="35" spans="1:7" ht="15">
      <c r="A35" s="188">
        <v>1</v>
      </c>
      <c r="B35" s="516" t="s">
        <v>37</v>
      </c>
      <c r="C35" s="569"/>
      <c r="D35" s="562"/>
      <c r="E35" s="187" t="s">
        <v>8</v>
      </c>
      <c r="F35" s="284" t="s">
        <v>9</v>
      </c>
    </row>
    <row r="36" spans="1:7" ht="15">
      <c r="A36" s="188" t="s">
        <v>27</v>
      </c>
      <c r="B36" s="523" t="s">
        <v>38</v>
      </c>
      <c r="C36" s="556"/>
      <c r="D36" s="557"/>
      <c r="E36" s="195"/>
      <c r="F36" s="288"/>
      <c r="G36" s="313"/>
    </row>
    <row r="37" spans="1:7" ht="15">
      <c r="A37" s="188" t="s">
        <v>28</v>
      </c>
      <c r="B37" s="523" t="s">
        <v>440</v>
      </c>
      <c r="C37" s="556"/>
      <c r="D37" s="557"/>
      <c r="E37" s="179"/>
      <c r="F37" s="288"/>
      <c r="G37" s="313"/>
    </row>
    <row r="38" spans="1:7" ht="15">
      <c r="A38" s="188" t="s">
        <v>29</v>
      </c>
      <c r="B38" s="574" t="s">
        <v>441</v>
      </c>
      <c r="C38" s="575"/>
      <c r="D38" s="576"/>
      <c r="E38" s="179"/>
      <c r="F38" s="288"/>
      <c r="G38" s="314"/>
    </row>
    <row r="39" spans="1:7" ht="15">
      <c r="A39" s="204" t="s">
        <v>30</v>
      </c>
      <c r="B39" s="523" t="s">
        <v>442</v>
      </c>
      <c r="C39" s="556"/>
      <c r="D39" s="557"/>
      <c r="E39" s="577"/>
      <c r="F39" s="315"/>
      <c r="G39" s="314"/>
    </row>
    <row r="40" spans="1:7" ht="15">
      <c r="A40" s="204" t="s">
        <v>42</v>
      </c>
      <c r="B40" s="579" t="s">
        <v>240</v>
      </c>
      <c r="C40" s="580"/>
      <c r="D40" s="581"/>
      <c r="E40" s="578"/>
      <c r="F40" s="288"/>
      <c r="G40" s="316"/>
    </row>
    <row r="41" spans="1:7">
      <c r="A41" s="188" t="s">
        <v>43</v>
      </c>
      <c r="B41" s="281" t="s">
        <v>11</v>
      </c>
      <c r="C41" s="282"/>
      <c r="D41" s="283"/>
      <c r="E41" s="179"/>
      <c r="F41" s="288"/>
    </row>
    <row r="42" spans="1:7" ht="15">
      <c r="A42" s="566" t="s">
        <v>26</v>
      </c>
      <c r="B42" s="567"/>
      <c r="C42" s="567"/>
      <c r="D42" s="567"/>
      <c r="E42" s="568"/>
      <c r="F42" s="187"/>
    </row>
    <row r="43" spans="1:7" ht="11.25" customHeight="1">
      <c r="A43" s="310"/>
      <c r="B43" s="540"/>
      <c r="C43" s="563"/>
      <c r="D43" s="563"/>
      <c r="E43" s="563"/>
      <c r="F43" s="563"/>
    </row>
    <row r="44" spans="1:7" ht="11.25" customHeight="1">
      <c r="A44" s="311"/>
      <c r="B44" s="311"/>
      <c r="C44" s="286"/>
      <c r="D44" s="286"/>
      <c r="E44" s="286"/>
      <c r="F44" s="200"/>
    </row>
    <row r="45" spans="1:7" ht="11.25" customHeight="1">
      <c r="A45" s="310"/>
      <c r="B45" s="540"/>
      <c r="C45" s="563"/>
      <c r="D45" s="563"/>
      <c r="E45" s="563"/>
      <c r="F45" s="563"/>
    </row>
    <row r="47" spans="1:7" ht="15.75" customHeight="1">
      <c r="A47" s="539" t="s">
        <v>211</v>
      </c>
      <c r="B47" s="539"/>
      <c r="C47" s="539"/>
      <c r="D47" s="539"/>
      <c r="E47" s="539"/>
      <c r="F47" s="539"/>
    </row>
    <row r="48" spans="1:7" ht="9.75" customHeight="1">
      <c r="A48" s="317"/>
      <c r="B48" s="317"/>
      <c r="C48" s="317"/>
      <c r="D48" s="317"/>
      <c r="E48" s="317"/>
      <c r="F48" s="317"/>
    </row>
    <row r="49" spans="1:6" ht="15.75" customHeight="1">
      <c r="A49" s="564" t="s">
        <v>212</v>
      </c>
      <c r="B49" s="565"/>
      <c r="C49" s="565"/>
      <c r="D49" s="565"/>
      <c r="E49" s="565"/>
      <c r="F49" s="565"/>
    </row>
    <row r="50" spans="1:6" ht="15.75" customHeight="1">
      <c r="A50" s="188" t="s">
        <v>213</v>
      </c>
      <c r="B50" s="516" t="s">
        <v>215</v>
      </c>
      <c r="C50" s="569"/>
      <c r="D50" s="562"/>
      <c r="E50" s="284" t="s">
        <v>8</v>
      </c>
      <c r="F50" s="187" t="s">
        <v>9</v>
      </c>
    </row>
    <row r="51" spans="1:6" ht="15.75" customHeight="1">
      <c r="A51" s="188" t="s">
        <v>27</v>
      </c>
      <c r="B51" s="523" t="s">
        <v>214</v>
      </c>
      <c r="C51" s="508"/>
      <c r="D51" s="570"/>
      <c r="E51" s="179"/>
      <c r="F51" s="288"/>
    </row>
    <row r="52" spans="1:6" ht="15.75" customHeight="1">
      <c r="A52" s="188" t="s">
        <v>28</v>
      </c>
      <c r="B52" s="523" t="s">
        <v>268</v>
      </c>
      <c r="C52" s="508"/>
      <c r="D52" s="570"/>
      <c r="E52" s="179"/>
      <c r="F52" s="288"/>
    </row>
    <row r="53" spans="1:6" ht="15.75" customHeight="1">
      <c r="A53" s="188"/>
      <c r="B53" s="516" t="s">
        <v>61</v>
      </c>
      <c r="C53" s="544"/>
      <c r="D53" s="545"/>
      <c r="E53" s="179"/>
      <c r="F53" s="187"/>
    </row>
    <row r="54" spans="1:6">
      <c r="A54" s="188" t="s">
        <v>29</v>
      </c>
      <c r="B54" s="543" t="s">
        <v>232</v>
      </c>
      <c r="C54" s="543"/>
      <c r="D54" s="543"/>
      <c r="E54" s="179"/>
      <c r="F54" s="288"/>
    </row>
    <row r="55" spans="1:6" ht="15.75" customHeight="1">
      <c r="A55" s="516" t="s">
        <v>56</v>
      </c>
      <c r="B55" s="517"/>
      <c r="C55" s="517"/>
      <c r="D55" s="517"/>
      <c r="E55" s="186"/>
      <c r="F55" s="187"/>
    </row>
    <row r="56" spans="1:6" ht="17.25" customHeight="1">
      <c r="A56" s="310"/>
      <c r="B56" s="540"/>
      <c r="C56" s="563"/>
      <c r="D56" s="563"/>
      <c r="E56" s="563"/>
      <c r="F56" s="563"/>
    </row>
    <row r="57" spans="1:6">
      <c r="A57" s="196"/>
      <c r="B57" s="197"/>
      <c r="C57" s="197"/>
      <c r="D57" s="197"/>
      <c r="E57" s="198"/>
      <c r="F57" s="199"/>
    </row>
    <row r="58" spans="1:6" ht="27.75" customHeight="1">
      <c r="A58" s="564" t="s">
        <v>269</v>
      </c>
      <c r="B58" s="565"/>
      <c r="C58" s="565"/>
      <c r="D58" s="565"/>
      <c r="E58" s="565"/>
      <c r="F58" s="565"/>
    </row>
    <row r="59" spans="1:6">
      <c r="A59" s="284" t="s">
        <v>216</v>
      </c>
      <c r="B59" s="531" t="s">
        <v>233</v>
      </c>
      <c r="C59" s="531"/>
      <c r="D59" s="531"/>
      <c r="E59" s="284" t="s">
        <v>8</v>
      </c>
      <c r="F59" s="187" t="s">
        <v>9</v>
      </c>
    </row>
    <row r="60" spans="1:6">
      <c r="A60" s="188" t="s">
        <v>27</v>
      </c>
      <c r="B60" s="532" t="s">
        <v>234</v>
      </c>
      <c r="C60" s="532"/>
      <c r="D60" s="532"/>
      <c r="E60" s="179"/>
      <c r="F60" s="288"/>
    </row>
    <row r="61" spans="1:6">
      <c r="A61" s="188" t="s">
        <v>28</v>
      </c>
      <c r="B61" s="532" t="s">
        <v>18</v>
      </c>
      <c r="C61" s="532"/>
      <c r="D61" s="532"/>
      <c r="E61" s="179"/>
      <c r="F61" s="288"/>
    </row>
    <row r="62" spans="1:6" ht="13.5">
      <c r="A62" s="188" t="s">
        <v>29</v>
      </c>
      <c r="B62" s="532" t="s">
        <v>231</v>
      </c>
      <c r="C62" s="532"/>
      <c r="D62" s="532"/>
      <c r="E62" s="179"/>
      <c r="F62" s="288"/>
    </row>
    <row r="63" spans="1:6">
      <c r="A63" s="188" t="s">
        <v>30</v>
      </c>
      <c r="B63" s="532" t="s">
        <v>13</v>
      </c>
      <c r="C63" s="532"/>
      <c r="D63" s="532"/>
      <c r="E63" s="179"/>
      <c r="F63" s="288"/>
    </row>
    <row r="64" spans="1:6">
      <c r="A64" s="188" t="s">
        <v>42</v>
      </c>
      <c r="B64" s="532" t="s">
        <v>270</v>
      </c>
      <c r="C64" s="532"/>
      <c r="D64" s="532"/>
      <c r="E64" s="179"/>
      <c r="F64" s="288"/>
    </row>
    <row r="65" spans="1:7" ht="15">
      <c r="A65" s="188" t="s">
        <v>43</v>
      </c>
      <c r="B65" s="523" t="s">
        <v>218</v>
      </c>
      <c r="C65" s="556"/>
      <c r="D65" s="557"/>
      <c r="E65" s="179"/>
      <c r="F65" s="288"/>
    </row>
    <row r="66" spans="1:7">
      <c r="A66" s="188" t="s">
        <v>44</v>
      </c>
      <c r="B66" s="532" t="s">
        <v>15</v>
      </c>
      <c r="C66" s="532"/>
      <c r="D66" s="532"/>
      <c r="E66" s="179"/>
      <c r="F66" s="288"/>
    </row>
    <row r="67" spans="1:7">
      <c r="A67" s="188" t="s">
        <v>45</v>
      </c>
      <c r="B67" s="532" t="s">
        <v>16</v>
      </c>
      <c r="C67" s="532"/>
      <c r="D67" s="532"/>
      <c r="E67" s="179"/>
      <c r="F67" s="288"/>
    </row>
    <row r="68" spans="1:7">
      <c r="A68" s="531" t="s">
        <v>56</v>
      </c>
      <c r="B68" s="531"/>
      <c r="C68" s="531"/>
      <c r="D68" s="531"/>
      <c r="E68" s="186"/>
      <c r="F68" s="187"/>
    </row>
    <row r="69" spans="1:7" ht="9" customHeight="1">
      <c r="A69" s="318"/>
      <c r="B69" s="558"/>
      <c r="C69" s="559"/>
      <c r="D69" s="559"/>
      <c r="E69" s="559"/>
      <c r="F69" s="559"/>
    </row>
    <row r="70" spans="1:7" ht="9" customHeight="1">
      <c r="A70" s="318"/>
      <c r="B70" s="540"/>
      <c r="C70" s="560"/>
      <c r="D70" s="560"/>
      <c r="E70" s="560"/>
      <c r="F70" s="560"/>
    </row>
    <row r="71" spans="1:7">
      <c r="A71" s="196"/>
      <c r="B71" s="197"/>
      <c r="C71" s="197"/>
      <c r="D71" s="197"/>
      <c r="E71" s="198"/>
      <c r="F71" s="199"/>
      <c r="G71" s="319"/>
    </row>
    <row r="72" spans="1:7" ht="15" customHeight="1">
      <c r="A72" s="561" t="s">
        <v>221</v>
      </c>
      <c r="B72" s="555"/>
      <c r="C72" s="555"/>
      <c r="D72" s="555"/>
      <c r="E72" s="555"/>
      <c r="F72" s="555"/>
      <c r="G72" s="319"/>
    </row>
    <row r="73" spans="1:7" hidden="1">
      <c r="A73" s="196"/>
      <c r="B73" s="197"/>
      <c r="C73" s="197"/>
      <c r="D73" s="197"/>
      <c r="E73" s="198"/>
      <c r="F73" s="199"/>
      <c r="G73" s="319"/>
    </row>
    <row r="74" spans="1:7" ht="15.75" customHeight="1">
      <c r="A74" s="284" t="s">
        <v>219</v>
      </c>
      <c r="B74" s="516" t="s">
        <v>47</v>
      </c>
      <c r="C74" s="562"/>
      <c r="D74" s="284" t="s">
        <v>182</v>
      </c>
      <c r="E74" s="284" t="s">
        <v>183</v>
      </c>
      <c r="F74" s="187" t="s">
        <v>9</v>
      </c>
    </row>
    <row r="75" spans="1:7" ht="15.75" customHeight="1">
      <c r="A75" s="188" t="s">
        <v>27</v>
      </c>
      <c r="B75" s="523" t="s">
        <v>12</v>
      </c>
      <c r="C75" s="508"/>
      <c r="D75" s="183"/>
      <c r="E75" s="184"/>
      <c r="F75" s="288"/>
    </row>
    <row r="76" spans="1:7">
      <c r="A76" s="188" t="s">
        <v>28</v>
      </c>
      <c r="B76" s="523" t="s">
        <v>241</v>
      </c>
      <c r="C76" s="508"/>
      <c r="D76" s="183"/>
      <c r="E76" s="184"/>
      <c r="F76" s="288"/>
    </row>
    <row r="77" spans="1:7">
      <c r="A77" s="188" t="s">
        <v>29</v>
      </c>
      <c r="B77" s="281" t="s">
        <v>238</v>
      </c>
      <c r="C77" s="282"/>
      <c r="D77" s="320"/>
      <c r="E77" s="321"/>
      <c r="F77" s="288"/>
    </row>
    <row r="78" spans="1:7">
      <c r="A78" s="188" t="s">
        <v>30</v>
      </c>
      <c r="B78" s="523" t="s">
        <v>162</v>
      </c>
      <c r="C78" s="508"/>
      <c r="D78" s="508"/>
      <c r="E78" s="524"/>
      <c r="F78" s="288"/>
    </row>
    <row r="79" spans="1:7">
      <c r="A79" s="188" t="s">
        <v>42</v>
      </c>
      <c r="B79" s="523" t="s">
        <v>153</v>
      </c>
      <c r="C79" s="508"/>
      <c r="D79" s="508"/>
      <c r="E79" s="524"/>
      <c r="F79" s="288"/>
    </row>
    <row r="80" spans="1:7">
      <c r="A80" s="188" t="s">
        <v>43</v>
      </c>
      <c r="B80" s="523" t="s">
        <v>48</v>
      </c>
      <c r="C80" s="508"/>
      <c r="D80" s="508"/>
      <c r="E80" s="524"/>
      <c r="F80" s="288"/>
    </row>
    <row r="81" spans="1:8">
      <c r="A81" s="188" t="s">
        <v>44</v>
      </c>
      <c r="B81" s="523" t="s">
        <v>11</v>
      </c>
      <c r="C81" s="508"/>
      <c r="D81" s="508"/>
      <c r="E81" s="524"/>
      <c r="F81" s="288"/>
    </row>
    <row r="82" spans="1:8">
      <c r="A82" s="531" t="s">
        <v>56</v>
      </c>
      <c r="B82" s="531"/>
      <c r="C82" s="531"/>
      <c r="D82" s="531"/>
      <c r="E82" s="531"/>
      <c r="F82" s="187"/>
    </row>
    <row r="83" spans="1:8" ht="9" customHeight="1">
      <c r="A83" s="322"/>
      <c r="B83" s="552"/>
      <c r="C83" s="553"/>
      <c r="D83" s="553"/>
      <c r="E83" s="553"/>
      <c r="F83" s="553"/>
    </row>
    <row r="84" spans="1:8" ht="9" customHeight="1">
      <c r="A84" s="322"/>
      <c r="B84" s="554"/>
      <c r="C84" s="555"/>
      <c r="D84" s="555"/>
      <c r="E84" s="555"/>
      <c r="F84" s="555"/>
    </row>
    <row r="85" spans="1:8" ht="9" customHeight="1">
      <c r="A85" s="322"/>
      <c r="B85" s="546"/>
      <c r="C85" s="547"/>
      <c r="D85" s="547"/>
      <c r="E85" s="547"/>
      <c r="F85" s="547"/>
    </row>
    <row r="86" spans="1:8" ht="15" customHeight="1">
      <c r="A86" s="286"/>
      <c r="B86" s="286"/>
      <c r="C86" s="286"/>
      <c r="D86" s="286"/>
      <c r="E86" s="286"/>
      <c r="F86" s="200"/>
    </row>
    <row r="87" spans="1:8" ht="17.25" customHeight="1">
      <c r="A87" s="548" t="s">
        <v>237</v>
      </c>
      <c r="B87" s="548"/>
      <c r="C87" s="548"/>
      <c r="D87" s="548"/>
      <c r="E87" s="548"/>
      <c r="F87" s="548"/>
    </row>
    <row r="88" spans="1:8">
      <c r="A88" s="516" t="s">
        <v>220</v>
      </c>
      <c r="B88" s="517"/>
      <c r="C88" s="517"/>
      <c r="D88" s="517"/>
      <c r="E88" s="518"/>
      <c r="F88" s="187" t="s">
        <v>9</v>
      </c>
    </row>
    <row r="89" spans="1:8">
      <c r="A89" s="188" t="s">
        <v>213</v>
      </c>
      <c r="B89" s="549" t="s">
        <v>215</v>
      </c>
      <c r="C89" s="550"/>
      <c r="D89" s="550"/>
      <c r="E89" s="551"/>
      <c r="F89" s="187"/>
    </row>
    <row r="90" spans="1:8">
      <c r="A90" s="188" t="s">
        <v>216</v>
      </c>
      <c r="B90" s="549" t="s">
        <v>217</v>
      </c>
      <c r="C90" s="550"/>
      <c r="D90" s="550"/>
      <c r="E90" s="551"/>
      <c r="F90" s="187"/>
    </row>
    <row r="91" spans="1:8">
      <c r="A91" s="188" t="s">
        <v>219</v>
      </c>
      <c r="B91" s="549" t="s">
        <v>47</v>
      </c>
      <c r="C91" s="550"/>
      <c r="D91" s="550"/>
      <c r="E91" s="551"/>
      <c r="F91" s="187"/>
    </row>
    <row r="92" spans="1:8">
      <c r="A92" s="516" t="s">
        <v>56</v>
      </c>
      <c r="B92" s="517"/>
      <c r="C92" s="517"/>
      <c r="D92" s="517"/>
      <c r="E92" s="518"/>
      <c r="F92" s="187"/>
    </row>
    <row r="93" spans="1:8">
      <c r="A93" s="286"/>
      <c r="B93" s="286"/>
      <c r="C93" s="286"/>
      <c r="D93" s="286"/>
      <c r="E93" s="286"/>
      <c r="F93" s="200"/>
    </row>
    <row r="94" spans="1:8">
      <c r="A94" s="286"/>
      <c r="B94" s="286"/>
      <c r="C94" s="286"/>
      <c r="D94" s="286"/>
      <c r="E94" s="286"/>
      <c r="F94" s="200"/>
    </row>
    <row r="95" spans="1:8">
      <c r="A95" s="542" t="s">
        <v>242</v>
      </c>
      <c r="B95" s="542"/>
      <c r="C95" s="542"/>
      <c r="D95" s="542"/>
      <c r="E95" s="542"/>
      <c r="F95" s="542"/>
      <c r="H95" s="319"/>
    </row>
    <row r="96" spans="1:8" ht="6.75" customHeight="1"/>
    <row r="97" spans="1:7">
      <c r="A97" s="284">
        <v>3</v>
      </c>
      <c r="B97" s="531" t="s">
        <v>67</v>
      </c>
      <c r="C97" s="531"/>
      <c r="D97" s="531"/>
      <c r="E97" s="284" t="s">
        <v>8</v>
      </c>
      <c r="F97" s="187" t="s">
        <v>9</v>
      </c>
    </row>
    <row r="98" spans="1:7">
      <c r="A98" s="188" t="s">
        <v>27</v>
      </c>
      <c r="B98" s="532" t="s">
        <v>243</v>
      </c>
      <c r="C98" s="532"/>
      <c r="D98" s="532"/>
      <c r="E98" s="179"/>
      <c r="F98" s="288"/>
      <c r="G98" s="319"/>
    </row>
    <row r="99" spans="1:7">
      <c r="A99" s="188" t="s">
        <v>28</v>
      </c>
      <c r="B99" s="543" t="s">
        <v>244</v>
      </c>
      <c r="C99" s="543"/>
      <c r="D99" s="543"/>
      <c r="E99" s="179"/>
      <c r="F99" s="288"/>
    </row>
    <row r="100" spans="1:7" ht="12.75" customHeight="1">
      <c r="A100" s="188" t="s">
        <v>29</v>
      </c>
      <c r="B100" s="543" t="s">
        <v>245</v>
      </c>
      <c r="C100" s="543"/>
      <c r="D100" s="543"/>
      <c r="E100" s="179"/>
      <c r="F100" s="288"/>
    </row>
    <row r="101" spans="1:7">
      <c r="A101" s="188" t="s">
        <v>30</v>
      </c>
      <c r="B101" s="543" t="s">
        <v>246</v>
      </c>
      <c r="C101" s="543"/>
      <c r="D101" s="543"/>
      <c r="E101" s="179"/>
      <c r="F101" s="288"/>
    </row>
    <row r="102" spans="1:7">
      <c r="A102" s="188" t="s">
        <v>42</v>
      </c>
      <c r="B102" s="543" t="s">
        <v>271</v>
      </c>
      <c r="C102" s="543"/>
      <c r="D102" s="543"/>
      <c r="E102" s="179"/>
      <c r="F102" s="288"/>
    </row>
    <row r="103" spans="1:7" ht="12.75" customHeight="1">
      <c r="A103" s="188" t="s">
        <v>43</v>
      </c>
      <c r="B103" s="533" t="s">
        <v>247</v>
      </c>
      <c r="C103" s="534"/>
      <c r="D103" s="535"/>
      <c r="E103" s="179"/>
      <c r="F103" s="288"/>
    </row>
    <row r="104" spans="1:7">
      <c r="A104" s="516" t="s">
        <v>56</v>
      </c>
      <c r="B104" s="517"/>
      <c r="C104" s="517"/>
      <c r="D104" s="518"/>
      <c r="E104" s="186"/>
      <c r="F104" s="187"/>
    </row>
    <row r="105" spans="1:7">
      <c r="A105" s="286"/>
      <c r="B105" s="286"/>
      <c r="C105" s="286"/>
      <c r="D105" s="286"/>
      <c r="E105" s="286"/>
      <c r="F105" s="200"/>
    </row>
    <row r="106" spans="1:7">
      <c r="A106" s="286"/>
      <c r="B106" s="286"/>
      <c r="C106" s="286"/>
      <c r="D106" s="286"/>
      <c r="E106" s="286"/>
      <c r="F106" s="200"/>
    </row>
    <row r="107" spans="1:7">
      <c r="A107" s="542" t="s">
        <v>248</v>
      </c>
      <c r="B107" s="542"/>
      <c r="C107" s="542"/>
      <c r="D107" s="542"/>
      <c r="E107" s="542"/>
      <c r="F107" s="542"/>
    </row>
    <row r="108" spans="1:7" ht="7.5" customHeight="1">
      <c r="F108" s="203"/>
    </row>
    <row r="109" spans="1:7">
      <c r="A109" s="542" t="s">
        <v>272</v>
      </c>
      <c r="B109" s="542"/>
      <c r="C109" s="542"/>
      <c r="D109" s="542"/>
      <c r="E109" s="542"/>
      <c r="F109" s="542"/>
    </row>
    <row r="110" spans="1:7" hidden="1">
      <c r="A110" s="286"/>
      <c r="B110" s="286"/>
      <c r="C110" s="286"/>
      <c r="D110" s="286"/>
      <c r="E110" s="286"/>
      <c r="F110" s="286"/>
    </row>
    <row r="111" spans="1:7">
      <c r="A111" s="284" t="s">
        <v>55</v>
      </c>
      <c r="B111" s="520" t="s">
        <v>273</v>
      </c>
      <c r="C111" s="521"/>
      <c r="D111" s="522"/>
      <c r="E111" s="284" t="s">
        <v>8</v>
      </c>
      <c r="F111" s="187" t="s">
        <v>9</v>
      </c>
    </row>
    <row r="112" spans="1:7">
      <c r="A112" s="188" t="s">
        <v>27</v>
      </c>
      <c r="B112" s="533" t="s">
        <v>274</v>
      </c>
      <c r="C112" s="534"/>
      <c r="D112" s="535"/>
      <c r="E112" s="179"/>
      <c r="F112" s="288"/>
    </row>
    <row r="113" spans="1:9" ht="12.75" customHeight="1">
      <c r="A113" s="188" t="s">
        <v>28</v>
      </c>
      <c r="B113" s="533" t="s">
        <v>275</v>
      </c>
      <c r="C113" s="534"/>
      <c r="D113" s="535"/>
      <c r="E113" s="179"/>
      <c r="F113" s="288"/>
    </row>
    <row r="114" spans="1:9">
      <c r="A114" s="188" t="s">
        <v>29</v>
      </c>
      <c r="B114" s="533" t="s">
        <v>276</v>
      </c>
      <c r="C114" s="534"/>
      <c r="D114" s="535"/>
      <c r="E114" s="179"/>
      <c r="F114" s="288"/>
      <c r="I114" s="323"/>
    </row>
    <row r="115" spans="1:9">
      <c r="A115" s="188" t="s">
        <v>30</v>
      </c>
      <c r="B115" s="543" t="s">
        <v>277</v>
      </c>
      <c r="C115" s="543"/>
      <c r="D115" s="543"/>
      <c r="E115" s="179"/>
      <c r="F115" s="288"/>
    </row>
    <row r="116" spans="1:9">
      <c r="A116" s="188" t="s">
        <v>42</v>
      </c>
      <c r="B116" s="523" t="s">
        <v>278</v>
      </c>
      <c r="C116" s="508"/>
      <c r="D116" s="524"/>
      <c r="E116" s="179"/>
      <c r="F116" s="288"/>
      <c r="I116" s="323"/>
    </row>
    <row r="117" spans="1:9">
      <c r="A117" s="188" t="s">
        <v>43</v>
      </c>
      <c r="B117" s="533" t="s">
        <v>279</v>
      </c>
      <c r="C117" s="534"/>
      <c r="D117" s="535"/>
      <c r="E117" s="179"/>
      <c r="F117" s="288"/>
    </row>
    <row r="118" spans="1:9" ht="15">
      <c r="A118" s="204"/>
      <c r="B118" s="516" t="s">
        <v>61</v>
      </c>
      <c r="C118" s="544"/>
      <c r="D118" s="545"/>
      <c r="E118" s="179"/>
      <c r="F118" s="187"/>
    </row>
    <row r="119" spans="1:9" ht="12.75" customHeight="1">
      <c r="A119" s="318"/>
      <c r="B119" s="540"/>
      <c r="C119" s="541"/>
      <c r="D119" s="541"/>
      <c r="E119" s="541"/>
      <c r="F119" s="541"/>
    </row>
    <row r="120" spans="1:9" ht="12.75" customHeight="1">
      <c r="A120" s="318"/>
      <c r="B120" s="540"/>
      <c r="C120" s="541"/>
      <c r="D120" s="541"/>
      <c r="E120" s="541"/>
      <c r="F120" s="541"/>
    </row>
    <row r="121" spans="1:9">
      <c r="A121" s="286"/>
      <c r="B121" s="286"/>
      <c r="C121" s="286"/>
      <c r="D121" s="286"/>
      <c r="E121" s="286"/>
      <c r="F121" s="200"/>
    </row>
    <row r="122" spans="1:9">
      <c r="A122" s="542" t="s">
        <v>280</v>
      </c>
      <c r="B122" s="542"/>
      <c r="C122" s="542"/>
      <c r="D122" s="542"/>
      <c r="E122" s="542"/>
      <c r="F122" s="542"/>
    </row>
    <row r="123" spans="1:9" hidden="1">
      <c r="F123" s="203"/>
    </row>
    <row r="124" spans="1:9">
      <c r="A124" s="284" t="s">
        <v>58</v>
      </c>
      <c r="B124" s="520" t="s">
        <v>281</v>
      </c>
      <c r="C124" s="521"/>
      <c r="D124" s="522"/>
      <c r="E124" s="284" t="s">
        <v>8</v>
      </c>
      <c r="F124" s="187" t="s">
        <v>9</v>
      </c>
    </row>
    <row r="125" spans="1:9">
      <c r="A125" s="188" t="s">
        <v>27</v>
      </c>
      <c r="B125" s="543" t="s">
        <v>282</v>
      </c>
      <c r="C125" s="543"/>
      <c r="D125" s="543"/>
      <c r="E125" s="179"/>
      <c r="F125" s="288"/>
    </row>
    <row r="126" spans="1:9">
      <c r="A126" s="516" t="s">
        <v>61</v>
      </c>
      <c r="B126" s="517"/>
      <c r="C126" s="517"/>
      <c r="D126" s="517"/>
      <c r="E126" s="186"/>
      <c r="F126" s="187"/>
    </row>
    <row r="127" spans="1:9" ht="13.5" customHeight="1">
      <c r="A127" s="318"/>
      <c r="B127" s="540"/>
      <c r="C127" s="541"/>
      <c r="D127" s="541"/>
      <c r="E127" s="541"/>
      <c r="F127" s="541"/>
    </row>
    <row r="128" spans="1:9" ht="16.5" customHeight="1"/>
    <row r="129" spans="1:6">
      <c r="A129" s="519" t="s">
        <v>249</v>
      </c>
      <c r="B129" s="519"/>
      <c r="C129" s="519"/>
      <c r="D129" s="519"/>
      <c r="E129" s="519"/>
      <c r="F129" s="519"/>
    </row>
    <row r="130" spans="1:6" hidden="1">
      <c r="A130" s="286"/>
    </row>
    <row r="131" spans="1:6">
      <c r="A131" s="284">
        <v>4</v>
      </c>
      <c r="B131" s="516" t="s">
        <v>250</v>
      </c>
      <c r="C131" s="517"/>
      <c r="D131" s="517"/>
      <c r="E131" s="518"/>
      <c r="F131" s="187" t="s">
        <v>9</v>
      </c>
    </row>
    <row r="132" spans="1:6">
      <c r="A132" s="205" t="s">
        <v>55</v>
      </c>
      <c r="B132" s="523" t="s">
        <v>273</v>
      </c>
      <c r="C132" s="508"/>
      <c r="D132" s="508"/>
      <c r="E132" s="524"/>
      <c r="F132" s="288"/>
    </row>
    <row r="133" spans="1:6">
      <c r="A133" s="205" t="s">
        <v>58</v>
      </c>
      <c r="B133" s="523" t="s">
        <v>281</v>
      </c>
      <c r="C133" s="508"/>
      <c r="D133" s="508"/>
      <c r="E133" s="524"/>
      <c r="F133" s="288"/>
    </row>
    <row r="134" spans="1:6">
      <c r="A134" s="516" t="s">
        <v>56</v>
      </c>
      <c r="B134" s="517"/>
      <c r="C134" s="517"/>
      <c r="D134" s="517"/>
      <c r="E134" s="518"/>
      <c r="F134" s="187"/>
    </row>
    <row r="136" spans="1:6" hidden="1"/>
    <row r="137" spans="1:6" ht="15.75" customHeight="1">
      <c r="A137" s="539" t="s">
        <v>222</v>
      </c>
      <c r="B137" s="539"/>
      <c r="C137" s="539"/>
      <c r="D137" s="539"/>
      <c r="E137" s="539"/>
      <c r="F137" s="539"/>
    </row>
    <row r="138" spans="1:6" ht="8.25" customHeight="1"/>
    <row r="139" spans="1:6">
      <c r="A139" s="188">
        <v>5</v>
      </c>
      <c r="B139" s="516" t="s">
        <v>25</v>
      </c>
      <c r="C139" s="517"/>
      <c r="D139" s="517"/>
      <c r="E139" s="518"/>
      <c r="F139" s="187" t="s">
        <v>9</v>
      </c>
    </row>
    <row r="140" spans="1:6">
      <c r="A140" s="188" t="s">
        <v>27</v>
      </c>
      <c r="B140" s="523" t="s">
        <v>104</v>
      </c>
      <c r="C140" s="508"/>
      <c r="D140" s="508"/>
      <c r="E140" s="524"/>
      <c r="F140" s="288"/>
    </row>
    <row r="141" spans="1:6">
      <c r="A141" s="188" t="s">
        <v>28</v>
      </c>
      <c r="B141" s="523" t="s">
        <v>527</v>
      </c>
      <c r="C141" s="508"/>
      <c r="D141" s="508"/>
      <c r="E141" s="524"/>
      <c r="F141" s="288"/>
    </row>
    <row r="142" spans="1:6">
      <c r="A142" s="188" t="s">
        <v>29</v>
      </c>
      <c r="B142" s="523" t="s">
        <v>541</v>
      </c>
      <c r="C142" s="508"/>
      <c r="D142" s="508"/>
      <c r="E142" s="524"/>
      <c r="F142" s="288"/>
    </row>
    <row r="143" spans="1:6">
      <c r="A143" s="188" t="s">
        <v>30</v>
      </c>
      <c r="B143" s="523" t="s">
        <v>25</v>
      </c>
      <c r="C143" s="508"/>
      <c r="D143" s="508"/>
      <c r="E143" s="524"/>
      <c r="F143" s="288"/>
    </row>
    <row r="144" spans="1:6">
      <c r="A144" s="188" t="s">
        <v>42</v>
      </c>
      <c r="B144" s="523" t="s">
        <v>523</v>
      </c>
      <c r="C144" s="508"/>
      <c r="D144" s="508"/>
      <c r="E144" s="524"/>
      <c r="F144" s="288"/>
    </row>
    <row r="145" spans="1:6">
      <c r="A145" s="516" t="s">
        <v>56</v>
      </c>
      <c r="B145" s="517"/>
      <c r="C145" s="517"/>
      <c r="D145" s="517"/>
      <c r="E145" s="518"/>
      <c r="F145" s="187"/>
    </row>
    <row r="146" spans="1:6" ht="13.5">
      <c r="A146" s="318"/>
      <c r="B146" s="324"/>
    </row>
    <row r="148" spans="1:6">
      <c r="A148" s="519" t="s">
        <v>223</v>
      </c>
      <c r="B148" s="519"/>
      <c r="C148" s="519"/>
      <c r="D148" s="519"/>
      <c r="E148" s="519"/>
      <c r="F148" s="519"/>
    </row>
    <row r="150" spans="1:6">
      <c r="A150" s="284">
        <v>6</v>
      </c>
      <c r="B150" s="531" t="s">
        <v>80</v>
      </c>
      <c r="C150" s="531"/>
      <c r="D150" s="531"/>
      <c r="E150" s="284" t="s">
        <v>8</v>
      </c>
      <c r="F150" s="187" t="s">
        <v>9</v>
      </c>
    </row>
    <row r="151" spans="1:6">
      <c r="A151" s="188" t="s">
        <v>27</v>
      </c>
      <c r="B151" s="532" t="s">
        <v>283</v>
      </c>
      <c r="C151" s="532"/>
      <c r="D151" s="532"/>
      <c r="E151" s="179"/>
      <c r="F151" s="288"/>
    </row>
    <row r="152" spans="1:6">
      <c r="A152" s="188" t="s">
        <v>28</v>
      </c>
      <c r="B152" s="533" t="s">
        <v>20</v>
      </c>
      <c r="C152" s="534"/>
      <c r="D152" s="535"/>
      <c r="E152" s="179"/>
      <c r="F152" s="288"/>
    </row>
    <row r="153" spans="1:6">
      <c r="A153" s="188" t="s">
        <v>29</v>
      </c>
      <c r="B153" s="520" t="s">
        <v>21</v>
      </c>
      <c r="C153" s="521"/>
      <c r="D153" s="521"/>
      <c r="E153" s="185"/>
      <c r="F153" s="187"/>
    </row>
    <row r="154" spans="1:6">
      <c r="A154" s="206" t="s">
        <v>224</v>
      </c>
      <c r="B154" s="533" t="s">
        <v>22</v>
      </c>
      <c r="C154" s="534"/>
      <c r="D154" s="535"/>
      <c r="E154" s="179"/>
      <c r="F154" s="288"/>
    </row>
    <row r="155" spans="1:6">
      <c r="A155" s="206" t="s">
        <v>225</v>
      </c>
      <c r="B155" s="533" t="s">
        <v>23</v>
      </c>
      <c r="C155" s="534"/>
      <c r="D155" s="535"/>
      <c r="E155" s="179"/>
      <c r="F155" s="288"/>
    </row>
    <row r="156" spans="1:6">
      <c r="A156" s="206" t="s">
        <v>226</v>
      </c>
      <c r="B156" s="536" t="s">
        <v>24</v>
      </c>
      <c r="C156" s="537"/>
      <c r="D156" s="538"/>
      <c r="E156" s="179"/>
      <c r="F156" s="288"/>
    </row>
    <row r="157" spans="1:6">
      <c r="A157" s="516" t="s">
        <v>56</v>
      </c>
      <c r="B157" s="517"/>
      <c r="C157" s="517"/>
      <c r="D157" s="517"/>
      <c r="E157" s="518"/>
      <c r="F157" s="187"/>
    </row>
    <row r="158" spans="1:6">
      <c r="A158" s="325"/>
      <c r="B158" s="325"/>
    </row>
    <row r="159" spans="1:6">
      <c r="A159" s="325"/>
      <c r="B159" s="325"/>
    </row>
    <row r="160" spans="1:6">
      <c r="A160" s="325"/>
      <c r="B160" s="325"/>
    </row>
    <row r="161" spans="1:7">
      <c r="A161" s="325"/>
      <c r="B161" s="325"/>
    </row>
    <row r="162" spans="1:7">
      <c r="A162" s="519" t="s">
        <v>251</v>
      </c>
      <c r="B162" s="519"/>
      <c r="C162" s="519"/>
      <c r="D162" s="519"/>
      <c r="E162" s="519"/>
      <c r="F162" s="519"/>
    </row>
    <row r="163" spans="1:7" ht="20.25" customHeight="1">
      <c r="A163" s="520" t="s">
        <v>150</v>
      </c>
      <c r="B163" s="521"/>
      <c r="C163" s="521"/>
      <c r="D163" s="521"/>
      <c r="E163" s="522"/>
      <c r="F163" s="187" t="s">
        <v>9</v>
      </c>
    </row>
    <row r="164" spans="1:7">
      <c r="A164" s="188" t="s">
        <v>27</v>
      </c>
      <c r="B164" s="523" t="s">
        <v>88</v>
      </c>
      <c r="C164" s="508"/>
      <c r="D164" s="508"/>
      <c r="E164" s="524"/>
      <c r="F164" s="288"/>
    </row>
    <row r="165" spans="1:7">
      <c r="A165" s="188" t="s">
        <v>28</v>
      </c>
      <c r="B165" s="523" t="s">
        <v>227</v>
      </c>
      <c r="C165" s="508"/>
      <c r="D165" s="508"/>
      <c r="E165" s="524"/>
      <c r="F165" s="288"/>
    </row>
    <row r="166" spans="1:7">
      <c r="A166" s="188" t="s">
        <v>29</v>
      </c>
      <c r="B166" s="523" t="s">
        <v>228</v>
      </c>
      <c r="C166" s="508"/>
      <c r="D166" s="508"/>
      <c r="E166" s="524"/>
      <c r="F166" s="288"/>
    </row>
    <row r="167" spans="1:7">
      <c r="A167" s="188" t="s">
        <v>30</v>
      </c>
      <c r="B167" s="523" t="s">
        <v>229</v>
      </c>
      <c r="C167" s="508"/>
      <c r="D167" s="508"/>
      <c r="E167" s="524"/>
      <c r="F167" s="288"/>
    </row>
    <row r="168" spans="1:7">
      <c r="A168" s="188" t="s">
        <v>42</v>
      </c>
      <c r="B168" s="523" t="s">
        <v>254</v>
      </c>
      <c r="C168" s="508"/>
      <c r="D168" s="508"/>
      <c r="E168" s="524"/>
      <c r="F168" s="288"/>
    </row>
    <row r="169" spans="1:7" ht="16.5" customHeight="1">
      <c r="A169" s="516" t="s">
        <v>253</v>
      </c>
      <c r="B169" s="517"/>
      <c r="C169" s="517"/>
      <c r="D169" s="517"/>
      <c r="E169" s="518"/>
      <c r="F169" s="187"/>
    </row>
    <row r="170" spans="1:7">
      <c r="A170" s="188" t="s">
        <v>43</v>
      </c>
      <c r="B170" s="523" t="s">
        <v>255</v>
      </c>
      <c r="C170" s="508"/>
      <c r="D170" s="508"/>
      <c r="E170" s="524"/>
      <c r="F170" s="288"/>
    </row>
    <row r="171" spans="1:7">
      <c r="A171" s="516" t="s">
        <v>252</v>
      </c>
      <c r="B171" s="517"/>
      <c r="C171" s="517"/>
      <c r="D171" s="517"/>
      <c r="E171" s="518"/>
      <c r="F171" s="187"/>
      <c r="G171" s="319"/>
    </row>
    <row r="172" spans="1:7" ht="15">
      <c r="A172" s="528" t="s">
        <v>267</v>
      </c>
      <c r="B172" s="529"/>
      <c r="C172" s="529"/>
      <c r="D172" s="529"/>
      <c r="E172" s="529"/>
      <c r="F172" s="187"/>
      <c r="G172" s="326"/>
    </row>
    <row r="173" spans="1:7">
      <c r="B173" s="324"/>
      <c r="C173" s="324"/>
      <c r="D173" s="196"/>
      <c r="E173" s="196"/>
      <c r="F173" s="199"/>
    </row>
    <row r="174" spans="1:7" ht="26.25" customHeight="1">
      <c r="A174" s="530" t="s">
        <v>265</v>
      </c>
      <c r="B174" s="530"/>
      <c r="C174" s="530"/>
      <c r="D174" s="530"/>
      <c r="E174" s="530"/>
      <c r="F174" s="530"/>
    </row>
    <row r="175" spans="1:7" ht="13.5" thickBot="1">
      <c r="A175" s="327"/>
      <c r="B175" s="327"/>
      <c r="C175" s="327"/>
      <c r="D175" s="327"/>
      <c r="E175" s="327"/>
      <c r="F175" s="327"/>
    </row>
    <row r="176" spans="1:7" ht="14.25" thickTop="1" thickBot="1">
      <c r="A176" s="328" t="s">
        <v>102</v>
      </c>
      <c r="B176" s="329"/>
      <c r="C176" s="330"/>
      <c r="D176" s="331" t="s">
        <v>133</v>
      </c>
      <c r="E176" s="329"/>
      <c r="F176" s="332"/>
      <c r="G176" s="333"/>
    </row>
    <row r="177" spans="1:10" ht="13.5" thickTop="1">
      <c r="A177" s="501" t="s">
        <v>136</v>
      </c>
      <c r="B177" s="502"/>
      <c r="C177" s="503"/>
      <c r="D177" s="504" t="s">
        <v>262</v>
      </c>
      <c r="E177" s="505"/>
      <c r="F177" s="506"/>
    </row>
    <row r="178" spans="1:10">
      <c r="A178" s="507" t="s">
        <v>135</v>
      </c>
      <c r="B178" s="508"/>
      <c r="C178" s="509"/>
      <c r="D178" s="510" t="s">
        <v>266</v>
      </c>
      <c r="E178" s="511"/>
      <c r="F178" s="512"/>
    </row>
    <row r="179" spans="1:10" ht="27" customHeight="1" thickBot="1">
      <c r="A179" s="513" t="s">
        <v>137</v>
      </c>
      <c r="B179" s="514"/>
      <c r="C179" s="515"/>
      <c r="D179" s="525" t="s">
        <v>263</v>
      </c>
      <c r="E179" s="526"/>
      <c r="F179" s="527"/>
    </row>
    <row r="180" spans="1:10" ht="13.5" thickBot="1">
      <c r="A180" s="488" t="s">
        <v>61</v>
      </c>
      <c r="B180" s="489"/>
      <c r="C180" s="490"/>
      <c r="D180" s="491" t="s">
        <v>264</v>
      </c>
      <c r="E180" s="492"/>
      <c r="F180" s="493"/>
    </row>
    <row r="181" spans="1:10" ht="28.5" customHeight="1" thickTop="1" thickBot="1">
      <c r="A181" s="494" t="s">
        <v>578</v>
      </c>
      <c r="B181" s="495"/>
      <c r="C181" s="496"/>
      <c r="D181" s="334" t="s">
        <v>256</v>
      </c>
      <c r="E181" s="334" t="s">
        <v>259</v>
      </c>
      <c r="F181" s="335" t="s">
        <v>260</v>
      </c>
    </row>
    <row r="182" spans="1:10" ht="14.25" thickTop="1" thickBot="1">
      <c r="A182" s="497" t="s">
        <v>134</v>
      </c>
      <c r="B182" s="498"/>
      <c r="C182" s="499"/>
      <c r="D182" s="336" t="s">
        <v>257</v>
      </c>
      <c r="E182" s="336" t="s">
        <v>258</v>
      </c>
      <c r="F182" s="337" t="s">
        <v>261</v>
      </c>
      <c r="J182" s="338"/>
    </row>
    <row r="183" spans="1:10" ht="30.75" customHeight="1" thickTop="1">
      <c r="A183" s="500" t="s">
        <v>155</v>
      </c>
      <c r="B183" s="500"/>
      <c r="C183" s="500"/>
      <c r="D183" s="500"/>
      <c r="E183" s="500"/>
      <c r="F183" s="500"/>
    </row>
    <row r="186" spans="1:10">
      <c r="C186" s="339"/>
      <c r="F186" s="340"/>
    </row>
    <row r="187" spans="1:10">
      <c r="C187" s="339"/>
      <c r="D187" s="341"/>
      <c r="E187" s="341"/>
      <c r="F187" s="342"/>
    </row>
    <row r="188" spans="1:10">
      <c r="C188" s="339"/>
    </row>
    <row r="189" spans="1:10">
      <c r="C189" s="339"/>
      <c r="D189" s="341"/>
      <c r="E189" s="341"/>
      <c r="F189" s="342"/>
    </row>
    <row r="190" spans="1:10">
      <c r="C190" s="339"/>
      <c r="D190" s="343"/>
      <c r="E190" s="343"/>
      <c r="F190" s="344"/>
    </row>
    <row r="191" spans="1:10">
      <c r="C191" s="339"/>
      <c r="F191" s="340"/>
    </row>
    <row r="192" spans="1:10">
      <c r="C192" s="339"/>
      <c r="F192" s="340"/>
    </row>
    <row r="193" spans="3:6">
      <c r="C193" s="339"/>
      <c r="F193" s="340"/>
    </row>
    <row r="194" spans="3:6">
      <c r="C194" s="339"/>
    </row>
    <row r="195" spans="3:6">
      <c r="C195" s="339"/>
    </row>
  </sheetData>
  <mergeCells count="134">
    <mergeCell ref="A3:G3"/>
    <mergeCell ref="A4:F4"/>
    <mergeCell ref="C7:F7"/>
    <mergeCell ref="C8:F8"/>
    <mergeCell ref="C9:F9"/>
    <mergeCell ref="A11:F11"/>
    <mergeCell ref="A17:F17"/>
    <mergeCell ref="A18:C18"/>
    <mergeCell ref="D18:E18"/>
    <mergeCell ref="A19:C19"/>
    <mergeCell ref="D19:E19"/>
    <mergeCell ref="D28:E28"/>
    <mergeCell ref="B33:F33"/>
    <mergeCell ref="B35:D35"/>
    <mergeCell ref="B36:D36"/>
    <mergeCell ref="B37:D37"/>
    <mergeCell ref="B38:D38"/>
    <mergeCell ref="B39:D39"/>
    <mergeCell ref="E39:E40"/>
    <mergeCell ref="B40:D40"/>
    <mergeCell ref="A42:E42"/>
    <mergeCell ref="B43:F43"/>
    <mergeCell ref="B45:F45"/>
    <mergeCell ref="A47:F47"/>
    <mergeCell ref="A49:F49"/>
    <mergeCell ref="B50:D50"/>
    <mergeCell ref="B51:D51"/>
    <mergeCell ref="B52:D52"/>
    <mergeCell ref="B53:D53"/>
    <mergeCell ref="B54:D54"/>
    <mergeCell ref="A55:D55"/>
    <mergeCell ref="B56:F56"/>
    <mergeCell ref="A58:F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A68:D68"/>
    <mergeCell ref="B69:F69"/>
    <mergeCell ref="B70:F70"/>
    <mergeCell ref="A72:F72"/>
    <mergeCell ref="B74:C74"/>
    <mergeCell ref="B75:C75"/>
    <mergeCell ref="B76:C76"/>
    <mergeCell ref="B78:E78"/>
    <mergeCell ref="B79:E79"/>
    <mergeCell ref="B80:E80"/>
    <mergeCell ref="B81:E81"/>
    <mergeCell ref="A82:E82"/>
    <mergeCell ref="B83:F83"/>
    <mergeCell ref="B84:F84"/>
    <mergeCell ref="B85:F85"/>
    <mergeCell ref="A87:F87"/>
    <mergeCell ref="A88:E88"/>
    <mergeCell ref="B89:E89"/>
    <mergeCell ref="B90:E90"/>
    <mergeCell ref="B91:E91"/>
    <mergeCell ref="A92:E92"/>
    <mergeCell ref="A95:F95"/>
    <mergeCell ref="B97:D97"/>
    <mergeCell ref="B98:D98"/>
    <mergeCell ref="B99:D99"/>
    <mergeCell ref="B100:D100"/>
    <mergeCell ref="B101:D101"/>
    <mergeCell ref="B102:D102"/>
    <mergeCell ref="B103:D103"/>
    <mergeCell ref="A104:D104"/>
    <mergeCell ref="A107:F107"/>
    <mergeCell ref="A109:F109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F119"/>
    <mergeCell ref="B120:F120"/>
    <mergeCell ref="A122:F122"/>
    <mergeCell ref="B124:D124"/>
    <mergeCell ref="B125:D125"/>
    <mergeCell ref="A126:D126"/>
    <mergeCell ref="B127:F127"/>
    <mergeCell ref="A129:F129"/>
    <mergeCell ref="B131:E131"/>
    <mergeCell ref="B132:E132"/>
    <mergeCell ref="B133:E133"/>
    <mergeCell ref="A134:E134"/>
    <mergeCell ref="A137:F137"/>
    <mergeCell ref="B139:E139"/>
    <mergeCell ref="B140:E140"/>
    <mergeCell ref="B141:E141"/>
    <mergeCell ref="B142:E142"/>
    <mergeCell ref="B144:E144"/>
    <mergeCell ref="A145:E145"/>
    <mergeCell ref="A148:F148"/>
    <mergeCell ref="B150:D150"/>
    <mergeCell ref="B151:D151"/>
    <mergeCell ref="B143:E143"/>
    <mergeCell ref="B152:D152"/>
    <mergeCell ref="B153:D153"/>
    <mergeCell ref="B154:D154"/>
    <mergeCell ref="B155:D155"/>
    <mergeCell ref="B156:D156"/>
    <mergeCell ref="A157:E157"/>
    <mergeCell ref="A162:F162"/>
    <mergeCell ref="A163:E163"/>
    <mergeCell ref="B164:E164"/>
    <mergeCell ref="B165:E165"/>
    <mergeCell ref="B166:E166"/>
    <mergeCell ref="B167:E167"/>
    <mergeCell ref="D179:F179"/>
    <mergeCell ref="B168:E168"/>
    <mergeCell ref="A169:E169"/>
    <mergeCell ref="B170:E170"/>
    <mergeCell ref="A171:E171"/>
    <mergeCell ref="A172:E172"/>
    <mergeCell ref="A174:F174"/>
    <mergeCell ref="A180:C180"/>
    <mergeCell ref="D180:F180"/>
    <mergeCell ref="A181:C181"/>
    <mergeCell ref="A182:C182"/>
    <mergeCell ref="A183:F183"/>
    <mergeCell ref="A177:C177"/>
    <mergeCell ref="D177:F177"/>
    <mergeCell ref="A178:C178"/>
    <mergeCell ref="D178:F178"/>
    <mergeCell ref="A179:C179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6" max="5" man="1"/>
    <brk id="94" max="5" man="1"/>
    <brk id="147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4"/>
  <sheetViews>
    <sheetView showWhiteSpace="0" topLeftCell="A122" zoomScale="115" zoomScaleNormal="115" workbookViewId="0">
      <selection activeCell="H127" sqref="H127:H129"/>
    </sheetView>
  </sheetViews>
  <sheetFormatPr defaultRowHeight="12.75"/>
  <cols>
    <col min="1" max="1" width="4" style="6" customWidth="1"/>
    <col min="2" max="2" width="12.28515625" style="6" customWidth="1"/>
    <col min="3" max="3" width="29.85546875" style="6" customWidth="1"/>
    <col min="4" max="4" width="7.28515625" style="6" customWidth="1"/>
    <col min="5" max="5" width="9" style="6" bestFit="1" customWidth="1"/>
    <col min="6" max="6" width="15" style="9" customWidth="1"/>
    <col min="7" max="7" width="13.7109375" style="6" customWidth="1"/>
    <col min="8" max="8" width="9.5703125" style="6" bestFit="1" customWidth="1"/>
    <col min="9" max="16" width="9.140625" style="6"/>
    <col min="17" max="17" width="11.7109375" style="6" customWidth="1"/>
    <col min="18" max="16384" width="9.140625" style="6"/>
  </cols>
  <sheetData>
    <row r="1" spans="1:7">
      <c r="A1" s="421" t="s">
        <v>128</v>
      </c>
      <c r="B1" s="421"/>
      <c r="C1" s="421"/>
      <c r="D1" s="421"/>
      <c r="E1" s="421"/>
      <c r="F1" s="421"/>
      <c r="G1" s="421"/>
    </row>
    <row r="3" spans="1:7">
      <c r="B3" s="7" t="s">
        <v>122</v>
      </c>
      <c r="C3" s="422"/>
      <c r="D3" s="422"/>
      <c r="E3" s="422"/>
      <c r="F3" s="422"/>
      <c r="G3" s="422"/>
    </row>
    <row r="4" spans="1:7">
      <c r="B4" s="7" t="s">
        <v>123</v>
      </c>
      <c r="C4" s="422"/>
      <c r="D4" s="422"/>
      <c r="E4" s="422"/>
      <c r="F4" s="422"/>
      <c r="G4" s="422"/>
    </row>
    <row r="5" spans="1:7">
      <c r="B5" s="7" t="s">
        <v>0</v>
      </c>
      <c r="C5" s="422"/>
      <c r="D5" s="422"/>
      <c r="E5" s="422"/>
      <c r="F5" s="422"/>
      <c r="G5" s="422"/>
    </row>
    <row r="7" spans="1:7">
      <c r="A7" s="406" t="s">
        <v>1</v>
      </c>
      <c r="B7" s="406"/>
      <c r="C7" s="406"/>
      <c r="D7" s="406"/>
      <c r="E7" s="406"/>
      <c r="F7" s="406"/>
      <c r="G7" s="406"/>
    </row>
    <row r="8" spans="1:7">
      <c r="A8" s="72" t="s">
        <v>27</v>
      </c>
      <c r="B8" s="397" t="s">
        <v>2</v>
      </c>
      <c r="C8" s="398"/>
      <c r="D8" s="398"/>
      <c r="E8" s="398"/>
      <c r="F8" s="399"/>
      <c r="G8" s="72"/>
    </row>
    <row r="9" spans="1:7">
      <c r="A9" s="72" t="s">
        <v>28</v>
      </c>
      <c r="B9" s="397" t="s">
        <v>3</v>
      </c>
      <c r="C9" s="398"/>
      <c r="D9" s="398"/>
      <c r="E9" s="398"/>
      <c r="F9" s="399"/>
      <c r="G9" s="72" t="s">
        <v>100</v>
      </c>
    </row>
    <row r="10" spans="1:7">
      <c r="A10" s="72" t="s">
        <v>29</v>
      </c>
      <c r="B10" s="397" t="s">
        <v>110</v>
      </c>
      <c r="C10" s="398"/>
      <c r="D10" s="398"/>
      <c r="E10" s="398"/>
      <c r="F10" s="399"/>
      <c r="G10" s="1" t="s">
        <v>109</v>
      </c>
    </row>
    <row r="11" spans="1:7">
      <c r="A11" s="72" t="s">
        <v>30</v>
      </c>
      <c r="B11" s="397" t="s">
        <v>101</v>
      </c>
      <c r="C11" s="398"/>
      <c r="D11" s="398"/>
      <c r="E11" s="398"/>
      <c r="F11" s="399"/>
      <c r="G11" s="72">
        <v>12</v>
      </c>
    </row>
    <row r="12" spans="1:7">
      <c r="G12" s="10"/>
    </row>
    <row r="13" spans="1:7">
      <c r="A13" s="444" t="s">
        <v>31</v>
      </c>
      <c r="B13" s="444"/>
      <c r="C13" s="444"/>
      <c r="D13" s="444"/>
      <c r="E13" s="444"/>
      <c r="F13" s="444"/>
      <c r="G13" s="444"/>
    </row>
    <row r="14" spans="1:7" ht="15" customHeight="1">
      <c r="A14" s="69" t="s">
        <v>32</v>
      </c>
      <c r="B14" s="67"/>
      <c r="C14" s="428"/>
      <c r="D14" s="429" t="s">
        <v>94</v>
      </c>
      <c r="E14" s="430"/>
      <c r="F14" s="406" t="s">
        <v>33</v>
      </c>
      <c r="G14" s="406"/>
    </row>
    <row r="15" spans="1:7" ht="13.5">
      <c r="A15" s="451" t="s">
        <v>142</v>
      </c>
      <c r="B15" s="451"/>
      <c r="C15" s="431"/>
      <c r="D15" s="432" t="s">
        <v>129</v>
      </c>
      <c r="E15" s="433"/>
      <c r="F15" s="449" t="s">
        <v>152</v>
      </c>
      <c r="G15" s="450"/>
    </row>
    <row r="17" spans="1:7">
      <c r="A17" s="414" t="s">
        <v>4</v>
      </c>
      <c r="B17" s="414"/>
      <c r="C17" s="414"/>
      <c r="D17" s="414"/>
      <c r="E17" s="414"/>
      <c r="F17" s="414"/>
      <c r="G17" s="414"/>
    </row>
    <row r="18" spans="1:7">
      <c r="B18" s="70"/>
      <c r="C18" s="70"/>
      <c r="D18" s="70"/>
      <c r="E18" s="70"/>
      <c r="F18" s="13"/>
      <c r="G18" s="70"/>
    </row>
    <row r="19" spans="1:7">
      <c r="A19" s="406" t="s">
        <v>5</v>
      </c>
      <c r="B19" s="406"/>
      <c r="C19" s="406"/>
      <c r="D19" s="406"/>
      <c r="E19" s="406"/>
      <c r="F19" s="406"/>
      <c r="G19" s="406"/>
    </row>
    <row r="20" spans="1:7">
      <c r="A20" s="72">
        <v>1</v>
      </c>
      <c r="B20" s="446" t="s">
        <v>34</v>
      </c>
      <c r="C20" s="447"/>
      <c r="D20" s="447"/>
      <c r="E20" s="448"/>
      <c r="F20" s="428" t="s">
        <v>145</v>
      </c>
      <c r="G20" s="430"/>
    </row>
    <row r="21" spans="1:7">
      <c r="A21" s="72">
        <v>2</v>
      </c>
      <c r="B21" s="397" t="s">
        <v>35</v>
      </c>
      <c r="C21" s="398"/>
      <c r="D21" s="398"/>
      <c r="E21" s="399"/>
      <c r="F21" s="454">
        <v>873.6</v>
      </c>
      <c r="G21" s="455"/>
    </row>
    <row r="22" spans="1:7">
      <c r="A22" s="72">
        <v>3</v>
      </c>
      <c r="B22" s="397" t="s">
        <v>6</v>
      </c>
      <c r="C22" s="398"/>
      <c r="D22" s="398"/>
      <c r="E22" s="399"/>
      <c r="F22" s="439" t="s">
        <v>124</v>
      </c>
      <c r="G22" s="440"/>
    </row>
    <row r="23" spans="1:7">
      <c r="A23" s="72">
        <v>4</v>
      </c>
      <c r="B23" s="397" t="s">
        <v>7</v>
      </c>
      <c r="C23" s="398"/>
      <c r="D23" s="398"/>
      <c r="E23" s="399"/>
      <c r="F23" s="437" t="s">
        <v>111</v>
      </c>
      <c r="G23" s="438"/>
    </row>
    <row r="24" spans="1:7">
      <c r="A24" s="70"/>
      <c r="B24" s="14"/>
      <c r="C24" s="14"/>
      <c r="D24" s="14"/>
      <c r="E24" s="14"/>
      <c r="F24" s="13"/>
      <c r="G24" s="15"/>
    </row>
    <row r="25" spans="1:7">
      <c r="A25" s="70"/>
      <c r="B25" s="417" t="s">
        <v>36</v>
      </c>
      <c r="C25" s="417"/>
      <c r="D25" s="417"/>
      <c r="E25" s="417"/>
      <c r="F25" s="417"/>
      <c r="G25" s="417"/>
    </row>
    <row r="26" spans="1:7">
      <c r="D26" s="51"/>
    </row>
    <row r="27" spans="1:7">
      <c r="B27" s="72">
        <v>1</v>
      </c>
      <c r="C27" s="406" t="s">
        <v>37</v>
      </c>
      <c r="D27" s="406"/>
      <c r="E27" s="406"/>
      <c r="F27" s="16" t="s">
        <v>8</v>
      </c>
      <c r="G27" s="17" t="s">
        <v>9</v>
      </c>
    </row>
    <row r="28" spans="1:7">
      <c r="B28" s="72" t="s">
        <v>27</v>
      </c>
      <c r="C28" s="400" t="s">
        <v>38</v>
      </c>
      <c r="D28" s="400"/>
      <c r="E28" s="400"/>
      <c r="F28" s="19">
        <v>100</v>
      </c>
      <c r="G28" s="2">
        <v>873.6</v>
      </c>
    </row>
    <row r="29" spans="1:7">
      <c r="B29" s="72" t="s">
        <v>28</v>
      </c>
      <c r="C29" s="400" t="s">
        <v>96</v>
      </c>
      <c r="D29" s="400"/>
      <c r="E29" s="400"/>
      <c r="F29" s="18"/>
      <c r="G29" s="19">
        <f>F29*G28</f>
        <v>0</v>
      </c>
    </row>
    <row r="30" spans="1:7">
      <c r="B30" s="72" t="s">
        <v>29</v>
      </c>
      <c r="C30" s="400" t="s">
        <v>97</v>
      </c>
      <c r="D30" s="400"/>
      <c r="E30" s="400"/>
      <c r="F30" s="18"/>
      <c r="G30" s="19">
        <v>0</v>
      </c>
    </row>
    <row r="31" spans="1:7">
      <c r="B31" s="72" t="s">
        <v>30</v>
      </c>
      <c r="C31" s="400" t="s">
        <v>10</v>
      </c>
      <c r="D31" s="400"/>
      <c r="E31" s="400"/>
      <c r="F31" s="18"/>
      <c r="G31" s="19">
        <v>0</v>
      </c>
    </row>
    <row r="32" spans="1:7">
      <c r="B32" s="72" t="s">
        <v>42</v>
      </c>
      <c r="C32" s="400" t="s">
        <v>39</v>
      </c>
      <c r="D32" s="400"/>
      <c r="E32" s="400"/>
      <c r="F32" s="18"/>
      <c r="G32" s="19">
        <v>0</v>
      </c>
    </row>
    <row r="33" spans="1:7">
      <c r="B33" s="72" t="s">
        <v>43</v>
      </c>
      <c r="C33" s="400" t="s">
        <v>40</v>
      </c>
      <c r="D33" s="400"/>
      <c r="E33" s="400"/>
      <c r="F33" s="18"/>
      <c r="G33" s="19">
        <v>0</v>
      </c>
    </row>
    <row r="34" spans="1:7">
      <c r="B34" s="72" t="s">
        <v>44</v>
      </c>
      <c r="C34" s="400" t="s">
        <v>41</v>
      </c>
      <c r="D34" s="400"/>
      <c r="E34" s="400"/>
      <c r="F34" s="18"/>
      <c r="G34" s="19">
        <v>0</v>
      </c>
    </row>
    <row r="35" spans="1:7">
      <c r="B35" s="72" t="s">
        <v>45</v>
      </c>
      <c r="C35" s="400" t="s">
        <v>95</v>
      </c>
      <c r="D35" s="400"/>
      <c r="E35" s="400"/>
      <c r="F35" s="18"/>
      <c r="G35" s="19">
        <f>F35*G28</f>
        <v>0</v>
      </c>
    </row>
    <row r="36" spans="1:7">
      <c r="B36" s="428" t="s">
        <v>26</v>
      </c>
      <c r="C36" s="429"/>
      <c r="D36" s="429"/>
      <c r="E36" s="429"/>
      <c r="F36" s="430"/>
      <c r="G36" s="16">
        <f>SUM(G28:G35)</f>
        <v>873.6</v>
      </c>
    </row>
    <row r="38" spans="1:7" ht="15.75" customHeight="1">
      <c r="A38" s="426" t="s">
        <v>46</v>
      </c>
      <c r="B38" s="426"/>
      <c r="C38" s="426"/>
      <c r="D38" s="426"/>
      <c r="E38" s="426"/>
      <c r="F38" s="426"/>
      <c r="G38" s="70"/>
    </row>
    <row r="40" spans="1:7" ht="15.75" customHeight="1">
      <c r="A40" s="72">
        <v>2</v>
      </c>
      <c r="B40" s="428" t="s">
        <v>47</v>
      </c>
      <c r="C40" s="429"/>
      <c r="D40" s="429"/>
      <c r="E40" s="430"/>
      <c r="F40" s="16" t="s">
        <v>9</v>
      </c>
    </row>
    <row r="41" spans="1:7" ht="15.75" customHeight="1">
      <c r="A41" s="72" t="s">
        <v>27</v>
      </c>
      <c r="B41" s="397" t="s">
        <v>12</v>
      </c>
      <c r="C41" s="398"/>
      <c r="D41" s="20">
        <v>12</v>
      </c>
      <c r="E41" s="36">
        <v>6</v>
      </c>
      <c r="F41" s="57">
        <f>IF(((E41*15-G36*6%)&lt;=0),"0,00",E41*15-G36*6%)</f>
        <v>37.584000000000003</v>
      </c>
    </row>
    <row r="42" spans="1:7">
      <c r="A42" s="72" t="s">
        <v>28</v>
      </c>
      <c r="B42" s="397" t="s">
        <v>125</v>
      </c>
      <c r="C42" s="398"/>
      <c r="D42" s="20"/>
      <c r="E42" s="36">
        <v>20</v>
      </c>
      <c r="F42" s="58">
        <f>E42*22</f>
        <v>440</v>
      </c>
      <c r="G42" s="21"/>
    </row>
    <row r="43" spans="1:7">
      <c r="A43" s="72" t="s">
        <v>29</v>
      </c>
      <c r="B43" s="397" t="s">
        <v>151</v>
      </c>
      <c r="C43" s="398"/>
      <c r="D43" s="398"/>
      <c r="E43" s="399"/>
      <c r="F43" s="58">
        <v>150</v>
      </c>
      <c r="G43" s="21"/>
    </row>
    <row r="44" spans="1:7">
      <c r="A44" s="72" t="s">
        <v>30</v>
      </c>
      <c r="B44" s="397" t="s">
        <v>162</v>
      </c>
      <c r="C44" s="398"/>
      <c r="D44" s="398"/>
      <c r="E44" s="399"/>
      <c r="F44" s="59">
        <v>0</v>
      </c>
      <c r="G44" s="21"/>
    </row>
    <row r="45" spans="1:7">
      <c r="A45" s="72" t="s">
        <v>42</v>
      </c>
      <c r="B45" s="397" t="s">
        <v>153</v>
      </c>
      <c r="C45" s="398"/>
      <c r="D45" s="398"/>
      <c r="E45" s="399"/>
      <c r="F45" s="58">
        <v>2.5</v>
      </c>
      <c r="G45" s="21"/>
    </row>
    <row r="46" spans="1:7">
      <c r="A46" s="72" t="s">
        <v>44</v>
      </c>
      <c r="B46" s="397" t="s">
        <v>48</v>
      </c>
      <c r="C46" s="398"/>
      <c r="D46" s="398"/>
      <c r="E46" s="399"/>
      <c r="F46" s="58">
        <v>4.5</v>
      </c>
      <c r="G46" s="21"/>
    </row>
    <row r="47" spans="1:7">
      <c r="A47" s="72" t="s">
        <v>45</v>
      </c>
      <c r="B47" s="423" t="s">
        <v>11</v>
      </c>
      <c r="C47" s="424"/>
      <c r="D47" s="424"/>
      <c r="E47" s="425"/>
      <c r="F47" s="5">
        <v>0</v>
      </c>
      <c r="G47" s="21"/>
    </row>
    <row r="48" spans="1:7">
      <c r="A48" s="406" t="s">
        <v>92</v>
      </c>
      <c r="B48" s="406"/>
      <c r="C48" s="406"/>
      <c r="D48" s="406"/>
      <c r="E48" s="406"/>
      <c r="F48" s="22">
        <f>SUM(F41:F47)</f>
        <v>634.58400000000006</v>
      </c>
      <c r="G48" s="21"/>
    </row>
    <row r="49" spans="1:7">
      <c r="G49" s="21"/>
    </row>
    <row r="50" spans="1:7" ht="15.75" customHeight="1">
      <c r="A50" s="426" t="s">
        <v>49</v>
      </c>
      <c r="B50" s="426"/>
      <c r="C50" s="426"/>
      <c r="D50" s="426"/>
      <c r="E50" s="426"/>
      <c r="F50" s="426"/>
      <c r="G50" s="21"/>
    </row>
    <row r="51" spans="1:7">
      <c r="G51" s="21"/>
    </row>
    <row r="52" spans="1:7">
      <c r="A52" s="72">
        <v>3</v>
      </c>
      <c r="B52" s="406" t="s">
        <v>25</v>
      </c>
      <c r="C52" s="406"/>
      <c r="D52" s="406"/>
      <c r="E52" s="406"/>
      <c r="F52" s="16" t="s">
        <v>9</v>
      </c>
      <c r="G52" s="10"/>
    </row>
    <row r="53" spans="1:7">
      <c r="A53" s="72" t="s">
        <v>27</v>
      </c>
      <c r="B53" s="400" t="s">
        <v>104</v>
      </c>
      <c r="C53" s="400"/>
      <c r="D53" s="400"/>
      <c r="E53" s="400"/>
      <c r="F53" s="57" t="e">
        <f>UNIFORME!#REF!</f>
        <v>#REF!</v>
      </c>
      <c r="G53" s="70"/>
    </row>
    <row r="54" spans="1:7">
      <c r="A54" s="72" t="s">
        <v>28</v>
      </c>
      <c r="B54" s="397" t="s">
        <v>51</v>
      </c>
      <c r="C54" s="398"/>
      <c r="D54" s="398"/>
      <c r="E54" s="399"/>
      <c r="F54" s="19">
        <v>0</v>
      </c>
      <c r="G54" s="14"/>
    </row>
    <row r="55" spans="1:7">
      <c r="A55" s="72" t="s">
        <v>29</v>
      </c>
      <c r="B55" s="400" t="s">
        <v>130</v>
      </c>
      <c r="C55" s="400"/>
      <c r="D55" s="400"/>
      <c r="E55" s="400"/>
      <c r="F55" s="19">
        <v>23.4</v>
      </c>
      <c r="G55" s="14"/>
    </row>
    <row r="56" spans="1:7">
      <c r="A56" s="72" t="s">
        <v>30</v>
      </c>
      <c r="B56" s="400" t="s">
        <v>105</v>
      </c>
      <c r="C56" s="400"/>
      <c r="D56" s="400"/>
      <c r="E56" s="400"/>
      <c r="F56" s="19">
        <v>0</v>
      </c>
      <c r="G56" s="70"/>
    </row>
    <row r="57" spans="1:7">
      <c r="A57" s="406" t="s">
        <v>93</v>
      </c>
      <c r="B57" s="406"/>
      <c r="C57" s="406"/>
      <c r="D57" s="406"/>
      <c r="E57" s="406"/>
      <c r="F57" s="16" t="e">
        <f>SUM(F53:F56)</f>
        <v>#REF!</v>
      </c>
      <c r="G57" s="14"/>
    </row>
    <row r="58" spans="1:7">
      <c r="G58" s="70"/>
    </row>
    <row r="59" spans="1:7">
      <c r="A59" s="414" t="s">
        <v>53</v>
      </c>
      <c r="B59" s="414"/>
      <c r="C59" s="414"/>
      <c r="D59" s="414"/>
      <c r="E59" s="414"/>
      <c r="F59" s="414"/>
    </row>
    <row r="60" spans="1:7">
      <c r="A60" s="71"/>
      <c r="B60" s="71"/>
      <c r="C60" s="71"/>
      <c r="D60" s="71"/>
      <c r="E60" s="71"/>
      <c r="F60" s="71"/>
    </row>
    <row r="61" spans="1:7">
      <c r="A61" s="71"/>
      <c r="B61" s="414" t="s">
        <v>140</v>
      </c>
      <c r="C61" s="414"/>
      <c r="D61" s="414"/>
      <c r="E61" s="414"/>
      <c r="F61" s="414"/>
    </row>
    <row r="62" spans="1:7">
      <c r="B62" s="6" t="s">
        <v>126</v>
      </c>
    </row>
    <row r="63" spans="1:7">
      <c r="A63" s="67" t="s">
        <v>55</v>
      </c>
      <c r="B63" s="406" t="s">
        <v>54</v>
      </c>
      <c r="C63" s="406"/>
      <c r="D63" s="406"/>
      <c r="E63" s="67" t="s">
        <v>8</v>
      </c>
      <c r="F63" s="16" t="s">
        <v>9</v>
      </c>
    </row>
    <row r="64" spans="1:7">
      <c r="A64" s="72" t="s">
        <v>27</v>
      </c>
      <c r="B64" s="400" t="s">
        <v>98</v>
      </c>
      <c r="C64" s="400"/>
      <c r="D64" s="400"/>
      <c r="E64" s="55">
        <v>0.2</v>
      </c>
      <c r="F64" s="19" t="e">
        <f>#N/A</f>
        <v>#N/A</v>
      </c>
      <c r="G64" s="452"/>
    </row>
    <row r="65" spans="1:9">
      <c r="A65" s="72" t="s">
        <v>28</v>
      </c>
      <c r="B65" s="400" t="s">
        <v>13</v>
      </c>
      <c r="C65" s="400"/>
      <c r="D65" s="400"/>
      <c r="E65" s="55">
        <v>1.4999999999999999E-2</v>
      </c>
      <c r="F65" s="19" t="e">
        <f>#N/A</f>
        <v>#N/A</v>
      </c>
      <c r="G65" s="452"/>
    </row>
    <row r="66" spans="1:9">
      <c r="A66" s="72" t="s">
        <v>29</v>
      </c>
      <c r="B66" s="400" t="s">
        <v>14</v>
      </c>
      <c r="C66" s="400"/>
      <c r="D66" s="400"/>
      <c r="E66" s="55">
        <v>0.01</v>
      </c>
      <c r="F66" s="19" t="e">
        <f>#N/A</f>
        <v>#N/A</v>
      </c>
      <c r="G66" s="452"/>
    </row>
    <row r="67" spans="1:9">
      <c r="A67" s="72" t="s">
        <v>30</v>
      </c>
      <c r="B67" s="400" t="s">
        <v>15</v>
      </c>
      <c r="C67" s="400"/>
      <c r="D67" s="400"/>
      <c r="E67" s="55">
        <v>2E-3</v>
      </c>
      <c r="F67" s="19" t="e">
        <f>#N/A</f>
        <v>#N/A</v>
      </c>
      <c r="G67" s="452"/>
    </row>
    <row r="68" spans="1:9">
      <c r="A68" s="72" t="s">
        <v>42</v>
      </c>
      <c r="B68" s="400" t="s">
        <v>18</v>
      </c>
      <c r="C68" s="400"/>
      <c r="D68" s="400"/>
      <c r="E68" s="55">
        <v>2.5000000000000001E-2</v>
      </c>
      <c r="F68" s="19" t="e">
        <f>#N/A</f>
        <v>#N/A</v>
      </c>
      <c r="G68" s="452"/>
    </row>
    <row r="69" spans="1:9">
      <c r="A69" s="72" t="s">
        <v>43</v>
      </c>
      <c r="B69" s="400" t="s">
        <v>16</v>
      </c>
      <c r="C69" s="400"/>
      <c r="D69" s="400"/>
      <c r="E69" s="55">
        <v>0.08</v>
      </c>
      <c r="F69" s="19" t="e">
        <f>#N/A</f>
        <v>#N/A</v>
      </c>
      <c r="G69" s="452"/>
    </row>
    <row r="70" spans="1:9">
      <c r="A70" s="72" t="s">
        <v>44</v>
      </c>
      <c r="B70" s="453" t="s">
        <v>157</v>
      </c>
      <c r="C70" s="453"/>
      <c r="D70" s="453"/>
      <c r="E70" s="55">
        <v>0.03</v>
      </c>
      <c r="F70" s="19" t="e">
        <f>#N/A</f>
        <v>#N/A</v>
      </c>
      <c r="G70" s="452"/>
    </row>
    <row r="71" spans="1:9">
      <c r="A71" s="72" t="s">
        <v>45</v>
      </c>
      <c r="B71" s="400" t="s">
        <v>17</v>
      </c>
      <c r="C71" s="400"/>
      <c r="D71" s="400"/>
      <c r="E71" s="55">
        <v>6.0000000000000001E-3</v>
      </c>
      <c r="F71" s="19" t="e">
        <f>#N/A</f>
        <v>#N/A</v>
      </c>
      <c r="G71" s="452"/>
    </row>
    <row r="72" spans="1:9">
      <c r="A72" s="406" t="s">
        <v>56</v>
      </c>
      <c r="B72" s="406"/>
      <c r="C72" s="406"/>
      <c r="D72" s="406"/>
      <c r="E72" s="23">
        <f>SUM(E64:E71)</f>
        <v>0.3680000000000001</v>
      </c>
      <c r="F72" s="16" t="e">
        <f>SUM(F64:F71)</f>
        <v>#N/A</v>
      </c>
    </row>
    <row r="73" spans="1:9">
      <c r="A73" s="68"/>
      <c r="B73" s="68"/>
      <c r="C73" s="68"/>
      <c r="D73" s="68"/>
      <c r="E73" s="24"/>
      <c r="F73" s="25"/>
    </row>
    <row r="74" spans="1:9">
      <c r="A74" s="445" t="s">
        <v>57</v>
      </c>
      <c r="B74" s="445"/>
      <c r="C74" s="445"/>
      <c r="D74" s="445"/>
      <c r="E74" s="445"/>
      <c r="F74" s="445"/>
    </row>
    <row r="75" spans="1:9">
      <c r="B75" s="70"/>
      <c r="C75" s="70"/>
      <c r="D75" s="70"/>
      <c r="E75" s="27"/>
    </row>
    <row r="76" spans="1:9">
      <c r="A76" s="67" t="s">
        <v>58</v>
      </c>
      <c r="B76" s="406" t="s">
        <v>60</v>
      </c>
      <c r="C76" s="406"/>
      <c r="D76" s="406"/>
      <c r="E76" s="67" t="s">
        <v>8</v>
      </c>
      <c r="F76" s="16" t="s">
        <v>9</v>
      </c>
    </row>
    <row r="77" spans="1:9">
      <c r="A77" s="72" t="s">
        <v>27</v>
      </c>
      <c r="B77" s="400" t="s">
        <v>60</v>
      </c>
      <c r="C77" s="400"/>
      <c r="D77" s="400"/>
      <c r="E77" s="55">
        <v>8.3299999999999999E-2</v>
      </c>
      <c r="F77" s="19">
        <f>E77*$G$36</f>
        <v>72.770880000000005</v>
      </c>
      <c r="G77" s="35"/>
    </row>
    <row r="78" spans="1:9">
      <c r="A78" s="406" t="s">
        <v>61</v>
      </c>
      <c r="B78" s="406"/>
      <c r="C78" s="406"/>
      <c r="D78" s="406"/>
      <c r="E78" s="23">
        <f>SUM(E77:E77)</f>
        <v>8.3299999999999999E-2</v>
      </c>
      <c r="F78" s="16">
        <f>SUM(F77:F77)</f>
        <v>72.770880000000005</v>
      </c>
    </row>
    <row r="79" spans="1:9">
      <c r="A79" s="28" t="s">
        <v>28</v>
      </c>
      <c r="B79" s="405" t="s">
        <v>169</v>
      </c>
      <c r="C79" s="405"/>
      <c r="D79" s="405"/>
      <c r="E79" s="55">
        <f>E72*E78</f>
        <v>3.0654400000000009E-2</v>
      </c>
      <c r="F79" s="4">
        <f>F78*E72</f>
        <v>26.779683840000011</v>
      </c>
      <c r="G79" s="35"/>
      <c r="H79" s="35"/>
      <c r="I79" s="35"/>
    </row>
    <row r="80" spans="1:9">
      <c r="A80" s="428" t="s">
        <v>56</v>
      </c>
      <c r="B80" s="429"/>
      <c r="C80" s="429"/>
      <c r="D80" s="429"/>
      <c r="E80" s="23">
        <f>E73*E78</f>
        <v>0</v>
      </c>
      <c r="F80" s="16">
        <f>SUM(F78:F79)</f>
        <v>99.550563840000024</v>
      </c>
      <c r="G80" s="35"/>
    </row>
    <row r="81" spans="1:8">
      <c r="B81" s="70"/>
      <c r="C81" s="70"/>
      <c r="D81" s="70"/>
      <c r="E81" s="27"/>
    </row>
    <row r="82" spans="1:8">
      <c r="A82" s="67" t="s">
        <v>64</v>
      </c>
      <c r="B82" s="444" t="s">
        <v>171</v>
      </c>
      <c r="C82" s="444"/>
      <c r="D82" s="444"/>
      <c r="E82" s="67" t="s">
        <v>8</v>
      </c>
      <c r="F82" s="16" t="s">
        <v>9</v>
      </c>
    </row>
    <row r="83" spans="1:8">
      <c r="A83" s="72" t="s">
        <v>27</v>
      </c>
      <c r="B83" s="397" t="s">
        <v>63</v>
      </c>
      <c r="C83" s="398"/>
      <c r="D83" s="399"/>
      <c r="E83" s="55">
        <v>2.0000000000000001E-4</v>
      </c>
      <c r="F83" s="19">
        <f>E83*$G$36</f>
        <v>0.17472000000000001</v>
      </c>
    </row>
    <row r="84" spans="1:8" ht="32.25" customHeight="1">
      <c r="A84" s="28" t="s">
        <v>28</v>
      </c>
      <c r="B84" s="405" t="s">
        <v>170</v>
      </c>
      <c r="C84" s="405"/>
      <c r="D84" s="405"/>
      <c r="E84" s="56">
        <f>E83*E72</f>
        <v>7.3600000000000027E-5</v>
      </c>
      <c r="F84" s="4">
        <f>F83*E72</f>
        <v>6.4296960000000028E-2</v>
      </c>
    </row>
    <row r="85" spans="1:8">
      <c r="A85" s="428" t="s">
        <v>56</v>
      </c>
      <c r="B85" s="429"/>
      <c r="C85" s="429"/>
      <c r="D85" s="430"/>
      <c r="E85" s="23">
        <f>SUM(E83:E84)</f>
        <v>2.7360000000000004E-4</v>
      </c>
      <c r="F85" s="16">
        <f>SUM(F83:F84)</f>
        <v>0.23901696000000006</v>
      </c>
    </row>
    <row r="87" spans="1:8">
      <c r="A87" s="417" t="s">
        <v>65</v>
      </c>
      <c r="B87" s="417"/>
      <c r="C87" s="417"/>
      <c r="D87" s="417"/>
      <c r="E87" s="417"/>
      <c r="F87" s="417"/>
    </row>
    <row r="88" spans="1:8">
      <c r="G88" s="30"/>
    </row>
    <row r="89" spans="1:8">
      <c r="A89" s="67" t="s">
        <v>66</v>
      </c>
      <c r="B89" s="406" t="s">
        <v>67</v>
      </c>
      <c r="C89" s="406"/>
      <c r="D89" s="406"/>
      <c r="E89" s="67" t="s">
        <v>8</v>
      </c>
      <c r="F89" s="16" t="s">
        <v>9</v>
      </c>
    </row>
    <row r="90" spans="1:8">
      <c r="A90" s="28" t="s">
        <v>27</v>
      </c>
      <c r="B90" s="387" t="s">
        <v>19</v>
      </c>
      <c r="C90" s="387"/>
      <c r="D90" s="387"/>
      <c r="E90" s="56">
        <v>4.1999999999999997E-3</v>
      </c>
      <c r="F90" s="4">
        <f>E90*$G$36</f>
        <v>3.6691199999999999</v>
      </c>
      <c r="G90" s="35"/>
      <c r="H90" s="35"/>
    </row>
    <row r="91" spans="1:8">
      <c r="A91" s="28" t="s">
        <v>28</v>
      </c>
      <c r="B91" s="405" t="s">
        <v>99</v>
      </c>
      <c r="C91" s="405"/>
      <c r="D91" s="405"/>
      <c r="E91" s="56">
        <v>2.9999999999999997E-4</v>
      </c>
      <c r="F91" s="4">
        <f>F90*E69</f>
        <v>0.2935296</v>
      </c>
      <c r="G91" s="70"/>
    </row>
    <row r="92" spans="1:8" ht="12.75" customHeight="1">
      <c r="A92" s="28" t="s">
        <v>29</v>
      </c>
      <c r="B92" s="416" t="s">
        <v>116</v>
      </c>
      <c r="C92" s="416"/>
      <c r="D92" s="416"/>
      <c r="E92" s="56">
        <v>4.3499999999999997E-2</v>
      </c>
      <c r="F92" s="4">
        <f>E92*$G$36</f>
        <v>38.001599999999996</v>
      </c>
      <c r="G92" s="70"/>
    </row>
    <row r="93" spans="1:8">
      <c r="A93" s="28" t="s">
        <v>30</v>
      </c>
      <c r="B93" s="405" t="s">
        <v>68</v>
      </c>
      <c r="C93" s="405"/>
      <c r="D93" s="405"/>
      <c r="E93" s="56">
        <v>1.9400000000000001E-2</v>
      </c>
      <c r="F93" s="4">
        <f>E93*$G$36</f>
        <v>16.947839999999999</v>
      </c>
      <c r="G93" s="10"/>
    </row>
    <row r="94" spans="1:8">
      <c r="A94" s="28" t="s">
        <v>42</v>
      </c>
      <c r="B94" s="405" t="s">
        <v>69</v>
      </c>
      <c r="C94" s="405"/>
      <c r="D94" s="405"/>
      <c r="E94" s="56">
        <f>E93*E72</f>
        <v>7.1392000000000027E-3</v>
      </c>
      <c r="F94" s="4">
        <f>E94*$G$36</f>
        <v>6.2368051200000023</v>
      </c>
      <c r="G94" s="10"/>
    </row>
    <row r="95" spans="1:8" ht="12.75" customHeight="1">
      <c r="A95" s="28" t="s">
        <v>43</v>
      </c>
      <c r="B95" s="418" t="s">
        <v>117</v>
      </c>
      <c r="C95" s="419"/>
      <c r="D95" s="420"/>
      <c r="E95" s="65">
        <v>6.4999999999999997E-3</v>
      </c>
      <c r="F95" s="4">
        <f>E95*$G$36</f>
        <v>5.6783999999999999</v>
      </c>
      <c r="G95" s="10"/>
    </row>
    <row r="96" spans="1:8">
      <c r="A96" s="388" t="s">
        <v>56</v>
      </c>
      <c r="B96" s="389"/>
      <c r="C96" s="389"/>
      <c r="D96" s="390"/>
      <c r="E96" s="38">
        <f>SUM(E90:E95)</f>
        <v>8.1039199999999992E-2</v>
      </c>
      <c r="F96" s="31">
        <f>SUM(F90:F95)</f>
        <v>70.827294719999998</v>
      </c>
      <c r="G96" s="70"/>
    </row>
    <row r="98" spans="1:7">
      <c r="A98" s="417" t="s">
        <v>70</v>
      </c>
      <c r="B98" s="417"/>
      <c r="C98" s="417"/>
      <c r="D98" s="417"/>
      <c r="E98" s="417"/>
      <c r="F98" s="417"/>
    </row>
    <row r="100" spans="1:7" ht="30.75" customHeight="1">
      <c r="A100" s="46" t="s">
        <v>71</v>
      </c>
      <c r="B100" s="441" t="s">
        <v>72</v>
      </c>
      <c r="C100" s="442"/>
      <c r="D100" s="443"/>
      <c r="E100" s="46" t="s">
        <v>8</v>
      </c>
      <c r="F100" s="31" t="s">
        <v>9</v>
      </c>
    </row>
    <row r="101" spans="1:7">
      <c r="A101" s="28" t="s">
        <v>27</v>
      </c>
      <c r="B101" s="415" t="s">
        <v>154</v>
      </c>
      <c r="C101" s="415"/>
      <c r="D101" s="415"/>
      <c r="E101" s="60">
        <v>0.121</v>
      </c>
      <c r="F101" s="4" t="e">
        <f>#N/A</f>
        <v>#N/A</v>
      </c>
      <c r="G101" s="37"/>
    </row>
    <row r="102" spans="1:7">
      <c r="A102" s="28" t="s">
        <v>28</v>
      </c>
      <c r="B102" s="405" t="s">
        <v>115</v>
      </c>
      <c r="C102" s="405"/>
      <c r="D102" s="405"/>
      <c r="E102" s="65">
        <v>1.66E-2</v>
      </c>
      <c r="F102" s="4" t="e">
        <f>#N/A</f>
        <v>#N/A</v>
      </c>
    </row>
    <row r="103" spans="1:7">
      <c r="A103" s="28" t="s">
        <v>29</v>
      </c>
      <c r="B103" s="410" t="s">
        <v>147</v>
      </c>
      <c r="C103" s="411"/>
      <c r="D103" s="412"/>
      <c r="E103" s="56">
        <v>2.0000000000000001E-4</v>
      </c>
      <c r="F103" s="4" t="e">
        <f>#N/A</f>
        <v>#N/A</v>
      </c>
    </row>
    <row r="104" spans="1:7">
      <c r="A104" s="28" t="s">
        <v>30</v>
      </c>
      <c r="B104" s="410" t="s">
        <v>113</v>
      </c>
      <c r="C104" s="411"/>
      <c r="D104" s="412"/>
      <c r="E104" s="65">
        <v>2.8E-3</v>
      </c>
      <c r="F104" s="4" t="e">
        <f>#N/A</f>
        <v>#N/A</v>
      </c>
      <c r="G104" s="27"/>
    </row>
    <row r="105" spans="1:7">
      <c r="A105" s="28" t="s">
        <v>42</v>
      </c>
      <c r="B105" s="405" t="s">
        <v>114</v>
      </c>
      <c r="C105" s="405"/>
      <c r="D105" s="405"/>
      <c r="E105" s="65">
        <v>2.9999999999999997E-4</v>
      </c>
      <c r="F105" s="4" t="e">
        <f>#N/A</f>
        <v>#N/A</v>
      </c>
      <c r="G105" s="27"/>
    </row>
    <row r="106" spans="1:7">
      <c r="A106" s="28" t="s">
        <v>43</v>
      </c>
      <c r="B106" s="410" t="s">
        <v>167</v>
      </c>
      <c r="C106" s="411"/>
      <c r="D106" s="412"/>
      <c r="E106" s="56">
        <v>0</v>
      </c>
      <c r="F106" s="4" t="e">
        <f>#N/A</f>
        <v>#N/A</v>
      </c>
    </row>
    <row r="107" spans="1:7">
      <c r="A107" s="402" t="s">
        <v>61</v>
      </c>
      <c r="B107" s="403"/>
      <c r="C107" s="403"/>
      <c r="D107" s="404"/>
      <c r="E107" s="39">
        <f>SUM(E101:E106)</f>
        <v>0.1409</v>
      </c>
      <c r="F107" s="31" t="e">
        <f>SUM(F101:F106)</f>
        <v>#N/A</v>
      </c>
    </row>
    <row r="108" spans="1:7">
      <c r="A108" s="28" t="s">
        <v>44</v>
      </c>
      <c r="B108" s="405" t="s">
        <v>148</v>
      </c>
      <c r="C108" s="405"/>
      <c r="D108" s="405"/>
      <c r="E108" s="60">
        <f>E107*E72</f>
        <v>5.1851200000000014E-2</v>
      </c>
      <c r="F108" s="4" t="e">
        <f>F107*E72</f>
        <v>#N/A</v>
      </c>
    </row>
    <row r="109" spans="1:7">
      <c r="A109" s="388" t="s">
        <v>56</v>
      </c>
      <c r="B109" s="389"/>
      <c r="C109" s="389"/>
      <c r="D109" s="389"/>
      <c r="E109" s="38">
        <f>E107+E108</f>
        <v>0.19275120000000001</v>
      </c>
      <c r="F109" s="31" t="e">
        <f>SUM(F107:F108)</f>
        <v>#N/A</v>
      </c>
    </row>
    <row r="111" spans="1:7">
      <c r="A111" s="414" t="s">
        <v>74</v>
      </c>
      <c r="B111" s="414"/>
      <c r="C111" s="414"/>
      <c r="D111" s="414"/>
      <c r="E111" s="414"/>
      <c r="F111" s="414"/>
    </row>
    <row r="112" spans="1:7">
      <c r="A112" s="33"/>
    </row>
    <row r="113" spans="1:8">
      <c r="A113" s="67">
        <v>4</v>
      </c>
      <c r="B113" s="406" t="s">
        <v>76</v>
      </c>
      <c r="C113" s="406"/>
      <c r="D113" s="406"/>
      <c r="E113" s="406"/>
      <c r="F113" s="19" t="s">
        <v>9</v>
      </c>
    </row>
    <row r="114" spans="1:8">
      <c r="A114" s="7" t="s">
        <v>55</v>
      </c>
      <c r="B114" s="400" t="s">
        <v>166</v>
      </c>
      <c r="C114" s="400"/>
      <c r="D114" s="400"/>
      <c r="E114" s="400"/>
      <c r="F114" s="19" t="e">
        <f>F72</f>
        <v>#N/A</v>
      </c>
    </row>
    <row r="115" spans="1:8">
      <c r="A115" s="7" t="s">
        <v>58</v>
      </c>
      <c r="B115" s="401" t="s">
        <v>119</v>
      </c>
      <c r="C115" s="401"/>
      <c r="D115" s="401"/>
      <c r="E115" s="401"/>
      <c r="F115" s="19">
        <f>F80</f>
        <v>99.550563840000024</v>
      </c>
    </row>
    <row r="116" spans="1:8">
      <c r="A116" s="7" t="s">
        <v>64</v>
      </c>
      <c r="B116" s="400" t="s">
        <v>149</v>
      </c>
      <c r="C116" s="400"/>
      <c r="D116" s="400"/>
      <c r="E116" s="400"/>
      <c r="F116" s="19">
        <f>F85</f>
        <v>0.23901696000000006</v>
      </c>
    </row>
    <row r="117" spans="1:8">
      <c r="A117" s="7" t="s">
        <v>66</v>
      </c>
      <c r="B117" s="400" t="s">
        <v>77</v>
      </c>
      <c r="C117" s="400"/>
      <c r="D117" s="400"/>
      <c r="E117" s="400"/>
      <c r="F117" s="19">
        <f>F96</f>
        <v>70.827294719999998</v>
      </c>
    </row>
    <row r="118" spans="1:8">
      <c r="A118" s="7" t="s">
        <v>71</v>
      </c>
      <c r="B118" s="400" t="s">
        <v>78</v>
      </c>
      <c r="C118" s="400"/>
      <c r="D118" s="400"/>
      <c r="E118" s="400"/>
      <c r="F118" s="19" t="e">
        <f>F109</f>
        <v>#N/A</v>
      </c>
    </row>
    <row r="119" spans="1:8">
      <c r="A119" s="7" t="s">
        <v>75</v>
      </c>
      <c r="B119" s="400" t="s">
        <v>11</v>
      </c>
      <c r="C119" s="400"/>
      <c r="D119" s="400"/>
      <c r="E119" s="400"/>
      <c r="F119" s="19"/>
    </row>
    <row r="120" spans="1:8">
      <c r="A120" s="406" t="s">
        <v>56</v>
      </c>
      <c r="B120" s="406"/>
      <c r="C120" s="406"/>
      <c r="D120" s="406"/>
      <c r="E120" s="406"/>
      <c r="F120" s="16" t="e">
        <f>SUM(F114:F119)</f>
        <v>#N/A</v>
      </c>
    </row>
    <row r="122" spans="1:8">
      <c r="A122" s="414" t="s">
        <v>156</v>
      </c>
      <c r="B122" s="414"/>
      <c r="C122" s="414"/>
      <c r="D122" s="414"/>
      <c r="E122" s="414"/>
      <c r="F122" s="414"/>
      <c r="G122" s="34"/>
    </row>
    <row r="124" spans="1:8">
      <c r="A124" s="67">
        <v>5</v>
      </c>
      <c r="B124" s="406" t="s">
        <v>80</v>
      </c>
      <c r="C124" s="406"/>
      <c r="D124" s="406"/>
      <c r="E124" s="67" t="s">
        <v>8</v>
      </c>
      <c r="F124" s="16" t="s">
        <v>9</v>
      </c>
    </row>
    <row r="125" spans="1:8">
      <c r="A125" s="28" t="s">
        <v>27</v>
      </c>
      <c r="B125" s="413" t="s">
        <v>118</v>
      </c>
      <c r="C125" s="413"/>
      <c r="D125" s="413"/>
      <c r="E125" s="60">
        <v>0.03</v>
      </c>
      <c r="F125" s="4" t="e">
        <f>E125*($G$36+$F$48+$F$57+$F$120)</f>
        <v>#REF!</v>
      </c>
    </row>
    <row r="126" spans="1:8">
      <c r="A126" s="28" t="s">
        <v>28</v>
      </c>
      <c r="B126" s="407" t="s">
        <v>21</v>
      </c>
      <c r="C126" s="408"/>
      <c r="D126" s="408"/>
      <c r="E126" s="52">
        <f>E127+E128+E129</f>
        <v>0.14250000000000002</v>
      </c>
      <c r="F126" s="31" t="e">
        <f>SUM(F127:F129)</f>
        <v>#REF!</v>
      </c>
    </row>
    <row r="127" spans="1:8">
      <c r="A127" s="28" t="s">
        <v>81</v>
      </c>
      <c r="B127" s="410" t="s">
        <v>22</v>
      </c>
      <c r="C127" s="411"/>
      <c r="D127" s="412"/>
      <c r="E127" s="56">
        <v>7.5999999999999998E-2</v>
      </c>
      <c r="F127" s="4" t="e">
        <f>E127*(G36+F48+F57+F120+F125+F131)/(1-E126)</f>
        <v>#REF!</v>
      </c>
      <c r="H127" s="82"/>
    </row>
    <row r="128" spans="1:8">
      <c r="A128" s="28" t="s">
        <v>83</v>
      </c>
      <c r="B128" s="410" t="s">
        <v>23</v>
      </c>
      <c r="C128" s="411"/>
      <c r="D128" s="412"/>
      <c r="E128" s="56">
        <v>1.6500000000000001E-2</v>
      </c>
      <c r="F128" s="4" t="e">
        <f>E128*(G36+F48+F57+F120+F125+F131)/(1-E126)</f>
        <v>#REF!</v>
      </c>
      <c r="H128" s="82"/>
    </row>
    <row r="129" spans="1:9">
      <c r="A129" s="28" t="s">
        <v>84</v>
      </c>
      <c r="B129" s="434" t="s">
        <v>24</v>
      </c>
      <c r="C129" s="435"/>
      <c r="D129" s="436"/>
      <c r="E129" s="56">
        <v>0.05</v>
      </c>
      <c r="F129" s="4" t="e">
        <f>E129*(G36+F48+F57+F120+F125+F131)/(1-E126)</f>
        <v>#REF!</v>
      </c>
      <c r="H129" s="82"/>
    </row>
    <row r="130" spans="1:9">
      <c r="A130" s="28" t="s">
        <v>85</v>
      </c>
      <c r="B130" s="410" t="s">
        <v>82</v>
      </c>
      <c r="C130" s="411"/>
      <c r="D130" s="412"/>
      <c r="E130" s="29"/>
      <c r="F130" s="31"/>
    </row>
    <row r="131" spans="1:9">
      <c r="A131" s="28" t="s">
        <v>29</v>
      </c>
      <c r="B131" s="410" t="s">
        <v>20</v>
      </c>
      <c r="C131" s="411"/>
      <c r="D131" s="412"/>
      <c r="E131" s="60">
        <v>7.0000000000000007E-2</v>
      </c>
      <c r="F131" s="4" t="e">
        <f>E131*($G$36+$F$48+$F$57+$F$120+F125)</f>
        <v>#REF!</v>
      </c>
    </row>
    <row r="132" spans="1:9">
      <c r="A132" s="388" t="s">
        <v>56</v>
      </c>
      <c r="B132" s="389"/>
      <c r="C132" s="389"/>
      <c r="D132" s="389"/>
      <c r="E132" s="390"/>
      <c r="F132" s="31" t="e">
        <f>F125+F126+F131</f>
        <v>#REF!</v>
      </c>
      <c r="G132" s="66"/>
    </row>
    <row r="135" spans="1:9" ht="32.25" customHeight="1">
      <c r="A135" s="407" t="s">
        <v>150</v>
      </c>
      <c r="B135" s="408"/>
      <c r="C135" s="408"/>
      <c r="D135" s="408"/>
      <c r="E135" s="409"/>
      <c r="F135" s="4" t="s">
        <v>9</v>
      </c>
    </row>
    <row r="136" spans="1:9">
      <c r="A136" s="28" t="s">
        <v>27</v>
      </c>
      <c r="B136" s="387" t="s">
        <v>88</v>
      </c>
      <c r="C136" s="387"/>
      <c r="D136" s="387"/>
      <c r="E136" s="387"/>
      <c r="F136" s="4">
        <f>G36</f>
        <v>873.6</v>
      </c>
    </row>
    <row r="137" spans="1:9">
      <c r="A137" s="28" t="s">
        <v>28</v>
      </c>
      <c r="B137" s="387" t="s">
        <v>89</v>
      </c>
      <c r="C137" s="387"/>
      <c r="D137" s="387"/>
      <c r="E137" s="387"/>
      <c r="F137" s="4">
        <f>F48</f>
        <v>634.58400000000006</v>
      </c>
    </row>
    <row r="138" spans="1:9">
      <c r="A138" s="28" t="s">
        <v>29</v>
      </c>
      <c r="B138" s="387" t="s">
        <v>90</v>
      </c>
      <c r="C138" s="387"/>
      <c r="D138" s="387"/>
      <c r="E138" s="387"/>
      <c r="F138" s="4" t="e">
        <f>F57</f>
        <v>#REF!</v>
      </c>
    </row>
    <row r="139" spans="1:9">
      <c r="A139" s="28" t="s">
        <v>30</v>
      </c>
      <c r="B139" s="387" t="s">
        <v>91</v>
      </c>
      <c r="C139" s="387"/>
      <c r="D139" s="387"/>
      <c r="E139" s="387"/>
      <c r="F139" s="4" t="e">
        <f>F120</f>
        <v>#N/A</v>
      </c>
      <c r="G139" s="66"/>
    </row>
    <row r="140" spans="1:9" ht="16.5" customHeight="1">
      <c r="A140" s="388" t="s">
        <v>61</v>
      </c>
      <c r="B140" s="389"/>
      <c r="C140" s="389"/>
      <c r="D140" s="389"/>
      <c r="E140" s="390"/>
      <c r="F140" s="31" t="e">
        <f>SUM(F136:F139)</f>
        <v>#REF!</v>
      </c>
      <c r="G140" s="66"/>
    </row>
    <row r="141" spans="1:9">
      <c r="A141" s="28" t="s">
        <v>42</v>
      </c>
      <c r="B141" s="387" t="s">
        <v>87</v>
      </c>
      <c r="C141" s="387"/>
      <c r="D141" s="387"/>
      <c r="E141" s="387"/>
      <c r="F141" s="4" t="e">
        <f>F132</f>
        <v>#REF!</v>
      </c>
    </row>
    <row r="142" spans="1:9">
      <c r="A142" s="386" t="s">
        <v>56</v>
      </c>
      <c r="B142" s="386"/>
      <c r="C142" s="386"/>
      <c r="D142" s="386"/>
      <c r="E142" s="386"/>
      <c r="F142" s="54" t="e">
        <f>SUM(F140:F141)</f>
        <v>#REF!</v>
      </c>
      <c r="G142" s="66" t="e">
        <f>(F140+F131+F125)/(1-E126)</f>
        <v>#REF!</v>
      </c>
      <c r="H142" s="66"/>
    </row>
    <row r="143" spans="1:9">
      <c r="D143" s="427" t="s">
        <v>168</v>
      </c>
      <c r="E143" s="427"/>
      <c r="F143" s="83" t="e">
        <f>F142/G36</f>
        <v>#REF!</v>
      </c>
    </row>
    <row r="144" spans="1:9" ht="17.25" customHeight="1">
      <c r="A144" s="81"/>
      <c r="B144" s="81"/>
      <c r="C144" s="81"/>
      <c r="D144" s="81"/>
      <c r="E144" s="81"/>
      <c r="F144" s="81"/>
      <c r="G144" s="81"/>
      <c r="H144" s="81"/>
      <c r="I144" s="40"/>
    </row>
    <row r="145" spans="1:6" ht="28.5" customHeight="1">
      <c r="A145" s="367" t="s">
        <v>138</v>
      </c>
      <c r="B145" s="367"/>
      <c r="C145" s="367"/>
      <c r="D145" s="367"/>
      <c r="E145" s="367"/>
      <c r="F145" s="367"/>
    </row>
    <row r="146" spans="1:6" ht="13.5" thickBot="1">
      <c r="A146" s="41"/>
      <c r="B146" s="41"/>
      <c r="C146" s="41"/>
      <c r="D146" s="41"/>
      <c r="E146" s="41"/>
      <c r="F146" s="41"/>
    </row>
    <row r="147" spans="1:6" ht="22.5" customHeight="1" thickTop="1" thickBot="1">
      <c r="A147" s="76" t="s">
        <v>102</v>
      </c>
      <c r="B147" s="77"/>
      <c r="C147" s="78"/>
      <c r="D147" s="79" t="s">
        <v>133</v>
      </c>
      <c r="E147" s="77"/>
      <c r="F147" s="80"/>
    </row>
    <row r="148" spans="1:6" ht="15.75" customHeight="1" thickTop="1">
      <c r="A148" s="368" t="s">
        <v>136</v>
      </c>
      <c r="B148" s="369"/>
      <c r="C148" s="370"/>
      <c r="D148" s="371">
        <v>8.3299999999999999E-2</v>
      </c>
      <c r="E148" s="372"/>
      <c r="F148" s="373"/>
    </row>
    <row r="149" spans="1:6" ht="16.5" customHeight="1">
      <c r="A149" s="374" t="s">
        <v>135</v>
      </c>
      <c r="B149" s="375"/>
      <c r="C149" s="376"/>
      <c r="D149" s="377">
        <v>0.121</v>
      </c>
      <c r="E149" s="378"/>
      <c r="F149" s="379"/>
    </row>
    <row r="150" spans="1:6" ht="27.75" customHeight="1" thickBot="1">
      <c r="A150" s="380" t="s">
        <v>137</v>
      </c>
      <c r="B150" s="381"/>
      <c r="C150" s="382"/>
      <c r="D150" s="383">
        <v>0.05</v>
      </c>
      <c r="E150" s="384"/>
      <c r="F150" s="385"/>
    </row>
    <row r="151" spans="1:6" ht="18.75" customHeight="1" thickBot="1">
      <c r="A151" s="391" t="s">
        <v>61</v>
      </c>
      <c r="B151" s="392"/>
      <c r="C151" s="393"/>
      <c r="D151" s="394">
        <v>0.25430000000000003</v>
      </c>
      <c r="E151" s="395"/>
      <c r="F151" s="396"/>
    </row>
    <row r="152" spans="1:6" ht="29.25" customHeight="1" thickTop="1" thickBot="1">
      <c r="A152" s="360" t="s">
        <v>139</v>
      </c>
      <c r="B152" s="361"/>
      <c r="C152" s="362"/>
      <c r="D152" s="61">
        <v>7.39</v>
      </c>
      <c r="E152" s="62">
        <v>7.6</v>
      </c>
      <c r="F152" s="43">
        <v>7.8200000000000006E-2</v>
      </c>
    </row>
    <row r="153" spans="1:6" ht="25.5" customHeight="1" thickTop="1" thickBot="1">
      <c r="A153" s="363" t="s">
        <v>134</v>
      </c>
      <c r="B153" s="364"/>
      <c r="C153" s="365"/>
      <c r="D153" s="73">
        <v>32.82</v>
      </c>
      <c r="E153" s="73">
        <v>33.03</v>
      </c>
      <c r="F153" s="44">
        <v>0.33250000000000002</v>
      </c>
    </row>
    <row r="154" spans="1:6" ht="40.5" customHeight="1" thickTop="1">
      <c r="A154" s="366" t="s">
        <v>155</v>
      </c>
      <c r="B154" s="366"/>
      <c r="C154" s="366"/>
      <c r="D154" s="366"/>
      <c r="E154" s="366"/>
      <c r="F154" s="366"/>
    </row>
  </sheetData>
  <mergeCells count="136">
    <mergeCell ref="A148:C148"/>
    <mergeCell ref="B126:D126"/>
    <mergeCell ref="A153:C153"/>
    <mergeCell ref="A154:F154"/>
    <mergeCell ref="A142:E142"/>
    <mergeCell ref="B130:D130"/>
    <mergeCell ref="B131:D131"/>
    <mergeCell ref="A132:E132"/>
    <mergeCell ref="A135:E135"/>
    <mergeCell ref="A140:E140"/>
    <mergeCell ref="B141:E141"/>
    <mergeCell ref="A145:F145"/>
    <mergeCell ref="B128:D128"/>
    <mergeCell ref="B137:E137"/>
    <mergeCell ref="B129:D129"/>
    <mergeCell ref="D143:E143"/>
    <mergeCell ref="A152:C152"/>
    <mergeCell ref="B138:E138"/>
    <mergeCell ref="B139:E139"/>
    <mergeCell ref="B104:D104"/>
    <mergeCell ref="B105:D105"/>
    <mergeCell ref="B106:D106"/>
    <mergeCell ref="A111:F111"/>
    <mergeCell ref="B113:E113"/>
    <mergeCell ref="B114:E114"/>
    <mergeCell ref="A107:D107"/>
    <mergeCell ref="B108:D108"/>
    <mergeCell ref="B94:D94"/>
    <mergeCell ref="B95:D95"/>
    <mergeCell ref="A96:D96"/>
    <mergeCell ref="A98:F98"/>
    <mergeCell ref="B100:D100"/>
    <mergeCell ref="B101:D101"/>
    <mergeCell ref="B102:D102"/>
    <mergeCell ref="B103:D103"/>
    <mergeCell ref="B118:E118"/>
    <mergeCell ref="B136:E136"/>
    <mergeCell ref="B115:E115"/>
    <mergeCell ref="A109:D109"/>
    <mergeCell ref="A120:E120"/>
    <mergeCell ref="B116:E116"/>
    <mergeCell ref="B117:E117"/>
    <mergeCell ref="B127:D127"/>
    <mergeCell ref="B119:E119"/>
    <mergeCell ref="A122:F122"/>
    <mergeCell ref="B124:D124"/>
    <mergeCell ref="B125:D125"/>
    <mergeCell ref="B89:D89"/>
    <mergeCell ref="B90:D90"/>
    <mergeCell ref="B91:D91"/>
    <mergeCell ref="B92:D92"/>
    <mergeCell ref="B93:D93"/>
    <mergeCell ref="B79:D79"/>
    <mergeCell ref="A80:D80"/>
    <mergeCell ref="B82:D82"/>
    <mergeCell ref="B83:D83"/>
    <mergeCell ref="B84:D84"/>
    <mergeCell ref="A85:D85"/>
    <mergeCell ref="A72:D72"/>
    <mergeCell ref="A74:F74"/>
    <mergeCell ref="B76:D76"/>
    <mergeCell ref="A78:D78"/>
    <mergeCell ref="B77:D77"/>
    <mergeCell ref="A59:F59"/>
    <mergeCell ref="B63:D63"/>
    <mergeCell ref="B64:D64"/>
    <mergeCell ref="A87:F87"/>
    <mergeCell ref="G64:G71"/>
    <mergeCell ref="B65:D65"/>
    <mergeCell ref="B66:D66"/>
    <mergeCell ref="B67:D67"/>
    <mergeCell ref="B68:D68"/>
    <mergeCell ref="B69:D69"/>
    <mergeCell ref="B70:D70"/>
    <mergeCell ref="B61:F61"/>
    <mergeCell ref="B52:E52"/>
    <mergeCell ref="B53:E53"/>
    <mergeCell ref="B54:E54"/>
    <mergeCell ref="B55:E55"/>
    <mergeCell ref="B56:E56"/>
    <mergeCell ref="A57:E57"/>
    <mergeCell ref="B71:D71"/>
    <mergeCell ref="B44:E44"/>
    <mergeCell ref="B45:E45"/>
    <mergeCell ref="B46:E46"/>
    <mergeCell ref="A48:E48"/>
    <mergeCell ref="A50:F50"/>
    <mergeCell ref="B47:E47"/>
    <mergeCell ref="B23:E23"/>
    <mergeCell ref="C35:E35"/>
    <mergeCell ref="B36:F36"/>
    <mergeCell ref="A38:F38"/>
    <mergeCell ref="B40:E40"/>
    <mergeCell ref="B43:E43"/>
    <mergeCell ref="B41:C41"/>
    <mergeCell ref="B42:C42"/>
    <mergeCell ref="C29:E29"/>
    <mergeCell ref="C30:E30"/>
    <mergeCell ref="C31:E31"/>
    <mergeCell ref="C32:E32"/>
    <mergeCell ref="C33:E33"/>
    <mergeCell ref="C34:E34"/>
    <mergeCell ref="C28:E28"/>
    <mergeCell ref="A17:G17"/>
    <mergeCell ref="A19:G19"/>
    <mergeCell ref="B20:E20"/>
    <mergeCell ref="F20:G20"/>
    <mergeCell ref="B21:E21"/>
    <mergeCell ref="F21:G21"/>
    <mergeCell ref="B22:E22"/>
    <mergeCell ref="F22:G22"/>
    <mergeCell ref="A13:G13"/>
    <mergeCell ref="A1:G1"/>
    <mergeCell ref="C3:G3"/>
    <mergeCell ref="C4:G4"/>
    <mergeCell ref="C5:G5"/>
    <mergeCell ref="A7:G7"/>
    <mergeCell ref="B8:F8"/>
    <mergeCell ref="A151:C151"/>
    <mergeCell ref="D151:F151"/>
    <mergeCell ref="F14:G14"/>
    <mergeCell ref="F15:G15"/>
    <mergeCell ref="C14:E14"/>
    <mergeCell ref="A15:B15"/>
    <mergeCell ref="C15:E15"/>
    <mergeCell ref="F23:G23"/>
    <mergeCell ref="B25:G25"/>
    <mergeCell ref="C27:E27"/>
    <mergeCell ref="D148:F148"/>
    <mergeCell ref="A149:C149"/>
    <mergeCell ref="D149:F149"/>
    <mergeCell ref="A150:C150"/>
    <mergeCell ref="D150:F150"/>
    <mergeCell ref="B9:F9"/>
    <mergeCell ref="B10:F10"/>
    <mergeCell ref="B11:F11"/>
  </mergeCells>
  <pageMargins left="0.511811024" right="0.511811024" top="0.78740157499999996" bottom="0.78740157499999996" header="0.31496062000000002" footer="0.31496062000000002"/>
  <pageSetup paperSize="9" orientation="portrait" r:id="rId1"/>
  <rowBreaks count="1" manualBreakCount="1">
    <brk id="109" max="16383" man="1"/>
  </row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"/>
  <sheetViews>
    <sheetView topLeftCell="A114" zoomScale="115" zoomScaleNormal="115" workbookViewId="0">
      <selection activeCell="F143" sqref="F143"/>
    </sheetView>
  </sheetViews>
  <sheetFormatPr defaultRowHeight="12.75"/>
  <cols>
    <col min="1" max="1" width="4" style="6" customWidth="1"/>
    <col min="2" max="2" width="12.28515625" style="6" customWidth="1"/>
    <col min="3" max="3" width="29.85546875" style="6" customWidth="1"/>
    <col min="4" max="4" width="7.28515625" style="6" customWidth="1"/>
    <col min="5" max="5" width="9" style="6" bestFit="1" customWidth="1"/>
    <col min="6" max="6" width="15" style="9" customWidth="1"/>
    <col min="7" max="7" width="13.7109375" style="6" customWidth="1"/>
    <col min="8" max="8" width="9.5703125" style="6" bestFit="1" customWidth="1"/>
    <col min="9" max="16" width="9.140625" style="6"/>
    <col min="17" max="17" width="11.7109375" style="6" customWidth="1"/>
    <col min="18" max="16384" width="9.140625" style="6"/>
  </cols>
  <sheetData>
    <row r="1" spans="1:7">
      <c r="A1" s="421" t="s">
        <v>141</v>
      </c>
      <c r="B1" s="421"/>
      <c r="C1" s="421"/>
      <c r="D1" s="421"/>
      <c r="E1" s="421"/>
      <c r="F1" s="421"/>
      <c r="G1" s="421"/>
    </row>
    <row r="3" spans="1:7">
      <c r="B3" s="7" t="s">
        <v>122</v>
      </c>
      <c r="C3" s="422"/>
      <c r="D3" s="422"/>
      <c r="E3" s="422"/>
      <c r="F3" s="422"/>
      <c r="G3" s="422"/>
    </row>
    <row r="4" spans="1:7">
      <c r="B4" s="7" t="s">
        <v>123</v>
      </c>
      <c r="C4" s="422"/>
      <c r="D4" s="422"/>
      <c r="E4" s="422"/>
      <c r="F4" s="422"/>
      <c r="G4" s="422"/>
    </row>
    <row r="5" spans="1:7">
      <c r="B5" s="7" t="s">
        <v>0</v>
      </c>
      <c r="C5" s="422"/>
      <c r="D5" s="422"/>
      <c r="E5" s="422"/>
      <c r="F5" s="422"/>
      <c r="G5" s="422"/>
    </row>
    <row r="7" spans="1:7">
      <c r="A7" s="406" t="s">
        <v>1</v>
      </c>
      <c r="B7" s="406"/>
      <c r="C7" s="406"/>
      <c r="D7" s="406"/>
      <c r="E7" s="406"/>
      <c r="F7" s="406"/>
      <c r="G7" s="406"/>
    </row>
    <row r="8" spans="1:7">
      <c r="A8" s="50" t="s">
        <v>27</v>
      </c>
      <c r="B8" s="397" t="s">
        <v>2</v>
      </c>
      <c r="C8" s="398"/>
      <c r="D8" s="398"/>
      <c r="E8" s="398"/>
      <c r="F8" s="399"/>
      <c r="G8" s="50"/>
    </row>
    <row r="9" spans="1:7">
      <c r="A9" s="50" t="s">
        <v>28</v>
      </c>
      <c r="B9" s="397" t="s">
        <v>3</v>
      </c>
      <c r="C9" s="398"/>
      <c r="D9" s="398"/>
      <c r="E9" s="398"/>
      <c r="F9" s="399"/>
      <c r="G9" s="50" t="s">
        <v>100</v>
      </c>
    </row>
    <row r="10" spans="1:7">
      <c r="A10" s="50" t="s">
        <v>29</v>
      </c>
      <c r="B10" s="397" t="s">
        <v>127</v>
      </c>
      <c r="C10" s="398"/>
      <c r="D10" s="398"/>
      <c r="E10" s="398"/>
      <c r="F10" s="399"/>
      <c r="G10" s="1" t="s">
        <v>109</v>
      </c>
    </row>
    <row r="11" spans="1:7">
      <c r="A11" s="50" t="s">
        <v>30</v>
      </c>
      <c r="B11" s="397" t="s">
        <v>101</v>
      </c>
      <c r="C11" s="398"/>
      <c r="D11" s="398"/>
      <c r="E11" s="398"/>
      <c r="F11" s="399"/>
      <c r="G11" s="50">
        <v>12</v>
      </c>
    </row>
    <row r="12" spans="1:7">
      <c r="G12" s="10"/>
    </row>
    <row r="13" spans="1:7">
      <c r="A13" s="444" t="s">
        <v>31</v>
      </c>
      <c r="B13" s="444"/>
      <c r="C13" s="444"/>
      <c r="D13" s="444"/>
      <c r="E13" s="444"/>
      <c r="F13" s="444"/>
      <c r="G13" s="444"/>
    </row>
    <row r="14" spans="1:7" ht="15" customHeight="1">
      <c r="A14" s="428" t="s">
        <v>32</v>
      </c>
      <c r="B14" s="429"/>
      <c r="C14" s="430"/>
      <c r="D14" s="428" t="s">
        <v>94</v>
      </c>
      <c r="E14" s="430"/>
      <c r="F14" s="406" t="s">
        <v>33</v>
      </c>
      <c r="G14" s="406"/>
    </row>
    <row r="15" spans="1:7" ht="36" customHeight="1">
      <c r="A15" s="592" t="s">
        <v>144</v>
      </c>
      <c r="B15" s="593"/>
      <c r="C15" s="594"/>
      <c r="D15" s="590" t="s">
        <v>129</v>
      </c>
      <c r="E15" s="591"/>
      <c r="F15" s="595" t="s">
        <v>160</v>
      </c>
      <c r="G15" s="596"/>
    </row>
    <row r="17" spans="1:7">
      <c r="A17" s="414" t="s">
        <v>4</v>
      </c>
      <c r="B17" s="414"/>
      <c r="C17" s="414"/>
      <c r="D17" s="414"/>
      <c r="E17" s="414"/>
      <c r="F17" s="414"/>
      <c r="G17" s="414"/>
    </row>
    <row r="18" spans="1:7">
      <c r="B18" s="47"/>
      <c r="C18" s="47"/>
      <c r="D18" s="47"/>
      <c r="E18" s="47"/>
      <c r="F18" s="13"/>
      <c r="G18" s="47"/>
    </row>
    <row r="19" spans="1:7">
      <c r="A19" s="406" t="s">
        <v>5</v>
      </c>
      <c r="B19" s="406"/>
      <c r="C19" s="406"/>
      <c r="D19" s="406"/>
      <c r="E19" s="406"/>
      <c r="F19" s="406"/>
      <c r="G19" s="406"/>
    </row>
    <row r="20" spans="1:7">
      <c r="A20" s="50">
        <v>1</v>
      </c>
      <c r="B20" s="446" t="s">
        <v>34</v>
      </c>
      <c r="C20" s="447"/>
      <c r="D20" s="447"/>
      <c r="E20" s="448"/>
      <c r="F20" s="428" t="s">
        <v>143</v>
      </c>
      <c r="G20" s="430"/>
    </row>
    <row r="21" spans="1:7">
      <c r="A21" s="50">
        <v>2</v>
      </c>
      <c r="B21" s="397" t="s">
        <v>35</v>
      </c>
      <c r="C21" s="398"/>
      <c r="D21" s="398"/>
      <c r="E21" s="399"/>
      <c r="F21" s="454">
        <v>1035.75</v>
      </c>
      <c r="G21" s="455"/>
    </row>
    <row r="22" spans="1:7">
      <c r="A22" s="50">
        <v>3</v>
      </c>
      <c r="B22" s="397" t="s">
        <v>6</v>
      </c>
      <c r="C22" s="398"/>
      <c r="D22" s="398"/>
      <c r="E22" s="399"/>
      <c r="F22" s="439" t="s">
        <v>124</v>
      </c>
      <c r="G22" s="440"/>
    </row>
    <row r="23" spans="1:7">
      <c r="A23" s="50">
        <v>4</v>
      </c>
      <c r="B23" s="397" t="s">
        <v>7</v>
      </c>
      <c r="C23" s="398"/>
      <c r="D23" s="398"/>
      <c r="E23" s="399"/>
      <c r="F23" s="437" t="s">
        <v>111</v>
      </c>
      <c r="G23" s="438"/>
    </row>
    <row r="24" spans="1:7">
      <c r="A24" s="47"/>
      <c r="B24" s="14"/>
      <c r="C24" s="14"/>
      <c r="D24" s="14"/>
      <c r="E24" s="14"/>
      <c r="F24" s="13"/>
      <c r="G24" s="15"/>
    </row>
    <row r="25" spans="1:7">
      <c r="A25" s="47"/>
      <c r="B25" s="417" t="s">
        <v>36</v>
      </c>
      <c r="C25" s="417"/>
      <c r="D25" s="417"/>
      <c r="E25" s="417"/>
      <c r="F25" s="417"/>
      <c r="G25" s="417"/>
    </row>
    <row r="27" spans="1:7">
      <c r="B27" s="50">
        <v>1</v>
      </c>
      <c r="C27" s="406" t="s">
        <v>37</v>
      </c>
      <c r="D27" s="406"/>
      <c r="E27" s="406"/>
      <c r="F27" s="16" t="s">
        <v>8</v>
      </c>
      <c r="G27" s="17" t="s">
        <v>9</v>
      </c>
    </row>
    <row r="28" spans="1:7">
      <c r="B28" s="50" t="s">
        <v>27</v>
      </c>
      <c r="C28" s="400" t="s">
        <v>38</v>
      </c>
      <c r="D28" s="400"/>
      <c r="E28" s="400"/>
      <c r="F28" s="19">
        <v>100</v>
      </c>
      <c r="G28" s="2">
        <v>1035.75</v>
      </c>
    </row>
    <row r="29" spans="1:7">
      <c r="B29" s="50" t="s">
        <v>28</v>
      </c>
      <c r="C29" s="400" t="s">
        <v>96</v>
      </c>
      <c r="D29" s="400"/>
      <c r="E29" s="400"/>
      <c r="F29" s="18">
        <v>0.3</v>
      </c>
      <c r="G29" s="19">
        <f>F29*G28</f>
        <v>310.72499999999997</v>
      </c>
    </row>
    <row r="30" spans="1:7">
      <c r="B30" s="50" t="s">
        <v>29</v>
      </c>
      <c r="C30" s="400" t="s">
        <v>97</v>
      </c>
      <c r="D30" s="400"/>
      <c r="E30" s="400"/>
      <c r="F30" s="18"/>
      <c r="G30" s="19">
        <v>0</v>
      </c>
    </row>
    <row r="31" spans="1:7">
      <c r="B31" s="50" t="s">
        <v>30</v>
      </c>
      <c r="C31" s="400" t="s">
        <v>10</v>
      </c>
      <c r="D31" s="400"/>
      <c r="E31" s="400"/>
      <c r="F31" s="18"/>
      <c r="G31" s="19">
        <v>0</v>
      </c>
    </row>
    <row r="32" spans="1:7">
      <c r="B32" s="50" t="s">
        <v>42</v>
      </c>
      <c r="C32" s="400" t="s">
        <v>39</v>
      </c>
      <c r="D32" s="400"/>
      <c r="E32" s="400"/>
      <c r="F32" s="18"/>
      <c r="G32" s="19">
        <v>0</v>
      </c>
    </row>
    <row r="33" spans="1:7">
      <c r="B33" s="50" t="s">
        <v>43</v>
      </c>
      <c r="C33" s="400" t="s">
        <v>40</v>
      </c>
      <c r="D33" s="400"/>
      <c r="E33" s="400"/>
      <c r="F33" s="18"/>
      <c r="G33" s="19">
        <v>0</v>
      </c>
    </row>
    <row r="34" spans="1:7">
      <c r="B34" s="50" t="s">
        <v>44</v>
      </c>
      <c r="C34" s="400" t="s">
        <v>41</v>
      </c>
      <c r="D34" s="400"/>
      <c r="E34" s="400"/>
      <c r="F34" s="18"/>
      <c r="G34" s="19">
        <v>0</v>
      </c>
    </row>
    <row r="35" spans="1:7">
      <c r="B35" s="50" t="s">
        <v>45</v>
      </c>
      <c r="C35" s="400" t="s">
        <v>95</v>
      </c>
      <c r="D35" s="400"/>
      <c r="E35" s="400"/>
      <c r="F35" s="18"/>
      <c r="G35" s="19">
        <f>F35*G28</f>
        <v>0</v>
      </c>
    </row>
    <row r="36" spans="1:7">
      <c r="B36" s="428" t="s">
        <v>26</v>
      </c>
      <c r="C36" s="429"/>
      <c r="D36" s="429"/>
      <c r="E36" s="429"/>
      <c r="F36" s="430"/>
      <c r="G36" s="16">
        <f>SUM(G28:G35)</f>
        <v>1346.4749999999999</v>
      </c>
    </row>
    <row r="38" spans="1:7" ht="15.75" customHeight="1">
      <c r="A38" s="426" t="s">
        <v>46</v>
      </c>
      <c r="B38" s="426"/>
      <c r="C38" s="426"/>
      <c r="D38" s="426"/>
      <c r="E38" s="426"/>
      <c r="F38" s="426"/>
      <c r="G38" s="47"/>
    </row>
    <row r="40" spans="1:7" ht="15.75" customHeight="1">
      <c r="A40" s="50">
        <v>2</v>
      </c>
      <c r="B40" s="428" t="s">
        <v>47</v>
      </c>
      <c r="C40" s="429"/>
      <c r="D40" s="429"/>
      <c r="E40" s="430"/>
      <c r="F40" s="16" t="s">
        <v>9</v>
      </c>
    </row>
    <row r="41" spans="1:7" ht="15.75" customHeight="1">
      <c r="A41" s="50" t="s">
        <v>27</v>
      </c>
      <c r="B41" s="397" t="s">
        <v>12</v>
      </c>
      <c r="C41" s="398"/>
      <c r="D41" s="20">
        <v>12</v>
      </c>
      <c r="E41" s="36">
        <v>6</v>
      </c>
      <c r="F41" s="57">
        <f>E41*22-(G28*6%)</f>
        <v>69.855000000000004</v>
      </c>
    </row>
    <row r="42" spans="1:7">
      <c r="A42" s="50" t="s">
        <v>28</v>
      </c>
      <c r="B42" s="397" t="s">
        <v>125</v>
      </c>
      <c r="C42" s="398"/>
      <c r="D42" s="20"/>
      <c r="E42" s="36">
        <v>20</v>
      </c>
      <c r="F42" s="58">
        <f>E42*22</f>
        <v>440</v>
      </c>
      <c r="G42" s="21"/>
    </row>
    <row r="43" spans="1:7">
      <c r="A43" s="50" t="s">
        <v>29</v>
      </c>
      <c r="B43" s="397" t="s">
        <v>151</v>
      </c>
      <c r="C43" s="398"/>
      <c r="D43" s="398"/>
      <c r="E43" s="399"/>
      <c r="F43" s="5">
        <v>150</v>
      </c>
      <c r="G43" s="21"/>
    </row>
    <row r="44" spans="1:7">
      <c r="A44" s="50" t="s">
        <v>30</v>
      </c>
      <c r="B44" s="397" t="s">
        <v>162</v>
      </c>
      <c r="C44" s="398"/>
      <c r="D44" s="398"/>
      <c r="E44" s="399"/>
      <c r="F44" s="59">
        <v>0</v>
      </c>
      <c r="G44" s="21"/>
    </row>
    <row r="45" spans="1:7">
      <c r="A45" s="50" t="s">
        <v>42</v>
      </c>
      <c r="B45" s="397" t="s">
        <v>153</v>
      </c>
      <c r="C45" s="398"/>
      <c r="D45" s="398"/>
      <c r="E45" s="399"/>
      <c r="F45" s="58">
        <v>2.5</v>
      </c>
      <c r="G45" s="21"/>
    </row>
    <row r="46" spans="1:7">
      <c r="A46" s="50" t="s">
        <v>44</v>
      </c>
      <c r="B46" s="397" t="s">
        <v>48</v>
      </c>
      <c r="C46" s="398"/>
      <c r="D46" s="398"/>
      <c r="E46" s="399"/>
      <c r="F46" s="58">
        <v>4.5</v>
      </c>
      <c r="G46" s="21"/>
    </row>
    <row r="47" spans="1:7">
      <c r="A47" s="50" t="s">
        <v>45</v>
      </c>
      <c r="B47" s="423" t="s">
        <v>11</v>
      </c>
      <c r="C47" s="424"/>
      <c r="D47" s="424"/>
      <c r="E47" s="425"/>
      <c r="F47" s="5">
        <v>0</v>
      </c>
      <c r="G47" s="21"/>
    </row>
    <row r="48" spans="1:7">
      <c r="A48" s="406" t="s">
        <v>92</v>
      </c>
      <c r="B48" s="406"/>
      <c r="C48" s="406"/>
      <c r="D48" s="406"/>
      <c r="E48" s="406"/>
      <c r="F48" s="22">
        <f>SUM(F41:F47)</f>
        <v>666.85500000000002</v>
      </c>
      <c r="G48" s="21"/>
    </row>
    <row r="49" spans="1:7">
      <c r="G49" s="21"/>
    </row>
    <row r="50" spans="1:7" ht="15.75" customHeight="1">
      <c r="A50" s="426" t="s">
        <v>49</v>
      </c>
      <c r="B50" s="426"/>
      <c r="C50" s="426"/>
      <c r="D50" s="426"/>
      <c r="E50" s="426"/>
      <c r="F50" s="426"/>
      <c r="G50" s="21"/>
    </row>
    <row r="51" spans="1:7">
      <c r="G51" s="21"/>
    </row>
    <row r="52" spans="1:7">
      <c r="A52" s="50">
        <v>3</v>
      </c>
      <c r="B52" s="406" t="s">
        <v>25</v>
      </c>
      <c r="C52" s="406"/>
      <c r="D52" s="406"/>
      <c r="E52" s="406"/>
      <c r="F52" s="16" t="s">
        <v>9</v>
      </c>
      <c r="G52" s="10"/>
    </row>
    <row r="53" spans="1:7">
      <c r="A53" s="50" t="s">
        <v>27</v>
      </c>
      <c r="B53" s="400" t="s">
        <v>50</v>
      </c>
      <c r="C53" s="400"/>
      <c r="D53" s="400"/>
      <c r="E53" s="400"/>
      <c r="F53" s="57" t="e">
        <f>UNIFORME!#REF!</f>
        <v>#REF!</v>
      </c>
      <c r="G53" s="47"/>
    </row>
    <row r="54" spans="1:7">
      <c r="A54" s="50" t="s">
        <v>28</v>
      </c>
      <c r="B54" s="397" t="s">
        <v>51</v>
      </c>
      <c r="C54" s="398"/>
      <c r="D54" s="398"/>
      <c r="E54" s="399"/>
      <c r="F54" s="19">
        <v>0</v>
      </c>
      <c r="G54" s="14"/>
    </row>
    <row r="55" spans="1:7">
      <c r="A55" s="50" t="s">
        <v>29</v>
      </c>
      <c r="B55" s="400" t="s">
        <v>52</v>
      </c>
      <c r="C55" s="400"/>
      <c r="D55" s="400"/>
      <c r="E55" s="400"/>
      <c r="F55" s="57">
        <v>23.4</v>
      </c>
      <c r="G55" s="14"/>
    </row>
    <row r="56" spans="1:7">
      <c r="A56" s="50" t="s">
        <v>30</v>
      </c>
      <c r="B56" s="400" t="s">
        <v>105</v>
      </c>
      <c r="C56" s="400"/>
      <c r="D56" s="400"/>
      <c r="E56" s="400"/>
      <c r="F56" s="19">
        <v>0</v>
      </c>
      <c r="G56" s="47"/>
    </row>
    <row r="57" spans="1:7">
      <c r="A57" s="406" t="s">
        <v>93</v>
      </c>
      <c r="B57" s="406"/>
      <c r="C57" s="406"/>
      <c r="D57" s="406"/>
      <c r="E57" s="406"/>
      <c r="F57" s="16" t="e">
        <f>SUM(F53:F56)</f>
        <v>#REF!</v>
      </c>
      <c r="G57" s="14"/>
    </row>
    <row r="58" spans="1:7">
      <c r="G58" s="47"/>
    </row>
    <row r="59" spans="1:7">
      <c r="A59" s="414" t="s">
        <v>53</v>
      </c>
      <c r="B59" s="414"/>
      <c r="C59" s="414"/>
      <c r="D59" s="414"/>
      <c r="E59" s="414"/>
      <c r="F59" s="414"/>
    </row>
    <row r="60" spans="1:7">
      <c r="A60" s="48"/>
      <c r="B60" s="48"/>
      <c r="C60" s="48"/>
      <c r="D60" s="48"/>
      <c r="E60" s="48"/>
      <c r="F60" s="48"/>
    </row>
    <row r="61" spans="1:7">
      <c r="A61" s="48"/>
      <c r="B61" s="414" t="s">
        <v>140</v>
      </c>
      <c r="C61" s="414"/>
      <c r="D61" s="414"/>
      <c r="E61" s="414"/>
      <c r="F61" s="414"/>
    </row>
    <row r="62" spans="1:7">
      <c r="B62" s="6" t="s">
        <v>126</v>
      </c>
    </row>
    <row r="63" spans="1:7">
      <c r="A63" s="45" t="s">
        <v>55</v>
      </c>
      <c r="B63" s="406" t="s">
        <v>54</v>
      </c>
      <c r="C63" s="406"/>
      <c r="D63" s="406"/>
      <c r="E63" s="45" t="s">
        <v>8</v>
      </c>
      <c r="F63" s="16" t="s">
        <v>9</v>
      </c>
    </row>
    <row r="64" spans="1:7">
      <c r="A64" s="50" t="s">
        <v>27</v>
      </c>
      <c r="B64" s="400" t="s">
        <v>98</v>
      </c>
      <c r="C64" s="400"/>
      <c r="D64" s="400"/>
      <c r="E64" s="55">
        <v>0.2</v>
      </c>
      <c r="F64" s="19" t="e">
        <f>#N/A</f>
        <v>#N/A</v>
      </c>
      <c r="G64" s="452"/>
    </row>
    <row r="65" spans="1:9">
      <c r="A65" s="50" t="s">
        <v>28</v>
      </c>
      <c r="B65" s="400" t="s">
        <v>13</v>
      </c>
      <c r="C65" s="400"/>
      <c r="D65" s="400"/>
      <c r="E65" s="55">
        <v>1.4999999999999999E-2</v>
      </c>
      <c r="F65" s="19" t="e">
        <f>#N/A</f>
        <v>#N/A</v>
      </c>
      <c r="G65" s="452"/>
    </row>
    <row r="66" spans="1:9">
      <c r="A66" s="50" t="s">
        <v>29</v>
      </c>
      <c r="B66" s="400" t="s">
        <v>14</v>
      </c>
      <c r="C66" s="400"/>
      <c r="D66" s="400"/>
      <c r="E66" s="55">
        <v>0.01</v>
      </c>
      <c r="F66" s="19" t="e">
        <f>#N/A</f>
        <v>#N/A</v>
      </c>
      <c r="G66" s="452"/>
    </row>
    <row r="67" spans="1:9">
      <c r="A67" s="50" t="s">
        <v>30</v>
      </c>
      <c r="B67" s="400" t="s">
        <v>15</v>
      </c>
      <c r="C67" s="400"/>
      <c r="D67" s="400"/>
      <c r="E67" s="55">
        <v>2E-3</v>
      </c>
      <c r="F67" s="19" t="e">
        <f>#N/A</f>
        <v>#N/A</v>
      </c>
      <c r="G67" s="452"/>
    </row>
    <row r="68" spans="1:9">
      <c r="A68" s="50" t="s">
        <v>42</v>
      </c>
      <c r="B68" s="400" t="s">
        <v>18</v>
      </c>
      <c r="C68" s="400"/>
      <c r="D68" s="400"/>
      <c r="E68" s="55">
        <v>2.5000000000000001E-2</v>
      </c>
      <c r="F68" s="19" t="e">
        <f>#N/A</f>
        <v>#N/A</v>
      </c>
      <c r="G68" s="452"/>
    </row>
    <row r="69" spans="1:9">
      <c r="A69" s="50" t="s">
        <v>43</v>
      </c>
      <c r="B69" s="400" t="s">
        <v>16</v>
      </c>
      <c r="C69" s="400"/>
      <c r="D69" s="400"/>
      <c r="E69" s="55">
        <v>0.08</v>
      </c>
      <c r="F69" s="19" t="e">
        <f>#N/A</f>
        <v>#N/A</v>
      </c>
      <c r="G69" s="452"/>
    </row>
    <row r="70" spans="1:9" ht="13.5">
      <c r="A70" s="50" t="s">
        <v>44</v>
      </c>
      <c r="B70" s="589" t="s">
        <v>161</v>
      </c>
      <c r="C70" s="589"/>
      <c r="D70" s="589"/>
      <c r="E70" s="55">
        <v>0.03</v>
      </c>
      <c r="F70" s="19" t="e">
        <f>#N/A</f>
        <v>#N/A</v>
      </c>
      <c r="G70" s="452"/>
    </row>
    <row r="71" spans="1:9">
      <c r="A71" s="50" t="s">
        <v>45</v>
      </c>
      <c r="B71" s="400" t="s">
        <v>17</v>
      </c>
      <c r="C71" s="400"/>
      <c r="D71" s="400"/>
      <c r="E71" s="55">
        <v>6.0000000000000001E-3</v>
      </c>
      <c r="F71" s="19" t="e">
        <f>#N/A</f>
        <v>#N/A</v>
      </c>
      <c r="G71" s="452"/>
    </row>
    <row r="72" spans="1:9">
      <c r="A72" s="406" t="s">
        <v>56</v>
      </c>
      <c r="B72" s="406"/>
      <c r="C72" s="406"/>
      <c r="D72" s="406"/>
      <c r="E72" s="23">
        <f>SUM(E64:E71)</f>
        <v>0.3680000000000001</v>
      </c>
      <c r="F72" s="16" t="e">
        <f>SUM(F64:F71)</f>
        <v>#N/A</v>
      </c>
    </row>
    <row r="73" spans="1:9">
      <c r="A73" s="49"/>
      <c r="B73" s="49"/>
      <c r="C73" s="49"/>
      <c r="D73" s="49"/>
      <c r="E73" s="24"/>
      <c r="F73" s="25"/>
    </row>
    <row r="74" spans="1:9">
      <c r="A74" s="417" t="s">
        <v>57</v>
      </c>
      <c r="B74" s="417"/>
      <c r="C74" s="417"/>
      <c r="D74" s="417"/>
      <c r="E74" s="417"/>
      <c r="F74" s="417"/>
    </row>
    <row r="75" spans="1:9">
      <c r="B75" s="47"/>
      <c r="C75" s="47"/>
      <c r="D75" s="47"/>
      <c r="E75" s="27"/>
    </row>
    <row r="76" spans="1:9">
      <c r="A76" s="45" t="s">
        <v>58</v>
      </c>
      <c r="B76" s="406" t="s">
        <v>59</v>
      </c>
      <c r="C76" s="406"/>
      <c r="D76" s="406"/>
      <c r="E76" s="45" t="s">
        <v>8</v>
      </c>
      <c r="F76" s="16" t="s">
        <v>9</v>
      </c>
    </row>
    <row r="77" spans="1:9">
      <c r="A77" s="50" t="s">
        <v>27</v>
      </c>
      <c r="B77" s="400" t="s">
        <v>60</v>
      </c>
      <c r="C77" s="400"/>
      <c r="D77" s="400"/>
      <c r="E77" s="55">
        <v>8.3299999999999999E-2</v>
      </c>
      <c r="F77" s="19">
        <f>E77*$G$36</f>
        <v>112.1613675</v>
      </c>
      <c r="G77" s="35"/>
    </row>
    <row r="78" spans="1:9">
      <c r="A78" s="406" t="s">
        <v>61</v>
      </c>
      <c r="B78" s="406"/>
      <c r="C78" s="406"/>
      <c r="D78" s="406"/>
      <c r="E78" s="23">
        <f>E77</f>
        <v>8.3299999999999999E-2</v>
      </c>
      <c r="F78" s="16">
        <f>SUM(F77:F77)</f>
        <v>112.1613675</v>
      </c>
    </row>
    <row r="79" spans="1:9">
      <c r="A79" s="28" t="s">
        <v>28</v>
      </c>
      <c r="B79" s="405" t="s">
        <v>62</v>
      </c>
      <c r="C79" s="405"/>
      <c r="D79" s="405"/>
      <c r="E79" s="55">
        <f>E72*E77</f>
        <v>3.0654400000000009E-2</v>
      </c>
      <c r="F79" s="4">
        <f>F78*E72</f>
        <v>41.275383240000011</v>
      </c>
      <c r="G79" s="35"/>
      <c r="H79" s="35"/>
      <c r="I79" s="35"/>
    </row>
    <row r="80" spans="1:9">
      <c r="A80" s="428" t="s">
        <v>56</v>
      </c>
      <c r="B80" s="429"/>
      <c r="C80" s="429"/>
      <c r="D80" s="429"/>
      <c r="E80" s="23">
        <f>SUM(E78:E79)</f>
        <v>0.11395440000000001</v>
      </c>
      <c r="F80" s="16">
        <f>SUM(F78:F79)</f>
        <v>153.43675074000001</v>
      </c>
      <c r="G80" s="35"/>
    </row>
    <row r="81" spans="1:8">
      <c r="B81" s="47"/>
      <c r="C81" s="47"/>
      <c r="D81" s="47"/>
      <c r="E81" s="27"/>
    </row>
    <row r="82" spans="1:8">
      <c r="A82" s="45" t="s">
        <v>64</v>
      </c>
      <c r="B82" s="428" t="s">
        <v>163</v>
      </c>
      <c r="C82" s="429"/>
      <c r="D82" s="430"/>
      <c r="E82" s="45" t="s">
        <v>8</v>
      </c>
      <c r="F82" s="16" t="s">
        <v>9</v>
      </c>
    </row>
    <row r="83" spans="1:8">
      <c r="A83" s="50" t="s">
        <v>27</v>
      </c>
      <c r="B83" s="397" t="s">
        <v>164</v>
      </c>
      <c r="C83" s="398"/>
      <c r="D83" s="399"/>
      <c r="E83" s="55">
        <v>2.0000000000000001E-4</v>
      </c>
      <c r="F83" s="19">
        <f>E83*$G$36</f>
        <v>0.26929500000000001</v>
      </c>
    </row>
    <row r="84" spans="1:8" ht="32.25" customHeight="1">
      <c r="A84" s="28" t="s">
        <v>28</v>
      </c>
      <c r="B84" s="405" t="s">
        <v>165</v>
      </c>
      <c r="C84" s="405"/>
      <c r="D84" s="405"/>
      <c r="E84" s="56">
        <f>E83*E72</f>
        <v>7.3600000000000027E-5</v>
      </c>
      <c r="F84" s="4">
        <f>F83*E72</f>
        <v>9.9100560000000032E-2</v>
      </c>
    </row>
    <row r="85" spans="1:8">
      <c r="A85" s="446" t="s">
        <v>56</v>
      </c>
      <c r="B85" s="447"/>
      <c r="C85" s="447"/>
      <c r="D85" s="447"/>
      <c r="E85" s="23">
        <f>SUM(E83:E84)</f>
        <v>2.7360000000000004E-4</v>
      </c>
      <c r="F85" s="16">
        <f>SUM(F83:F84)</f>
        <v>0.36839556000000007</v>
      </c>
    </row>
    <row r="87" spans="1:8">
      <c r="A87" s="417" t="s">
        <v>65</v>
      </c>
      <c r="B87" s="417"/>
      <c r="C87" s="417"/>
      <c r="D87" s="417"/>
      <c r="E87" s="417"/>
      <c r="F87" s="417"/>
    </row>
    <row r="88" spans="1:8">
      <c r="G88" s="30"/>
    </row>
    <row r="89" spans="1:8">
      <c r="A89" s="45" t="s">
        <v>66</v>
      </c>
      <c r="B89" s="406" t="s">
        <v>67</v>
      </c>
      <c r="C89" s="406"/>
      <c r="D89" s="406"/>
      <c r="E89" s="45" t="s">
        <v>8</v>
      </c>
      <c r="F89" s="16" t="s">
        <v>9</v>
      </c>
    </row>
    <row r="90" spans="1:8">
      <c r="A90" s="28" t="s">
        <v>27</v>
      </c>
      <c r="B90" s="387" t="s">
        <v>19</v>
      </c>
      <c r="C90" s="387"/>
      <c r="D90" s="387"/>
      <c r="E90" s="56">
        <v>4.1999999999999997E-3</v>
      </c>
      <c r="F90" s="4">
        <f>E90*$G$36</f>
        <v>5.6551949999999991</v>
      </c>
      <c r="G90" s="35"/>
      <c r="H90" s="35"/>
    </row>
    <row r="91" spans="1:8">
      <c r="A91" s="28" t="s">
        <v>28</v>
      </c>
      <c r="B91" s="405" t="s">
        <v>99</v>
      </c>
      <c r="C91" s="405"/>
      <c r="D91" s="405"/>
      <c r="E91" s="56">
        <v>2.9999999999999997E-4</v>
      </c>
      <c r="F91" s="4">
        <f>F90*E69</f>
        <v>0.45241559999999992</v>
      </c>
      <c r="G91" s="47"/>
    </row>
    <row r="92" spans="1:8" ht="12.75" customHeight="1">
      <c r="A92" s="28" t="s">
        <v>29</v>
      </c>
      <c r="B92" s="416" t="s">
        <v>116</v>
      </c>
      <c r="C92" s="416"/>
      <c r="D92" s="416"/>
      <c r="E92" s="56">
        <v>4.3499999999999997E-2</v>
      </c>
      <c r="F92" s="4">
        <f>E92*$G$36</f>
        <v>58.571662499999995</v>
      </c>
      <c r="G92" s="47"/>
    </row>
    <row r="93" spans="1:8">
      <c r="A93" s="28" t="s">
        <v>30</v>
      </c>
      <c r="B93" s="405" t="s">
        <v>68</v>
      </c>
      <c r="C93" s="405"/>
      <c r="D93" s="405"/>
      <c r="E93" s="56">
        <v>1.9400000000000001E-2</v>
      </c>
      <c r="F93" s="4">
        <f>E93*$G$36</f>
        <v>26.121614999999998</v>
      </c>
      <c r="G93" s="10"/>
    </row>
    <row r="94" spans="1:8">
      <c r="A94" s="28" t="s">
        <v>43</v>
      </c>
      <c r="B94" s="405" t="s">
        <v>69</v>
      </c>
      <c r="C94" s="405"/>
      <c r="D94" s="405"/>
      <c r="E94" s="56">
        <f>E93*E72</f>
        <v>7.1392000000000027E-3</v>
      </c>
      <c r="F94" s="4">
        <f>E94*$G$36</f>
        <v>9.6127543200000023</v>
      </c>
      <c r="G94" s="10"/>
    </row>
    <row r="95" spans="1:8" ht="12.75" customHeight="1">
      <c r="A95" s="28" t="s">
        <v>44</v>
      </c>
      <c r="B95" s="418" t="s">
        <v>117</v>
      </c>
      <c r="C95" s="419"/>
      <c r="D95" s="420"/>
      <c r="E95" s="65">
        <v>6.4999999999999997E-3</v>
      </c>
      <c r="F95" s="4">
        <f>E95*$G$36</f>
        <v>8.7520874999999982</v>
      </c>
      <c r="G95" s="10"/>
    </row>
    <row r="96" spans="1:8">
      <c r="A96" s="388" t="s">
        <v>56</v>
      </c>
      <c r="B96" s="389"/>
      <c r="C96" s="389"/>
      <c r="D96" s="390"/>
      <c r="E96" s="38">
        <f>SUM(E90:E95)</f>
        <v>8.1039199999999992E-2</v>
      </c>
      <c r="F96" s="31">
        <f>SUM(F90:F95)</f>
        <v>109.16572991999999</v>
      </c>
      <c r="G96" s="47"/>
    </row>
    <row r="98" spans="1:7">
      <c r="A98" s="417" t="s">
        <v>70</v>
      </c>
      <c r="B98" s="417"/>
      <c r="C98" s="417"/>
      <c r="D98" s="417"/>
      <c r="E98" s="417"/>
      <c r="F98" s="417"/>
    </row>
    <row r="100" spans="1:7" ht="30.75" customHeight="1">
      <c r="A100" s="46" t="s">
        <v>71</v>
      </c>
      <c r="B100" s="441" t="s">
        <v>72</v>
      </c>
      <c r="C100" s="442"/>
      <c r="D100" s="443"/>
      <c r="E100" s="46" t="s">
        <v>8</v>
      </c>
      <c r="F100" s="31" t="s">
        <v>9</v>
      </c>
    </row>
    <row r="101" spans="1:7" ht="13.5">
      <c r="A101" s="28" t="s">
        <v>27</v>
      </c>
      <c r="B101" s="588" t="s">
        <v>158</v>
      </c>
      <c r="C101" s="588"/>
      <c r="D101" s="588"/>
      <c r="E101" s="64">
        <v>0.121</v>
      </c>
      <c r="F101" s="4" t="e">
        <f>#N/A</f>
        <v>#N/A</v>
      </c>
      <c r="G101" s="37"/>
    </row>
    <row r="102" spans="1:7">
      <c r="A102" s="28" t="s">
        <v>28</v>
      </c>
      <c r="B102" s="405" t="s">
        <v>115</v>
      </c>
      <c r="C102" s="405"/>
      <c r="D102" s="405"/>
      <c r="E102" s="65">
        <v>1.66E-2</v>
      </c>
      <c r="F102" s="4" t="e">
        <f>#N/A</f>
        <v>#N/A</v>
      </c>
    </row>
    <row r="103" spans="1:7">
      <c r="A103" s="28" t="s">
        <v>29</v>
      </c>
      <c r="B103" s="410" t="s">
        <v>112</v>
      </c>
      <c r="C103" s="411"/>
      <c r="D103" s="412"/>
      <c r="E103" s="56">
        <v>2.0000000000000001E-4</v>
      </c>
      <c r="F103" s="4" t="e">
        <f>#N/A</f>
        <v>#N/A</v>
      </c>
    </row>
    <row r="104" spans="1:7">
      <c r="A104" s="28" t="s">
        <v>30</v>
      </c>
      <c r="B104" s="410" t="s">
        <v>113</v>
      </c>
      <c r="C104" s="411"/>
      <c r="D104" s="412"/>
      <c r="E104" s="65">
        <v>2.8E-3</v>
      </c>
      <c r="F104" s="4" t="e">
        <f>#N/A</f>
        <v>#N/A</v>
      </c>
      <c r="G104" s="27"/>
    </row>
    <row r="105" spans="1:7">
      <c r="A105" s="28" t="s">
        <v>42</v>
      </c>
      <c r="B105" s="405" t="s">
        <v>114</v>
      </c>
      <c r="C105" s="405"/>
      <c r="D105" s="405"/>
      <c r="E105" s="65">
        <v>2.9999999999999997E-4</v>
      </c>
      <c r="F105" s="4" t="e">
        <f>#N/A</f>
        <v>#N/A</v>
      </c>
      <c r="G105" s="27"/>
    </row>
    <row r="106" spans="1:7">
      <c r="A106" s="28" t="s">
        <v>43</v>
      </c>
      <c r="B106" s="410" t="s">
        <v>167</v>
      </c>
      <c r="C106" s="411"/>
      <c r="D106" s="412"/>
      <c r="E106" s="3">
        <v>0</v>
      </c>
      <c r="F106" s="4" t="e">
        <f>#N/A</f>
        <v>#N/A</v>
      </c>
    </row>
    <row r="107" spans="1:7">
      <c r="A107" s="388" t="s">
        <v>61</v>
      </c>
      <c r="B107" s="389"/>
      <c r="C107" s="389"/>
      <c r="D107" s="390"/>
      <c r="E107" s="39">
        <f>SUM(E101:E106)</f>
        <v>0.1409</v>
      </c>
      <c r="F107" s="31" t="e">
        <f>SUM(F101:F106)</f>
        <v>#N/A</v>
      </c>
    </row>
    <row r="108" spans="1:7">
      <c r="A108" s="28" t="s">
        <v>44</v>
      </c>
      <c r="B108" s="405" t="s">
        <v>148</v>
      </c>
      <c r="C108" s="405"/>
      <c r="D108" s="405"/>
      <c r="E108" s="60">
        <f>E107*E72</f>
        <v>5.1851200000000014E-2</v>
      </c>
      <c r="F108" s="4" t="e">
        <f>F107*E72</f>
        <v>#N/A</v>
      </c>
    </row>
    <row r="109" spans="1:7">
      <c r="A109" s="388" t="s">
        <v>56</v>
      </c>
      <c r="B109" s="389"/>
      <c r="C109" s="389"/>
      <c r="D109" s="389"/>
      <c r="E109" s="38">
        <f>E107+E108</f>
        <v>0.19275120000000001</v>
      </c>
      <c r="F109" s="31" t="e">
        <f>SUM(F107:F108)</f>
        <v>#N/A</v>
      </c>
    </row>
    <row r="111" spans="1:7">
      <c r="A111" s="414" t="s">
        <v>74</v>
      </c>
      <c r="B111" s="414"/>
      <c r="C111" s="414"/>
      <c r="D111" s="414"/>
      <c r="E111" s="414"/>
      <c r="F111" s="414"/>
    </row>
    <row r="112" spans="1:7">
      <c r="A112" s="33"/>
    </row>
    <row r="113" spans="1:8">
      <c r="A113" s="45">
        <v>4</v>
      </c>
      <c r="B113" s="406" t="s">
        <v>76</v>
      </c>
      <c r="C113" s="406"/>
      <c r="D113" s="406"/>
      <c r="E113" s="406"/>
      <c r="F113" s="19" t="s">
        <v>9</v>
      </c>
    </row>
    <row r="114" spans="1:8">
      <c r="A114" s="7" t="s">
        <v>55</v>
      </c>
      <c r="B114" s="400" t="s">
        <v>166</v>
      </c>
      <c r="C114" s="400"/>
      <c r="D114" s="400"/>
      <c r="E114" s="400"/>
      <c r="F114" s="19" t="e">
        <f>F72</f>
        <v>#N/A</v>
      </c>
    </row>
    <row r="115" spans="1:8">
      <c r="A115" s="7" t="s">
        <v>58</v>
      </c>
      <c r="B115" s="401" t="s">
        <v>119</v>
      </c>
      <c r="C115" s="401"/>
      <c r="D115" s="401"/>
      <c r="E115" s="401"/>
      <c r="F115" s="19">
        <f>F80</f>
        <v>153.43675074000001</v>
      </c>
    </row>
    <row r="116" spans="1:8">
      <c r="A116" s="7" t="s">
        <v>64</v>
      </c>
      <c r="B116" s="400" t="s">
        <v>63</v>
      </c>
      <c r="C116" s="400"/>
      <c r="D116" s="400"/>
      <c r="E116" s="400"/>
      <c r="F116" s="19">
        <f>F85</f>
        <v>0.36839556000000007</v>
      </c>
    </row>
    <row r="117" spans="1:8">
      <c r="A117" s="7" t="s">
        <v>66</v>
      </c>
      <c r="B117" s="400" t="s">
        <v>77</v>
      </c>
      <c r="C117" s="400"/>
      <c r="D117" s="400"/>
      <c r="E117" s="400"/>
      <c r="F117" s="19">
        <f>F96</f>
        <v>109.16572991999999</v>
      </c>
    </row>
    <row r="118" spans="1:8">
      <c r="A118" s="7" t="s">
        <v>71</v>
      </c>
      <c r="B118" s="400" t="s">
        <v>78</v>
      </c>
      <c r="C118" s="400"/>
      <c r="D118" s="400"/>
      <c r="E118" s="400"/>
      <c r="F118" s="19" t="e">
        <f>F109</f>
        <v>#N/A</v>
      </c>
    </row>
    <row r="119" spans="1:8">
      <c r="A119" s="7" t="s">
        <v>75</v>
      </c>
      <c r="B119" s="400" t="s">
        <v>11</v>
      </c>
      <c r="C119" s="400"/>
      <c r="D119" s="400"/>
      <c r="E119" s="400"/>
      <c r="F119" s="19"/>
    </row>
    <row r="120" spans="1:8">
      <c r="A120" s="406" t="s">
        <v>56</v>
      </c>
      <c r="B120" s="406"/>
      <c r="C120" s="406"/>
      <c r="D120" s="406"/>
      <c r="E120" s="406"/>
      <c r="F120" s="16" t="e">
        <f>SUM(F114:F119)</f>
        <v>#N/A</v>
      </c>
    </row>
    <row r="122" spans="1:8">
      <c r="A122" s="414" t="s">
        <v>79</v>
      </c>
      <c r="B122" s="414"/>
      <c r="C122" s="414"/>
      <c r="D122" s="414"/>
      <c r="E122" s="414"/>
      <c r="F122" s="414"/>
      <c r="G122" s="34"/>
    </row>
    <row r="124" spans="1:8">
      <c r="A124" s="45">
        <v>5</v>
      </c>
      <c r="B124" s="406" t="s">
        <v>80</v>
      </c>
      <c r="C124" s="406"/>
      <c r="D124" s="406"/>
      <c r="E124" s="45" t="s">
        <v>8</v>
      </c>
      <c r="F124" s="16" t="s">
        <v>9</v>
      </c>
    </row>
    <row r="125" spans="1:8">
      <c r="A125" s="28" t="s">
        <v>27</v>
      </c>
      <c r="B125" s="413" t="s">
        <v>118</v>
      </c>
      <c r="C125" s="413"/>
      <c r="D125" s="413"/>
      <c r="E125" s="60">
        <v>0.03</v>
      </c>
      <c r="F125" s="4" t="e">
        <f>E125*($G$36+$F$48+$F$57+$F$120)</f>
        <v>#REF!</v>
      </c>
    </row>
    <row r="126" spans="1:8">
      <c r="A126" s="28" t="s">
        <v>28</v>
      </c>
      <c r="B126" s="407" t="s">
        <v>21</v>
      </c>
      <c r="C126" s="408"/>
      <c r="D126" s="408"/>
      <c r="E126" s="52">
        <f>E127+E128+E129</f>
        <v>0.14250000000000002</v>
      </c>
      <c r="F126" s="31" t="e">
        <f>SUM(F127:F129)</f>
        <v>#REF!</v>
      </c>
      <c r="G126" s="74"/>
      <c r="H126" s="74"/>
    </row>
    <row r="127" spans="1:8">
      <c r="A127" s="28" t="s">
        <v>81</v>
      </c>
      <c r="B127" s="410" t="s">
        <v>22</v>
      </c>
      <c r="C127" s="411"/>
      <c r="D127" s="412"/>
      <c r="E127" s="56">
        <v>7.5999999999999998E-2</v>
      </c>
      <c r="F127" s="4" t="e">
        <f>E127*(G36+F48+F57+F120+F125+F131)/(1-E126)</f>
        <v>#REF!</v>
      </c>
      <c r="G127" s="74"/>
    </row>
    <row r="128" spans="1:8">
      <c r="A128" s="28" t="s">
        <v>83</v>
      </c>
      <c r="B128" s="410" t="s">
        <v>23</v>
      </c>
      <c r="C128" s="411"/>
      <c r="D128" s="412"/>
      <c r="E128" s="56">
        <v>1.6500000000000001E-2</v>
      </c>
      <c r="F128" s="4" t="e">
        <f>E128*(G36+F48+F57+F120+F125+F131)/(1-E126)</f>
        <v>#REF!</v>
      </c>
      <c r="G128" s="74"/>
    </row>
    <row r="129" spans="1:8">
      <c r="A129" s="28" t="s">
        <v>84</v>
      </c>
      <c r="B129" s="434" t="s">
        <v>24</v>
      </c>
      <c r="C129" s="435"/>
      <c r="D129" s="436"/>
      <c r="E129" s="56">
        <v>0.05</v>
      </c>
      <c r="F129" s="4" t="e">
        <f>E129*(G36+F48+F57+F120+F125+F131)/(1-E126)</f>
        <v>#REF!</v>
      </c>
      <c r="G129" s="74"/>
    </row>
    <row r="130" spans="1:8">
      <c r="A130" s="28" t="s">
        <v>85</v>
      </c>
      <c r="B130" s="410" t="s">
        <v>82</v>
      </c>
      <c r="C130" s="411"/>
      <c r="D130" s="412"/>
      <c r="E130" s="29"/>
      <c r="F130" s="31"/>
    </row>
    <row r="131" spans="1:8">
      <c r="A131" s="28" t="s">
        <v>29</v>
      </c>
      <c r="B131" s="410" t="s">
        <v>20</v>
      </c>
      <c r="C131" s="411"/>
      <c r="D131" s="412"/>
      <c r="E131" s="60">
        <v>7.0000000000000007E-2</v>
      </c>
      <c r="F131" s="4" t="e">
        <f>E131*($G$36+$F$48+$F$57+$F$120+F125)</f>
        <v>#REF!</v>
      </c>
    </row>
    <row r="132" spans="1:8">
      <c r="A132" s="388" t="s">
        <v>56</v>
      </c>
      <c r="B132" s="389"/>
      <c r="C132" s="389"/>
      <c r="D132" s="389"/>
      <c r="E132" s="390"/>
      <c r="F132" s="31" t="e">
        <f>F125+F126+F131</f>
        <v>#REF!</v>
      </c>
      <c r="G132" s="66"/>
    </row>
    <row r="135" spans="1:8" ht="32.25" customHeight="1">
      <c r="A135" s="407" t="s">
        <v>150</v>
      </c>
      <c r="B135" s="408"/>
      <c r="C135" s="408"/>
      <c r="D135" s="408"/>
      <c r="E135" s="409"/>
      <c r="F135" s="4" t="s">
        <v>9</v>
      </c>
      <c r="G135" s="66"/>
    </row>
    <row r="136" spans="1:8">
      <c r="A136" s="28" t="s">
        <v>27</v>
      </c>
      <c r="B136" s="387" t="s">
        <v>88</v>
      </c>
      <c r="C136" s="387"/>
      <c r="D136" s="387"/>
      <c r="E136" s="387"/>
      <c r="F136" s="4">
        <f>G36</f>
        <v>1346.4749999999999</v>
      </c>
    </row>
    <row r="137" spans="1:8">
      <c r="A137" s="28" t="s">
        <v>28</v>
      </c>
      <c r="B137" s="387" t="s">
        <v>89</v>
      </c>
      <c r="C137" s="387"/>
      <c r="D137" s="387"/>
      <c r="E137" s="387"/>
      <c r="F137" s="4">
        <f>F48</f>
        <v>666.85500000000002</v>
      </c>
    </row>
    <row r="138" spans="1:8">
      <c r="A138" s="28" t="s">
        <v>29</v>
      </c>
      <c r="B138" s="387" t="s">
        <v>90</v>
      </c>
      <c r="C138" s="387"/>
      <c r="D138" s="387"/>
      <c r="E138" s="387"/>
      <c r="F138" s="4" t="e">
        <f>F57</f>
        <v>#REF!</v>
      </c>
    </row>
    <row r="139" spans="1:8">
      <c r="A139" s="28" t="s">
        <v>30</v>
      </c>
      <c r="B139" s="387" t="s">
        <v>91</v>
      </c>
      <c r="C139" s="387"/>
      <c r="D139" s="387"/>
      <c r="E139" s="387"/>
      <c r="F139" s="4" t="e">
        <f>F120</f>
        <v>#N/A</v>
      </c>
      <c r="G139" s="66"/>
    </row>
    <row r="140" spans="1:8" ht="16.5" customHeight="1">
      <c r="A140" s="388" t="s">
        <v>61</v>
      </c>
      <c r="B140" s="389"/>
      <c r="C140" s="389"/>
      <c r="D140" s="389"/>
      <c r="E140" s="390"/>
      <c r="F140" s="31" t="e">
        <f>SUM(F136:F139)</f>
        <v>#REF!</v>
      </c>
      <c r="G140" s="66"/>
    </row>
    <row r="141" spans="1:8">
      <c r="A141" s="28" t="s">
        <v>42</v>
      </c>
      <c r="B141" s="387" t="s">
        <v>87</v>
      </c>
      <c r="C141" s="387"/>
      <c r="D141" s="387"/>
      <c r="E141" s="387"/>
      <c r="F141" s="4" t="e">
        <f>F132</f>
        <v>#REF!</v>
      </c>
      <c r="H141" s="66"/>
    </row>
    <row r="142" spans="1:8">
      <c r="A142" s="386" t="s">
        <v>56</v>
      </c>
      <c r="B142" s="386"/>
      <c r="C142" s="386"/>
      <c r="D142" s="386"/>
      <c r="E142" s="386"/>
      <c r="F142" s="54" t="e">
        <f>SUM(F140:F141)</f>
        <v>#REF!</v>
      </c>
      <c r="G142" s="66" t="e">
        <f>(F140+F131+F125)/(1-E126)</f>
        <v>#REF!</v>
      </c>
      <c r="H142" s="66"/>
    </row>
    <row r="143" spans="1:8">
      <c r="D143" s="427" t="s">
        <v>168</v>
      </c>
      <c r="E143" s="427"/>
      <c r="F143" s="83" t="e">
        <f>F142/G36</f>
        <v>#REF!</v>
      </c>
    </row>
    <row r="145" spans="1:8" ht="25.5" customHeight="1">
      <c r="A145" s="597" t="s">
        <v>138</v>
      </c>
      <c r="B145" s="597"/>
      <c r="C145" s="597"/>
      <c r="D145" s="597"/>
      <c r="E145" s="597"/>
      <c r="F145" s="597"/>
    </row>
    <row r="146" spans="1:8" ht="13.5" thickBot="1">
      <c r="A146" s="41"/>
      <c r="B146" s="41"/>
      <c r="C146" s="41"/>
      <c r="D146" s="41"/>
      <c r="E146" s="41"/>
      <c r="F146" s="41"/>
    </row>
    <row r="147" spans="1:8" ht="14.25" thickTop="1" thickBot="1">
      <c r="A147" s="76" t="s">
        <v>102</v>
      </c>
      <c r="B147" s="77"/>
      <c r="C147" s="78"/>
      <c r="D147" s="79" t="s">
        <v>133</v>
      </c>
      <c r="E147" s="77"/>
      <c r="F147" s="80"/>
      <c r="G147" s="75"/>
      <c r="H147" s="75"/>
    </row>
    <row r="148" spans="1:8" ht="13.5" thickTop="1">
      <c r="A148" s="368" t="s">
        <v>136</v>
      </c>
      <c r="B148" s="369"/>
      <c r="C148" s="370"/>
      <c r="D148" s="371">
        <v>8.3299999999999999E-2</v>
      </c>
      <c r="E148" s="372"/>
      <c r="F148" s="373"/>
    </row>
    <row r="149" spans="1:8">
      <c r="A149" s="374" t="s">
        <v>135</v>
      </c>
      <c r="B149" s="375"/>
      <c r="C149" s="376"/>
      <c r="D149" s="377">
        <v>0.121</v>
      </c>
      <c r="E149" s="378"/>
      <c r="F149" s="379"/>
    </row>
    <row r="150" spans="1:8" ht="29.25" customHeight="1" thickBot="1">
      <c r="A150" s="380" t="s">
        <v>137</v>
      </c>
      <c r="B150" s="381"/>
      <c r="C150" s="382"/>
      <c r="D150" s="383">
        <v>0.05</v>
      </c>
      <c r="E150" s="384"/>
      <c r="F150" s="385"/>
    </row>
    <row r="151" spans="1:8" ht="13.5" thickBot="1">
      <c r="A151" s="391" t="s">
        <v>61</v>
      </c>
      <c r="B151" s="392"/>
      <c r="C151" s="393"/>
      <c r="D151" s="394">
        <v>0.25430000000000003</v>
      </c>
      <c r="E151" s="395"/>
      <c r="F151" s="396"/>
    </row>
    <row r="152" spans="1:8" ht="28.5" customHeight="1" thickTop="1" thickBot="1">
      <c r="A152" s="360" t="s">
        <v>139</v>
      </c>
      <c r="B152" s="361"/>
      <c r="C152" s="362"/>
      <c r="D152" s="61">
        <v>7.39</v>
      </c>
      <c r="E152" s="62">
        <v>7.6</v>
      </c>
      <c r="F152" s="43">
        <v>7.8200000000000006E-2</v>
      </c>
    </row>
    <row r="153" spans="1:8" ht="14.25" thickTop="1" thickBot="1">
      <c r="A153" s="363" t="s">
        <v>134</v>
      </c>
      <c r="B153" s="364"/>
      <c r="C153" s="365"/>
      <c r="D153" s="63">
        <v>32.82</v>
      </c>
      <c r="E153" s="63">
        <v>33.03</v>
      </c>
      <c r="F153" s="44">
        <v>0.33250000000000002</v>
      </c>
    </row>
    <row r="154" spans="1:8" ht="32.25" customHeight="1" thickTop="1">
      <c r="A154" s="366" t="s">
        <v>155</v>
      </c>
      <c r="B154" s="366"/>
      <c r="C154" s="366"/>
      <c r="D154" s="366"/>
      <c r="E154" s="366"/>
      <c r="F154" s="366"/>
    </row>
  </sheetData>
  <mergeCells count="137">
    <mergeCell ref="D143:E143"/>
    <mergeCell ref="A154:F154"/>
    <mergeCell ref="A145:F145"/>
    <mergeCell ref="A148:C148"/>
    <mergeCell ref="D148:F148"/>
    <mergeCell ref="A149:C149"/>
    <mergeCell ref="A151:C151"/>
    <mergeCell ref="A153:C153"/>
    <mergeCell ref="D151:F151"/>
    <mergeCell ref="D150:F150"/>
    <mergeCell ref="A150:C150"/>
    <mergeCell ref="D149:F149"/>
    <mergeCell ref="A152:C152"/>
    <mergeCell ref="A1:G1"/>
    <mergeCell ref="C3:G3"/>
    <mergeCell ref="C4:G4"/>
    <mergeCell ref="C5:G5"/>
    <mergeCell ref="A7:G7"/>
    <mergeCell ref="B8:F8"/>
    <mergeCell ref="A19:G19"/>
    <mergeCell ref="B20:E20"/>
    <mergeCell ref="F20:G20"/>
    <mergeCell ref="D15:E15"/>
    <mergeCell ref="A15:C15"/>
    <mergeCell ref="B9:F9"/>
    <mergeCell ref="B10:F10"/>
    <mergeCell ref="B11:F11"/>
    <mergeCell ref="A13:G13"/>
    <mergeCell ref="F14:G14"/>
    <mergeCell ref="D14:E14"/>
    <mergeCell ref="A14:C14"/>
    <mergeCell ref="F15:G15"/>
    <mergeCell ref="A17:G17"/>
    <mergeCell ref="B21:E21"/>
    <mergeCell ref="F21:G21"/>
    <mergeCell ref="B22:E22"/>
    <mergeCell ref="F22:G22"/>
    <mergeCell ref="B23:E23"/>
    <mergeCell ref="F23:G23"/>
    <mergeCell ref="B25:G25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B36:F36"/>
    <mergeCell ref="A38:F38"/>
    <mergeCell ref="B40:E40"/>
    <mergeCell ref="B41:C41"/>
    <mergeCell ref="B42:C42"/>
    <mergeCell ref="B43:E43"/>
    <mergeCell ref="B44:E44"/>
    <mergeCell ref="B45:E45"/>
    <mergeCell ref="B46:E46"/>
    <mergeCell ref="A48:E48"/>
    <mergeCell ref="A50:F50"/>
    <mergeCell ref="B52:E52"/>
    <mergeCell ref="B53:E53"/>
    <mergeCell ref="B47:E47"/>
    <mergeCell ref="B54:E54"/>
    <mergeCell ref="B55:E55"/>
    <mergeCell ref="B56:E56"/>
    <mergeCell ref="A57:E57"/>
    <mergeCell ref="A59:F59"/>
    <mergeCell ref="B61:F61"/>
    <mergeCell ref="B63:D63"/>
    <mergeCell ref="B64:D64"/>
    <mergeCell ref="G64:G71"/>
    <mergeCell ref="B65:D65"/>
    <mergeCell ref="B66:D66"/>
    <mergeCell ref="B67:D67"/>
    <mergeCell ref="B68:D68"/>
    <mergeCell ref="B69:D69"/>
    <mergeCell ref="B70:D70"/>
    <mergeCell ref="B71:D71"/>
    <mergeCell ref="A72:D72"/>
    <mergeCell ref="A74:F74"/>
    <mergeCell ref="B76:D76"/>
    <mergeCell ref="B77:D77"/>
    <mergeCell ref="A78:D78"/>
    <mergeCell ref="B79:D79"/>
    <mergeCell ref="A80:D80"/>
    <mergeCell ref="B82:D82"/>
    <mergeCell ref="B83:D83"/>
    <mergeCell ref="B84:D84"/>
    <mergeCell ref="A85:D85"/>
    <mergeCell ref="A87:F87"/>
    <mergeCell ref="B89:D89"/>
    <mergeCell ref="B90:D90"/>
    <mergeCell ref="B91:D91"/>
    <mergeCell ref="B92:D92"/>
    <mergeCell ref="B93:D93"/>
    <mergeCell ref="B94:D94"/>
    <mergeCell ref="B95:D95"/>
    <mergeCell ref="A96:D96"/>
    <mergeCell ref="A98:F98"/>
    <mergeCell ref="B100:D100"/>
    <mergeCell ref="B101:D101"/>
    <mergeCell ref="B102:D102"/>
    <mergeCell ref="B103:D103"/>
    <mergeCell ref="B104:D104"/>
    <mergeCell ref="B105:D105"/>
    <mergeCell ref="B106:D106"/>
    <mergeCell ref="A107:D107"/>
    <mergeCell ref="B108:D108"/>
    <mergeCell ref="A109:D109"/>
    <mergeCell ref="A111:F111"/>
    <mergeCell ref="B113:E113"/>
    <mergeCell ref="B114:E114"/>
    <mergeCell ref="B115:E115"/>
    <mergeCell ref="B116:E116"/>
    <mergeCell ref="A142:E142"/>
    <mergeCell ref="B131:D131"/>
    <mergeCell ref="A132:E132"/>
    <mergeCell ref="A135:E135"/>
    <mergeCell ref="B136:E136"/>
    <mergeCell ref="B137:E137"/>
    <mergeCell ref="B138:E138"/>
    <mergeCell ref="B139:E139"/>
    <mergeCell ref="B117:E117"/>
    <mergeCell ref="B118:E118"/>
    <mergeCell ref="B119:E119"/>
    <mergeCell ref="A120:E120"/>
    <mergeCell ref="A122:F122"/>
    <mergeCell ref="B124:D124"/>
    <mergeCell ref="A140:E140"/>
    <mergeCell ref="B141:E141"/>
    <mergeCell ref="B125:D125"/>
    <mergeCell ref="B126:D126"/>
    <mergeCell ref="B127:D127"/>
    <mergeCell ref="B128:D128"/>
    <mergeCell ref="B129:D129"/>
    <mergeCell ref="B130:D1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zoomScale="110" zoomScaleNormal="110" workbookViewId="0">
      <pane ySplit="3" topLeftCell="A4" activePane="bottomLeft" state="frozen"/>
      <selection activeCell="I190" sqref="I190"/>
      <selection pane="bottomLeft" activeCell="H16" sqref="H16"/>
    </sheetView>
  </sheetViews>
  <sheetFormatPr defaultRowHeight="12.75"/>
  <cols>
    <col min="1" max="1" width="13.7109375" style="85" customWidth="1"/>
    <col min="2" max="2" width="41.140625" style="85" customWidth="1"/>
    <col min="3" max="3" width="17.5703125" style="85" customWidth="1"/>
    <col min="4" max="4" width="13.85546875" style="85" customWidth="1"/>
    <col min="5" max="5" width="15" style="85" customWidth="1"/>
    <col min="6" max="6" width="17.28515625" style="85" customWidth="1"/>
    <col min="7" max="8" width="9.140625" style="85"/>
    <col min="9" max="9" width="12.85546875" style="85" customWidth="1"/>
    <col min="10" max="10" width="12.140625" style="85" customWidth="1"/>
    <col min="11" max="16384" width="9.140625" style="85"/>
  </cols>
  <sheetData>
    <row r="1" spans="1:8" ht="30.75" customHeight="1">
      <c r="A1" s="605"/>
      <c r="B1" s="606"/>
      <c r="C1" s="606"/>
      <c r="D1" s="606"/>
      <c r="E1" s="606"/>
      <c r="F1" s="607"/>
    </row>
    <row r="2" spans="1:8" ht="31.5" customHeight="1">
      <c r="A2" s="604" t="s">
        <v>573</v>
      </c>
      <c r="B2" s="604"/>
      <c r="C2" s="604"/>
      <c r="D2" s="604"/>
      <c r="E2" s="604"/>
      <c r="F2" s="604"/>
    </row>
    <row r="3" spans="1:8" s="86" customFormat="1" ht="63" customHeight="1">
      <c r="A3" s="87" t="s">
        <v>524</v>
      </c>
      <c r="B3" s="88" t="s">
        <v>177</v>
      </c>
      <c r="C3" s="89" t="s">
        <v>185</v>
      </c>
      <c r="D3" s="88" t="s">
        <v>186</v>
      </c>
      <c r="E3" s="88" t="s">
        <v>187</v>
      </c>
      <c r="F3" s="88" t="s">
        <v>188</v>
      </c>
      <c r="H3" s="90"/>
    </row>
    <row r="4" spans="1:8" ht="19.5" customHeight="1">
      <c r="A4" s="91">
        <v>1</v>
      </c>
      <c r="B4" s="164" t="s">
        <v>338</v>
      </c>
      <c r="C4" s="92"/>
      <c r="D4" s="218">
        <v>4.166666666666667</v>
      </c>
      <c r="E4" s="93">
        <f>C4*D4</f>
        <v>0</v>
      </c>
      <c r="F4" s="93">
        <f>E4*12</f>
        <v>0</v>
      </c>
    </row>
    <row r="5" spans="1:8" ht="19.5" customHeight="1">
      <c r="A5" s="91">
        <v>2</v>
      </c>
      <c r="B5" s="164" t="s">
        <v>339</v>
      </c>
      <c r="C5" s="92"/>
      <c r="D5" s="218">
        <v>4.166666666666667</v>
      </c>
      <c r="E5" s="93">
        <f t="shared" ref="E5:E68" si="0">C5*D5</f>
        <v>0</v>
      </c>
      <c r="F5" s="93">
        <f t="shared" ref="F5:F68" si="1">E5*12</f>
        <v>0</v>
      </c>
    </row>
    <row r="6" spans="1:8" ht="19.5" customHeight="1">
      <c r="A6" s="91">
        <v>3</v>
      </c>
      <c r="B6" s="164" t="s">
        <v>340</v>
      </c>
      <c r="C6" s="92"/>
      <c r="D6" s="218">
        <v>4.166666666666667</v>
      </c>
      <c r="E6" s="93">
        <f t="shared" si="0"/>
        <v>0</v>
      </c>
      <c r="F6" s="93">
        <f t="shared" si="1"/>
        <v>0</v>
      </c>
    </row>
    <row r="7" spans="1:8" ht="19.5" customHeight="1">
      <c r="A7" s="91">
        <v>4</v>
      </c>
      <c r="B7" s="164" t="s">
        <v>341</v>
      </c>
      <c r="C7" s="92"/>
      <c r="D7" s="218">
        <v>0.83333333333333337</v>
      </c>
      <c r="E7" s="93">
        <f t="shared" si="0"/>
        <v>0</v>
      </c>
      <c r="F7" s="93">
        <f t="shared" si="1"/>
        <v>0</v>
      </c>
    </row>
    <row r="8" spans="1:8" ht="19.5" customHeight="1">
      <c r="A8" s="91">
        <v>5</v>
      </c>
      <c r="B8" s="164" t="s">
        <v>342</v>
      </c>
      <c r="C8" s="92"/>
      <c r="D8" s="218">
        <v>0.83333333333333337</v>
      </c>
      <c r="E8" s="93">
        <f t="shared" si="0"/>
        <v>0</v>
      </c>
      <c r="F8" s="93">
        <f t="shared" si="1"/>
        <v>0</v>
      </c>
    </row>
    <row r="9" spans="1:8" ht="19.5" customHeight="1">
      <c r="A9" s="91">
        <v>6</v>
      </c>
      <c r="B9" s="164" t="s">
        <v>343</v>
      </c>
      <c r="C9" s="92"/>
      <c r="D9" s="218">
        <v>0.83333333333333337</v>
      </c>
      <c r="E9" s="93">
        <f t="shared" si="0"/>
        <v>0</v>
      </c>
      <c r="F9" s="93">
        <f t="shared" si="1"/>
        <v>0</v>
      </c>
    </row>
    <row r="10" spans="1:8" ht="19.5" customHeight="1">
      <c r="A10" s="91">
        <v>7</v>
      </c>
      <c r="B10" s="164" t="s">
        <v>344</v>
      </c>
      <c r="C10" s="92"/>
      <c r="D10" s="218">
        <v>8.3333333333333329E-2</v>
      </c>
      <c r="E10" s="93">
        <f t="shared" si="0"/>
        <v>0</v>
      </c>
      <c r="F10" s="93">
        <f t="shared" si="1"/>
        <v>0</v>
      </c>
    </row>
    <row r="11" spans="1:8" ht="23.25" customHeight="1">
      <c r="A11" s="91">
        <v>8</v>
      </c>
      <c r="B11" s="164" t="s">
        <v>345</v>
      </c>
      <c r="C11" s="92"/>
      <c r="D11" s="218">
        <v>8.3333333333333329E-2</v>
      </c>
      <c r="E11" s="93">
        <f t="shared" si="0"/>
        <v>0</v>
      </c>
      <c r="F11" s="93">
        <f t="shared" si="1"/>
        <v>0</v>
      </c>
    </row>
    <row r="12" spans="1:8" ht="28.5" customHeight="1">
      <c r="A12" s="91">
        <v>9</v>
      </c>
      <c r="B12" s="164" t="s">
        <v>346</v>
      </c>
      <c r="C12" s="92"/>
      <c r="D12" s="218">
        <v>8.3333333333333329E-2</v>
      </c>
      <c r="E12" s="93">
        <f t="shared" si="0"/>
        <v>0</v>
      </c>
      <c r="F12" s="93">
        <f t="shared" si="1"/>
        <v>0</v>
      </c>
    </row>
    <row r="13" spans="1:8" ht="19.5" customHeight="1">
      <c r="A13" s="91">
        <v>10</v>
      </c>
      <c r="B13" s="164" t="s">
        <v>347</v>
      </c>
      <c r="C13" s="92"/>
      <c r="D13" s="218">
        <v>0.83333333333333337</v>
      </c>
      <c r="E13" s="93">
        <f t="shared" si="0"/>
        <v>0</v>
      </c>
      <c r="F13" s="93">
        <f t="shared" si="1"/>
        <v>0</v>
      </c>
    </row>
    <row r="14" spans="1:8" ht="19.5" customHeight="1">
      <c r="A14" s="91">
        <v>11</v>
      </c>
      <c r="B14" s="164" t="s">
        <v>348</v>
      </c>
      <c r="C14" s="92"/>
      <c r="D14" s="218">
        <v>0.83333333333333337</v>
      </c>
      <c r="E14" s="93">
        <f t="shared" si="0"/>
        <v>0</v>
      </c>
      <c r="F14" s="93">
        <f t="shared" si="1"/>
        <v>0</v>
      </c>
    </row>
    <row r="15" spans="1:8" ht="19.5" customHeight="1">
      <c r="A15" s="91">
        <v>12</v>
      </c>
      <c r="B15" s="164" t="s">
        <v>349</v>
      </c>
      <c r="C15" s="92"/>
      <c r="D15" s="218">
        <v>0.83333333333333337</v>
      </c>
      <c r="E15" s="93">
        <f t="shared" si="0"/>
        <v>0</v>
      </c>
      <c r="F15" s="93">
        <f t="shared" si="1"/>
        <v>0</v>
      </c>
    </row>
    <row r="16" spans="1:8" ht="19.5" customHeight="1">
      <c r="A16" s="91">
        <v>13</v>
      </c>
      <c r="B16" s="164" t="s">
        <v>350</v>
      </c>
      <c r="C16" s="92"/>
      <c r="D16" s="218">
        <v>0.83333333333333337</v>
      </c>
      <c r="E16" s="93">
        <f t="shared" si="0"/>
        <v>0</v>
      </c>
      <c r="F16" s="93">
        <f t="shared" si="1"/>
        <v>0</v>
      </c>
    </row>
    <row r="17" spans="1:6" ht="19.5" customHeight="1">
      <c r="A17" s="91">
        <v>14</v>
      </c>
      <c r="B17" s="164" t="s">
        <v>351</v>
      </c>
      <c r="C17" s="92"/>
      <c r="D17" s="218">
        <v>0.83333333333333337</v>
      </c>
      <c r="E17" s="93">
        <f t="shared" si="0"/>
        <v>0</v>
      </c>
      <c r="F17" s="93">
        <f t="shared" si="1"/>
        <v>0</v>
      </c>
    </row>
    <row r="18" spans="1:6" ht="19.5" customHeight="1">
      <c r="A18" s="91">
        <v>15</v>
      </c>
      <c r="B18" s="164" t="s">
        <v>352</v>
      </c>
      <c r="C18" s="92"/>
      <c r="D18" s="218">
        <v>0.83333333333333337</v>
      </c>
      <c r="E18" s="93">
        <f t="shared" si="0"/>
        <v>0</v>
      </c>
      <c r="F18" s="93">
        <f t="shared" si="1"/>
        <v>0</v>
      </c>
    </row>
    <row r="19" spans="1:6" ht="19.5" customHeight="1">
      <c r="A19" s="91">
        <v>16</v>
      </c>
      <c r="B19" s="164" t="s">
        <v>353</v>
      </c>
      <c r="C19" s="92"/>
      <c r="D19" s="218">
        <v>0.83333333333333337</v>
      </c>
      <c r="E19" s="93">
        <f t="shared" si="0"/>
        <v>0</v>
      </c>
      <c r="F19" s="93">
        <f t="shared" si="1"/>
        <v>0</v>
      </c>
    </row>
    <row r="20" spans="1:6" ht="19.5" customHeight="1">
      <c r="A20" s="91">
        <v>17</v>
      </c>
      <c r="B20" s="164" t="s">
        <v>354</v>
      </c>
      <c r="C20" s="92"/>
      <c r="D20" s="218">
        <v>2.5</v>
      </c>
      <c r="E20" s="93">
        <f t="shared" si="0"/>
        <v>0</v>
      </c>
      <c r="F20" s="93">
        <f t="shared" si="1"/>
        <v>0</v>
      </c>
    </row>
    <row r="21" spans="1:6" ht="19.5" customHeight="1">
      <c r="A21" s="91">
        <v>18</v>
      </c>
      <c r="B21" s="164" t="s">
        <v>355</v>
      </c>
      <c r="C21" s="92"/>
      <c r="D21" s="218">
        <v>2.5</v>
      </c>
      <c r="E21" s="93">
        <f t="shared" si="0"/>
        <v>0</v>
      </c>
      <c r="F21" s="93">
        <f t="shared" si="1"/>
        <v>0</v>
      </c>
    </row>
    <row r="22" spans="1:6" ht="19.5" customHeight="1">
      <c r="A22" s="91">
        <v>19</v>
      </c>
      <c r="B22" s="164" t="s">
        <v>356</v>
      </c>
      <c r="C22" s="92"/>
      <c r="D22" s="218">
        <v>2.5</v>
      </c>
      <c r="E22" s="93">
        <f t="shared" si="0"/>
        <v>0</v>
      </c>
      <c r="F22" s="93">
        <f t="shared" si="1"/>
        <v>0</v>
      </c>
    </row>
    <row r="23" spans="1:6" ht="19.5" customHeight="1">
      <c r="A23" s="91">
        <v>20</v>
      </c>
      <c r="B23" s="164" t="s">
        <v>357</v>
      </c>
      <c r="C23" s="92"/>
      <c r="D23" s="218">
        <v>2.5</v>
      </c>
      <c r="E23" s="93">
        <f t="shared" si="0"/>
        <v>0</v>
      </c>
      <c r="F23" s="93">
        <f t="shared" si="1"/>
        <v>0</v>
      </c>
    </row>
    <row r="24" spans="1:6" ht="19.5" customHeight="1">
      <c r="A24" s="91">
        <v>21</v>
      </c>
      <c r="B24" s="164" t="s">
        <v>358</v>
      </c>
      <c r="C24" s="92"/>
      <c r="D24" s="218">
        <v>2.5</v>
      </c>
      <c r="E24" s="93">
        <f t="shared" si="0"/>
        <v>0</v>
      </c>
      <c r="F24" s="93">
        <f t="shared" si="1"/>
        <v>0</v>
      </c>
    </row>
    <row r="25" spans="1:6" ht="19.5" customHeight="1">
      <c r="A25" s="91">
        <v>22</v>
      </c>
      <c r="B25" s="164" t="s">
        <v>359</v>
      </c>
      <c r="C25" s="92"/>
      <c r="D25" s="218">
        <v>2.5</v>
      </c>
      <c r="E25" s="93">
        <f t="shared" si="0"/>
        <v>0</v>
      </c>
      <c r="F25" s="93">
        <f t="shared" si="1"/>
        <v>0</v>
      </c>
    </row>
    <row r="26" spans="1:6">
      <c r="A26" s="91">
        <v>23</v>
      </c>
      <c r="B26" s="164" t="s">
        <v>360</v>
      </c>
      <c r="C26" s="92"/>
      <c r="D26" s="218">
        <v>2.5</v>
      </c>
      <c r="E26" s="93">
        <f t="shared" si="0"/>
        <v>0</v>
      </c>
      <c r="F26" s="93">
        <f t="shared" si="1"/>
        <v>0</v>
      </c>
    </row>
    <row r="27" spans="1:6">
      <c r="A27" s="91">
        <v>24</v>
      </c>
      <c r="B27" s="164" t="s">
        <v>361</v>
      </c>
      <c r="C27" s="92"/>
      <c r="D27" s="218">
        <v>0.33333333333333331</v>
      </c>
      <c r="E27" s="93">
        <f t="shared" si="0"/>
        <v>0</v>
      </c>
      <c r="F27" s="93">
        <f t="shared" si="1"/>
        <v>0</v>
      </c>
    </row>
    <row r="28" spans="1:6">
      <c r="A28" s="91">
        <v>25</v>
      </c>
      <c r="B28" s="164" t="s">
        <v>362</v>
      </c>
      <c r="C28" s="92"/>
      <c r="D28" s="218">
        <v>0.16666666666666666</v>
      </c>
      <c r="E28" s="93">
        <f t="shared" si="0"/>
        <v>0</v>
      </c>
      <c r="F28" s="93">
        <f t="shared" si="1"/>
        <v>0</v>
      </c>
    </row>
    <row r="29" spans="1:6">
      <c r="A29" s="91">
        <v>26</v>
      </c>
      <c r="B29" s="164" t="s">
        <v>363</v>
      </c>
      <c r="C29" s="92"/>
      <c r="D29" s="218">
        <v>0.83333333333333337</v>
      </c>
      <c r="E29" s="93">
        <f t="shared" si="0"/>
        <v>0</v>
      </c>
      <c r="F29" s="93">
        <f t="shared" si="1"/>
        <v>0</v>
      </c>
    </row>
    <row r="30" spans="1:6">
      <c r="A30" s="91">
        <v>27</v>
      </c>
      <c r="B30" s="164" t="s">
        <v>364</v>
      </c>
      <c r="C30" s="92"/>
      <c r="D30" s="218">
        <v>2.5</v>
      </c>
      <c r="E30" s="93">
        <f t="shared" si="0"/>
        <v>0</v>
      </c>
      <c r="F30" s="93">
        <f t="shared" si="1"/>
        <v>0</v>
      </c>
    </row>
    <row r="31" spans="1:6">
      <c r="A31" s="91">
        <v>28</v>
      </c>
      <c r="B31" s="164" t="s">
        <v>365</v>
      </c>
      <c r="C31" s="92"/>
      <c r="D31" s="218">
        <v>2.5</v>
      </c>
      <c r="E31" s="93">
        <f t="shared" si="0"/>
        <v>0</v>
      </c>
      <c r="F31" s="93">
        <f t="shared" si="1"/>
        <v>0</v>
      </c>
    </row>
    <row r="32" spans="1:6">
      <c r="A32" s="91">
        <v>29</v>
      </c>
      <c r="B32" s="164" t="s">
        <v>366</v>
      </c>
      <c r="C32" s="92"/>
      <c r="D32" s="218">
        <v>2.5</v>
      </c>
      <c r="E32" s="93">
        <f t="shared" si="0"/>
        <v>0</v>
      </c>
      <c r="F32" s="93">
        <f t="shared" si="1"/>
        <v>0</v>
      </c>
    </row>
    <row r="33" spans="1:6">
      <c r="A33" s="91">
        <v>30</v>
      </c>
      <c r="B33" s="164" t="s">
        <v>367</v>
      </c>
      <c r="C33" s="92"/>
      <c r="D33" s="218">
        <v>0.83333333333333337</v>
      </c>
      <c r="E33" s="93">
        <f t="shared" si="0"/>
        <v>0</v>
      </c>
      <c r="F33" s="93">
        <f t="shared" si="1"/>
        <v>0</v>
      </c>
    </row>
    <row r="34" spans="1:6">
      <c r="A34" s="91">
        <v>31</v>
      </c>
      <c r="B34" s="164" t="s">
        <v>368</v>
      </c>
      <c r="C34" s="92"/>
      <c r="D34" s="218">
        <v>0.125</v>
      </c>
      <c r="E34" s="93">
        <f t="shared" si="0"/>
        <v>0</v>
      </c>
      <c r="F34" s="93">
        <f t="shared" si="1"/>
        <v>0</v>
      </c>
    </row>
    <row r="35" spans="1:6">
      <c r="A35" s="91">
        <v>32</v>
      </c>
      <c r="B35" s="164" t="s">
        <v>369</v>
      </c>
      <c r="C35" s="92"/>
      <c r="D35" s="218">
        <v>0.25</v>
      </c>
      <c r="E35" s="93">
        <f t="shared" si="0"/>
        <v>0</v>
      </c>
      <c r="F35" s="93">
        <f t="shared" si="1"/>
        <v>0</v>
      </c>
    </row>
    <row r="36" spans="1:6">
      <c r="A36" s="91">
        <v>33</v>
      </c>
      <c r="B36" s="164" t="s">
        <v>370</v>
      </c>
      <c r="C36" s="92"/>
      <c r="D36" s="218">
        <v>8.3333333333333329E-2</v>
      </c>
      <c r="E36" s="93">
        <f t="shared" si="0"/>
        <v>0</v>
      </c>
      <c r="F36" s="93">
        <f t="shared" si="1"/>
        <v>0</v>
      </c>
    </row>
    <row r="37" spans="1:6">
      <c r="A37" s="91">
        <v>34</v>
      </c>
      <c r="B37" s="164" t="s">
        <v>371</v>
      </c>
      <c r="C37" s="92"/>
      <c r="D37" s="218">
        <v>8.3333333333333329E-2</v>
      </c>
      <c r="E37" s="93">
        <f t="shared" si="0"/>
        <v>0</v>
      </c>
      <c r="F37" s="93">
        <f t="shared" si="1"/>
        <v>0</v>
      </c>
    </row>
    <row r="38" spans="1:6">
      <c r="A38" s="91">
        <v>35</v>
      </c>
      <c r="B38" s="164" t="s">
        <v>372</v>
      </c>
      <c r="C38" s="92"/>
      <c r="D38" s="218">
        <v>2.5</v>
      </c>
      <c r="E38" s="93">
        <f t="shared" si="0"/>
        <v>0</v>
      </c>
      <c r="F38" s="93">
        <f t="shared" si="1"/>
        <v>0</v>
      </c>
    </row>
    <row r="39" spans="1:6">
      <c r="A39" s="91">
        <v>36</v>
      </c>
      <c r="B39" s="164" t="s">
        <v>373</v>
      </c>
      <c r="C39" s="92"/>
      <c r="D39" s="218">
        <v>2.5</v>
      </c>
      <c r="E39" s="93">
        <f t="shared" si="0"/>
        <v>0</v>
      </c>
      <c r="F39" s="93">
        <f t="shared" si="1"/>
        <v>0</v>
      </c>
    </row>
    <row r="40" spans="1:6">
      <c r="A40" s="91">
        <v>38</v>
      </c>
      <c r="B40" s="164" t="s">
        <v>374</v>
      </c>
      <c r="C40" s="92"/>
      <c r="D40" s="218">
        <v>2.5</v>
      </c>
      <c r="E40" s="93">
        <f t="shared" si="0"/>
        <v>0</v>
      </c>
      <c r="F40" s="93">
        <f t="shared" si="1"/>
        <v>0</v>
      </c>
    </row>
    <row r="41" spans="1:6">
      <c r="A41" s="91">
        <v>39</v>
      </c>
      <c r="B41" s="164" t="s">
        <v>375</v>
      </c>
      <c r="C41" s="92"/>
      <c r="D41" s="218">
        <v>2.5</v>
      </c>
      <c r="E41" s="93">
        <f t="shared" si="0"/>
        <v>0</v>
      </c>
      <c r="F41" s="93">
        <f t="shared" si="1"/>
        <v>0</v>
      </c>
    </row>
    <row r="42" spans="1:6">
      <c r="A42" s="91">
        <v>40</v>
      </c>
      <c r="B42" s="164" t="s">
        <v>376</v>
      </c>
      <c r="C42" s="92"/>
      <c r="D42" s="218">
        <v>2.5</v>
      </c>
      <c r="E42" s="93">
        <f t="shared" si="0"/>
        <v>0</v>
      </c>
      <c r="F42" s="93">
        <f t="shared" si="1"/>
        <v>0</v>
      </c>
    </row>
    <row r="43" spans="1:6" ht="25.5">
      <c r="A43" s="91">
        <v>41</v>
      </c>
      <c r="B43" s="164" t="s">
        <v>377</v>
      </c>
      <c r="C43" s="92"/>
      <c r="D43" s="218">
        <v>1.6666666666666667</v>
      </c>
      <c r="E43" s="93">
        <f t="shared" si="0"/>
        <v>0</v>
      </c>
      <c r="F43" s="93">
        <f t="shared" si="1"/>
        <v>0</v>
      </c>
    </row>
    <row r="44" spans="1:6" ht="25.5">
      <c r="A44" s="91">
        <v>42</v>
      </c>
      <c r="B44" s="164" t="s">
        <v>378</v>
      </c>
      <c r="C44" s="92"/>
      <c r="D44" s="218">
        <v>1.6666666666666667</v>
      </c>
      <c r="E44" s="93">
        <f t="shared" si="0"/>
        <v>0</v>
      </c>
      <c r="F44" s="93">
        <f t="shared" si="1"/>
        <v>0</v>
      </c>
    </row>
    <row r="45" spans="1:6">
      <c r="A45" s="91">
        <v>43</v>
      </c>
      <c r="B45" s="164" t="s">
        <v>379</v>
      </c>
      <c r="C45" s="92"/>
      <c r="D45" s="219">
        <v>0.16666666666666666</v>
      </c>
      <c r="E45" s="93">
        <f t="shared" si="0"/>
        <v>0</v>
      </c>
      <c r="F45" s="93">
        <f t="shared" si="1"/>
        <v>0</v>
      </c>
    </row>
    <row r="46" spans="1:6">
      <c r="A46" s="91">
        <v>44</v>
      </c>
      <c r="B46" s="164" t="s">
        <v>380</v>
      </c>
      <c r="C46" s="92"/>
      <c r="D46" s="219">
        <v>0.16666666666666666</v>
      </c>
      <c r="E46" s="93">
        <f t="shared" si="0"/>
        <v>0</v>
      </c>
      <c r="F46" s="93">
        <f t="shared" si="1"/>
        <v>0</v>
      </c>
    </row>
    <row r="47" spans="1:6">
      <c r="A47" s="91">
        <v>45</v>
      </c>
      <c r="B47" s="164" t="s">
        <v>381</v>
      </c>
      <c r="C47" s="92"/>
      <c r="D47" s="219">
        <v>0.16666666666666666</v>
      </c>
      <c r="E47" s="93">
        <f t="shared" si="0"/>
        <v>0</v>
      </c>
      <c r="F47" s="93">
        <f t="shared" si="1"/>
        <v>0</v>
      </c>
    </row>
    <row r="48" spans="1:6">
      <c r="A48" s="91">
        <v>46</v>
      </c>
      <c r="B48" s="164" t="s">
        <v>382</v>
      </c>
      <c r="C48" s="92"/>
      <c r="D48" s="219">
        <v>0.83333333333333337</v>
      </c>
      <c r="E48" s="93">
        <f t="shared" si="0"/>
        <v>0</v>
      </c>
      <c r="F48" s="93">
        <f t="shared" si="1"/>
        <v>0</v>
      </c>
    </row>
    <row r="49" spans="1:6">
      <c r="A49" s="91">
        <v>47</v>
      </c>
      <c r="B49" s="164" t="s">
        <v>336</v>
      </c>
      <c r="C49" s="92"/>
      <c r="D49" s="219">
        <v>8.3333333333333329E-2</v>
      </c>
      <c r="E49" s="93">
        <f t="shared" si="0"/>
        <v>0</v>
      </c>
      <c r="F49" s="93">
        <f t="shared" si="1"/>
        <v>0</v>
      </c>
    </row>
    <row r="50" spans="1:6">
      <c r="A50" s="91">
        <v>48</v>
      </c>
      <c r="B50" s="165" t="s">
        <v>337</v>
      </c>
      <c r="C50" s="92"/>
      <c r="D50" s="219">
        <v>0.16666666666666666</v>
      </c>
      <c r="E50" s="93">
        <f t="shared" si="0"/>
        <v>0</v>
      </c>
      <c r="F50" s="93">
        <f t="shared" si="1"/>
        <v>0</v>
      </c>
    </row>
    <row r="51" spans="1:6">
      <c r="A51" s="91">
        <v>49</v>
      </c>
      <c r="B51" s="164" t="s">
        <v>383</v>
      </c>
      <c r="C51" s="92"/>
      <c r="D51" s="219">
        <v>1.1666666666666667</v>
      </c>
      <c r="E51" s="93">
        <f t="shared" si="0"/>
        <v>0</v>
      </c>
      <c r="F51" s="93">
        <f t="shared" si="1"/>
        <v>0</v>
      </c>
    </row>
    <row r="52" spans="1:6">
      <c r="A52" s="91">
        <v>50</v>
      </c>
      <c r="B52" s="164" t="s">
        <v>384</v>
      </c>
      <c r="C52" s="92"/>
      <c r="D52" s="219">
        <v>0.66666666666666663</v>
      </c>
      <c r="E52" s="93">
        <f t="shared" si="0"/>
        <v>0</v>
      </c>
      <c r="F52" s="93">
        <f t="shared" si="1"/>
        <v>0</v>
      </c>
    </row>
    <row r="53" spans="1:6">
      <c r="A53" s="91">
        <v>51</v>
      </c>
      <c r="B53" s="164" t="s">
        <v>385</v>
      </c>
      <c r="C53" s="92"/>
      <c r="D53" s="219">
        <v>0.83333333333333337</v>
      </c>
      <c r="E53" s="93">
        <f t="shared" si="0"/>
        <v>0</v>
      </c>
      <c r="F53" s="93">
        <f t="shared" si="1"/>
        <v>0</v>
      </c>
    </row>
    <row r="54" spans="1:6">
      <c r="A54" s="91">
        <v>52</v>
      </c>
      <c r="B54" s="164" t="s">
        <v>386</v>
      </c>
      <c r="C54" s="92"/>
      <c r="D54" s="219">
        <v>0.25</v>
      </c>
      <c r="E54" s="93">
        <f t="shared" si="0"/>
        <v>0</v>
      </c>
      <c r="F54" s="93">
        <f t="shared" si="1"/>
        <v>0</v>
      </c>
    </row>
    <row r="55" spans="1:6">
      <c r="A55" s="91">
        <v>53</v>
      </c>
      <c r="B55" s="164" t="s">
        <v>387</v>
      </c>
      <c r="C55" s="92"/>
      <c r="D55" s="219">
        <v>0.25</v>
      </c>
      <c r="E55" s="93">
        <f t="shared" si="0"/>
        <v>0</v>
      </c>
      <c r="F55" s="93">
        <f t="shared" si="1"/>
        <v>0</v>
      </c>
    </row>
    <row r="56" spans="1:6">
      <c r="A56" s="91">
        <v>54</v>
      </c>
      <c r="B56" s="164" t="s">
        <v>388</v>
      </c>
      <c r="C56" s="92"/>
      <c r="D56" s="219">
        <v>8.3333333333333329E-2</v>
      </c>
      <c r="E56" s="93">
        <f t="shared" si="0"/>
        <v>0</v>
      </c>
      <c r="F56" s="93">
        <f t="shared" si="1"/>
        <v>0</v>
      </c>
    </row>
    <row r="57" spans="1:6">
      <c r="A57" s="91">
        <v>55</v>
      </c>
      <c r="B57" s="164" t="s">
        <v>389</v>
      </c>
      <c r="C57" s="92"/>
      <c r="D57" s="219">
        <v>16.666666666666668</v>
      </c>
      <c r="E57" s="93">
        <f t="shared" si="0"/>
        <v>0</v>
      </c>
      <c r="F57" s="93">
        <f t="shared" si="1"/>
        <v>0</v>
      </c>
    </row>
    <row r="58" spans="1:6">
      <c r="A58" s="91">
        <v>56</v>
      </c>
      <c r="B58" s="164" t="s">
        <v>390</v>
      </c>
      <c r="C58" s="92"/>
      <c r="D58" s="219">
        <v>16.666666666666668</v>
      </c>
      <c r="E58" s="93">
        <f t="shared" si="0"/>
        <v>0</v>
      </c>
      <c r="F58" s="93">
        <f t="shared" si="1"/>
        <v>0</v>
      </c>
    </row>
    <row r="59" spans="1:6" ht="25.5">
      <c r="A59" s="91">
        <v>57</v>
      </c>
      <c r="B59" s="164" t="s">
        <v>391</v>
      </c>
      <c r="C59" s="92"/>
      <c r="D59" s="219">
        <v>8.3333333333333329E-2</v>
      </c>
      <c r="E59" s="93">
        <f t="shared" si="0"/>
        <v>0</v>
      </c>
      <c r="F59" s="93">
        <f t="shared" si="1"/>
        <v>0</v>
      </c>
    </row>
    <row r="60" spans="1:6">
      <c r="A60" s="91">
        <v>58</v>
      </c>
      <c r="B60" s="164" t="s">
        <v>392</v>
      </c>
      <c r="C60" s="92"/>
      <c r="D60" s="219">
        <v>8.3333333333333329E-2</v>
      </c>
      <c r="E60" s="93">
        <f t="shared" si="0"/>
        <v>0</v>
      </c>
      <c r="F60" s="93">
        <f t="shared" si="1"/>
        <v>0</v>
      </c>
    </row>
    <row r="61" spans="1:6">
      <c r="A61" s="91">
        <v>59</v>
      </c>
      <c r="B61" s="164" t="s">
        <v>393</v>
      </c>
      <c r="C61" s="92"/>
      <c r="D61" s="219">
        <v>0.33333333333333331</v>
      </c>
      <c r="E61" s="93">
        <f t="shared" si="0"/>
        <v>0</v>
      </c>
      <c r="F61" s="93">
        <f t="shared" si="1"/>
        <v>0</v>
      </c>
    </row>
    <row r="62" spans="1:6">
      <c r="A62" s="91">
        <v>60</v>
      </c>
      <c r="B62" s="164" t="s">
        <v>394</v>
      </c>
      <c r="C62" s="92"/>
      <c r="D62" s="219">
        <v>0.25</v>
      </c>
      <c r="E62" s="93">
        <f t="shared" si="0"/>
        <v>0</v>
      </c>
      <c r="F62" s="93">
        <f t="shared" si="1"/>
        <v>0</v>
      </c>
    </row>
    <row r="63" spans="1:6" ht="25.5">
      <c r="A63" s="91">
        <v>61</v>
      </c>
      <c r="B63" s="164" t="s">
        <v>395</v>
      </c>
      <c r="C63" s="92"/>
      <c r="D63" s="219">
        <v>0.41666666666666669</v>
      </c>
      <c r="E63" s="93">
        <f t="shared" si="0"/>
        <v>0</v>
      </c>
      <c r="F63" s="93">
        <f t="shared" si="1"/>
        <v>0</v>
      </c>
    </row>
    <row r="64" spans="1:6" ht="25.5">
      <c r="A64" s="91">
        <v>62</v>
      </c>
      <c r="B64" s="164" t="s">
        <v>396</v>
      </c>
      <c r="C64" s="92"/>
      <c r="D64" s="219">
        <v>0.41666666666666669</v>
      </c>
      <c r="E64" s="93">
        <f t="shared" si="0"/>
        <v>0</v>
      </c>
      <c r="F64" s="93">
        <f t="shared" si="1"/>
        <v>0</v>
      </c>
    </row>
    <row r="65" spans="1:6">
      <c r="A65" s="91">
        <v>63</v>
      </c>
      <c r="B65" s="164" t="s">
        <v>397</v>
      </c>
      <c r="C65" s="92"/>
      <c r="D65" s="219">
        <v>0.91666666666666663</v>
      </c>
      <c r="E65" s="93">
        <f t="shared" si="0"/>
        <v>0</v>
      </c>
      <c r="F65" s="93">
        <f t="shared" si="1"/>
        <v>0</v>
      </c>
    </row>
    <row r="66" spans="1:6">
      <c r="A66" s="91">
        <v>64</v>
      </c>
      <c r="B66" s="164" t="s">
        <v>398</v>
      </c>
      <c r="C66" s="92"/>
      <c r="D66" s="219">
        <v>1.6666666666666667</v>
      </c>
      <c r="E66" s="93">
        <f t="shared" si="0"/>
        <v>0</v>
      </c>
      <c r="F66" s="93">
        <f t="shared" si="1"/>
        <v>0</v>
      </c>
    </row>
    <row r="67" spans="1:6">
      <c r="A67" s="91">
        <v>65</v>
      </c>
      <c r="B67" s="164" t="s">
        <v>399</v>
      </c>
      <c r="C67" s="92"/>
      <c r="D67" s="219">
        <v>0.83333333333333337</v>
      </c>
      <c r="E67" s="93">
        <f t="shared" si="0"/>
        <v>0</v>
      </c>
      <c r="F67" s="93">
        <f t="shared" si="1"/>
        <v>0</v>
      </c>
    </row>
    <row r="68" spans="1:6">
      <c r="A68" s="91">
        <v>66</v>
      </c>
      <c r="B68" s="164" t="s">
        <v>400</v>
      </c>
      <c r="C68" s="92"/>
      <c r="D68" s="219">
        <v>0.83333333333333337</v>
      </c>
      <c r="E68" s="93">
        <f t="shared" si="0"/>
        <v>0</v>
      </c>
      <c r="F68" s="93">
        <f t="shared" si="1"/>
        <v>0</v>
      </c>
    </row>
    <row r="69" spans="1:6">
      <c r="A69" s="91">
        <v>67</v>
      </c>
      <c r="B69" s="164" t="s">
        <v>401</v>
      </c>
      <c r="C69" s="92"/>
      <c r="D69" s="219">
        <v>0.83333333333333337</v>
      </c>
      <c r="E69" s="93">
        <f t="shared" ref="E69:E104" si="2">C69*D69</f>
        <v>0</v>
      </c>
      <c r="F69" s="93">
        <f t="shared" ref="F69:F104" si="3">E69*12</f>
        <v>0</v>
      </c>
    </row>
    <row r="70" spans="1:6">
      <c r="A70" s="91">
        <v>68</v>
      </c>
      <c r="B70" s="164" t="s">
        <v>402</v>
      </c>
      <c r="C70" s="92"/>
      <c r="D70" s="219">
        <v>0.83333333333333337</v>
      </c>
      <c r="E70" s="93">
        <f t="shared" si="2"/>
        <v>0</v>
      </c>
      <c r="F70" s="93">
        <f t="shared" si="3"/>
        <v>0</v>
      </c>
    </row>
    <row r="71" spans="1:6">
      <c r="A71" s="91">
        <v>69</v>
      </c>
      <c r="B71" s="164" t="s">
        <v>403</v>
      </c>
      <c r="C71" s="92"/>
      <c r="D71" s="219">
        <v>0.83333333333333337</v>
      </c>
      <c r="E71" s="93">
        <f t="shared" si="2"/>
        <v>0</v>
      </c>
      <c r="F71" s="93">
        <f t="shared" si="3"/>
        <v>0</v>
      </c>
    </row>
    <row r="72" spans="1:6">
      <c r="A72" s="91">
        <v>70</v>
      </c>
      <c r="B72" s="164" t="s">
        <v>404</v>
      </c>
      <c r="C72" s="92"/>
      <c r="D72" s="219">
        <v>0.83333333333333337</v>
      </c>
      <c r="E72" s="93">
        <f t="shared" si="2"/>
        <v>0</v>
      </c>
      <c r="F72" s="93">
        <f t="shared" si="3"/>
        <v>0</v>
      </c>
    </row>
    <row r="73" spans="1:6">
      <c r="A73" s="91">
        <v>71</v>
      </c>
      <c r="B73" s="164" t="s">
        <v>405</v>
      </c>
      <c r="C73" s="92"/>
      <c r="D73" s="219">
        <v>0.83333333333333337</v>
      </c>
      <c r="E73" s="93">
        <f t="shared" si="2"/>
        <v>0</v>
      </c>
      <c r="F73" s="93">
        <f t="shared" si="3"/>
        <v>0</v>
      </c>
    </row>
    <row r="74" spans="1:6">
      <c r="A74" s="91">
        <v>72</v>
      </c>
      <c r="B74" s="164" t="s">
        <v>406</v>
      </c>
      <c r="C74" s="92"/>
      <c r="D74" s="219">
        <v>0.33333333333333331</v>
      </c>
      <c r="E74" s="93">
        <f t="shared" si="2"/>
        <v>0</v>
      </c>
      <c r="F74" s="93">
        <f t="shared" si="3"/>
        <v>0</v>
      </c>
    </row>
    <row r="75" spans="1:6">
      <c r="A75" s="91">
        <v>73</v>
      </c>
      <c r="B75" s="164" t="s">
        <v>407</v>
      </c>
      <c r="C75" s="92"/>
      <c r="D75" s="219">
        <v>0.5</v>
      </c>
      <c r="E75" s="93">
        <f t="shared" si="2"/>
        <v>0</v>
      </c>
      <c r="F75" s="93">
        <f t="shared" si="3"/>
        <v>0</v>
      </c>
    </row>
    <row r="76" spans="1:6">
      <c r="A76" s="91">
        <v>74</v>
      </c>
      <c r="B76" s="164" t="s">
        <v>408</v>
      </c>
      <c r="C76" s="92"/>
      <c r="D76" s="219">
        <v>0.25</v>
      </c>
      <c r="E76" s="93">
        <f t="shared" si="2"/>
        <v>0</v>
      </c>
      <c r="F76" s="93">
        <f t="shared" si="3"/>
        <v>0</v>
      </c>
    </row>
    <row r="77" spans="1:6">
      <c r="A77" s="91">
        <v>75</v>
      </c>
      <c r="B77" s="164" t="s">
        <v>409</v>
      </c>
      <c r="C77" s="92"/>
      <c r="D77" s="219">
        <v>8.3333333333333329E-2</v>
      </c>
      <c r="E77" s="93">
        <f t="shared" si="2"/>
        <v>0</v>
      </c>
      <c r="F77" s="93">
        <f t="shared" si="3"/>
        <v>0</v>
      </c>
    </row>
    <row r="78" spans="1:6">
      <c r="A78" s="91">
        <v>76</v>
      </c>
      <c r="B78" s="164" t="s">
        <v>410</v>
      </c>
      <c r="C78" s="92"/>
      <c r="D78" s="219">
        <v>2.0833333333333335</v>
      </c>
      <c r="E78" s="93">
        <f t="shared" si="2"/>
        <v>0</v>
      </c>
      <c r="F78" s="93">
        <f t="shared" si="3"/>
        <v>0</v>
      </c>
    </row>
    <row r="79" spans="1:6">
      <c r="A79" s="91">
        <v>77</v>
      </c>
      <c r="B79" s="164" t="s">
        <v>411</v>
      </c>
      <c r="C79" s="92"/>
      <c r="D79" s="219">
        <v>2.0833333333333335</v>
      </c>
      <c r="E79" s="93">
        <f t="shared" si="2"/>
        <v>0</v>
      </c>
      <c r="F79" s="93">
        <f t="shared" si="3"/>
        <v>0</v>
      </c>
    </row>
    <row r="80" spans="1:6">
      <c r="A80" s="91">
        <v>78</v>
      </c>
      <c r="B80" s="164" t="s">
        <v>412</v>
      </c>
      <c r="C80" s="92"/>
      <c r="D80" s="219">
        <v>2.0833333333333335</v>
      </c>
      <c r="E80" s="93">
        <f t="shared" si="2"/>
        <v>0</v>
      </c>
      <c r="F80" s="93">
        <f t="shared" si="3"/>
        <v>0</v>
      </c>
    </row>
    <row r="81" spans="1:6">
      <c r="A81" s="91">
        <v>79</v>
      </c>
      <c r="B81" s="164" t="s">
        <v>413</v>
      </c>
      <c r="C81" s="92"/>
      <c r="D81" s="219">
        <v>1.25</v>
      </c>
      <c r="E81" s="93">
        <f t="shared" si="2"/>
        <v>0</v>
      </c>
      <c r="F81" s="93">
        <f t="shared" si="3"/>
        <v>0</v>
      </c>
    </row>
    <row r="82" spans="1:6">
      <c r="A82" s="91">
        <v>80</v>
      </c>
      <c r="B82" s="164" t="s">
        <v>414</v>
      </c>
      <c r="C82" s="92"/>
      <c r="D82" s="219">
        <v>1.25</v>
      </c>
      <c r="E82" s="93">
        <f t="shared" si="2"/>
        <v>0</v>
      </c>
      <c r="F82" s="93">
        <f t="shared" si="3"/>
        <v>0</v>
      </c>
    </row>
    <row r="83" spans="1:6">
      <c r="A83" s="91">
        <v>81</v>
      </c>
      <c r="B83" s="164" t="s">
        <v>415</v>
      </c>
      <c r="C83" s="92"/>
      <c r="D83" s="219">
        <v>1.25</v>
      </c>
      <c r="E83" s="93">
        <f t="shared" si="2"/>
        <v>0</v>
      </c>
      <c r="F83" s="93">
        <f t="shared" si="3"/>
        <v>0</v>
      </c>
    </row>
    <row r="84" spans="1:6">
      <c r="A84" s="91">
        <v>82</v>
      </c>
      <c r="B84" s="164" t="s">
        <v>416</v>
      </c>
      <c r="C84" s="92"/>
      <c r="D84" s="219">
        <v>1</v>
      </c>
      <c r="E84" s="93">
        <f t="shared" si="2"/>
        <v>0</v>
      </c>
      <c r="F84" s="93">
        <f t="shared" si="3"/>
        <v>0</v>
      </c>
    </row>
    <row r="85" spans="1:6">
      <c r="A85" s="91">
        <v>83</v>
      </c>
      <c r="B85" s="164" t="s">
        <v>417</v>
      </c>
      <c r="C85" s="92"/>
      <c r="D85" s="219">
        <v>3.5</v>
      </c>
      <c r="E85" s="93">
        <f t="shared" si="2"/>
        <v>0</v>
      </c>
      <c r="F85" s="93">
        <f t="shared" si="3"/>
        <v>0</v>
      </c>
    </row>
    <row r="86" spans="1:6">
      <c r="A86" s="91">
        <v>84</v>
      </c>
      <c r="B86" s="164" t="s">
        <v>418</v>
      </c>
      <c r="C86" s="92"/>
      <c r="D86" s="219">
        <v>0.33333333333333331</v>
      </c>
      <c r="E86" s="93">
        <f t="shared" si="2"/>
        <v>0</v>
      </c>
      <c r="F86" s="93">
        <f t="shared" si="3"/>
        <v>0</v>
      </c>
    </row>
    <row r="87" spans="1:6">
      <c r="A87" s="91">
        <v>85</v>
      </c>
      <c r="B87" s="164" t="s">
        <v>419</v>
      </c>
      <c r="C87" s="92"/>
      <c r="D87" s="219">
        <v>8.3333333333333329E-2</v>
      </c>
      <c r="E87" s="93">
        <f t="shared" si="2"/>
        <v>0</v>
      </c>
      <c r="F87" s="93">
        <f t="shared" si="3"/>
        <v>0</v>
      </c>
    </row>
    <row r="88" spans="1:6">
      <c r="A88" s="91">
        <v>86</v>
      </c>
      <c r="B88" s="164" t="s">
        <v>420</v>
      </c>
      <c r="C88" s="92"/>
      <c r="D88" s="219">
        <v>0.25</v>
      </c>
      <c r="E88" s="93">
        <f t="shared" si="2"/>
        <v>0</v>
      </c>
      <c r="F88" s="93">
        <f t="shared" si="3"/>
        <v>0</v>
      </c>
    </row>
    <row r="89" spans="1:6">
      <c r="A89" s="91">
        <v>87</v>
      </c>
      <c r="B89" s="164" t="s">
        <v>421</v>
      </c>
      <c r="C89" s="92"/>
      <c r="D89" s="219">
        <v>0.5</v>
      </c>
      <c r="E89" s="93">
        <f t="shared" si="2"/>
        <v>0</v>
      </c>
      <c r="F89" s="93">
        <f t="shared" si="3"/>
        <v>0</v>
      </c>
    </row>
    <row r="90" spans="1:6">
      <c r="A90" s="91">
        <v>88</v>
      </c>
      <c r="B90" s="164" t="s">
        <v>422</v>
      </c>
      <c r="C90" s="92"/>
      <c r="D90" s="219">
        <v>2.5</v>
      </c>
      <c r="E90" s="93">
        <f t="shared" si="2"/>
        <v>0</v>
      </c>
      <c r="F90" s="93">
        <f t="shared" si="3"/>
        <v>0</v>
      </c>
    </row>
    <row r="91" spans="1:6">
      <c r="A91" s="91">
        <v>89</v>
      </c>
      <c r="B91" s="164" t="s">
        <v>423</v>
      </c>
      <c r="C91" s="92"/>
      <c r="D91" s="219">
        <v>0.16666666666666666</v>
      </c>
      <c r="E91" s="93">
        <f t="shared" si="2"/>
        <v>0</v>
      </c>
      <c r="F91" s="93">
        <f t="shared" si="3"/>
        <v>0</v>
      </c>
    </row>
    <row r="92" spans="1:6">
      <c r="A92" s="91">
        <v>90</v>
      </c>
      <c r="B92" s="164" t="s">
        <v>424</v>
      </c>
      <c r="C92" s="92"/>
      <c r="D92" s="219">
        <v>0.25</v>
      </c>
      <c r="E92" s="93">
        <f t="shared" si="2"/>
        <v>0</v>
      </c>
      <c r="F92" s="93">
        <f t="shared" si="3"/>
        <v>0</v>
      </c>
    </row>
    <row r="93" spans="1:6">
      <c r="A93" s="91">
        <v>91</v>
      </c>
      <c r="B93" s="164" t="s">
        <v>425</v>
      </c>
      <c r="C93" s="92"/>
      <c r="D93" s="219">
        <v>0.25</v>
      </c>
      <c r="E93" s="93">
        <f t="shared" si="2"/>
        <v>0</v>
      </c>
      <c r="F93" s="93">
        <f t="shared" si="3"/>
        <v>0</v>
      </c>
    </row>
    <row r="94" spans="1:6">
      <c r="A94" s="91">
        <v>92</v>
      </c>
      <c r="B94" s="164" t="s">
        <v>426</v>
      </c>
      <c r="C94" s="92"/>
      <c r="D94" s="219">
        <v>0.83333333333333337</v>
      </c>
      <c r="E94" s="93">
        <f t="shared" si="2"/>
        <v>0</v>
      </c>
      <c r="F94" s="93">
        <f t="shared" si="3"/>
        <v>0</v>
      </c>
    </row>
    <row r="95" spans="1:6">
      <c r="A95" s="91">
        <v>93</v>
      </c>
      <c r="B95" s="164" t="s">
        <v>427</v>
      </c>
      <c r="C95" s="92"/>
      <c r="D95" s="219">
        <v>0.33333333333333331</v>
      </c>
      <c r="E95" s="93">
        <f t="shared" si="2"/>
        <v>0</v>
      </c>
      <c r="F95" s="93">
        <f t="shared" si="3"/>
        <v>0</v>
      </c>
    </row>
    <row r="96" spans="1:6">
      <c r="A96" s="91">
        <v>94</v>
      </c>
      <c r="B96" s="164" t="s">
        <v>427</v>
      </c>
      <c r="C96" s="92"/>
      <c r="D96" s="219">
        <v>8.3333333333333329E-2</v>
      </c>
      <c r="E96" s="93">
        <f t="shared" si="2"/>
        <v>0</v>
      </c>
      <c r="F96" s="93">
        <f t="shared" si="3"/>
        <v>0</v>
      </c>
    </row>
    <row r="97" spans="1:6">
      <c r="A97" s="91">
        <v>95</v>
      </c>
      <c r="B97" s="164" t="s">
        <v>428</v>
      </c>
      <c r="C97" s="92"/>
      <c r="D97" s="219">
        <v>2</v>
      </c>
      <c r="E97" s="93">
        <f t="shared" si="2"/>
        <v>0</v>
      </c>
      <c r="F97" s="93">
        <f t="shared" si="3"/>
        <v>0</v>
      </c>
    </row>
    <row r="98" spans="1:6">
      <c r="A98" s="91">
        <v>96</v>
      </c>
      <c r="B98" s="164" t="s">
        <v>429</v>
      </c>
      <c r="C98" s="92"/>
      <c r="D98" s="219">
        <v>0.41666666666666669</v>
      </c>
      <c r="E98" s="93">
        <f t="shared" si="2"/>
        <v>0</v>
      </c>
      <c r="F98" s="93">
        <f t="shared" si="3"/>
        <v>0</v>
      </c>
    </row>
    <row r="99" spans="1:6">
      <c r="A99" s="91">
        <v>97</v>
      </c>
      <c r="B99" s="164" t="s">
        <v>430</v>
      </c>
      <c r="C99" s="92"/>
      <c r="D99" s="219">
        <v>0.5</v>
      </c>
      <c r="E99" s="93">
        <f t="shared" si="2"/>
        <v>0</v>
      </c>
      <c r="F99" s="93">
        <f t="shared" si="3"/>
        <v>0</v>
      </c>
    </row>
    <row r="100" spans="1:6">
      <c r="A100" s="91">
        <v>98</v>
      </c>
      <c r="B100" s="165" t="s">
        <v>431</v>
      </c>
      <c r="C100" s="92"/>
      <c r="D100" s="219">
        <v>0.25</v>
      </c>
      <c r="E100" s="93">
        <f t="shared" si="2"/>
        <v>0</v>
      </c>
      <c r="F100" s="93">
        <f t="shared" si="3"/>
        <v>0</v>
      </c>
    </row>
    <row r="101" spans="1:6">
      <c r="A101" s="91">
        <v>99</v>
      </c>
      <c r="B101" s="164" t="s">
        <v>432</v>
      </c>
      <c r="C101" s="92"/>
      <c r="D101" s="219">
        <v>8.3333333333333329E-2</v>
      </c>
      <c r="E101" s="93">
        <f t="shared" si="2"/>
        <v>0</v>
      </c>
      <c r="F101" s="93">
        <f t="shared" si="3"/>
        <v>0</v>
      </c>
    </row>
    <row r="102" spans="1:6" ht="25.5">
      <c r="A102" s="91">
        <v>100</v>
      </c>
      <c r="B102" s="164" t="s">
        <v>433</v>
      </c>
      <c r="C102" s="92"/>
      <c r="D102" s="219">
        <v>0.33333333333333331</v>
      </c>
      <c r="E102" s="93">
        <f t="shared" si="2"/>
        <v>0</v>
      </c>
      <c r="F102" s="93">
        <f t="shared" si="3"/>
        <v>0</v>
      </c>
    </row>
    <row r="103" spans="1:6">
      <c r="A103" s="91">
        <v>101</v>
      </c>
      <c r="B103" s="164" t="s">
        <v>434</v>
      </c>
      <c r="C103" s="92"/>
      <c r="D103" s="219">
        <v>8.3333333333333329E-2</v>
      </c>
      <c r="E103" s="93">
        <f t="shared" si="2"/>
        <v>0</v>
      </c>
      <c r="F103" s="93">
        <f t="shared" si="3"/>
        <v>0</v>
      </c>
    </row>
    <row r="104" spans="1:6">
      <c r="A104" s="91">
        <v>102</v>
      </c>
      <c r="B104" s="164" t="s">
        <v>435</v>
      </c>
      <c r="C104" s="92"/>
      <c r="D104" s="219">
        <v>0.41666666666666669</v>
      </c>
      <c r="E104" s="93">
        <f t="shared" si="2"/>
        <v>0</v>
      </c>
      <c r="F104" s="93">
        <f t="shared" si="3"/>
        <v>0</v>
      </c>
    </row>
    <row r="105" spans="1:6">
      <c r="A105" s="608" t="s">
        <v>181</v>
      </c>
      <c r="B105" s="609"/>
      <c r="C105" s="609"/>
      <c r="D105" s="609"/>
      <c r="E105" s="94">
        <f>SUM(E4:E104)</f>
        <v>0</v>
      </c>
      <c r="F105" s="94">
        <f>SUM(F4:F104)</f>
        <v>0</v>
      </c>
    </row>
    <row r="106" spans="1:6" ht="15">
      <c r="A106" s="610" t="s">
        <v>584</v>
      </c>
      <c r="B106" s="611"/>
      <c r="C106" s="611"/>
      <c r="D106" s="611"/>
      <c r="E106" s="254">
        <f>E105*14.02%</f>
        <v>0</v>
      </c>
      <c r="F106" s="254">
        <f>F105*14.02%</f>
        <v>0</v>
      </c>
    </row>
    <row r="107" spans="1:6" ht="13.5" customHeight="1">
      <c r="A107" s="610" t="s">
        <v>569</v>
      </c>
      <c r="B107" s="611"/>
      <c r="C107" s="611"/>
      <c r="D107" s="611"/>
      <c r="E107" s="255">
        <f>SUM(E105:E106)</f>
        <v>0</v>
      </c>
      <c r="F107" s="255">
        <f>SUM(F105:F106)</f>
        <v>0</v>
      </c>
    </row>
    <row r="108" spans="1:6" ht="13.5" customHeight="1">
      <c r="A108" s="246"/>
      <c r="B108" s="247"/>
      <c r="C108" s="247"/>
      <c r="D108" s="247"/>
      <c r="E108" s="256"/>
      <c r="F108" s="257"/>
    </row>
    <row r="109" spans="1:6" ht="15" customHeight="1">
      <c r="A109" s="598"/>
      <c r="B109" s="599"/>
      <c r="C109" s="599"/>
      <c r="D109" s="599"/>
      <c r="E109" s="599"/>
      <c r="F109" s="600"/>
    </row>
    <row r="110" spans="1:6" ht="12.75" customHeight="1">
      <c r="A110" s="598"/>
      <c r="B110" s="599"/>
      <c r="C110" s="599"/>
      <c r="D110" s="599"/>
      <c r="E110" s="599"/>
      <c r="F110" s="600"/>
    </row>
    <row r="111" spans="1:6" s="84" customFormat="1" ht="14.25" customHeight="1">
      <c r="A111" s="598"/>
      <c r="B111" s="599"/>
      <c r="C111" s="599"/>
      <c r="D111" s="599"/>
      <c r="E111" s="599"/>
      <c r="F111" s="600"/>
    </row>
    <row r="112" spans="1:6" ht="12.75" customHeight="1">
      <c r="A112" s="598"/>
      <c r="B112" s="599"/>
      <c r="C112" s="599"/>
      <c r="D112" s="599"/>
      <c r="E112" s="599"/>
      <c r="F112" s="600"/>
    </row>
    <row r="113" spans="1:6" ht="12.75" customHeight="1">
      <c r="A113" s="601"/>
      <c r="B113" s="602"/>
      <c r="C113" s="602"/>
      <c r="D113" s="602"/>
      <c r="E113" s="602"/>
      <c r="F113" s="603"/>
    </row>
  </sheetData>
  <mergeCells count="6">
    <mergeCell ref="A109:F113"/>
    <mergeCell ref="A2:F2"/>
    <mergeCell ref="A1:F1"/>
    <mergeCell ref="A105:D105"/>
    <mergeCell ref="A106:D106"/>
    <mergeCell ref="A107:D10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5"/>
  <sheetViews>
    <sheetView zoomScaleNormal="100" workbookViewId="0">
      <selection activeCell="A3" sqref="A3:A4"/>
    </sheetView>
  </sheetViews>
  <sheetFormatPr defaultRowHeight="15"/>
  <cols>
    <col min="2" max="2" width="70.85546875" customWidth="1"/>
    <col min="4" max="4" width="10.5703125" customWidth="1"/>
    <col min="6" max="6" width="13.140625" customWidth="1"/>
    <col min="7" max="7" width="11.85546875" customWidth="1"/>
    <col min="8" max="8" width="14.7109375" customWidth="1"/>
    <col min="9" max="9" width="12.42578125" customWidth="1"/>
  </cols>
  <sheetData>
    <row r="2" spans="1:9" ht="15.75">
      <c r="A2" s="612" t="s">
        <v>588</v>
      </c>
      <c r="B2" s="612" t="s">
        <v>521</v>
      </c>
      <c r="C2" s="612"/>
      <c r="D2" s="612"/>
      <c r="E2" s="612"/>
      <c r="F2" s="612"/>
      <c r="G2" s="612"/>
    </row>
    <row r="3" spans="1:9">
      <c r="A3" s="621" t="s">
        <v>524</v>
      </c>
      <c r="B3" s="622" t="s">
        <v>311</v>
      </c>
      <c r="C3" s="621" t="s">
        <v>312</v>
      </c>
      <c r="D3" s="621" t="s">
        <v>313</v>
      </c>
      <c r="E3" s="621" t="s">
        <v>314</v>
      </c>
      <c r="F3" s="621" t="s">
        <v>315</v>
      </c>
      <c r="G3" s="619" t="s">
        <v>568</v>
      </c>
      <c r="H3" s="620" t="s">
        <v>316</v>
      </c>
      <c r="I3" s="619" t="s">
        <v>317</v>
      </c>
    </row>
    <row r="4" spans="1:9" ht="43.5" customHeight="1">
      <c r="A4" s="621"/>
      <c r="B4" s="622"/>
      <c r="C4" s="621"/>
      <c r="D4" s="621"/>
      <c r="E4" s="621"/>
      <c r="F4" s="621"/>
      <c r="G4" s="619"/>
      <c r="H4" s="620"/>
      <c r="I4" s="619"/>
    </row>
    <row r="5" spans="1:9">
      <c r="A5" s="161">
        <v>1</v>
      </c>
      <c r="B5" s="167" t="s">
        <v>464</v>
      </c>
      <c r="C5" s="161" t="s">
        <v>308</v>
      </c>
      <c r="D5" s="180">
        <v>6</v>
      </c>
      <c r="E5" s="161">
        <v>5</v>
      </c>
      <c r="F5" s="162">
        <v>0.2</v>
      </c>
      <c r="G5" s="148"/>
      <c r="H5" s="148">
        <f>G5*D5</f>
        <v>0</v>
      </c>
      <c r="I5" s="163">
        <f>H5*F5</f>
        <v>0</v>
      </c>
    </row>
    <row r="6" spans="1:9">
      <c r="A6" s="161">
        <v>2</v>
      </c>
      <c r="B6" s="167" t="s">
        <v>465</v>
      </c>
      <c r="C6" s="161" t="s">
        <v>308</v>
      </c>
      <c r="D6" s="180">
        <v>6</v>
      </c>
      <c r="E6" s="161">
        <v>5</v>
      </c>
      <c r="F6" s="162">
        <v>0.2</v>
      </c>
      <c r="G6" s="148"/>
      <c r="H6" s="148">
        <f t="shared" ref="H6:H58" si="0">G6*D6</f>
        <v>0</v>
      </c>
      <c r="I6" s="163">
        <f t="shared" ref="I6:I58" si="1">H6*F6</f>
        <v>0</v>
      </c>
    </row>
    <row r="7" spans="1:9">
      <c r="A7" s="161">
        <v>3</v>
      </c>
      <c r="B7" s="167" t="s">
        <v>466</v>
      </c>
      <c r="C7" s="161" t="s">
        <v>308</v>
      </c>
      <c r="D7" s="180">
        <v>6</v>
      </c>
      <c r="E7" s="161">
        <v>5</v>
      </c>
      <c r="F7" s="162">
        <v>0.2</v>
      </c>
      <c r="G7" s="148"/>
      <c r="H7" s="148">
        <f t="shared" si="0"/>
        <v>0</v>
      </c>
      <c r="I7" s="163">
        <f t="shared" si="1"/>
        <v>0</v>
      </c>
    </row>
    <row r="8" spans="1:9">
      <c r="A8" s="161">
        <v>4</v>
      </c>
      <c r="B8" s="167" t="s">
        <v>467</v>
      </c>
      <c r="C8" s="161" t="s">
        <v>308</v>
      </c>
      <c r="D8" s="180">
        <v>4</v>
      </c>
      <c r="E8" s="161">
        <v>5</v>
      </c>
      <c r="F8" s="162">
        <v>0.2</v>
      </c>
      <c r="G8" s="148"/>
      <c r="H8" s="148">
        <f t="shared" si="0"/>
        <v>0</v>
      </c>
      <c r="I8" s="163">
        <f t="shared" si="1"/>
        <v>0</v>
      </c>
    </row>
    <row r="9" spans="1:9">
      <c r="A9" s="161">
        <v>5</v>
      </c>
      <c r="B9" s="167" t="s">
        <v>468</v>
      </c>
      <c r="C9" s="161" t="s">
        <v>308</v>
      </c>
      <c r="D9" s="180">
        <v>4</v>
      </c>
      <c r="E9" s="161">
        <v>5</v>
      </c>
      <c r="F9" s="162">
        <v>0.2</v>
      </c>
      <c r="G9" s="148"/>
      <c r="H9" s="148">
        <f t="shared" si="0"/>
        <v>0</v>
      </c>
      <c r="I9" s="163">
        <f t="shared" si="1"/>
        <v>0</v>
      </c>
    </row>
    <row r="10" spans="1:9">
      <c r="A10" s="161">
        <v>6</v>
      </c>
      <c r="B10" s="167" t="s">
        <v>469</v>
      </c>
      <c r="C10" s="161" t="s">
        <v>308</v>
      </c>
      <c r="D10" s="180">
        <v>4</v>
      </c>
      <c r="E10" s="161">
        <v>5</v>
      </c>
      <c r="F10" s="162">
        <v>0.2</v>
      </c>
      <c r="G10" s="148"/>
      <c r="H10" s="148">
        <f t="shared" si="0"/>
        <v>0</v>
      </c>
      <c r="I10" s="163">
        <f t="shared" si="1"/>
        <v>0</v>
      </c>
    </row>
    <row r="11" spans="1:9">
      <c r="A11" s="161">
        <v>7</v>
      </c>
      <c r="B11" s="167" t="s">
        <v>470</v>
      </c>
      <c r="C11" s="161" t="s">
        <v>308</v>
      </c>
      <c r="D11" s="180">
        <v>6</v>
      </c>
      <c r="E11" s="161">
        <v>5</v>
      </c>
      <c r="F11" s="162">
        <v>0.2</v>
      </c>
      <c r="G11" s="148"/>
      <c r="H11" s="148">
        <f t="shared" si="0"/>
        <v>0</v>
      </c>
      <c r="I11" s="163">
        <f t="shared" si="1"/>
        <v>0</v>
      </c>
    </row>
    <row r="12" spans="1:9">
      <c r="A12" s="161">
        <v>8</v>
      </c>
      <c r="B12" s="167" t="s">
        <v>471</v>
      </c>
      <c r="C12" s="161" t="s">
        <v>308</v>
      </c>
      <c r="D12" s="180">
        <v>4</v>
      </c>
      <c r="E12" s="161">
        <v>5</v>
      </c>
      <c r="F12" s="162">
        <v>0.2</v>
      </c>
      <c r="G12" s="148"/>
      <c r="H12" s="148">
        <f t="shared" si="0"/>
        <v>0</v>
      </c>
      <c r="I12" s="163">
        <f t="shared" si="1"/>
        <v>0</v>
      </c>
    </row>
    <row r="13" spans="1:9">
      <c r="A13" s="161">
        <v>9</v>
      </c>
      <c r="B13" s="167" t="s">
        <v>472</v>
      </c>
      <c r="C13" s="161" t="s">
        <v>308</v>
      </c>
      <c r="D13" s="180">
        <v>8</v>
      </c>
      <c r="E13" s="161">
        <v>5</v>
      </c>
      <c r="F13" s="162">
        <v>0.2</v>
      </c>
      <c r="G13" s="148"/>
      <c r="H13" s="148">
        <f t="shared" si="0"/>
        <v>0</v>
      </c>
      <c r="I13" s="163">
        <f t="shared" si="1"/>
        <v>0</v>
      </c>
    </row>
    <row r="14" spans="1:9">
      <c r="A14" s="161">
        <v>10</v>
      </c>
      <c r="B14" s="167" t="s">
        <v>473</v>
      </c>
      <c r="C14" s="161" t="s">
        <v>308</v>
      </c>
      <c r="D14" s="180">
        <v>6</v>
      </c>
      <c r="E14" s="161">
        <v>5</v>
      </c>
      <c r="F14" s="162">
        <v>0.2</v>
      </c>
      <c r="G14" s="148"/>
      <c r="H14" s="148">
        <f t="shared" si="0"/>
        <v>0</v>
      </c>
      <c r="I14" s="163">
        <f t="shared" si="1"/>
        <v>0</v>
      </c>
    </row>
    <row r="15" spans="1:9">
      <c r="A15" s="161">
        <v>11</v>
      </c>
      <c r="B15" s="167" t="s">
        <v>436</v>
      </c>
      <c r="C15" s="161" t="s">
        <v>308</v>
      </c>
      <c r="D15" s="180">
        <v>6</v>
      </c>
      <c r="E15" s="161">
        <v>5</v>
      </c>
      <c r="F15" s="162">
        <v>0.2</v>
      </c>
      <c r="G15" s="148"/>
      <c r="H15" s="148">
        <f t="shared" si="0"/>
        <v>0</v>
      </c>
      <c r="I15" s="163">
        <f t="shared" si="1"/>
        <v>0</v>
      </c>
    </row>
    <row r="16" spans="1:9">
      <c r="A16" s="161">
        <v>12</v>
      </c>
      <c r="B16" s="167" t="s">
        <v>474</v>
      </c>
      <c r="C16" s="161" t="s">
        <v>308</v>
      </c>
      <c r="D16" s="180">
        <v>2</v>
      </c>
      <c r="E16" s="161">
        <v>5</v>
      </c>
      <c r="F16" s="162">
        <v>0.2</v>
      </c>
      <c r="G16" s="148"/>
      <c r="H16" s="148">
        <f t="shared" si="0"/>
        <v>0</v>
      </c>
      <c r="I16" s="163">
        <f t="shared" si="1"/>
        <v>0</v>
      </c>
    </row>
    <row r="17" spans="1:9">
      <c r="A17" s="161">
        <v>13</v>
      </c>
      <c r="B17" s="167" t="s">
        <v>475</v>
      </c>
      <c r="C17" s="161" t="s">
        <v>308</v>
      </c>
      <c r="D17" s="180">
        <v>3</v>
      </c>
      <c r="E17" s="161">
        <v>5</v>
      </c>
      <c r="F17" s="162">
        <v>0.2</v>
      </c>
      <c r="G17" s="148"/>
      <c r="H17" s="148">
        <f t="shared" si="0"/>
        <v>0</v>
      </c>
      <c r="I17" s="163">
        <f t="shared" si="1"/>
        <v>0</v>
      </c>
    </row>
    <row r="18" spans="1:9">
      <c r="A18" s="161">
        <v>14</v>
      </c>
      <c r="B18" s="167" t="s">
        <v>476</v>
      </c>
      <c r="C18" s="161" t="s">
        <v>308</v>
      </c>
      <c r="D18" s="180">
        <v>4</v>
      </c>
      <c r="E18" s="161">
        <v>5</v>
      </c>
      <c r="F18" s="162">
        <v>0.2</v>
      </c>
      <c r="G18" s="148"/>
      <c r="H18" s="148">
        <f t="shared" si="0"/>
        <v>0</v>
      </c>
      <c r="I18" s="163">
        <f t="shared" si="1"/>
        <v>0</v>
      </c>
    </row>
    <row r="19" spans="1:9">
      <c r="A19" s="161">
        <v>15</v>
      </c>
      <c r="B19" s="167" t="s">
        <v>477</v>
      </c>
      <c r="C19" s="161" t="s">
        <v>308</v>
      </c>
      <c r="D19" s="180">
        <v>4</v>
      </c>
      <c r="E19" s="161">
        <v>5</v>
      </c>
      <c r="F19" s="162">
        <v>0.2</v>
      </c>
      <c r="G19" s="148"/>
      <c r="H19" s="148">
        <f t="shared" si="0"/>
        <v>0</v>
      </c>
      <c r="I19" s="163">
        <f t="shared" si="1"/>
        <v>0</v>
      </c>
    </row>
    <row r="20" spans="1:9">
      <c r="A20" s="161">
        <v>16</v>
      </c>
      <c r="B20" s="167" t="s">
        <v>478</v>
      </c>
      <c r="C20" s="161" t="s">
        <v>308</v>
      </c>
      <c r="D20" s="180">
        <v>4</v>
      </c>
      <c r="E20" s="161">
        <v>5</v>
      </c>
      <c r="F20" s="162">
        <v>0.2</v>
      </c>
      <c r="G20" s="148"/>
      <c r="H20" s="148">
        <f t="shared" si="0"/>
        <v>0</v>
      </c>
      <c r="I20" s="163">
        <f t="shared" si="1"/>
        <v>0</v>
      </c>
    </row>
    <row r="21" spans="1:9">
      <c r="A21" s="161">
        <v>17</v>
      </c>
      <c r="B21" s="168" t="s">
        <v>479</v>
      </c>
      <c r="C21" s="161" t="s">
        <v>308</v>
      </c>
      <c r="D21" s="180">
        <v>4</v>
      </c>
      <c r="E21" s="161">
        <v>5</v>
      </c>
      <c r="F21" s="162">
        <v>0.2</v>
      </c>
      <c r="G21" s="148"/>
      <c r="H21" s="148">
        <f t="shared" si="0"/>
        <v>0</v>
      </c>
      <c r="I21" s="163">
        <f t="shared" si="1"/>
        <v>0</v>
      </c>
    </row>
    <row r="22" spans="1:9">
      <c r="A22" s="161">
        <v>18</v>
      </c>
      <c r="B22" s="167" t="s">
        <v>480</v>
      </c>
      <c r="C22" s="161" t="s">
        <v>308</v>
      </c>
      <c r="D22" s="180">
        <v>4</v>
      </c>
      <c r="E22" s="161">
        <v>5</v>
      </c>
      <c r="F22" s="162">
        <v>0.2</v>
      </c>
      <c r="G22" s="148"/>
      <c r="H22" s="148">
        <f t="shared" si="0"/>
        <v>0</v>
      </c>
      <c r="I22" s="163">
        <f t="shared" si="1"/>
        <v>0</v>
      </c>
    </row>
    <row r="23" spans="1:9">
      <c r="A23" s="161">
        <v>19</v>
      </c>
      <c r="B23" s="167" t="s">
        <v>481</v>
      </c>
      <c r="C23" s="161" t="s">
        <v>308</v>
      </c>
      <c r="D23" s="180">
        <v>1</v>
      </c>
      <c r="E23" s="161">
        <v>5</v>
      </c>
      <c r="F23" s="162">
        <v>0.2</v>
      </c>
      <c r="G23" s="148"/>
      <c r="H23" s="148">
        <f t="shared" si="0"/>
        <v>0</v>
      </c>
      <c r="I23" s="163">
        <f t="shared" si="1"/>
        <v>0</v>
      </c>
    </row>
    <row r="24" spans="1:9">
      <c r="A24" s="161">
        <v>20</v>
      </c>
      <c r="B24" s="167" t="s">
        <v>482</v>
      </c>
      <c r="C24" s="161" t="s">
        <v>308</v>
      </c>
      <c r="D24" s="180">
        <v>3</v>
      </c>
      <c r="E24" s="161">
        <v>5</v>
      </c>
      <c r="F24" s="162">
        <v>0.2</v>
      </c>
      <c r="G24" s="148"/>
      <c r="H24" s="148">
        <f t="shared" si="0"/>
        <v>0</v>
      </c>
      <c r="I24" s="163">
        <f t="shared" si="1"/>
        <v>0</v>
      </c>
    </row>
    <row r="25" spans="1:9">
      <c r="A25" s="161">
        <v>21</v>
      </c>
      <c r="B25" s="167" t="s">
        <v>483</v>
      </c>
      <c r="C25" s="161" t="s">
        <v>308</v>
      </c>
      <c r="D25" s="180">
        <v>5</v>
      </c>
      <c r="E25" s="161">
        <v>5</v>
      </c>
      <c r="F25" s="162">
        <v>0.2</v>
      </c>
      <c r="G25" s="148"/>
      <c r="H25" s="148">
        <f t="shared" si="0"/>
        <v>0</v>
      </c>
      <c r="I25" s="163">
        <f t="shared" si="1"/>
        <v>0</v>
      </c>
    </row>
    <row r="26" spans="1:9">
      <c r="A26" s="161">
        <v>22</v>
      </c>
      <c r="B26" s="167" t="s">
        <v>484</v>
      </c>
      <c r="C26" s="161" t="s">
        <v>308</v>
      </c>
      <c r="D26" s="180">
        <v>5</v>
      </c>
      <c r="E26" s="161">
        <v>5</v>
      </c>
      <c r="F26" s="162">
        <v>0.2</v>
      </c>
      <c r="G26" s="148"/>
      <c r="H26" s="148">
        <f t="shared" si="0"/>
        <v>0</v>
      </c>
      <c r="I26" s="163">
        <f t="shared" si="1"/>
        <v>0</v>
      </c>
    </row>
    <row r="27" spans="1:9">
      <c r="A27" s="161">
        <v>23</v>
      </c>
      <c r="B27" s="167" t="s">
        <v>485</v>
      </c>
      <c r="C27" s="161" t="s">
        <v>308</v>
      </c>
      <c r="D27" s="180">
        <v>3</v>
      </c>
      <c r="E27" s="161">
        <v>5</v>
      </c>
      <c r="F27" s="162">
        <v>0.2</v>
      </c>
      <c r="G27" s="148"/>
      <c r="H27" s="148">
        <f t="shared" si="0"/>
        <v>0</v>
      </c>
      <c r="I27" s="163">
        <f t="shared" si="1"/>
        <v>0</v>
      </c>
    </row>
    <row r="28" spans="1:9">
      <c r="A28" s="161">
        <v>24</v>
      </c>
      <c r="B28" s="167" t="s">
        <v>486</v>
      </c>
      <c r="C28" s="161" t="s">
        <v>308</v>
      </c>
      <c r="D28" s="180">
        <v>2</v>
      </c>
      <c r="E28" s="161">
        <v>5</v>
      </c>
      <c r="F28" s="162">
        <v>0.2</v>
      </c>
      <c r="G28" s="148"/>
      <c r="H28" s="148">
        <f t="shared" si="0"/>
        <v>0</v>
      </c>
      <c r="I28" s="163">
        <f t="shared" si="1"/>
        <v>0</v>
      </c>
    </row>
    <row r="29" spans="1:9">
      <c r="A29" s="161">
        <v>25</v>
      </c>
      <c r="B29" s="167" t="s">
        <v>487</v>
      </c>
      <c r="C29" s="161" t="s">
        <v>308</v>
      </c>
      <c r="D29" s="180">
        <v>4</v>
      </c>
      <c r="E29" s="161">
        <v>5</v>
      </c>
      <c r="F29" s="162">
        <v>0.2</v>
      </c>
      <c r="G29" s="148"/>
      <c r="H29" s="148">
        <f t="shared" si="0"/>
        <v>0</v>
      </c>
      <c r="I29" s="163">
        <f t="shared" si="1"/>
        <v>0</v>
      </c>
    </row>
    <row r="30" spans="1:9">
      <c r="A30" s="161">
        <v>26</v>
      </c>
      <c r="B30" s="167" t="s">
        <v>488</v>
      </c>
      <c r="C30" s="161" t="s">
        <v>308</v>
      </c>
      <c r="D30" s="180">
        <v>6</v>
      </c>
      <c r="E30" s="161">
        <v>5</v>
      </c>
      <c r="F30" s="162">
        <v>0.2</v>
      </c>
      <c r="G30" s="148"/>
      <c r="H30" s="148">
        <f t="shared" si="0"/>
        <v>0</v>
      </c>
      <c r="I30" s="163">
        <f t="shared" si="1"/>
        <v>0</v>
      </c>
    </row>
    <row r="31" spans="1:9">
      <c r="A31" s="161">
        <v>27</v>
      </c>
      <c r="B31" s="167" t="s">
        <v>489</v>
      </c>
      <c r="C31" s="161" t="s">
        <v>308</v>
      </c>
      <c r="D31" s="180">
        <v>6</v>
      </c>
      <c r="E31" s="161">
        <v>5</v>
      </c>
      <c r="F31" s="162">
        <v>0.2</v>
      </c>
      <c r="G31" s="148"/>
      <c r="H31" s="148">
        <f t="shared" si="0"/>
        <v>0</v>
      </c>
      <c r="I31" s="163">
        <f t="shared" si="1"/>
        <v>0</v>
      </c>
    </row>
    <row r="32" spans="1:9">
      <c r="A32" s="161">
        <v>28</v>
      </c>
      <c r="B32" s="167" t="s">
        <v>490</v>
      </c>
      <c r="C32" s="161" t="s">
        <v>308</v>
      </c>
      <c r="D32" s="180">
        <v>6</v>
      </c>
      <c r="E32" s="161">
        <v>5</v>
      </c>
      <c r="F32" s="162">
        <v>0.2</v>
      </c>
      <c r="G32" s="148"/>
      <c r="H32" s="148">
        <f t="shared" si="0"/>
        <v>0</v>
      </c>
      <c r="I32" s="163">
        <f t="shared" si="1"/>
        <v>0</v>
      </c>
    </row>
    <row r="33" spans="1:9">
      <c r="A33" s="161">
        <v>29</v>
      </c>
      <c r="B33" s="167" t="s">
        <v>491</v>
      </c>
      <c r="C33" s="161" t="s">
        <v>308</v>
      </c>
      <c r="D33" s="180">
        <v>6</v>
      </c>
      <c r="E33" s="161">
        <v>5</v>
      </c>
      <c r="F33" s="162">
        <v>0.2</v>
      </c>
      <c r="G33" s="148"/>
      <c r="H33" s="148">
        <f t="shared" si="0"/>
        <v>0</v>
      </c>
      <c r="I33" s="163">
        <f t="shared" si="1"/>
        <v>0</v>
      </c>
    </row>
    <row r="34" spans="1:9">
      <c r="A34" s="161">
        <v>30</v>
      </c>
      <c r="B34" s="167" t="s">
        <v>492</v>
      </c>
      <c r="C34" s="161" t="s">
        <v>308</v>
      </c>
      <c r="D34" s="180">
        <v>6</v>
      </c>
      <c r="E34" s="161">
        <v>5</v>
      </c>
      <c r="F34" s="162">
        <v>0.2</v>
      </c>
      <c r="G34" s="148"/>
      <c r="H34" s="148">
        <f t="shared" si="0"/>
        <v>0</v>
      </c>
      <c r="I34" s="163">
        <f t="shared" si="1"/>
        <v>0</v>
      </c>
    </row>
    <row r="35" spans="1:9">
      <c r="A35" s="161">
        <v>31</v>
      </c>
      <c r="B35" s="167" t="s">
        <v>493</v>
      </c>
      <c r="C35" s="161" t="s">
        <v>308</v>
      </c>
      <c r="D35" s="180">
        <v>2</v>
      </c>
      <c r="E35" s="161">
        <v>5</v>
      </c>
      <c r="F35" s="162">
        <v>0.2</v>
      </c>
      <c r="G35" s="148"/>
      <c r="H35" s="148">
        <f t="shared" si="0"/>
        <v>0</v>
      </c>
      <c r="I35" s="163">
        <f t="shared" si="1"/>
        <v>0</v>
      </c>
    </row>
    <row r="36" spans="1:9">
      <c r="A36" s="161">
        <v>32</v>
      </c>
      <c r="B36" s="167" t="s">
        <v>494</v>
      </c>
      <c r="C36" s="161" t="s">
        <v>308</v>
      </c>
      <c r="D36" s="180">
        <v>2</v>
      </c>
      <c r="E36" s="161">
        <v>5</v>
      </c>
      <c r="F36" s="162">
        <v>0.2</v>
      </c>
      <c r="G36" s="148"/>
      <c r="H36" s="148">
        <f t="shared" si="0"/>
        <v>0</v>
      </c>
      <c r="I36" s="163">
        <f t="shared" si="1"/>
        <v>0</v>
      </c>
    </row>
    <row r="37" spans="1:9">
      <c r="A37" s="161">
        <v>33</v>
      </c>
      <c r="B37" s="167" t="s">
        <v>495</v>
      </c>
      <c r="C37" s="161" t="s">
        <v>308</v>
      </c>
      <c r="D37" s="180">
        <v>2</v>
      </c>
      <c r="E37" s="161">
        <v>5</v>
      </c>
      <c r="F37" s="162">
        <v>0.2</v>
      </c>
      <c r="G37" s="148"/>
      <c r="H37" s="148">
        <f t="shared" si="0"/>
        <v>0</v>
      </c>
      <c r="I37" s="163">
        <f t="shared" si="1"/>
        <v>0</v>
      </c>
    </row>
    <row r="38" spans="1:9">
      <c r="A38" s="161">
        <v>34</v>
      </c>
      <c r="B38" s="167" t="s">
        <v>496</v>
      </c>
      <c r="C38" s="161" t="s">
        <v>308</v>
      </c>
      <c r="D38" s="180">
        <v>2</v>
      </c>
      <c r="E38" s="161">
        <v>5</v>
      </c>
      <c r="F38" s="162">
        <v>0.2</v>
      </c>
      <c r="G38" s="148"/>
      <c r="H38" s="148">
        <f t="shared" si="0"/>
        <v>0</v>
      </c>
      <c r="I38" s="163">
        <f t="shared" si="1"/>
        <v>0</v>
      </c>
    </row>
    <row r="39" spans="1:9">
      <c r="A39" s="161">
        <v>35</v>
      </c>
      <c r="B39" s="167" t="s">
        <v>497</v>
      </c>
      <c r="C39" s="161" t="s">
        <v>308</v>
      </c>
      <c r="D39" s="180">
        <v>2</v>
      </c>
      <c r="E39" s="161">
        <v>5</v>
      </c>
      <c r="F39" s="162">
        <v>0.2</v>
      </c>
      <c r="G39" s="148"/>
      <c r="H39" s="148">
        <f t="shared" si="0"/>
        <v>0</v>
      </c>
      <c r="I39" s="163">
        <f t="shared" si="1"/>
        <v>0</v>
      </c>
    </row>
    <row r="40" spans="1:9">
      <c r="A40" s="161">
        <v>36</v>
      </c>
      <c r="B40" s="167" t="s">
        <v>498</v>
      </c>
      <c r="C40" s="161" t="s">
        <v>308</v>
      </c>
      <c r="D40" s="180">
        <v>2</v>
      </c>
      <c r="E40" s="161">
        <v>5</v>
      </c>
      <c r="F40" s="162">
        <v>0.2</v>
      </c>
      <c r="G40" s="148"/>
      <c r="H40" s="148">
        <f t="shared" si="0"/>
        <v>0</v>
      </c>
      <c r="I40" s="163">
        <f t="shared" si="1"/>
        <v>0</v>
      </c>
    </row>
    <row r="41" spans="1:9">
      <c r="A41" s="161">
        <v>37</v>
      </c>
      <c r="B41" s="167" t="s">
        <v>499</v>
      </c>
      <c r="C41" s="161" t="s">
        <v>308</v>
      </c>
      <c r="D41" s="180">
        <v>2</v>
      </c>
      <c r="E41" s="161">
        <v>5</v>
      </c>
      <c r="F41" s="162">
        <v>0.2</v>
      </c>
      <c r="G41" s="148"/>
      <c r="H41" s="148">
        <f t="shared" si="0"/>
        <v>0</v>
      </c>
      <c r="I41" s="163">
        <f t="shared" si="1"/>
        <v>0</v>
      </c>
    </row>
    <row r="42" spans="1:9">
      <c r="A42" s="161">
        <v>38</v>
      </c>
      <c r="B42" s="167" t="s">
        <v>500</v>
      </c>
      <c r="C42" s="161" t="s">
        <v>308</v>
      </c>
      <c r="D42" s="180">
        <v>2</v>
      </c>
      <c r="E42" s="161">
        <v>5</v>
      </c>
      <c r="F42" s="162">
        <v>0.2</v>
      </c>
      <c r="G42" s="148"/>
      <c r="H42" s="148">
        <f t="shared" si="0"/>
        <v>0</v>
      </c>
      <c r="I42" s="163">
        <f t="shared" si="1"/>
        <v>0</v>
      </c>
    </row>
    <row r="43" spans="1:9">
      <c r="A43" s="161">
        <v>39</v>
      </c>
      <c r="B43" s="167" t="s">
        <v>501</v>
      </c>
      <c r="C43" s="161" t="s">
        <v>308</v>
      </c>
      <c r="D43" s="180">
        <v>2</v>
      </c>
      <c r="E43" s="161">
        <v>5</v>
      </c>
      <c r="F43" s="162">
        <v>0.2</v>
      </c>
      <c r="G43" s="148"/>
      <c r="H43" s="148">
        <f t="shared" si="0"/>
        <v>0</v>
      </c>
      <c r="I43" s="163">
        <f t="shared" si="1"/>
        <v>0</v>
      </c>
    </row>
    <row r="44" spans="1:9">
      <c r="A44" s="161">
        <v>40</v>
      </c>
      <c r="B44" s="167" t="s">
        <v>502</v>
      </c>
      <c r="C44" s="161" t="s">
        <v>308</v>
      </c>
      <c r="D44" s="180">
        <v>2</v>
      </c>
      <c r="E44" s="161">
        <v>5</v>
      </c>
      <c r="F44" s="162">
        <v>0.2</v>
      </c>
      <c r="G44" s="148"/>
      <c r="H44" s="148">
        <f t="shared" si="0"/>
        <v>0</v>
      </c>
      <c r="I44" s="163">
        <f t="shared" si="1"/>
        <v>0</v>
      </c>
    </row>
    <row r="45" spans="1:9">
      <c r="A45" s="161">
        <v>41</v>
      </c>
      <c r="B45" s="167" t="s">
        <v>503</v>
      </c>
      <c r="C45" s="161" t="s">
        <v>308</v>
      </c>
      <c r="D45" s="180">
        <v>1</v>
      </c>
      <c r="E45" s="161">
        <v>5</v>
      </c>
      <c r="F45" s="162">
        <v>0.2</v>
      </c>
      <c r="G45" s="148"/>
      <c r="H45" s="148">
        <f t="shared" si="0"/>
        <v>0</v>
      </c>
      <c r="I45" s="163">
        <f t="shared" si="1"/>
        <v>0</v>
      </c>
    </row>
    <row r="46" spans="1:9">
      <c r="A46" s="161">
        <v>42</v>
      </c>
      <c r="B46" s="167" t="s">
        <v>504</v>
      </c>
      <c r="C46" s="161" t="s">
        <v>308</v>
      </c>
      <c r="D46" s="180">
        <v>1</v>
      </c>
      <c r="E46" s="161">
        <v>5</v>
      </c>
      <c r="F46" s="162">
        <v>0.2</v>
      </c>
      <c r="G46" s="148"/>
      <c r="H46" s="148">
        <f t="shared" si="0"/>
        <v>0</v>
      </c>
      <c r="I46" s="163">
        <f t="shared" si="1"/>
        <v>0</v>
      </c>
    </row>
    <row r="47" spans="1:9">
      <c r="A47" s="161">
        <v>43</v>
      </c>
      <c r="B47" s="167" t="s">
        <v>505</v>
      </c>
      <c r="C47" s="161" t="s">
        <v>308</v>
      </c>
      <c r="D47" s="180">
        <v>1</v>
      </c>
      <c r="E47" s="161">
        <v>5</v>
      </c>
      <c r="F47" s="162">
        <v>0.2</v>
      </c>
      <c r="G47" s="148"/>
      <c r="H47" s="148">
        <f t="shared" si="0"/>
        <v>0</v>
      </c>
      <c r="I47" s="163">
        <f t="shared" si="1"/>
        <v>0</v>
      </c>
    </row>
    <row r="48" spans="1:9">
      <c r="A48" s="161">
        <v>44</v>
      </c>
      <c r="B48" s="167" t="s">
        <v>506</v>
      </c>
      <c r="C48" s="161" t="s">
        <v>308</v>
      </c>
      <c r="D48" s="180">
        <v>4</v>
      </c>
      <c r="E48" s="161">
        <v>5</v>
      </c>
      <c r="F48" s="162">
        <v>0.2</v>
      </c>
      <c r="G48" s="148"/>
      <c r="H48" s="148">
        <f t="shared" si="0"/>
        <v>0</v>
      </c>
      <c r="I48" s="163">
        <f t="shared" si="1"/>
        <v>0</v>
      </c>
    </row>
    <row r="49" spans="1:9">
      <c r="A49" s="161">
        <v>45</v>
      </c>
      <c r="B49" s="167" t="s">
        <v>507</v>
      </c>
      <c r="C49" s="161" t="s">
        <v>308</v>
      </c>
      <c r="D49" s="180">
        <v>2</v>
      </c>
      <c r="E49" s="161">
        <v>5</v>
      </c>
      <c r="F49" s="162">
        <v>0.2</v>
      </c>
      <c r="G49" s="148"/>
      <c r="H49" s="148">
        <f t="shared" si="0"/>
        <v>0</v>
      </c>
      <c r="I49" s="163">
        <f t="shared" si="1"/>
        <v>0</v>
      </c>
    </row>
    <row r="50" spans="1:9">
      <c r="A50" s="161">
        <v>46</v>
      </c>
      <c r="B50" s="167" t="s">
        <v>508</v>
      </c>
      <c r="C50" s="161" t="s">
        <v>308</v>
      </c>
      <c r="D50" s="180">
        <v>2</v>
      </c>
      <c r="E50" s="161">
        <v>5</v>
      </c>
      <c r="F50" s="162">
        <v>0.2</v>
      </c>
      <c r="G50" s="148"/>
      <c r="H50" s="148">
        <f t="shared" si="0"/>
        <v>0</v>
      </c>
      <c r="I50" s="163">
        <f t="shared" si="1"/>
        <v>0</v>
      </c>
    </row>
    <row r="51" spans="1:9">
      <c r="A51" s="161">
        <v>47</v>
      </c>
      <c r="B51" s="167" t="s">
        <v>509</v>
      </c>
      <c r="C51" s="161" t="s">
        <v>308</v>
      </c>
      <c r="D51" s="180">
        <v>1</v>
      </c>
      <c r="E51" s="161">
        <v>5</v>
      </c>
      <c r="F51" s="162">
        <v>0.2</v>
      </c>
      <c r="G51" s="148"/>
      <c r="H51" s="148">
        <f t="shared" si="0"/>
        <v>0</v>
      </c>
      <c r="I51" s="163">
        <f t="shared" si="1"/>
        <v>0</v>
      </c>
    </row>
    <row r="52" spans="1:9">
      <c r="A52" s="161">
        <v>48</v>
      </c>
      <c r="B52" s="167" t="s">
        <v>510</v>
      </c>
      <c r="C52" s="161" t="s">
        <v>308</v>
      </c>
      <c r="D52" s="180">
        <v>1</v>
      </c>
      <c r="E52" s="161">
        <v>5</v>
      </c>
      <c r="F52" s="162">
        <v>0.2</v>
      </c>
      <c r="G52" s="148"/>
      <c r="H52" s="148">
        <f t="shared" si="0"/>
        <v>0</v>
      </c>
      <c r="I52" s="163">
        <f t="shared" si="1"/>
        <v>0</v>
      </c>
    </row>
    <row r="53" spans="1:9">
      <c r="A53" s="161">
        <v>49</v>
      </c>
      <c r="B53" s="167" t="s">
        <v>511</v>
      </c>
      <c r="C53" s="161" t="s">
        <v>308</v>
      </c>
      <c r="D53" s="180">
        <v>1</v>
      </c>
      <c r="E53" s="161">
        <v>5</v>
      </c>
      <c r="F53" s="162">
        <v>0.2</v>
      </c>
      <c r="G53" s="148"/>
      <c r="H53" s="148">
        <f t="shared" si="0"/>
        <v>0</v>
      </c>
      <c r="I53" s="163">
        <f t="shared" si="1"/>
        <v>0</v>
      </c>
    </row>
    <row r="54" spans="1:9">
      <c r="A54" s="161">
        <v>50</v>
      </c>
      <c r="B54" s="167" t="s">
        <v>512</v>
      </c>
      <c r="C54" s="161" t="s">
        <v>308</v>
      </c>
      <c r="D54" s="180">
        <v>1</v>
      </c>
      <c r="E54" s="161">
        <v>5</v>
      </c>
      <c r="F54" s="162">
        <v>0.2</v>
      </c>
      <c r="G54" s="148"/>
      <c r="H54" s="148">
        <f t="shared" si="0"/>
        <v>0</v>
      </c>
      <c r="I54" s="163">
        <f t="shared" si="1"/>
        <v>0</v>
      </c>
    </row>
    <row r="55" spans="1:9">
      <c r="A55" s="161">
        <v>51</v>
      </c>
      <c r="B55" s="167" t="s">
        <v>513</v>
      </c>
      <c r="C55" s="161" t="s">
        <v>308</v>
      </c>
      <c r="D55" s="180">
        <v>1</v>
      </c>
      <c r="E55" s="161">
        <v>5</v>
      </c>
      <c r="F55" s="162">
        <v>0.2</v>
      </c>
      <c r="G55" s="148"/>
      <c r="H55" s="148">
        <f t="shared" si="0"/>
        <v>0</v>
      </c>
      <c r="I55" s="163">
        <f t="shared" si="1"/>
        <v>0</v>
      </c>
    </row>
    <row r="56" spans="1:9">
      <c r="A56" s="161">
        <v>52</v>
      </c>
      <c r="B56" s="167" t="s">
        <v>514</v>
      </c>
      <c r="C56" s="161" t="s">
        <v>308</v>
      </c>
      <c r="D56" s="180">
        <v>1</v>
      </c>
      <c r="E56" s="161">
        <v>5</v>
      </c>
      <c r="F56" s="162">
        <v>0.2</v>
      </c>
      <c r="G56" s="148"/>
      <c r="H56" s="148">
        <f t="shared" si="0"/>
        <v>0</v>
      </c>
      <c r="I56" s="163">
        <f t="shared" si="1"/>
        <v>0</v>
      </c>
    </row>
    <row r="57" spans="1:9">
      <c r="A57" s="161">
        <v>53</v>
      </c>
      <c r="B57" s="167" t="s">
        <v>515</v>
      </c>
      <c r="C57" s="161" t="s">
        <v>308</v>
      </c>
      <c r="D57" s="180">
        <v>1</v>
      </c>
      <c r="E57" s="161">
        <v>10</v>
      </c>
      <c r="F57" s="162">
        <v>0.1</v>
      </c>
      <c r="G57" s="148"/>
      <c r="H57" s="148">
        <f t="shared" si="0"/>
        <v>0</v>
      </c>
      <c r="I57" s="163">
        <f t="shared" si="1"/>
        <v>0</v>
      </c>
    </row>
    <row r="58" spans="1:9">
      <c r="A58" s="161">
        <v>54</v>
      </c>
      <c r="B58" s="167" t="s">
        <v>516</v>
      </c>
      <c r="C58" s="161" t="s">
        <v>308</v>
      </c>
      <c r="D58" s="180">
        <v>2</v>
      </c>
      <c r="E58" s="161">
        <v>5</v>
      </c>
      <c r="F58" s="162">
        <v>0.2</v>
      </c>
      <c r="G58" s="148"/>
      <c r="H58" s="148">
        <f t="shared" si="0"/>
        <v>0</v>
      </c>
      <c r="I58" s="163">
        <f t="shared" si="1"/>
        <v>0</v>
      </c>
    </row>
    <row r="59" spans="1:9" ht="15.75" thickBot="1">
      <c r="A59" s="228">
        <v>55</v>
      </c>
      <c r="B59" s="229" t="s">
        <v>517</v>
      </c>
      <c r="C59" s="228" t="s">
        <v>308</v>
      </c>
      <c r="D59" s="230">
        <v>1</v>
      </c>
      <c r="E59" s="228">
        <v>10</v>
      </c>
      <c r="F59" s="231">
        <v>0.1</v>
      </c>
      <c r="G59" s="217"/>
      <c r="H59" s="217">
        <f>G59*D59</f>
        <v>0</v>
      </c>
      <c r="I59" s="268">
        <f>H59*F59</f>
        <v>0</v>
      </c>
    </row>
    <row r="60" spans="1:9" ht="15.75" thickBot="1">
      <c r="A60" s="613" t="s">
        <v>174</v>
      </c>
      <c r="B60" s="614"/>
      <c r="C60" s="614"/>
      <c r="D60" s="614"/>
      <c r="E60" s="614"/>
      <c r="F60" s="614"/>
      <c r="G60" s="615"/>
      <c r="H60" s="269">
        <f>SUM(H5:H59)</f>
        <v>0</v>
      </c>
      <c r="I60" s="270">
        <f>SUM(I5:I59)</f>
        <v>0</v>
      </c>
    </row>
    <row r="61" spans="1:9" ht="15.75" thickBot="1">
      <c r="A61" s="613" t="s">
        <v>526</v>
      </c>
      <c r="B61" s="614"/>
      <c r="C61" s="614"/>
      <c r="D61" s="614"/>
      <c r="E61" s="614"/>
      <c r="F61" s="614"/>
      <c r="G61" s="615"/>
      <c r="H61" s="616">
        <v>12</v>
      </c>
      <c r="I61" s="617"/>
    </row>
    <row r="62" spans="1:9" ht="15.75" thickBot="1">
      <c r="A62" s="613" t="s">
        <v>173</v>
      </c>
      <c r="B62" s="614"/>
      <c r="C62" s="614"/>
      <c r="D62" s="614"/>
      <c r="E62" s="614"/>
      <c r="F62" s="614"/>
      <c r="G62" s="615"/>
      <c r="H62" s="618">
        <f>I60/12</f>
        <v>0</v>
      </c>
      <c r="I62" s="617"/>
    </row>
    <row r="63" spans="1:9" ht="15.75" thickBot="1">
      <c r="A63" s="613" t="s">
        <v>520</v>
      </c>
      <c r="B63" s="614"/>
      <c r="C63" s="614"/>
      <c r="D63" s="614"/>
      <c r="E63" s="614"/>
      <c r="F63" s="614"/>
      <c r="G63" s="615"/>
      <c r="H63" s="618">
        <f>H62/H61</f>
        <v>0</v>
      </c>
      <c r="I63" s="617"/>
    </row>
    <row r="64" spans="1:9">
      <c r="A64" s="248"/>
      <c r="B64" s="249"/>
      <c r="C64" s="249"/>
      <c r="D64" s="249"/>
      <c r="E64" s="249"/>
      <c r="F64" s="249"/>
      <c r="G64" s="249"/>
      <c r="H64" s="249"/>
      <c r="I64" s="250"/>
    </row>
    <row r="65" spans="1:9" ht="15.75" thickBot="1">
      <c r="A65" s="251"/>
      <c r="B65" s="252"/>
      <c r="C65" s="252"/>
      <c r="D65" s="252"/>
      <c r="E65" s="252"/>
      <c r="F65" s="252"/>
      <c r="G65" s="252"/>
      <c r="H65" s="252"/>
      <c r="I65" s="253"/>
    </row>
  </sheetData>
  <mergeCells count="17">
    <mergeCell ref="F3:F4"/>
    <mergeCell ref="A2:G2"/>
    <mergeCell ref="A60:G60"/>
    <mergeCell ref="A61:G61"/>
    <mergeCell ref="H61:I61"/>
    <mergeCell ref="A63:G63"/>
    <mergeCell ref="H63:I63"/>
    <mergeCell ref="A62:G62"/>
    <mergeCell ref="H62:I62"/>
    <mergeCell ref="G3:G4"/>
    <mergeCell ref="H3:H4"/>
    <mergeCell ref="I3:I4"/>
    <mergeCell ref="A3:A4"/>
    <mergeCell ref="B3:B4"/>
    <mergeCell ref="C3:C4"/>
    <mergeCell ref="D3:D4"/>
    <mergeCell ref="E3:E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1"/>
  <sheetViews>
    <sheetView workbookViewId="0">
      <selection activeCell="A2" sqref="A2:G2"/>
    </sheetView>
  </sheetViews>
  <sheetFormatPr defaultRowHeight="15"/>
  <cols>
    <col min="2" max="2" width="70.85546875" customWidth="1"/>
    <col min="4" max="4" width="13.7109375" customWidth="1"/>
    <col min="5" max="6" width="11.85546875" customWidth="1"/>
    <col min="7" max="7" width="18.5703125" customWidth="1"/>
  </cols>
  <sheetData>
    <row r="2" spans="1:7" ht="16.5" thickBot="1">
      <c r="A2" s="612" t="s">
        <v>587</v>
      </c>
      <c r="B2" s="612" t="s">
        <v>521</v>
      </c>
      <c r="C2" s="612"/>
      <c r="D2" s="612"/>
      <c r="E2" s="612"/>
      <c r="F2" s="612"/>
      <c r="G2" s="612"/>
    </row>
    <row r="3" spans="1:7" ht="15" customHeight="1">
      <c r="A3" s="631" t="s">
        <v>524</v>
      </c>
      <c r="B3" s="633" t="s">
        <v>311</v>
      </c>
      <c r="C3" s="634" t="s">
        <v>542</v>
      </c>
      <c r="D3" s="634" t="s">
        <v>543</v>
      </c>
      <c r="E3" s="626" t="s">
        <v>567</v>
      </c>
      <c r="F3" s="626" t="s">
        <v>570</v>
      </c>
      <c r="G3" s="627" t="s">
        <v>571</v>
      </c>
    </row>
    <row r="4" spans="1:7">
      <c r="A4" s="632"/>
      <c r="B4" s="622"/>
      <c r="C4" s="621"/>
      <c r="D4" s="621"/>
      <c r="E4" s="619"/>
      <c r="F4" s="619"/>
      <c r="G4" s="628"/>
    </row>
    <row r="5" spans="1:7">
      <c r="A5" s="260">
        <v>1</v>
      </c>
      <c r="B5" s="167" t="s">
        <v>544</v>
      </c>
      <c r="C5" s="161" t="s">
        <v>308</v>
      </c>
      <c r="D5" s="180">
        <v>24</v>
      </c>
      <c r="E5" s="262"/>
      <c r="F5" s="262">
        <f>G5/12</f>
        <v>0</v>
      </c>
      <c r="G5" s="263">
        <f>E5*D5</f>
        <v>0</v>
      </c>
    </row>
    <row r="6" spans="1:7">
      <c r="A6" s="260">
        <v>2</v>
      </c>
      <c r="B6" s="167" t="s">
        <v>545</v>
      </c>
      <c r="C6" s="161" t="s">
        <v>308</v>
      </c>
      <c r="D6" s="180">
        <v>6</v>
      </c>
      <c r="E6" s="262"/>
      <c r="F6" s="262">
        <f t="shared" ref="F6:F39" si="0">G6/12</f>
        <v>0</v>
      </c>
      <c r="G6" s="263">
        <f t="shared" ref="G6:G39" si="1">E6*D6</f>
        <v>0</v>
      </c>
    </row>
    <row r="7" spans="1:7">
      <c r="A7" s="260">
        <v>3</v>
      </c>
      <c r="B7" s="167" t="s">
        <v>530</v>
      </c>
      <c r="C7" s="161" t="s">
        <v>308</v>
      </c>
      <c r="D7" s="180">
        <v>6</v>
      </c>
      <c r="E7" s="262"/>
      <c r="F7" s="262">
        <f t="shared" si="0"/>
        <v>0</v>
      </c>
      <c r="G7" s="263">
        <f t="shared" si="1"/>
        <v>0</v>
      </c>
    </row>
    <row r="8" spans="1:7">
      <c r="A8" s="260">
        <v>4</v>
      </c>
      <c r="B8" s="167" t="s">
        <v>546</v>
      </c>
      <c r="C8" s="161" t="s">
        <v>308</v>
      </c>
      <c r="D8" s="180">
        <v>6</v>
      </c>
      <c r="E8" s="262"/>
      <c r="F8" s="262">
        <f t="shared" si="0"/>
        <v>0</v>
      </c>
      <c r="G8" s="263">
        <f t="shared" si="1"/>
        <v>0</v>
      </c>
    </row>
    <row r="9" spans="1:7">
      <c r="A9" s="260">
        <v>5</v>
      </c>
      <c r="B9" s="167" t="s">
        <v>529</v>
      </c>
      <c r="C9" s="161" t="s">
        <v>308</v>
      </c>
      <c r="D9" s="180">
        <v>6</v>
      </c>
      <c r="E9" s="262"/>
      <c r="F9" s="262">
        <f t="shared" si="0"/>
        <v>0</v>
      </c>
      <c r="G9" s="263">
        <f t="shared" si="1"/>
        <v>0</v>
      </c>
    </row>
    <row r="10" spans="1:7">
      <c r="A10" s="260">
        <v>6</v>
      </c>
      <c r="B10" s="167" t="s">
        <v>531</v>
      </c>
      <c r="C10" s="161" t="s">
        <v>308</v>
      </c>
      <c r="D10" s="180">
        <v>6</v>
      </c>
      <c r="E10" s="262"/>
      <c r="F10" s="262">
        <f t="shared" si="0"/>
        <v>0</v>
      </c>
      <c r="G10" s="263">
        <f t="shared" si="1"/>
        <v>0</v>
      </c>
    </row>
    <row r="11" spans="1:7">
      <c r="A11" s="260">
        <v>7</v>
      </c>
      <c r="B11" s="167" t="s">
        <v>532</v>
      </c>
      <c r="C11" s="161" t="s">
        <v>308</v>
      </c>
      <c r="D11" s="180">
        <v>6</v>
      </c>
      <c r="E11" s="262"/>
      <c r="F11" s="262">
        <f t="shared" si="0"/>
        <v>0</v>
      </c>
      <c r="G11" s="263">
        <f t="shared" si="1"/>
        <v>0</v>
      </c>
    </row>
    <row r="12" spans="1:7">
      <c r="A12" s="260">
        <v>8</v>
      </c>
      <c r="B12" s="167" t="s">
        <v>533</v>
      </c>
      <c r="C12" s="161" t="s">
        <v>308</v>
      </c>
      <c r="D12" s="180">
        <v>6</v>
      </c>
      <c r="E12" s="262"/>
      <c r="F12" s="262">
        <f t="shared" si="0"/>
        <v>0</v>
      </c>
      <c r="G12" s="263">
        <f t="shared" si="1"/>
        <v>0</v>
      </c>
    </row>
    <row r="13" spans="1:7">
      <c r="A13" s="260">
        <v>9</v>
      </c>
      <c r="B13" s="167" t="s">
        <v>534</v>
      </c>
      <c r="C13" s="161" t="s">
        <v>308</v>
      </c>
      <c r="D13" s="180">
        <v>6</v>
      </c>
      <c r="E13" s="262"/>
      <c r="F13" s="262">
        <f t="shared" si="0"/>
        <v>0</v>
      </c>
      <c r="G13" s="263">
        <f t="shared" si="1"/>
        <v>0</v>
      </c>
    </row>
    <row r="14" spans="1:7">
      <c r="A14" s="260">
        <v>10</v>
      </c>
      <c r="B14" s="167" t="s">
        <v>535</v>
      </c>
      <c r="C14" s="161" t="s">
        <v>308</v>
      </c>
      <c r="D14" s="180">
        <v>6</v>
      </c>
      <c r="E14" s="262"/>
      <c r="F14" s="262">
        <f t="shared" si="0"/>
        <v>0</v>
      </c>
      <c r="G14" s="263">
        <f t="shared" si="1"/>
        <v>0</v>
      </c>
    </row>
    <row r="15" spans="1:7">
      <c r="A15" s="260">
        <v>11</v>
      </c>
      <c r="B15" s="167" t="s">
        <v>536</v>
      </c>
      <c r="C15" s="161" t="s">
        <v>308</v>
      </c>
      <c r="D15" s="180">
        <v>6</v>
      </c>
      <c r="E15" s="262"/>
      <c r="F15" s="262">
        <f t="shared" si="0"/>
        <v>0</v>
      </c>
      <c r="G15" s="263">
        <f t="shared" si="1"/>
        <v>0</v>
      </c>
    </row>
    <row r="16" spans="1:7">
      <c r="A16" s="260">
        <v>12</v>
      </c>
      <c r="B16" s="167" t="s">
        <v>537</v>
      </c>
      <c r="C16" s="161" t="s">
        <v>308</v>
      </c>
      <c r="D16" s="180">
        <v>6</v>
      </c>
      <c r="E16" s="262"/>
      <c r="F16" s="262">
        <f t="shared" si="0"/>
        <v>0</v>
      </c>
      <c r="G16" s="263">
        <f t="shared" si="1"/>
        <v>0</v>
      </c>
    </row>
    <row r="17" spans="1:7">
      <c r="A17" s="260">
        <v>13</v>
      </c>
      <c r="B17" s="167" t="s">
        <v>538</v>
      </c>
      <c r="C17" s="161" t="s">
        <v>308</v>
      </c>
      <c r="D17" s="180">
        <v>6</v>
      </c>
      <c r="E17" s="262"/>
      <c r="F17" s="262">
        <f t="shared" si="0"/>
        <v>0</v>
      </c>
      <c r="G17" s="263">
        <f t="shared" si="1"/>
        <v>0</v>
      </c>
    </row>
    <row r="18" spans="1:7">
      <c r="A18" s="260">
        <v>14</v>
      </c>
      <c r="B18" s="167" t="s">
        <v>539</v>
      </c>
      <c r="C18" s="161" t="s">
        <v>308</v>
      </c>
      <c r="D18" s="180">
        <v>6</v>
      </c>
      <c r="E18" s="262"/>
      <c r="F18" s="262">
        <f t="shared" si="0"/>
        <v>0</v>
      </c>
      <c r="G18" s="263">
        <f t="shared" si="1"/>
        <v>0</v>
      </c>
    </row>
    <row r="19" spans="1:7">
      <c r="A19" s="260">
        <v>15</v>
      </c>
      <c r="B19" s="167" t="s">
        <v>547</v>
      </c>
      <c r="C19" s="161" t="s">
        <v>308</v>
      </c>
      <c r="D19" s="180">
        <v>2</v>
      </c>
      <c r="E19" s="262"/>
      <c r="F19" s="262">
        <f t="shared" si="0"/>
        <v>0</v>
      </c>
      <c r="G19" s="263">
        <f t="shared" si="1"/>
        <v>0</v>
      </c>
    </row>
    <row r="20" spans="1:7">
      <c r="A20" s="260">
        <v>16</v>
      </c>
      <c r="B20" s="167" t="s">
        <v>540</v>
      </c>
      <c r="C20" s="161" t="s">
        <v>308</v>
      </c>
      <c r="D20" s="180">
        <v>6</v>
      </c>
      <c r="E20" s="262"/>
      <c r="F20" s="262">
        <f t="shared" si="0"/>
        <v>0</v>
      </c>
      <c r="G20" s="263">
        <f t="shared" si="1"/>
        <v>0</v>
      </c>
    </row>
    <row r="21" spans="1:7">
      <c r="A21" s="260">
        <v>17</v>
      </c>
      <c r="B21" s="168" t="s">
        <v>548</v>
      </c>
      <c r="C21" s="161" t="s">
        <v>308</v>
      </c>
      <c r="D21" s="180">
        <v>2</v>
      </c>
      <c r="E21" s="262"/>
      <c r="F21" s="262">
        <f t="shared" si="0"/>
        <v>0</v>
      </c>
      <c r="G21" s="263">
        <f t="shared" si="1"/>
        <v>0</v>
      </c>
    </row>
    <row r="22" spans="1:7">
      <c r="A22" s="260">
        <v>18</v>
      </c>
      <c r="B22" s="167" t="s">
        <v>549</v>
      </c>
      <c r="C22" s="161" t="s">
        <v>308</v>
      </c>
      <c r="D22" s="180">
        <v>6</v>
      </c>
      <c r="E22" s="262"/>
      <c r="F22" s="262">
        <f t="shared" si="0"/>
        <v>0</v>
      </c>
      <c r="G22" s="263">
        <f t="shared" si="1"/>
        <v>0</v>
      </c>
    </row>
    <row r="23" spans="1:7">
      <c r="A23" s="260">
        <v>19</v>
      </c>
      <c r="B23" s="167" t="s">
        <v>550</v>
      </c>
      <c r="C23" s="161" t="s">
        <v>308</v>
      </c>
      <c r="D23" s="180">
        <v>12</v>
      </c>
      <c r="E23" s="262"/>
      <c r="F23" s="262">
        <f t="shared" si="0"/>
        <v>0</v>
      </c>
      <c r="G23" s="263">
        <f t="shared" si="1"/>
        <v>0</v>
      </c>
    </row>
    <row r="24" spans="1:7">
      <c r="A24" s="260">
        <v>20</v>
      </c>
      <c r="B24" s="167" t="s">
        <v>551</v>
      </c>
      <c r="C24" s="161" t="s">
        <v>308</v>
      </c>
      <c r="D24" s="180">
        <v>6</v>
      </c>
      <c r="E24" s="262"/>
      <c r="F24" s="262">
        <f t="shared" si="0"/>
        <v>0</v>
      </c>
      <c r="G24" s="263">
        <f t="shared" si="1"/>
        <v>0</v>
      </c>
    </row>
    <row r="25" spans="1:7">
      <c r="A25" s="260">
        <v>21</v>
      </c>
      <c r="B25" s="167" t="s">
        <v>552</v>
      </c>
      <c r="C25" s="161" t="s">
        <v>308</v>
      </c>
      <c r="D25" s="180">
        <v>6</v>
      </c>
      <c r="E25" s="262"/>
      <c r="F25" s="262">
        <f t="shared" si="0"/>
        <v>0</v>
      </c>
      <c r="G25" s="263">
        <f t="shared" si="1"/>
        <v>0</v>
      </c>
    </row>
    <row r="26" spans="1:7">
      <c r="A26" s="260">
        <v>22</v>
      </c>
      <c r="B26" s="167" t="s">
        <v>553</v>
      </c>
      <c r="C26" s="161" t="s">
        <v>308</v>
      </c>
      <c r="D26" s="180">
        <v>16</v>
      </c>
      <c r="E26" s="262"/>
      <c r="F26" s="262">
        <f t="shared" si="0"/>
        <v>0</v>
      </c>
      <c r="G26" s="263">
        <f t="shared" si="1"/>
        <v>0</v>
      </c>
    </row>
    <row r="27" spans="1:7">
      <c r="A27" s="260">
        <v>23</v>
      </c>
      <c r="B27" s="167" t="s">
        <v>554</v>
      </c>
      <c r="C27" s="161" t="s">
        <v>308</v>
      </c>
      <c r="D27" s="180">
        <v>2</v>
      </c>
      <c r="E27" s="262"/>
      <c r="F27" s="262">
        <f t="shared" si="0"/>
        <v>0</v>
      </c>
      <c r="G27" s="263">
        <f t="shared" si="1"/>
        <v>0</v>
      </c>
    </row>
    <row r="28" spans="1:7">
      <c r="A28" s="260">
        <v>24</v>
      </c>
      <c r="B28" s="167" t="s">
        <v>555</v>
      </c>
      <c r="C28" s="161" t="s">
        <v>308</v>
      </c>
      <c r="D28" s="180">
        <v>2</v>
      </c>
      <c r="E28" s="262"/>
      <c r="F28" s="262">
        <f t="shared" si="0"/>
        <v>0</v>
      </c>
      <c r="G28" s="263">
        <f t="shared" si="1"/>
        <v>0</v>
      </c>
    </row>
    <row r="29" spans="1:7">
      <c r="A29" s="260">
        <v>25</v>
      </c>
      <c r="B29" s="167" t="s">
        <v>556</v>
      </c>
      <c r="C29" s="161" t="s">
        <v>308</v>
      </c>
      <c r="D29" s="180">
        <v>3</v>
      </c>
      <c r="E29" s="262"/>
      <c r="F29" s="262">
        <f t="shared" si="0"/>
        <v>0</v>
      </c>
      <c r="G29" s="263">
        <f t="shared" si="1"/>
        <v>0</v>
      </c>
    </row>
    <row r="30" spans="1:7">
      <c r="A30" s="260">
        <v>26</v>
      </c>
      <c r="B30" s="167" t="s">
        <v>557</v>
      </c>
      <c r="C30" s="161" t="s">
        <v>308</v>
      </c>
      <c r="D30" s="180">
        <v>3</v>
      </c>
      <c r="E30" s="262"/>
      <c r="F30" s="262">
        <f t="shared" si="0"/>
        <v>0</v>
      </c>
      <c r="G30" s="263">
        <f t="shared" si="1"/>
        <v>0</v>
      </c>
    </row>
    <row r="31" spans="1:7">
      <c r="A31" s="260">
        <v>27</v>
      </c>
      <c r="B31" s="167" t="s">
        <v>558</v>
      </c>
      <c r="C31" s="161" t="s">
        <v>308</v>
      </c>
      <c r="D31" s="180">
        <v>6</v>
      </c>
      <c r="E31" s="262"/>
      <c r="F31" s="262">
        <f t="shared" si="0"/>
        <v>0</v>
      </c>
      <c r="G31" s="263">
        <f t="shared" si="1"/>
        <v>0</v>
      </c>
    </row>
    <row r="32" spans="1:7">
      <c r="A32" s="260">
        <v>28</v>
      </c>
      <c r="B32" s="167" t="s">
        <v>559</v>
      </c>
      <c r="C32" s="161" t="s">
        <v>308</v>
      </c>
      <c r="D32" s="180">
        <v>6</v>
      </c>
      <c r="E32" s="262"/>
      <c r="F32" s="262">
        <f t="shared" si="0"/>
        <v>0</v>
      </c>
      <c r="G32" s="263">
        <f t="shared" si="1"/>
        <v>0</v>
      </c>
    </row>
    <row r="33" spans="1:7">
      <c r="A33" s="260">
        <v>29</v>
      </c>
      <c r="B33" s="167" t="s">
        <v>560</v>
      </c>
      <c r="C33" s="161" t="s">
        <v>308</v>
      </c>
      <c r="D33" s="180">
        <v>6</v>
      </c>
      <c r="E33" s="262"/>
      <c r="F33" s="262">
        <f t="shared" si="0"/>
        <v>0</v>
      </c>
      <c r="G33" s="263">
        <f t="shared" si="1"/>
        <v>0</v>
      </c>
    </row>
    <row r="34" spans="1:7">
      <c r="A34" s="260">
        <v>30</v>
      </c>
      <c r="B34" s="167" t="s">
        <v>561</v>
      </c>
      <c r="C34" s="161" t="s">
        <v>308</v>
      </c>
      <c r="D34" s="180">
        <v>12</v>
      </c>
      <c r="E34" s="262"/>
      <c r="F34" s="262">
        <f t="shared" si="0"/>
        <v>0</v>
      </c>
      <c r="G34" s="263">
        <f t="shared" si="1"/>
        <v>0</v>
      </c>
    </row>
    <row r="35" spans="1:7">
      <c r="A35" s="260">
        <v>31</v>
      </c>
      <c r="B35" s="167" t="s">
        <v>562</v>
      </c>
      <c r="C35" s="161" t="s">
        <v>308</v>
      </c>
      <c r="D35" s="180">
        <v>6</v>
      </c>
      <c r="E35" s="262"/>
      <c r="F35" s="262">
        <f t="shared" si="0"/>
        <v>0</v>
      </c>
      <c r="G35" s="263">
        <f t="shared" si="1"/>
        <v>0</v>
      </c>
    </row>
    <row r="36" spans="1:7">
      <c r="A36" s="260">
        <v>32</v>
      </c>
      <c r="B36" s="167" t="s">
        <v>563</v>
      </c>
      <c r="C36" s="161" t="s">
        <v>308</v>
      </c>
      <c r="D36" s="180">
        <v>6</v>
      </c>
      <c r="E36" s="262"/>
      <c r="F36" s="262">
        <f t="shared" si="0"/>
        <v>0</v>
      </c>
      <c r="G36" s="263">
        <f t="shared" si="1"/>
        <v>0</v>
      </c>
    </row>
    <row r="37" spans="1:7">
      <c r="A37" s="260">
        <v>33</v>
      </c>
      <c r="B37" s="167" t="s">
        <v>564</v>
      </c>
      <c r="C37" s="161" t="s">
        <v>308</v>
      </c>
      <c r="D37" s="180">
        <v>6</v>
      </c>
      <c r="E37" s="262"/>
      <c r="F37" s="262">
        <f t="shared" si="0"/>
        <v>0</v>
      </c>
      <c r="G37" s="263">
        <f t="shared" si="1"/>
        <v>0</v>
      </c>
    </row>
    <row r="38" spans="1:7">
      <c r="A38" s="260">
        <v>34</v>
      </c>
      <c r="B38" s="167" t="s">
        <v>565</v>
      </c>
      <c r="C38" s="161" t="s">
        <v>308</v>
      </c>
      <c r="D38" s="180">
        <v>6</v>
      </c>
      <c r="E38" s="262"/>
      <c r="F38" s="262">
        <f t="shared" si="0"/>
        <v>0</v>
      </c>
      <c r="G38" s="263">
        <f t="shared" si="1"/>
        <v>0</v>
      </c>
    </row>
    <row r="39" spans="1:7" ht="15.75" thickBot="1">
      <c r="A39" s="261">
        <v>35</v>
      </c>
      <c r="B39" s="229" t="s">
        <v>566</v>
      </c>
      <c r="C39" s="228" t="s">
        <v>308</v>
      </c>
      <c r="D39" s="230">
        <v>4</v>
      </c>
      <c r="E39" s="264"/>
      <c r="F39" s="264">
        <f t="shared" si="0"/>
        <v>0</v>
      </c>
      <c r="G39" s="265">
        <f t="shared" si="1"/>
        <v>0</v>
      </c>
    </row>
    <row r="40" spans="1:7">
      <c r="A40" s="629" t="s">
        <v>181</v>
      </c>
      <c r="B40" s="630"/>
      <c r="C40" s="630"/>
      <c r="D40" s="630"/>
      <c r="E40" s="630"/>
      <c r="F40" s="258">
        <f>SUM(F5:F39)</f>
        <v>0</v>
      </c>
      <c r="G40" s="259">
        <f>SUM(G5:G39)</f>
        <v>0</v>
      </c>
    </row>
    <row r="41" spans="1:7" ht="15.75" thickBot="1">
      <c r="A41" s="623" t="s">
        <v>572</v>
      </c>
      <c r="B41" s="624"/>
      <c r="C41" s="624"/>
      <c r="D41" s="624"/>
      <c r="E41" s="625"/>
      <c r="F41" s="266">
        <f>F40/12</f>
        <v>0</v>
      </c>
      <c r="G41" s="267">
        <f>G40/12</f>
        <v>0</v>
      </c>
    </row>
  </sheetData>
  <mergeCells count="10">
    <mergeCell ref="A2:G2"/>
    <mergeCell ref="A41:E41"/>
    <mergeCell ref="F3:F4"/>
    <mergeCell ref="E3:E4"/>
    <mergeCell ref="G3:G4"/>
    <mergeCell ref="A40:E40"/>
    <mergeCell ref="A3:A4"/>
    <mergeCell ref="B3:B4"/>
    <mergeCell ref="C3:C4"/>
    <mergeCell ref="D3:D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zoomScaleSheetLayoutView="100" workbookViewId="0">
      <selection activeCell="J17" sqref="J17"/>
    </sheetView>
  </sheetViews>
  <sheetFormatPr defaultRowHeight="21" customHeight="1"/>
  <cols>
    <col min="1" max="1" width="35.7109375" style="117" customWidth="1"/>
    <col min="2" max="2" width="5.42578125" style="117" bestFit="1" customWidth="1"/>
    <col min="3" max="3" width="32.7109375" style="117" bestFit="1" customWidth="1"/>
    <col min="4" max="4" width="11.28515625" style="117" customWidth="1"/>
    <col min="5" max="5" width="11.42578125" style="117" bestFit="1" customWidth="1"/>
    <col min="6" max="6" width="10.42578125" style="121" customWidth="1"/>
    <col min="7" max="7" width="15.140625" style="117" customWidth="1"/>
    <col min="8" max="16384" width="9.140625" style="117"/>
  </cols>
  <sheetData>
    <row r="1" spans="1:7" s="232" customFormat="1" ht="36" customHeight="1" thickBot="1">
      <c r="A1" s="635" t="s">
        <v>189</v>
      </c>
      <c r="B1" s="635"/>
      <c r="C1" s="635"/>
      <c r="D1" s="635"/>
      <c r="E1" s="635"/>
      <c r="F1" s="635"/>
      <c r="G1" s="635"/>
    </row>
    <row r="2" spans="1:7" s="232" customFormat="1" ht="39" customHeight="1" thickBot="1">
      <c r="A2" s="233" t="s">
        <v>199</v>
      </c>
      <c r="B2" s="234" t="s">
        <v>192</v>
      </c>
      <c r="C2" s="234" t="s">
        <v>200</v>
      </c>
      <c r="D2" s="234" t="s">
        <v>201</v>
      </c>
      <c r="E2" s="235" t="s">
        <v>203</v>
      </c>
      <c r="F2" s="234" t="s">
        <v>204</v>
      </c>
      <c r="G2" s="236" t="s">
        <v>202</v>
      </c>
    </row>
    <row r="3" spans="1:7" s="232" customFormat="1" ht="35.25" customHeight="1">
      <c r="A3" s="636" t="s">
        <v>528</v>
      </c>
      <c r="B3" s="237">
        <v>1</v>
      </c>
      <c r="C3" s="296" t="s">
        <v>437</v>
      </c>
      <c r="D3" s="238">
        <v>3</v>
      </c>
      <c r="E3" s="238">
        <f>D3*2</f>
        <v>6</v>
      </c>
      <c r="F3" s="239"/>
      <c r="G3" s="240">
        <f>E3*F3</f>
        <v>0</v>
      </c>
    </row>
    <row r="4" spans="1:7" ht="35.25" customHeight="1">
      <c r="A4" s="637"/>
      <c r="B4" s="125">
        <v>2</v>
      </c>
      <c r="C4" s="297" t="s">
        <v>438</v>
      </c>
      <c r="D4" s="118">
        <v>3</v>
      </c>
      <c r="E4" s="118">
        <v>6</v>
      </c>
      <c r="F4" s="173"/>
      <c r="G4" s="119">
        <f>E4*F4</f>
        <v>0</v>
      </c>
    </row>
    <row r="5" spans="1:7" ht="35.25" customHeight="1">
      <c r="A5" s="637"/>
      <c r="B5" s="126">
        <v>3</v>
      </c>
      <c r="C5" s="298" t="s">
        <v>439</v>
      </c>
      <c r="D5" s="118">
        <v>1</v>
      </c>
      <c r="E5" s="118">
        <v>2</v>
      </c>
      <c r="F5" s="173"/>
      <c r="G5" s="119">
        <f>E5*F5</f>
        <v>0</v>
      </c>
    </row>
    <row r="6" spans="1:7" ht="30.75" customHeight="1">
      <c r="A6" s="637"/>
      <c r="B6" s="639" t="s">
        <v>106</v>
      </c>
      <c r="C6" s="639"/>
      <c r="D6" s="639"/>
      <c r="E6" s="639"/>
      <c r="F6" s="640"/>
      <c r="G6" s="122">
        <f>SUM(G3:G5)</f>
        <v>0</v>
      </c>
    </row>
    <row r="7" spans="1:7" ht="30.75" customHeight="1" thickBot="1">
      <c r="A7" s="637"/>
      <c r="B7" s="641" t="s">
        <v>108</v>
      </c>
      <c r="C7" s="641"/>
      <c r="D7" s="641"/>
      <c r="E7" s="641"/>
      <c r="F7" s="642"/>
      <c r="G7" s="120">
        <f>G6/12</f>
        <v>0</v>
      </c>
    </row>
    <row r="8" spans="1:7" ht="30.75" customHeight="1" thickBot="1">
      <c r="A8" s="637"/>
      <c r="B8" s="641" t="s">
        <v>107</v>
      </c>
      <c r="C8" s="641"/>
      <c r="D8" s="641"/>
      <c r="E8" s="643">
        <v>12</v>
      </c>
      <c r="F8" s="644"/>
      <c r="G8" s="123"/>
    </row>
    <row r="9" spans="1:7" ht="30.75" customHeight="1" thickBot="1">
      <c r="A9" s="638"/>
      <c r="B9" s="645" t="s">
        <v>132</v>
      </c>
      <c r="C9" s="645"/>
      <c r="D9" s="645"/>
      <c r="E9" s="645"/>
      <c r="F9" s="646"/>
      <c r="G9" s="124">
        <f>E8*G7</f>
        <v>0</v>
      </c>
    </row>
  </sheetData>
  <mergeCells count="7">
    <mergeCell ref="A1:G1"/>
    <mergeCell ref="A3:A9"/>
    <mergeCell ref="B6:F6"/>
    <mergeCell ref="B7:F7"/>
    <mergeCell ref="B8:D8"/>
    <mergeCell ref="E8:F8"/>
    <mergeCell ref="B9:F9"/>
  </mergeCells>
  <phoneticPr fontId="0" type="noConversion"/>
  <printOptions horizontalCentered="1"/>
  <pageMargins left="0.98425196850393704" right="0.51181102362204722" top="0.39370078740157483" bottom="0.39370078740157483" header="0.31496062992125984" footer="0.31496062992125984"/>
  <pageSetup paperSize="9" scale="8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5"/>
  <sheetViews>
    <sheetView zoomScaleNormal="100" workbookViewId="0">
      <selection activeCell="A2" sqref="A2:G2"/>
    </sheetView>
  </sheetViews>
  <sheetFormatPr defaultRowHeight="15"/>
  <cols>
    <col min="1" max="1" width="5.140625" bestFit="1" customWidth="1"/>
    <col min="2" max="2" width="63.7109375" customWidth="1"/>
    <col min="3" max="3" width="4.5703125" bestFit="1" customWidth="1"/>
    <col min="4" max="4" width="13.5703125" customWidth="1"/>
    <col min="5" max="5" width="9.85546875" customWidth="1"/>
    <col min="6" max="6" width="10.5703125" bestFit="1" customWidth="1"/>
    <col min="7" max="7" width="15.85546875" bestFit="1" customWidth="1"/>
    <col min="11" max="11" width="9.140625" customWidth="1"/>
    <col min="14" max="14" width="27.5703125" customWidth="1"/>
  </cols>
  <sheetData>
    <row r="2" spans="1:14" ht="16.5" thickBot="1">
      <c r="A2" s="612" t="s">
        <v>586</v>
      </c>
      <c r="B2" s="612" t="s">
        <v>521</v>
      </c>
      <c r="C2" s="612"/>
      <c r="D2" s="612"/>
      <c r="E2" s="612"/>
      <c r="F2" s="612"/>
      <c r="G2" s="612"/>
    </row>
    <row r="3" spans="1:14" ht="53.25" customHeight="1" thickTop="1">
      <c r="A3" s="138" t="s">
        <v>102</v>
      </c>
      <c r="B3" s="139" t="s">
        <v>521</v>
      </c>
      <c r="C3" s="139" t="s">
        <v>308</v>
      </c>
      <c r="D3" s="140" t="s">
        <v>201</v>
      </c>
      <c r="E3" s="141" t="s">
        <v>203</v>
      </c>
      <c r="F3" s="142" t="s">
        <v>519</v>
      </c>
      <c r="G3" s="143" t="s">
        <v>202</v>
      </c>
      <c r="I3" s="172"/>
      <c r="J3" s="172"/>
      <c r="K3" s="172"/>
      <c r="L3" s="172"/>
      <c r="M3" s="172"/>
      <c r="N3" s="172"/>
    </row>
    <row r="4" spans="1:14" ht="26.25">
      <c r="A4" s="144"/>
      <c r="B4" s="210" t="s">
        <v>453</v>
      </c>
      <c r="C4" s="145" t="s">
        <v>308</v>
      </c>
      <c r="D4" s="146">
        <v>6</v>
      </c>
      <c r="E4" s="147">
        <f>D4*2</f>
        <v>12</v>
      </c>
      <c r="F4" s="148"/>
      <c r="G4" s="149">
        <f>E4*F4</f>
        <v>0</v>
      </c>
      <c r="I4" s="172"/>
      <c r="J4" s="172"/>
      <c r="K4" s="172"/>
      <c r="L4" s="172"/>
      <c r="M4" s="172"/>
      <c r="N4" s="172"/>
    </row>
    <row r="5" spans="1:14" ht="28.5">
      <c r="A5" s="144"/>
      <c r="B5" s="211" t="s">
        <v>454</v>
      </c>
      <c r="C5" s="145" t="s">
        <v>308</v>
      </c>
      <c r="D5" s="146">
        <v>4</v>
      </c>
      <c r="E5" s="147">
        <f t="shared" ref="E5:E14" si="0">D5*2</f>
        <v>8</v>
      </c>
      <c r="F5" s="148"/>
      <c r="G5" s="149">
        <f t="shared" ref="G5:G14" si="1">E5*F5</f>
        <v>0</v>
      </c>
      <c r="I5" s="172"/>
      <c r="J5" s="172"/>
      <c r="K5" s="172"/>
      <c r="L5" s="172"/>
      <c r="M5" s="172"/>
      <c r="N5" s="227"/>
    </row>
    <row r="6" spans="1:14" ht="26.25">
      <c r="A6" s="144"/>
      <c r="B6" s="210" t="s">
        <v>455</v>
      </c>
      <c r="C6" s="145" t="s">
        <v>308</v>
      </c>
      <c r="D6" s="146">
        <v>2</v>
      </c>
      <c r="E6" s="147">
        <f t="shared" si="0"/>
        <v>4</v>
      </c>
      <c r="F6" s="148"/>
      <c r="G6" s="149">
        <f t="shared" si="1"/>
        <v>0</v>
      </c>
      <c r="I6" s="172"/>
      <c r="J6" s="172"/>
      <c r="K6" s="172"/>
      <c r="L6" s="172"/>
      <c r="M6" s="172"/>
      <c r="N6" s="227"/>
    </row>
    <row r="7" spans="1:14" ht="26.25">
      <c r="A7" s="144"/>
      <c r="B7" s="210" t="s">
        <v>456</v>
      </c>
      <c r="C7" s="145" t="s">
        <v>308</v>
      </c>
      <c r="D7" s="146">
        <v>1</v>
      </c>
      <c r="E7" s="147">
        <f t="shared" si="0"/>
        <v>2</v>
      </c>
      <c r="F7" s="148"/>
      <c r="G7" s="149">
        <f t="shared" si="1"/>
        <v>0</v>
      </c>
      <c r="I7" s="172"/>
      <c r="J7" s="172"/>
      <c r="K7" s="172"/>
      <c r="L7" s="172"/>
      <c r="M7" s="172"/>
      <c r="N7" s="227"/>
    </row>
    <row r="8" spans="1:14">
      <c r="A8" s="144"/>
      <c r="B8" s="210" t="s">
        <v>457</v>
      </c>
      <c r="C8" s="145" t="s">
        <v>309</v>
      </c>
      <c r="D8" s="146">
        <v>6</v>
      </c>
      <c r="E8" s="147">
        <f t="shared" si="0"/>
        <v>12</v>
      </c>
      <c r="F8" s="148"/>
      <c r="G8" s="149">
        <f t="shared" si="1"/>
        <v>0</v>
      </c>
      <c r="I8" s="172"/>
      <c r="J8" s="172"/>
      <c r="K8" s="172"/>
      <c r="L8" s="172"/>
      <c r="M8" s="172"/>
      <c r="N8" s="227"/>
    </row>
    <row r="9" spans="1:14" ht="26.25">
      <c r="A9" s="144"/>
      <c r="B9" s="210" t="s">
        <v>458</v>
      </c>
      <c r="C9" s="145" t="s">
        <v>308</v>
      </c>
      <c r="D9" s="146">
        <v>6</v>
      </c>
      <c r="E9" s="147">
        <f t="shared" si="0"/>
        <v>12</v>
      </c>
      <c r="F9" s="148"/>
      <c r="G9" s="149">
        <f t="shared" si="1"/>
        <v>0</v>
      </c>
      <c r="I9" s="172"/>
      <c r="J9" s="172"/>
      <c r="K9" s="172"/>
      <c r="L9" s="172"/>
      <c r="M9" s="172"/>
      <c r="N9" s="227"/>
    </row>
    <row r="10" spans="1:14" ht="39">
      <c r="A10" s="214"/>
      <c r="B10" s="210" t="s">
        <v>459</v>
      </c>
      <c r="C10" s="215" t="s">
        <v>308</v>
      </c>
      <c r="D10" s="216">
        <v>2</v>
      </c>
      <c r="E10" s="147">
        <f t="shared" si="0"/>
        <v>4</v>
      </c>
      <c r="F10" s="217"/>
      <c r="G10" s="149">
        <f t="shared" si="1"/>
        <v>0</v>
      </c>
      <c r="I10" s="172"/>
      <c r="J10" s="172"/>
      <c r="K10" s="172"/>
      <c r="L10" s="172"/>
      <c r="M10" s="172"/>
      <c r="N10" s="227"/>
    </row>
    <row r="11" spans="1:14" ht="26.25">
      <c r="A11" s="214"/>
      <c r="B11" s="210" t="s">
        <v>460</v>
      </c>
      <c r="C11" s="215" t="s">
        <v>309</v>
      </c>
      <c r="D11" s="216">
        <v>3</v>
      </c>
      <c r="E11" s="147">
        <f t="shared" si="0"/>
        <v>6</v>
      </c>
      <c r="F11" s="217"/>
      <c r="G11" s="149">
        <f t="shared" si="1"/>
        <v>0</v>
      </c>
      <c r="I11" s="172"/>
      <c r="J11" s="172"/>
      <c r="K11" s="172"/>
      <c r="L11" s="172"/>
      <c r="M11" s="172"/>
      <c r="N11" s="227"/>
    </row>
    <row r="12" spans="1:14" ht="26.25">
      <c r="A12" s="214"/>
      <c r="B12" s="210" t="s">
        <v>461</v>
      </c>
      <c r="C12" s="215" t="s">
        <v>309</v>
      </c>
      <c r="D12" s="216">
        <v>3</v>
      </c>
      <c r="E12" s="147">
        <f t="shared" si="0"/>
        <v>6</v>
      </c>
      <c r="F12" s="217"/>
      <c r="G12" s="149">
        <f t="shared" si="1"/>
        <v>0</v>
      </c>
      <c r="I12" s="172"/>
      <c r="J12" s="172"/>
      <c r="K12" s="172"/>
      <c r="L12" s="172"/>
      <c r="M12" s="172"/>
      <c r="N12" s="227"/>
    </row>
    <row r="13" spans="1:14" ht="26.25">
      <c r="A13" s="214"/>
      <c r="B13" s="210" t="s">
        <v>462</v>
      </c>
      <c r="C13" s="215" t="s">
        <v>309</v>
      </c>
      <c r="D13" s="216">
        <v>1</v>
      </c>
      <c r="E13" s="147">
        <f t="shared" si="0"/>
        <v>2</v>
      </c>
      <c r="F13" s="217"/>
      <c r="G13" s="149">
        <f t="shared" si="1"/>
        <v>0</v>
      </c>
      <c r="I13" s="172"/>
      <c r="J13" s="172"/>
      <c r="K13" s="172"/>
      <c r="L13" s="172"/>
      <c r="M13" s="172"/>
      <c r="N13" s="227"/>
    </row>
    <row r="14" spans="1:14" ht="27" thickBot="1">
      <c r="A14" s="214"/>
      <c r="B14" s="210" t="s">
        <v>463</v>
      </c>
      <c r="C14" s="145" t="s">
        <v>309</v>
      </c>
      <c r="D14" s="146">
        <v>1</v>
      </c>
      <c r="E14" s="147">
        <f t="shared" si="0"/>
        <v>2</v>
      </c>
      <c r="F14" s="217"/>
      <c r="G14" s="149">
        <f t="shared" si="1"/>
        <v>0</v>
      </c>
      <c r="I14" s="172"/>
      <c r="J14" s="172"/>
      <c r="K14" s="172"/>
      <c r="L14" s="172"/>
      <c r="M14" s="172"/>
      <c r="N14" s="227"/>
    </row>
    <row r="15" spans="1:14" ht="16.5" customHeight="1" thickTop="1" thickBot="1">
      <c r="A15" s="150"/>
      <c r="B15" s="151"/>
      <c r="C15" s="150"/>
      <c r="D15" s="136"/>
      <c r="E15" s="135"/>
      <c r="F15" s="152" t="s">
        <v>310</v>
      </c>
      <c r="G15" s="153">
        <f>SUM(G4:G14)</f>
        <v>0</v>
      </c>
      <c r="I15" s="172"/>
      <c r="J15" s="172"/>
      <c r="K15" s="172"/>
      <c r="L15" s="172"/>
      <c r="M15" s="172"/>
      <c r="N15" s="172"/>
    </row>
    <row r="16" spans="1:14" ht="15.75" customHeight="1" thickTop="1">
      <c r="A16" s="648" t="s">
        <v>303</v>
      </c>
      <c r="B16" s="649"/>
      <c r="C16" s="649"/>
      <c r="D16" s="649"/>
      <c r="E16" s="650"/>
      <c r="F16" s="154"/>
      <c r="G16" s="155">
        <f>G15/12</f>
        <v>0</v>
      </c>
    </row>
    <row r="17" spans="1:11" ht="15" customHeight="1">
      <c r="A17" s="648" t="s">
        <v>107</v>
      </c>
      <c r="B17" s="649"/>
      <c r="C17" s="649"/>
      <c r="D17" s="649"/>
      <c r="E17" s="650"/>
      <c r="F17" s="295">
        <v>12</v>
      </c>
      <c r="G17" s="156"/>
    </row>
    <row r="18" spans="1:11" ht="15.75" customHeight="1" thickBot="1">
      <c r="A18" s="651" t="s">
        <v>520</v>
      </c>
      <c r="B18" s="652"/>
      <c r="C18" s="652"/>
      <c r="D18" s="652"/>
      <c r="E18" s="652"/>
      <c r="F18" s="653"/>
      <c r="G18" s="157">
        <f>G16/F17</f>
        <v>0</v>
      </c>
    </row>
    <row r="19" spans="1:11" ht="15.75" thickTop="1">
      <c r="A19" s="150"/>
      <c r="B19" s="151"/>
      <c r="C19" s="150"/>
      <c r="D19" s="158"/>
      <c r="E19" s="159"/>
      <c r="F19" s="160"/>
      <c r="G19" s="159"/>
    </row>
    <row r="20" spans="1:11" s="212" customFormat="1">
      <c r="A20" s="647"/>
      <c r="B20" s="647"/>
      <c r="C20" s="647"/>
      <c r="D20" s="647"/>
      <c r="E20" s="647"/>
      <c r="F20" s="647"/>
      <c r="G20" s="213"/>
      <c r="H20"/>
    </row>
    <row r="21" spans="1:11" s="212" customFormat="1">
      <c r="A21" s="135"/>
      <c r="B21" s="135"/>
      <c r="C21" s="135"/>
      <c r="D21" s="136"/>
      <c r="E21" s="135"/>
      <c r="F21" s="137"/>
      <c r="G21" s="135"/>
      <c r="H21"/>
    </row>
    <row r="22" spans="1:11" s="212" customFormat="1">
      <c r="A22"/>
      <c r="B22"/>
      <c r="C22"/>
      <c r="D22"/>
      <c r="E22"/>
      <c r="F22"/>
      <c r="G22"/>
      <c r="H22"/>
    </row>
    <row r="23" spans="1:11" s="212" customFormat="1">
      <c r="A23"/>
      <c r="B23"/>
      <c r="C23"/>
      <c r="D23"/>
      <c r="E23"/>
      <c r="F23"/>
      <c r="G23"/>
      <c r="H23"/>
      <c r="K23" s="221"/>
    </row>
    <row r="24" spans="1:11" s="212" customFormat="1">
      <c r="A24"/>
      <c r="B24"/>
      <c r="C24"/>
      <c r="D24"/>
      <c r="E24"/>
      <c r="F24"/>
      <c r="G24"/>
      <c r="H24"/>
      <c r="K24" s="224"/>
    </row>
    <row r="25" spans="1:11" s="212" customFormat="1">
      <c r="A25"/>
      <c r="B25"/>
      <c r="C25"/>
      <c r="D25"/>
      <c r="E25"/>
      <c r="F25"/>
      <c r="G25"/>
      <c r="H25"/>
      <c r="K25" s="224"/>
    </row>
    <row r="26" spans="1:11" s="212" customFormat="1">
      <c r="A26"/>
      <c r="B26"/>
      <c r="C26"/>
      <c r="D26"/>
      <c r="E26"/>
      <c r="F26"/>
      <c r="G26"/>
      <c r="H26"/>
      <c r="K26" s="224"/>
    </row>
    <row r="27" spans="1:11" s="212" customFormat="1">
      <c r="A27"/>
      <c r="B27"/>
      <c r="C27"/>
      <c r="D27"/>
      <c r="E27"/>
      <c r="F27"/>
      <c r="G27"/>
      <c r="H27"/>
    </row>
    <row r="28" spans="1:11" s="212" customFormat="1">
      <c r="A28"/>
      <c r="B28"/>
      <c r="C28"/>
      <c r="D28"/>
      <c r="E28"/>
      <c r="F28"/>
      <c r="G28"/>
      <c r="H28"/>
    </row>
    <row r="29" spans="1:11" s="212" customFormat="1">
      <c r="A29"/>
      <c r="B29"/>
      <c r="C29"/>
      <c r="D29"/>
      <c r="E29"/>
      <c r="F29"/>
      <c r="G29"/>
      <c r="H29"/>
    </row>
    <row r="30" spans="1:11" s="212" customFormat="1">
      <c r="A30"/>
      <c r="B30"/>
      <c r="C30"/>
      <c r="D30"/>
      <c r="E30"/>
      <c r="F30"/>
      <c r="G30"/>
      <c r="H30"/>
    </row>
    <row r="31" spans="1:11" s="212" customFormat="1" ht="29.25" customHeight="1">
      <c r="A31"/>
      <c r="B31"/>
      <c r="C31"/>
      <c r="D31"/>
      <c r="E31"/>
      <c r="F31"/>
      <c r="G31"/>
      <c r="H31"/>
      <c r="K31" s="220"/>
    </row>
    <row r="32" spans="1:11" s="212" customFormat="1" ht="32.25" customHeight="1">
      <c r="A32"/>
      <c r="B32"/>
      <c r="C32"/>
      <c r="D32"/>
      <c r="E32"/>
      <c r="F32"/>
      <c r="G32"/>
      <c r="H32"/>
      <c r="K32" s="224"/>
    </row>
    <row r="33" spans="1:11" s="212" customFormat="1" ht="39" customHeight="1">
      <c r="A33"/>
      <c r="B33"/>
      <c r="C33"/>
      <c r="D33"/>
      <c r="E33"/>
      <c r="F33"/>
      <c r="G33"/>
      <c r="H33"/>
      <c r="K33" s="223"/>
    </row>
    <row r="34" spans="1:11" s="212" customFormat="1" ht="15" customHeight="1">
      <c r="A34"/>
      <c r="B34"/>
      <c r="C34"/>
      <c r="D34"/>
      <c r="E34"/>
      <c r="F34"/>
      <c r="G34"/>
      <c r="H34"/>
    </row>
    <row r="35" spans="1:11" s="212" customFormat="1" ht="21.75" customHeight="1">
      <c r="A35"/>
      <c r="B35"/>
      <c r="C35"/>
      <c r="D35"/>
      <c r="E35"/>
      <c r="F35"/>
      <c r="G35"/>
      <c r="H35"/>
    </row>
    <row r="36" spans="1:11" s="212" customFormat="1" ht="21.75" customHeight="1">
      <c r="A36"/>
      <c r="B36"/>
      <c r="C36"/>
      <c r="D36"/>
      <c r="E36"/>
      <c r="F36"/>
      <c r="G36"/>
      <c r="H36"/>
    </row>
    <row r="37" spans="1:11" s="212" customFormat="1" ht="42.75" customHeight="1">
      <c r="A37"/>
      <c r="B37"/>
      <c r="C37"/>
      <c r="D37"/>
      <c r="E37"/>
      <c r="F37"/>
      <c r="G37"/>
      <c r="H37"/>
    </row>
    <row r="38" spans="1:11" s="212" customFormat="1" ht="28.5" customHeight="1">
      <c r="A38"/>
      <c r="B38"/>
      <c r="C38"/>
      <c r="D38"/>
      <c r="E38"/>
      <c r="F38"/>
      <c r="G38"/>
      <c r="H38"/>
    </row>
    <row r="39" spans="1:11" s="212" customFormat="1" ht="42.75" customHeight="1">
      <c r="A39"/>
      <c r="B39"/>
      <c r="C39"/>
      <c r="D39"/>
      <c r="E39"/>
      <c r="F39"/>
      <c r="G39"/>
      <c r="H39"/>
    </row>
    <row r="40" spans="1:11" s="212" customFormat="1" ht="35.25" customHeight="1">
      <c r="A40"/>
      <c r="B40"/>
      <c r="C40"/>
      <c r="D40"/>
      <c r="E40"/>
      <c r="F40"/>
      <c r="G40"/>
      <c r="H40"/>
      <c r="K40" s="220"/>
    </row>
    <row r="41" spans="1:11" s="212" customFormat="1">
      <c r="A41"/>
      <c r="B41"/>
      <c r="C41"/>
      <c r="D41"/>
      <c r="E41"/>
      <c r="F41"/>
      <c r="G41"/>
      <c r="H41"/>
      <c r="K41" s="224"/>
    </row>
    <row r="42" spans="1:11" s="212" customFormat="1">
      <c r="A42"/>
      <c r="B42"/>
      <c r="C42"/>
      <c r="D42"/>
      <c r="E42"/>
      <c r="F42"/>
      <c r="G42"/>
      <c r="H42"/>
      <c r="K42" s="223"/>
    </row>
    <row r="43" spans="1:11" s="212" customFormat="1">
      <c r="A43"/>
      <c r="B43"/>
      <c r="C43"/>
      <c r="D43"/>
      <c r="E43"/>
      <c r="F43"/>
      <c r="G43"/>
      <c r="H43"/>
    </row>
    <row r="44" spans="1:11" s="212" customFormat="1">
      <c r="A44"/>
      <c r="B44"/>
      <c r="C44"/>
      <c r="D44"/>
      <c r="E44"/>
      <c r="F44"/>
      <c r="G44"/>
      <c r="H44"/>
    </row>
    <row r="45" spans="1:11" s="212" customFormat="1" ht="31.5" customHeight="1">
      <c r="A45"/>
      <c r="B45"/>
      <c r="C45"/>
      <c r="D45"/>
      <c r="E45"/>
      <c r="F45"/>
      <c r="G45"/>
      <c r="H45"/>
    </row>
    <row r="46" spans="1:11" s="212" customFormat="1">
      <c r="A46"/>
      <c r="B46"/>
      <c r="C46"/>
      <c r="D46"/>
      <c r="E46"/>
      <c r="F46"/>
      <c r="G46"/>
      <c r="H46"/>
    </row>
    <row r="47" spans="1:11" s="212" customFormat="1">
      <c r="A47"/>
      <c r="B47"/>
      <c r="C47"/>
      <c r="D47"/>
      <c r="E47"/>
      <c r="F47"/>
      <c r="G47"/>
      <c r="H47"/>
    </row>
    <row r="48" spans="1:11" s="212" customFormat="1">
      <c r="A48"/>
      <c r="B48"/>
      <c r="C48"/>
      <c r="D48"/>
      <c r="E48"/>
      <c r="F48"/>
      <c r="G48"/>
      <c r="H48"/>
      <c r="K48" s="220"/>
    </row>
    <row r="49" spans="1:11" s="212" customFormat="1">
      <c r="A49"/>
      <c r="B49"/>
      <c r="C49"/>
      <c r="D49"/>
      <c r="E49"/>
      <c r="F49"/>
      <c r="G49"/>
      <c r="H49"/>
      <c r="K49" s="224"/>
    </row>
    <row r="50" spans="1:11" s="212" customFormat="1" ht="15.75" customHeight="1">
      <c r="A50"/>
      <c r="B50"/>
      <c r="C50"/>
      <c r="D50"/>
      <c r="E50"/>
      <c r="F50"/>
      <c r="G50"/>
      <c r="H50"/>
      <c r="K50" s="223"/>
    </row>
    <row r="51" spans="1:11" s="212" customFormat="1" ht="15.75" customHeight="1">
      <c r="A51"/>
      <c r="B51"/>
      <c r="C51"/>
      <c r="D51"/>
      <c r="E51"/>
      <c r="F51"/>
      <c r="G51"/>
      <c r="H51"/>
    </row>
    <row r="52" spans="1:11" s="212" customFormat="1" ht="15.75" customHeight="1">
      <c r="A52"/>
      <c r="B52"/>
      <c r="C52"/>
      <c r="D52"/>
      <c r="E52"/>
      <c r="F52"/>
      <c r="G52"/>
      <c r="H52"/>
    </row>
    <row r="53" spans="1:11" s="212" customFormat="1" ht="15" customHeight="1">
      <c r="A53"/>
      <c r="B53"/>
      <c r="C53"/>
      <c r="D53"/>
      <c r="E53"/>
      <c r="F53"/>
      <c r="G53"/>
      <c r="H53"/>
    </row>
    <row r="54" spans="1:11" s="212" customFormat="1" ht="15.75" customHeight="1">
      <c r="A54"/>
      <c r="B54"/>
      <c r="C54"/>
      <c r="D54"/>
      <c r="E54"/>
      <c r="F54"/>
      <c r="G54"/>
      <c r="H54"/>
    </row>
    <row r="55" spans="1:11" s="212" customFormat="1">
      <c r="A55"/>
      <c r="B55"/>
      <c r="C55"/>
      <c r="D55"/>
      <c r="E55"/>
      <c r="F55"/>
      <c r="G55"/>
      <c r="H55"/>
    </row>
    <row r="56" spans="1:11" s="212" customFormat="1">
      <c r="A56"/>
      <c r="B56"/>
      <c r="C56"/>
      <c r="D56"/>
      <c r="E56"/>
      <c r="F56"/>
      <c r="G56"/>
      <c r="H56"/>
      <c r="K56" s="220"/>
    </row>
    <row r="57" spans="1:11" s="212" customFormat="1">
      <c r="A57"/>
      <c r="B57"/>
      <c r="C57"/>
      <c r="D57"/>
      <c r="E57"/>
      <c r="F57"/>
      <c r="G57"/>
      <c r="H57"/>
      <c r="K57" s="224"/>
    </row>
    <row r="58" spans="1:11">
      <c r="K58" s="223"/>
    </row>
    <row r="59" spans="1:11">
      <c r="K59" s="212"/>
    </row>
    <row r="60" spans="1:11">
      <c r="K60" s="212"/>
    </row>
    <row r="61" spans="1:11">
      <c r="K61" s="212"/>
    </row>
    <row r="62" spans="1:11">
      <c r="K62" s="225"/>
    </row>
    <row r="63" spans="1:11">
      <c r="K63" s="225"/>
    </row>
    <row r="64" spans="1:11">
      <c r="K64" s="220"/>
    </row>
    <row r="65" spans="11:11">
      <c r="K65" s="224"/>
    </row>
    <row r="66" spans="11:11">
      <c r="K66" s="223"/>
    </row>
    <row r="67" spans="11:11">
      <c r="K67" s="225"/>
    </row>
    <row r="68" spans="11:11" ht="15.75" customHeight="1">
      <c r="K68" s="225"/>
    </row>
    <row r="69" spans="11:11" ht="15" customHeight="1">
      <c r="K69" s="225"/>
    </row>
    <row r="70" spans="11:11" ht="15.75" customHeight="1">
      <c r="K70" s="220"/>
    </row>
    <row r="71" spans="11:11">
      <c r="K71" s="223"/>
    </row>
    <row r="72" spans="11:11">
      <c r="K72" s="225"/>
    </row>
    <row r="73" spans="11:11">
      <c r="K73" s="225"/>
    </row>
    <row r="74" spans="11:11">
      <c r="K74" s="225"/>
    </row>
    <row r="75" spans="11:11">
      <c r="K75" s="222"/>
    </row>
  </sheetData>
  <mergeCells count="5">
    <mergeCell ref="A20:F20"/>
    <mergeCell ref="A16:E16"/>
    <mergeCell ref="A17:E17"/>
    <mergeCell ref="A18:F18"/>
    <mergeCell ref="A2:G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13"/>
  <sheetViews>
    <sheetView tabSelected="1" zoomScale="85" zoomScaleNormal="85" workbookViewId="0">
      <pane ySplit="2" topLeftCell="A3" activePane="bottomLeft" state="frozen"/>
      <selection activeCell="I190" sqref="I190"/>
      <selection pane="bottomLeft" activeCell="A14" sqref="A14"/>
    </sheetView>
  </sheetViews>
  <sheetFormatPr defaultRowHeight="12.75"/>
  <cols>
    <col min="1" max="1" width="32" style="355" customWidth="1"/>
    <col min="2" max="2" width="18.42578125" style="356" customWidth="1"/>
    <col min="3" max="3" width="14.7109375" style="350" customWidth="1"/>
    <col min="4" max="4" width="14.140625" style="350" customWidth="1"/>
    <col min="5" max="5" width="9.140625" style="350"/>
    <col min="6" max="6" width="15.42578125" style="350" customWidth="1"/>
    <col min="7" max="7" width="18.42578125" style="350" customWidth="1"/>
    <col min="8" max="8" width="9.5703125" style="350" bestFit="1" customWidth="1"/>
    <col min="9" max="16384" width="9.140625" style="350"/>
  </cols>
  <sheetData>
    <row r="1" spans="1:12" ht="51.75" customHeight="1" thickBot="1">
      <c r="A1" s="476"/>
      <c r="B1" s="476"/>
      <c r="C1" s="476"/>
      <c r="D1" s="477"/>
      <c r="E1" s="477"/>
      <c r="F1" s="477"/>
      <c r="G1" s="477"/>
      <c r="H1" s="349"/>
      <c r="I1" s="349"/>
      <c r="J1" s="349"/>
      <c r="K1" s="349"/>
      <c r="L1" s="349"/>
    </row>
    <row r="2" spans="1:12" ht="21" thickBot="1">
      <c r="A2" s="478" t="s">
        <v>304</v>
      </c>
      <c r="B2" s="479"/>
      <c r="C2" s="479"/>
      <c r="D2" s="479"/>
      <c r="E2" s="479"/>
      <c r="F2" s="479"/>
      <c r="G2" s="480"/>
      <c r="H2" s="349"/>
      <c r="I2" s="349"/>
      <c r="J2" s="349"/>
      <c r="K2" s="349"/>
      <c r="L2" s="349"/>
    </row>
    <row r="3" spans="1:12" ht="16.5" thickBot="1">
      <c r="A3" s="481"/>
      <c r="B3" s="481"/>
      <c r="C3" s="481"/>
      <c r="D3" s="481"/>
      <c r="E3" s="481"/>
      <c r="F3" s="481"/>
      <c r="G3" s="481"/>
      <c r="H3" s="349"/>
      <c r="I3" s="349"/>
      <c r="J3" s="349"/>
      <c r="K3" s="349"/>
      <c r="L3" s="349"/>
    </row>
    <row r="4" spans="1:12" ht="64.5" thickBot="1">
      <c r="A4" s="96" t="s">
        <v>300</v>
      </c>
      <c r="B4" s="97" t="s">
        <v>301</v>
      </c>
      <c r="C4" s="97" t="s">
        <v>205</v>
      </c>
      <c r="D4" s="97" t="s">
        <v>302</v>
      </c>
      <c r="E4" s="97" t="s">
        <v>206</v>
      </c>
      <c r="F4" s="97" t="s">
        <v>207</v>
      </c>
      <c r="G4" s="98" t="s">
        <v>208</v>
      </c>
      <c r="H4" s="349"/>
      <c r="I4" s="349"/>
      <c r="J4" s="349"/>
      <c r="K4" s="349"/>
      <c r="L4" s="349"/>
    </row>
    <row r="5" spans="1:12" ht="15.75">
      <c r="A5" s="100" t="s">
        <v>318</v>
      </c>
      <c r="B5" s="99">
        <f>SUM('Eng Mecânico'!F170)</f>
        <v>0</v>
      </c>
      <c r="C5" s="127">
        <v>1</v>
      </c>
      <c r="D5" s="99">
        <f>SUM(B5*C5)</f>
        <v>0</v>
      </c>
      <c r="E5" s="128">
        <v>1</v>
      </c>
      <c r="F5" s="129">
        <f>E5*D5</f>
        <v>0</v>
      </c>
      <c r="G5" s="101">
        <f>F5*12</f>
        <v>0</v>
      </c>
      <c r="H5" s="349"/>
      <c r="I5" s="349"/>
      <c r="J5" s="349"/>
      <c r="K5" s="349"/>
      <c r="L5" s="349"/>
    </row>
    <row r="6" spans="1:12" ht="15.75">
      <c r="A6" s="134" t="s">
        <v>286</v>
      </c>
      <c r="B6" s="99">
        <f>'Encarregado geral'!F170</f>
        <v>0</v>
      </c>
      <c r="C6" s="127">
        <v>1</v>
      </c>
      <c r="D6" s="99">
        <f t="shared" ref="D6:D14" si="0">SUM(B6*C6)</f>
        <v>0</v>
      </c>
      <c r="E6" s="128">
        <v>1</v>
      </c>
      <c r="F6" s="129">
        <f t="shared" ref="F6:F14" si="1">E6*D6</f>
        <v>0</v>
      </c>
      <c r="G6" s="101">
        <f t="shared" ref="G6:G14" si="2">F6*12</f>
        <v>0</v>
      </c>
      <c r="H6" s="349"/>
      <c r="I6" s="349"/>
      <c r="J6" s="349"/>
      <c r="K6" s="349"/>
      <c r="L6" s="349"/>
    </row>
    <row r="7" spans="1:12" ht="15.75">
      <c r="A7" s="134" t="s">
        <v>289</v>
      </c>
      <c r="B7" s="99">
        <f>Eletricista!F170</f>
        <v>0</v>
      </c>
      <c r="C7" s="127">
        <v>1</v>
      </c>
      <c r="D7" s="99">
        <f t="shared" si="0"/>
        <v>0</v>
      </c>
      <c r="E7" s="130">
        <v>1</v>
      </c>
      <c r="F7" s="129">
        <f t="shared" si="1"/>
        <v>0</v>
      </c>
      <c r="G7" s="101">
        <f t="shared" si="2"/>
        <v>0</v>
      </c>
      <c r="H7" s="349"/>
      <c r="I7" s="349"/>
      <c r="J7" s="349"/>
      <c r="K7" s="349"/>
      <c r="L7" s="349"/>
    </row>
    <row r="8" spans="1:12" ht="15.75">
      <c r="A8" s="134" t="s">
        <v>321</v>
      </c>
      <c r="B8" s="99">
        <f>'Operador de Caldeira'!F171</f>
        <v>0</v>
      </c>
      <c r="C8" s="127">
        <v>1</v>
      </c>
      <c r="D8" s="99">
        <f t="shared" si="0"/>
        <v>0</v>
      </c>
      <c r="E8" s="130">
        <v>1</v>
      </c>
      <c r="F8" s="129">
        <f t="shared" si="1"/>
        <v>0</v>
      </c>
      <c r="G8" s="101">
        <f t="shared" si="2"/>
        <v>0</v>
      </c>
      <c r="H8" s="349"/>
      <c r="I8" s="349"/>
      <c r="J8" s="349"/>
      <c r="K8" s="349"/>
      <c r="L8" s="349"/>
    </row>
    <row r="9" spans="1:12" ht="15.75">
      <c r="A9" s="134" t="s">
        <v>324</v>
      </c>
      <c r="B9" s="99">
        <f>'Bombeiro Gasista'!F171</f>
        <v>0</v>
      </c>
      <c r="C9" s="127">
        <v>1</v>
      </c>
      <c r="D9" s="99">
        <f t="shared" si="0"/>
        <v>0</v>
      </c>
      <c r="E9" s="130">
        <v>1</v>
      </c>
      <c r="F9" s="129">
        <f t="shared" si="1"/>
        <v>0</v>
      </c>
      <c r="G9" s="101">
        <f t="shared" si="2"/>
        <v>0</v>
      </c>
      <c r="H9" s="349"/>
      <c r="I9" s="349"/>
      <c r="J9" s="349"/>
      <c r="K9" s="349"/>
      <c r="L9" s="349"/>
    </row>
    <row r="10" spans="1:12" ht="15.75">
      <c r="A10" s="169" t="s">
        <v>331</v>
      </c>
      <c r="B10" s="99">
        <f>'Auxiliar de manutenção'!F171</f>
        <v>0</v>
      </c>
      <c r="C10" s="170">
        <v>1</v>
      </c>
      <c r="D10" s="99">
        <f t="shared" si="0"/>
        <v>0</v>
      </c>
      <c r="E10" s="171">
        <v>3</v>
      </c>
      <c r="F10" s="129">
        <f>E10*D10</f>
        <v>0</v>
      </c>
      <c r="G10" s="101">
        <f>F10*12</f>
        <v>0</v>
      </c>
      <c r="H10" s="351"/>
      <c r="I10" s="349"/>
      <c r="J10" s="349"/>
      <c r="K10" s="349"/>
      <c r="L10" s="349"/>
    </row>
    <row r="11" spans="1:12" ht="15.75">
      <c r="A11" s="134" t="s">
        <v>327</v>
      </c>
      <c r="B11" s="99">
        <f>'Mecânico máquinas'!F171</f>
        <v>0</v>
      </c>
      <c r="C11" s="127">
        <v>1</v>
      </c>
      <c r="D11" s="99">
        <f t="shared" si="0"/>
        <v>0</v>
      </c>
      <c r="E11" s="130">
        <v>1</v>
      </c>
      <c r="F11" s="129">
        <f t="shared" si="1"/>
        <v>0</v>
      </c>
      <c r="G11" s="101">
        <f t="shared" si="2"/>
        <v>0</v>
      </c>
      <c r="H11" s="349"/>
      <c r="I11" s="349"/>
      <c r="J11" s="349"/>
      <c r="K11" s="349"/>
      <c r="L11" s="349"/>
    </row>
    <row r="12" spans="1:12" ht="15.75">
      <c r="A12" s="134" t="s">
        <v>330</v>
      </c>
      <c r="B12" s="99">
        <f>'Torneiro mecânico'!F171</f>
        <v>0</v>
      </c>
      <c r="C12" s="127">
        <v>1</v>
      </c>
      <c r="D12" s="99">
        <f t="shared" si="0"/>
        <v>0</v>
      </c>
      <c r="E12" s="130">
        <v>1</v>
      </c>
      <c r="F12" s="129">
        <f t="shared" si="1"/>
        <v>0</v>
      </c>
      <c r="G12" s="101">
        <f t="shared" si="2"/>
        <v>0</v>
      </c>
      <c r="H12" s="349"/>
      <c r="I12" s="349"/>
      <c r="J12" s="349"/>
      <c r="K12" s="349"/>
      <c r="L12" s="349"/>
    </row>
    <row r="13" spans="1:12" ht="16.5" customHeight="1">
      <c r="A13" s="359" t="s">
        <v>332</v>
      </c>
      <c r="B13" s="99">
        <f>'Auxiliar administrativo'!F171</f>
        <v>0</v>
      </c>
      <c r="C13" s="127">
        <v>1</v>
      </c>
      <c r="D13" s="99">
        <f t="shared" si="0"/>
        <v>0</v>
      </c>
      <c r="E13" s="130">
        <v>1</v>
      </c>
      <c r="F13" s="129">
        <f t="shared" si="1"/>
        <v>0</v>
      </c>
      <c r="G13" s="101">
        <f t="shared" si="2"/>
        <v>0</v>
      </c>
      <c r="H13" s="349"/>
      <c r="I13" s="349"/>
      <c r="J13" s="349"/>
      <c r="K13" s="349"/>
      <c r="L13" s="349"/>
    </row>
    <row r="14" spans="1:12" ht="15.75">
      <c r="A14" s="359" t="s">
        <v>305</v>
      </c>
      <c r="B14" s="99">
        <f>Motorista!F171</f>
        <v>0</v>
      </c>
      <c r="C14" s="127">
        <v>1</v>
      </c>
      <c r="D14" s="99">
        <f t="shared" si="0"/>
        <v>0</v>
      </c>
      <c r="E14" s="130">
        <v>1</v>
      </c>
      <c r="F14" s="129">
        <f t="shared" si="1"/>
        <v>0</v>
      </c>
      <c r="G14" s="101">
        <f t="shared" si="2"/>
        <v>0</v>
      </c>
      <c r="H14" s="349"/>
      <c r="I14" s="349"/>
      <c r="J14" s="349"/>
      <c r="K14" s="349"/>
      <c r="L14" s="349"/>
    </row>
    <row r="15" spans="1:12" ht="16.5" thickBot="1">
      <c r="A15" s="482" t="s">
        <v>303</v>
      </c>
      <c r="B15" s="483"/>
      <c r="C15" s="483"/>
      <c r="D15" s="483"/>
      <c r="E15" s="484"/>
      <c r="F15" s="131">
        <f>ROUND(SUM(F5:F14),2)</f>
        <v>0</v>
      </c>
      <c r="G15" s="132">
        <f>SUM(G5:G14)</f>
        <v>0</v>
      </c>
      <c r="H15" s="349"/>
      <c r="I15" s="349"/>
      <c r="J15" s="349"/>
      <c r="K15" s="349"/>
      <c r="L15" s="349"/>
    </row>
    <row r="16" spans="1:12" ht="16.5" thickBot="1">
      <c r="A16" s="485" t="s">
        <v>306</v>
      </c>
      <c r="B16" s="481"/>
      <c r="C16" s="481"/>
      <c r="D16" s="481"/>
      <c r="E16" s="481"/>
      <c r="F16" s="486">
        <f>SUM(C5:C14)</f>
        <v>10</v>
      </c>
      <c r="G16" s="487"/>
      <c r="H16" s="349"/>
      <c r="I16" s="349"/>
      <c r="J16" s="349"/>
      <c r="K16" s="349"/>
      <c r="L16" s="349"/>
    </row>
    <row r="17" spans="1:12" ht="16.5" thickBot="1">
      <c r="A17" s="466" t="s">
        <v>172</v>
      </c>
      <c r="B17" s="467"/>
      <c r="C17" s="467"/>
      <c r="D17" s="467"/>
      <c r="E17" s="468"/>
      <c r="F17" s="669">
        <f>SUM(E5:E14)</f>
        <v>12</v>
      </c>
      <c r="G17" s="469"/>
      <c r="H17" s="349"/>
      <c r="I17" s="349"/>
      <c r="J17" s="349"/>
      <c r="K17" s="349"/>
      <c r="L17" s="349"/>
    </row>
    <row r="18" spans="1:12" ht="16.5" thickBot="1">
      <c r="A18" s="133"/>
      <c r="B18" s="95"/>
      <c r="C18" s="95"/>
      <c r="D18" s="95"/>
      <c r="E18" s="95"/>
      <c r="F18" s="95"/>
      <c r="G18" s="102"/>
      <c r="H18" s="349"/>
      <c r="I18" s="349"/>
      <c r="J18" s="349"/>
      <c r="K18" s="349"/>
      <c r="L18" s="349"/>
    </row>
    <row r="19" spans="1:12" ht="15.75">
      <c r="A19" s="460" t="s">
        <v>574</v>
      </c>
      <c r="B19" s="461"/>
      <c r="C19" s="461"/>
      <c r="D19" s="461"/>
      <c r="E19" s="462"/>
      <c r="F19" s="174" t="s">
        <v>173</v>
      </c>
      <c r="G19" s="175" t="s">
        <v>174</v>
      </c>
      <c r="H19" s="349"/>
      <c r="I19" s="349"/>
      <c r="J19" s="349"/>
      <c r="K19" s="349"/>
      <c r="L19" s="349"/>
    </row>
    <row r="20" spans="1:12" ht="51.75" thickBot="1">
      <c r="A20" s="463"/>
      <c r="B20" s="464"/>
      <c r="C20" s="464"/>
      <c r="D20" s="464"/>
      <c r="E20" s="465"/>
      <c r="F20" s="245" t="s">
        <v>190</v>
      </c>
      <c r="G20" s="271" t="s">
        <v>191</v>
      </c>
      <c r="H20" s="349"/>
      <c r="I20" s="349"/>
      <c r="J20" s="349"/>
      <c r="K20" s="349"/>
      <c r="L20" s="349"/>
    </row>
    <row r="21" spans="1:12" ht="15.75" customHeight="1" thickBot="1">
      <c r="A21" s="470" t="s">
        <v>573</v>
      </c>
      <c r="B21" s="471"/>
      <c r="C21" s="471"/>
      <c r="D21" s="471"/>
      <c r="E21" s="472"/>
      <c r="F21" s="272">
        <f>'MATERIAIS DE USO EVENTUAL'!E107</f>
        <v>0</v>
      </c>
      <c r="G21" s="272">
        <f>SUM(F21*12)</f>
        <v>0</v>
      </c>
      <c r="H21" s="349"/>
      <c r="I21" s="349"/>
      <c r="J21" s="349"/>
      <c r="K21" s="349"/>
      <c r="L21" s="349"/>
    </row>
    <row r="22" spans="1:12" ht="15.75" customHeight="1" thickBot="1">
      <c r="A22" s="473" t="s">
        <v>525</v>
      </c>
      <c r="B22" s="474"/>
      <c r="C22" s="474"/>
      <c r="D22" s="474"/>
      <c r="E22" s="475"/>
      <c r="F22" s="272">
        <v>0</v>
      </c>
      <c r="G22" s="272">
        <f>F22*12</f>
        <v>0</v>
      </c>
      <c r="H22" s="349"/>
      <c r="I22" s="349"/>
      <c r="J22" s="349"/>
      <c r="K22" s="349"/>
      <c r="L22" s="349"/>
    </row>
    <row r="23" spans="1:12" ht="16.5" thickBot="1">
      <c r="A23" s="456" t="s">
        <v>576</v>
      </c>
      <c r="B23" s="457"/>
      <c r="C23" s="457"/>
      <c r="D23" s="458"/>
      <c r="E23" s="459"/>
      <c r="F23" s="241">
        <f>SUM(F21:F22)</f>
        <v>0</v>
      </c>
      <c r="G23" s="176">
        <f>SUM(G21:G22)</f>
        <v>0</v>
      </c>
      <c r="H23" s="349"/>
      <c r="I23" s="349"/>
      <c r="J23" s="349"/>
      <c r="K23" s="349"/>
      <c r="L23" s="349"/>
    </row>
    <row r="24" spans="1:12" ht="15.75" customHeight="1" thickBot="1">
      <c r="A24" s="177"/>
      <c r="B24" s="166"/>
      <c r="C24" s="166"/>
      <c r="D24" s="166"/>
      <c r="E24" s="166"/>
      <c r="F24" s="178"/>
      <c r="G24" s="178"/>
      <c r="H24" s="349"/>
      <c r="I24" s="349"/>
      <c r="J24" s="349"/>
      <c r="K24" s="349"/>
      <c r="L24" s="349"/>
    </row>
    <row r="25" spans="1:12" ht="15.75" customHeight="1">
      <c r="A25" s="460" t="s">
        <v>582</v>
      </c>
      <c r="B25" s="461"/>
      <c r="C25" s="461"/>
      <c r="D25" s="461"/>
      <c r="E25" s="462"/>
      <c r="F25" s="226" t="s">
        <v>175</v>
      </c>
      <c r="G25" s="242" t="s">
        <v>176</v>
      </c>
      <c r="H25" s="349"/>
      <c r="I25" s="349"/>
      <c r="J25" s="349"/>
      <c r="K25" s="349"/>
      <c r="L25" s="349"/>
    </row>
    <row r="26" spans="1:12" ht="15.75" customHeight="1" thickBot="1">
      <c r="A26" s="463"/>
      <c r="B26" s="464"/>
      <c r="C26" s="464"/>
      <c r="D26" s="464"/>
      <c r="E26" s="465"/>
      <c r="F26" s="243">
        <f>F23+F15</f>
        <v>0</v>
      </c>
      <c r="G26" s="244">
        <f>G23+G15</f>
        <v>0</v>
      </c>
      <c r="H26" s="349"/>
      <c r="I26" s="349"/>
      <c r="J26" s="349"/>
      <c r="K26" s="349"/>
      <c r="L26" s="349"/>
    </row>
    <row r="27" spans="1:12" ht="15.75" customHeight="1">
      <c r="A27" s="133"/>
      <c r="B27" s="95"/>
      <c r="C27" s="95"/>
      <c r="D27" s="95"/>
      <c r="E27" s="95"/>
      <c r="F27" s="95"/>
      <c r="G27" s="102"/>
      <c r="H27" s="349"/>
      <c r="I27" s="349"/>
      <c r="J27" s="349"/>
      <c r="K27" s="349"/>
      <c r="L27" s="349"/>
    </row>
    <row r="28" spans="1:12" ht="16.5" customHeight="1">
      <c r="A28" s="352"/>
      <c r="B28" s="353"/>
      <c r="C28" s="354"/>
      <c r="H28" s="349"/>
      <c r="I28" s="349"/>
      <c r="J28" s="349"/>
      <c r="K28" s="349"/>
      <c r="L28" s="349"/>
    </row>
    <row r="29" spans="1:12" ht="15.75">
      <c r="A29" s="352"/>
      <c r="B29" s="353"/>
      <c r="C29" s="354"/>
      <c r="H29" s="349"/>
      <c r="I29" s="349"/>
      <c r="J29" s="349"/>
      <c r="K29" s="349"/>
      <c r="L29" s="349"/>
    </row>
    <row r="30" spans="1:12" ht="15.75">
      <c r="A30" s="352"/>
      <c r="B30" s="353"/>
      <c r="C30" s="354"/>
      <c r="H30" s="349"/>
      <c r="I30" s="349"/>
      <c r="J30" s="349"/>
      <c r="K30" s="349"/>
      <c r="L30" s="349"/>
    </row>
    <row r="31" spans="1:12" ht="15.75" customHeight="1">
      <c r="A31" s="352"/>
      <c r="B31" s="353"/>
      <c r="C31" s="354"/>
      <c r="H31" s="349"/>
      <c r="I31" s="349"/>
      <c r="J31" s="349"/>
      <c r="K31" s="349"/>
      <c r="L31" s="349"/>
    </row>
    <row r="32" spans="1:12" ht="15.75">
      <c r="H32" s="349"/>
      <c r="I32" s="349"/>
      <c r="J32" s="349"/>
      <c r="K32" s="349"/>
      <c r="L32" s="349"/>
    </row>
    <row r="33" spans="1:12" ht="15.75">
      <c r="A33" s="357"/>
      <c r="B33" s="358"/>
      <c r="H33" s="349"/>
      <c r="I33" s="349"/>
      <c r="J33" s="349"/>
      <c r="K33" s="349"/>
      <c r="L33" s="349"/>
    </row>
    <row r="34" spans="1:12" ht="15.75">
      <c r="H34" s="349"/>
      <c r="I34" s="349"/>
      <c r="J34" s="349"/>
      <c r="K34" s="349"/>
      <c r="L34" s="349"/>
    </row>
    <row r="35" spans="1:12" ht="16.5" customHeight="1">
      <c r="H35" s="349"/>
      <c r="I35" s="349"/>
      <c r="J35" s="349"/>
      <c r="K35" s="349"/>
      <c r="L35" s="349"/>
    </row>
    <row r="36" spans="1:12" ht="15.75">
      <c r="H36" s="349"/>
      <c r="I36" s="349"/>
      <c r="J36" s="349"/>
      <c r="K36" s="349"/>
      <c r="L36" s="349"/>
    </row>
    <row r="37" spans="1:12" ht="15.75">
      <c r="H37" s="349"/>
      <c r="I37" s="349"/>
      <c r="J37" s="349"/>
      <c r="K37" s="349"/>
      <c r="L37" s="349"/>
    </row>
    <row r="38" spans="1:12" ht="15.75">
      <c r="H38" s="349"/>
      <c r="I38" s="349"/>
      <c r="J38" s="349"/>
      <c r="K38" s="349"/>
      <c r="L38" s="349"/>
    </row>
    <row r="39" spans="1:12" ht="15.75">
      <c r="H39" s="349"/>
      <c r="I39" s="349"/>
      <c r="J39" s="349"/>
      <c r="K39" s="349"/>
      <c r="L39" s="349"/>
    </row>
    <row r="40" spans="1:12" ht="15.75">
      <c r="H40" s="349"/>
      <c r="I40" s="349"/>
      <c r="J40" s="349"/>
      <c r="K40" s="349"/>
      <c r="L40" s="349"/>
    </row>
    <row r="41" spans="1:12" ht="15.75">
      <c r="H41" s="349"/>
      <c r="I41" s="349"/>
      <c r="J41" s="349"/>
      <c r="K41" s="349"/>
      <c r="L41" s="349"/>
    </row>
    <row r="42" spans="1:12" ht="15.75">
      <c r="H42" s="349"/>
      <c r="I42" s="349"/>
      <c r="J42" s="349"/>
      <c r="K42" s="349"/>
      <c r="L42" s="349"/>
    </row>
    <row r="43" spans="1:12" ht="15.75">
      <c r="H43" s="349"/>
      <c r="I43" s="349"/>
      <c r="J43" s="349"/>
      <c r="K43" s="349"/>
      <c r="L43" s="349"/>
    </row>
    <row r="44" spans="1:12" ht="15.75">
      <c r="H44" s="349"/>
      <c r="I44" s="349"/>
      <c r="J44" s="349"/>
      <c r="K44" s="349"/>
      <c r="L44" s="349"/>
    </row>
    <row r="45" spans="1:12" ht="15.75">
      <c r="H45" s="349"/>
      <c r="I45" s="349"/>
      <c r="J45" s="349"/>
      <c r="K45" s="349"/>
      <c r="L45" s="349"/>
    </row>
    <row r="46" spans="1:12" ht="15.75">
      <c r="H46" s="349"/>
      <c r="I46" s="349"/>
      <c r="J46" s="349"/>
      <c r="K46" s="349"/>
      <c r="L46" s="349"/>
    </row>
    <row r="47" spans="1:12" ht="15.75">
      <c r="H47" s="349"/>
      <c r="I47" s="349"/>
      <c r="J47" s="349"/>
      <c r="K47" s="349"/>
      <c r="L47" s="349"/>
    </row>
    <row r="48" spans="1:12" ht="15.75">
      <c r="H48" s="349"/>
      <c r="I48" s="349"/>
      <c r="J48" s="349"/>
      <c r="K48" s="349"/>
      <c r="L48" s="349"/>
    </row>
    <row r="49" spans="8:12" ht="15.75">
      <c r="H49" s="349"/>
      <c r="I49" s="349"/>
      <c r="J49" s="349"/>
      <c r="K49" s="349"/>
      <c r="L49" s="349"/>
    </row>
    <row r="50" spans="8:12" ht="15.75">
      <c r="H50" s="349"/>
      <c r="I50" s="349"/>
      <c r="J50" s="349"/>
      <c r="K50" s="349"/>
      <c r="L50" s="349"/>
    </row>
    <row r="51" spans="8:12" ht="15.75">
      <c r="H51" s="349"/>
      <c r="I51" s="349"/>
      <c r="J51" s="349"/>
      <c r="K51" s="349"/>
      <c r="L51" s="349"/>
    </row>
    <row r="52" spans="8:12" ht="15.75" customHeight="1">
      <c r="H52" s="349"/>
      <c r="I52" s="349"/>
      <c r="J52" s="349"/>
      <c r="K52" s="349"/>
      <c r="L52" s="349"/>
    </row>
    <row r="53" spans="8:12" ht="15.75" customHeight="1">
      <c r="H53" s="349"/>
      <c r="I53" s="349"/>
      <c r="J53" s="349"/>
      <c r="K53" s="349"/>
      <c r="L53" s="349"/>
    </row>
    <row r="54" spans="8:12" ht="15.75" customHeight="1">
      <c r="H54" s="349"/>
      <c r="I54" s="349"/>
      <c r="J54" s="349"/>
      <c r="K54" s="349"/>
      <c r="L54" s="349"/>
    </row>
    <row r="55" spans="8:12" ht="15.75">
      <c r="H55" s="349"/>
      <c r="I55" s="349"/>
      <c r="J55" s="349"/>
      <c r="K55" s="349"/>
      <c r="L55" s="349"/>
    </row>
    <row r="56" spans="8:12" ht="15.75" customHeight="1">
      <c r="H56" s="349"/>
      <c r="I56" s="349"/>
      <c r="J56" s="349"/>
      <c r="K56" s="349"/>
      <c r="L56" s="349"/>
    </row>
    <row r="57" spans="8:12" ht="15.75" customHeight="1">
      <c r="H57" s="349"/>
      <c r="I57" s="349"/>
      <c r="J57" s="349"/>
      <c r="K57" s="349"/>
      <c r="L57" s="349"/>
    </row>
    <row r="58" spans="8:12" ht="15.75" customHeight="1">
      <c r="H58" s="349"/>
      <c r="I58" s="349"/>
      <c r="J58" s="349"/>
      <c r="K58" s="349"/>
      <c r="L58" s="349"/>
    </row>
    <row r="59" spans="8:12" ht="15.75" customHeight="1">
      <c r="H59" s="349"/>
      <c r="I59" s="349"/>
      <c r="J59" s="349"/>
      <c r="K59" s="349"/>
      <c r="L59" s="349"/>
    </row>
    <row r="60" spans="8:12" ht="16.5" customHeight="1">
      <c r="H60" s="349"/>
      <c r="I60" s="349"/>
      <c r="J60" s="349"/>
      <c r="K60" s="349"/>
      <c r="L60" s="349"/>
    </row>
    <row r="61" spans="8:12" ht="15.75">
      <c r="H61" s="349"/>
      <c r="I61" s="349"/>
      <c r="J61" s="349"/>
      <c r="K61" s="349"/>
      <c r="L61" s="349"/>
    </row>
    <row r="62" spans="8:12" ht="15.75">
      <c r="H62" s="349"/>
      <c r="I62" s="349"/>
      <c r="J62" s="349"/>
      <c r="K62" s="349"/>
      <c r="L62" s="349"/>
    </row>
    <row r="63" spans="8:12" ht="15.75" customHeight="1">
      <c r="H63" s="349"/>
      <c r="I63" s="349"/>
      <c r="J63" s="349"/>
      <c r="K63" s="349"/>
      <c r="L63" s="349"/>
    </row>
    <row r="64" spans="8:12" ht="15.75">
      <c r="H64" s="349"/>
      <c r="I64" s="349"/>
      <c r="J64" s="349"/>
      <c r="K64" s="349"/>
      <c r="L64" s="349"/>
    </row>
    <row r="65" spans="8:12" ht="15.75">
      <c r="H65" s="349"/>
      <c r="I65" s="349"/>
      <c r="J65" s="349"/>
      <c r="K65" s="349"/>
      <c r="L65" s="349"/>
    </row>
    <row r="66" spans="8:12" ht="15.75">
      <c r="H66" s="349"/>
      <c r="I66" s="349"/>
      <c r="J66" s="349"/>
      <c r="K66" s="349"/>
      <c r="L66" s="349"/>
    </row>
    <row r="67" spans="8:12" ht="15.75">
      <c r="H67" s="349"/>
      <c r="I67" s="349"/>
      <c r="J67" s="349"/>
      <c r="K67" s="349"/>
      <c r="L67" s="349"/>
    </row>
    <row r="68" spans="8:12" ht="15.75">
      <c r="H68" s="349"/>
      <c r="I68" s="349"/>
      <c r="J68" s="349"/>
      <c r="K68" s="349"/>
      <c r="L68" s="349"/>
    </row>
    <row r="69" spans="8:12" ht="15.75">
      <c r="H69" s="349"/>
      <c r="I69" s="349"/>
      <c r="J69" s="349"/>
      <c r="K69" s="349"/>
      <c r="L69" s="349"/>
    </row>
    <row r="70" spans="8:12" ht="15.75">
      <c r="H70" s="349"/>
      <c r="I70" s="349"/>
      <c r="J70" s="349"/>
      <c r="K70" s="349"/>
      <c r="L70" s="349"/>
    </row>
    <row r="71" spans="8:12" ht="15.75">
      <c r="H71" s="349"/>
      <c r="I71" s="349"/>
      <c r="J71" s="349"/>
      <c r="K71" s="349"/>
      <c r="L71" s="349"/>
    </row>
    <row r="72" spans="8:12" ht="15.75">
      <c r="H72" s="349"/>
      <c r="I72" s="349"/>
      <c r="J72" s="349"/>
      <c r="K72" s="349"/>
      <c r="L72" s="349"/>
    </row>
    <row r="73" spans="8:12" ht="15.75">
      <c r="H73" s="349"/>
      <c r="I73" s="349"/>
      <c r="J73" s="349"/>
      <c r="K73" s="349"/>
      <c r="L73" s="349"/>
    </row>
    <row r="74" spans="8:12" ht="15.75">
      <c r="H74" s="349"/>
      <c r="I74" s="349"/>
      <c r="J74" s="349"/>
      <c r="K74" s="349"/>
      <c r="L74" s="349"/>
    </row>
    <row r="75" spans="8:12" ht="15.75">
      <c r="H75" s="349"/>
      <c r="I75" s="349"/>
      <c r="J75" s="349"/>
      <c r="K75" s="349"/>
      <c r="L75" s="349"/>
    </row>
    <row r="76" spans="8:12" ht="15.75">
      <c r="H76" s="349"/>
      <c r="I76" s="349"/>
      <c r="J76" s="349"/>
      <c r="K76" s="349"/>
      <c r="L76" s="349"/>
    </row>
    <row r="77" spans="8:12" ht="15.75">
      <c r="H77" s="349"/>
      <c r="I77" s="349"/>
      <c r="J77" s="349"/>
      <c r="K77" s="349"/>
      <c r="L77" s="349"/>
    </row>
    <row r="78" spans="8:12" ht="15.75">
      <c r="H78" s="349"/>
      <c r="I78" s="349"/>
      <c r="J78" s="349"/>
      <c r="K78" s="349"/>
      <c r="L78" s="349"/>
    </row>
    <row r="79" spans="8:12" ht="15.75">
      <c r="H79" s="349"/>
      <c r="I79" s="349"/>
      <c r="J79" s="349"/>
      <c r="K79" s="349"/>
      <c r="L79" s="349"/>
    </row>
    <row r="80" spans="8:12" ht="15.75">
      <c r="H80" s="349"/>
      <c r="I80" s="349"/>
      <c r="J80" s="349"/>
      <c r="K80" s="349"/>
      <c r="L80" s="349"/>
    </row>
    <row r="81" spans="8:12" ht="15.75">
      <c r="H81" s="349"/>
      <c r="I81" s="349"/>
      <c r="J81" s="349"/>
      <c r="K81" s="349"/>
      <c r="L81" s="349"/>
    </row>
    <row r="82" spans="8:12" ht="15.75">
      <c r="H82" s="349"/>
      <c r="I82" s="349"/>
      <c r="J82" s="349"/>
      <c r="K82" s="349"/>
      <c r="L82" s="349"/>
    </row>
    <row r="83" spans="8:12" ht="15.75">
      <c r="H83" s="349"/>
      <c r="I83" s="349"/>
      <c r="J83" s="349"/>
      <c r="K83" s="349"/>
      <c r="L83" s="349"/>
    </row>
    <row r="84" spans="8:12" ht="15.75">
      <c r="H84" s="349"/>
      <c r="I84" s="349"/>
      <c r="J84" s="349"/>
      <c r="K84" s="349"/>
      <c r="L84" s="349"/>
    </row>
    <row r="85" spans="8:12" ht="15.75">
      <c r="H85" s="349"/>
      <c r="I85" s="349"/>
      <c r="J85" s="349"/>
      <c r="K85" s="349"/>
      <c r="L85" s="349"/>
    </row>
    <row r="86" spans="8:12" ht="15.75">
      <c r="H86" s="349"/>
      <c r="I86" s="349"/>
      <c r="J86" s="349"/>
      <c r="K86" s="349"/>
      <c r="L86" s="349"/>
    </row>
    <row r="87" spans="8:12" ht="15.75">
      <c r="H87" s="349"/>
      <c r="I87" s="349"/>
      <c r="J87" s="349"/>
      <c r="K87" s="349"/>
      <c r="L87" s="349"/>
    </row>
    <row r="88" spans="8:12" ht="15.75">
      <c r="H88" s="349"/>
      <c r="I88" s="349"/>
      <c r="J88" s="349"/>
      <c r="K88" s="349"/>
      <c r="L88" s="349"/>
    </row>
    <row r="89" spans="8:12" ht="15.75">
      <c r="H89" s="349"/>
      <c r="I89" s="349"/>
      <c r="J89" s="349"/>
      <c r="K89" s="349"/>
      <c r="L89" s="349"/>
    </row>
    <row r="90" spans="8:12" ht="15.75">
      <c r="H90" s="349"/>
      <c r="I90" s="349"/>
      <c r="J90" s="349"/>
      <c r="K90" s="349"/>
      <c r="L90" s="349"/>
    </row>
    <row r="91" spans="8:12" ht="15.75">
      <c r="H91" s="349"/>
      <c r="I91" s="349"/>
      <c r="J91" s="349"/>
      <c r="K91" s="349"/>
      <c r="L91" s="349"/>
    </row>
    <row r="92" spans="8:12" ht="15.75">
      <c r="H92" s="349"/>
      <c r="I92" s="349"/>
      <c r="J92" s="349"/>
      <c r="K92" s="349"/>
      <c r="L92" s="349"/>
    </row>
    <row r="93" spans="8:12" ht="15.75">
      <c r="H93" s="349"/>
      <c r="I93" s="349"/>
      <c r="J93" s="349"/>
      <c r="K93" s="349"/>
      <c r="L93" s="349"/>
    </row>
    <row r="94" spans="8:12" ht="15.75">
      <c r="H94" s="349"/>
      <c r="I94" s="349"/>
      <c r="J94" s="349"/>
      <c r="K94" s="349"/>
      <c r="L94" s="349"/>
    </row>
    <row r="95" spans="8:12" ht="15.75">
      <c r="H95" s="349"/>
      <c r="I95" s="349"/>
      <c r="J95" s="349"/>
      <c r="K95" s="349"/>
      <c r="L95" s="349"/>
    </row>
    <row r="96" spans="8:12" ht="15.75">
      <c r="H96" s="349"/>
      <c r="I96" s="349"/>
      <c r="J96" s="349"/>
      <c r="K96" s="349"/>
      <c r="L96" s="349"/>
    </row>
    <row r="97" spans="8:12" ht="15.75">
      <c r="H97" s="349"/>
      <c r="I97" s="349"/>
      <c r="J97" s="349"/>
      <c r="K97" s="349"/>
      <c r="L97" s="349"/>
    </row>
    <row r="98" spans="8:12" ht="15.75">
      <c r="H98" s="349"/>
      <c r="I98" s="349"/>
      <c r="J98" s="349"/>
      <c r="K98" s="349"/>
      <c r="L98" s="349"/>
    </row>
    <row r="99" spans="8:12" ht="15.75">
      <c r="H99" s="349"/>
      <c r="I99" s="349"/>
      <c r="J99" s="349"/>
      <c r="K99" s="349"/>
      <c r="L99" s="349"/>
    </row>
    <row r="100" spans="8:12" ht="15.75">
      <c r="H100" s="349"/>
      <c r="I100" s="349"/>
      <c r="J100" s="349"/>
      <c r="K100" s="349"/>
      <c r="L100" s="349"/>
    </row>
    <row r="101" spans="8:12" ht="15.75">
      <c r="H101" s="349"/>
      <c r="I101" s="349"/>
      <c r="J101" s="349"/>
      <c r="K101" s="349"/>
      <c r="L101" s="349"/>
    </row>
    <row r="102" spans="8:12" ht="15.75">
      <c r="H102" s="349"/>
      <c r="I102" s="349"/>
      <c r="J102" s="349"/>
      <c r="K102" s="349"/>
      <c r="L102" s="349"/>
    </row>
    <row r="103" spans="8:12" ht="15.75">
      <c r="H103" s="349"/>
      <c r="I103" s="349"/>
      <c r="J103" s="349"/>
      <c r="K103" s="349"/>
      <c r="L103" s="349"/>
    </row>
    <row r="104" spans="8:12" ht="15.75">
      <c r="H104" s="349"/>
      <c r="I104" s="349"/>
      <c r="J104" s="349"/>
      <c r="K104" s="349"/>
      <c r="L104" s="349"/>
    </row>
    <row r="105" spans="8:12" ht="15.75">
      <c r="H105" s="349"/>
      <c r="I105" s="349"/>
      <c r="J105" s="349"/>
      <c r="K105" s="349"/>
      <c r="L105" s="349"/>
    </row>
    <row r="106" spans="8:12" ht="15.75">
      <c r="H106" s="349"/>
      <c r="I106" s="349"/>
      <c r="J106" s="349"/>
      <c r="K106" s="349"/>
      <c r="L106" s="349"/>
    </row>
    <row r="107" spans="8:12" ht="15.75">
      <c r="H107" s="349"/>
      <c r="I107" s="349"/>
      <c r="J107" s="349"/>
      <c r="K107" s="349"/>
      <c r="L107" s="349"/>
    </row>
    <row r="108" spans="8:12" ht="15.75">
      <c r="H108" s="349"/>
      <c r="I108" s="349"/>
      <c r="J108" s="349"/>
      <c r="K108" s="349"/>
      <c r="L108" s="349"/>
    </row>
    <row r="109" spans="8:12" ht="15.75">
      <c r="H109" s="349"/>
      <c r="I109" s="349"/>
      <c r="J109" s="349"/>
      <c r="K109" s="349"/>
      <c r="L109" s="349"/>
    </row>
    <row r="110" spans="8:12" ht="15.75">
      <c r="H110" s="349"/>
      <c r="I110" s="349"/>
      <c r="J110" s="349"/>
      <c r="K110" s="349"/>
      <c r="L110" s="349"/>
    </row>
    <row r="111" spans="8:12" ht="15.75">
      <c r="H111" s="349"/>
      <c r="I111" s="349"/>
      <c r="J111" s="349"/>
      <c r="K111" s="349"/>
      <c r="L111" s="349"/>
    </row>
    <row r="112" spans="8:12" ht="15.75">
      <c r="H112" s="349"/>
      <c r="I112" s="349"/>
      <c r="J112" s="349"/>
      <c r="K112" s="349"/>
      <c r="L112" s="349"/>
    </row>
    <row r="113" spans="8:12" ht="15.75">
      <c r="H113" s="349"/>
      <c r="I113" s="349"/>
      <c r="J113" s="349"/>
      <c r="K113" s="349"/>
      <c r="L113" s="349"/>
    </row>
  </sheetData>
  <mergeCells count="13">
    <mergeCell ref="A1:G1"/>
    <mergeCell ref="A2:G2"/>
    <mergeCell ref="A3:G3"/>
    <mergeCell ref="A15:E15"/>
    <mergeCell ref="A16:E16"/>
    <mergeCell ref="F16:G16"/>
    <mergeCell ref="A23:E23"/>
    <mergeCell ref="A25:E26"/>
    <mergeCell ref="A17:E17"/>
    <mergeCell ref="F17:G17"/>
    <mergeCell ref="A21:E21"/>
    <mergeCell ref="A22:E22"/>
    <mergeCell ref="A19:E20"/>
  </mergeCells>
  <printOptions horizontalCentered="1"/>
  <pageMargins left="0.51181102362204722" right="0.51181102362204722" top="0.59055118110236227" bottom="0.59055118110236227" header="0" footer="0"/>
  <pageSetup paperSize="9" orientation="portrait" r:id="rId1"/>
  <ignoredErrors>
    <ignoredError sqref="B12" evalError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10" zoomScaleNormal="110" workbookViewId="0">
      <pane xSplit="1" ySplit="4" topLeftCell="B5" activePane="bottomRight" state="frozen"/>
      <selection activeCell="I190" sqref="I190"/>
      <selection pane="topRight" activeCell="I190" sqref="I190"/>
      <selection pane="bottomLeft" activeCell="I190" sqref="I190"/>
      <selection pane="bottomRight" activeCell="A2" sqref="A2:G2"/>
    </sheetView>
  </sheetViews>
  <sheetFormatPr defaultRowHeight="12.75"/>
  <cols>
    <col min="1" max="1" width="5.42578125" style="103" bestFit="1" customWidth="1"/>
    <col min="2" max="2" width="37.5703125" style="103" customWidth="1"/>
    <col min="3" max="3" width="6.42578125" style="103" customWidth="1"/>
    <col min="4" max="4" width="13.28515625" style="103" customWidth="1"/>
    <col min="5" max="5" width="15" style="103" customWidth="1"/>
    <col min="6" max="6" width="15.140625" style="114" bestFit="1" customWidth="1"/>
    <col min="7" max="7" width="15.140625" style="103" customWidth="1"/>
    <col min="8" max="16384" width="9.140625" style="103"/>
  </cols>
  <sheetData>
    <row r="1" spans="1:7" ht="30" customHeight="1">
      <c r="A1" s="654"/>
      <c r="B1" s="655"/>
      <c r="C1" s="655"/>
      <c r="D1" s="655"/>
      <c r="E1" s="655"/>
      <c r="F1" s="656"/>
      <c r="G1" s="657"/>
    </row>
    <row r="2" spans="1:7" ht="27.75" customHeight="1">
      <c r="A2" s="612" t="s">
        <v>180</v>
      </c>
      <c r="B2" s="612"/>
      <c r="C2" s="612"/>
      <c r="D2" s="612"/>
      <c r="E2" s="612"/>
      <c r="F2" s="612"/>
      <c r="G2" s="612"/>
    </row>
    <row r="3" spans="1:7" ht="6" customHeight="1" thickBot="1">
      <c r="F3" s="103"/>
    </row>
    <row r="4" spans="1:7" ht="51.75" thickBot="1">
      <c r="A4" s="104" t="s">
        <v>192</v>
      </c>
      <c r="B4" s="105" t="s">
        <v>193</v>
      </c>
      <c r="C4" s="106" t="s">
        <v>194</v>
      </c>
      <c r="D4" s="107" t="s">
        <v>195</v>
      </c>
      <c r="E4" s="107" t="s">
        <v>196</v>
      </c>
      <c r="F4" s="116" t="s">
        <v>197</v>
      </c>
      <c r="G4" s="108" t="s">
        <v>198</v>
      </c>
    </row>
    <row r="5" spans="1:7" ht="42" customHeight="1">
      <c r="A5" s="109">
        <v>1</v>
      </c>
      <c r="B5" s="110" t="s">
        <v>518</v>
      </c>
      <c r="C5" s="111">
        <v>1</v>
      </c>
      <c r="D5" s="290"/>
      <c r="E5" s="112">
        <f>C5*D5</f>
        <v>0</v>
      </c>
      <c r="F5" s="292">
        <v>60</v>
      </c>
      <c r="G5" s="112">
        <f>(E5*0.8)/F5</f>
        <v>0</v>
      </c>
    </row>
    <row r="6" spans="1:7" ht="66" customHeight="1">
      <c r="A6" s="274"/>
      <c r="B6" s="275" t="s">
        <v>585</v>
      </c>
      <c r="C6" s="276">
        <v>168</v>
      </c>
      <c r="D6" s="291"/>
      <c r="E6" s="112">
        <f>C6*D6</f>
        <v>0</v>
      </c>
      <c r="F6" s="293" t="s">
        <v>575</v>
      </c>
      <c r="G6" s="277">
        <f>E6</f>
        <v>0</v>
      </c>
    </row>
    <row r="7" spans="1:7" ht="19.5" customHeight="1" thickBot="1">
      <c r="A7" s="661" t="s">
        <v>178</v>
      </c>
      <c r="B7" s="662"/>
      <c r="C7" s="662"/>
      <c r="D7" s="662"/>
      <c r="E7" s="663"/>
      <c r="F7" s="664"/>
      <c r="G7" s="273">
        <f>SUM(G5:G6)</f>
        <v>0</v>
      </c>
    </row>
    <row r="8" spans="1:7" ht="19.5" customHeight="1" thickBot="1">
      <c r="A8" s="665" t="s">
        <v>184</v>
      </c>
      <c r="B8" s="666"/>
      <c r="C8" s="666"/>
      <c r="D8" s="666"/>
      <c r="E8" s="667"/>
      <c r="F8" s="668"/>
      <c r="G8" s="294">
        <v>12</v>
      </c>
    </row>
    <row r="9" spans="1:7" ht="19.5" customHeight="1" thickBot="1">
      <c r="A9" s="658" t="s">
        <v>179</v>
      </c>
      <c r="B9" s="659"/>
      <c r="C9" s="659"/>
      <c r="D9" s="659"/>
      <c r="E9" s="659"/>
      <c r="F9" s="660"/>
      <c r="G9" s="113">
        <f>G7/G8</f>
        <v>0</v>
      </c>
    </row>
    <row r="10" spans="1:7" ht="26.25" customHeight="1"/>
    <row r="11" spans="1:7" ht="19.5" customHeight="1"/>
    <row r="12" spans="1:7" ht="19.5" customHeight="1"/>
    <row r="13" spans="1:7" ht="19.5" customHeight="1"/>
    <row r="14" spans="1:7" ht="19.5" customHeight="1"/>
    <row r="15" spans="1:7" ht="19.5" customHeight="1"/>
    <row r="16" spans="1:7" ht="19.5" customHeight="1"/>
    <row r="17" spans="1:7" ht="19.5" customHeight="1"/>
    <row r="18" spans="1:7" ht="19.5" customHeight="1"/>
    <row r="19" spans="1:7" ht="19.5" customHeight="1"/>
    <row r="20" spans="1:7" ht="19.5" customHeight="1"/>
    <row r="21" spans="1:7" ht="19.5" customHeight="1"/>
    <row r="22" spans="1:7" ht="19.5" customHeight="1"/>
    <row r="23" spans="1:7" ht="19.5" customHeight="1"/>
    <row r="24" spans="1:7" s="115" customFormat="1" ht="33" customHeight="1">
      <c r="A24" s="103"/>
      <c r="B24" s="103"/>
      <c r="C24" s="103"/>
      <c r="D24" s="103"/>
      <c r="E24" s="103"/>
      <c r="F24" s="114"/>
      <c r="G24" s="103"/>
    </row>
  </sheetData>
  <mergeCells count="5">
    <mergeCell ref="A1:G1"/>
    <mergeCell ref="A2:G2"/>
    <mergeCell ref="A9:F9"/>
    <mergeCell ref="A7:F7"/>
    <mergeCell ref="A8:F8"/>
  </mergeCells>
  <printOptions horizontalCentered="1"/>
  <pageMargins left="0.51181102362204722" right="0.51181102362204722" top="0.78740157480314965" bottom="0.59055118110236227" header="0" footer="0"/>
  <pageSetup paperSize="9" scale="8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4"/>
  <sheetViews>
    <sheetView zoomScale="120" zoomScaleNormal="120" workbookViewId="0">
      <pane ySplit="2" topLeftCell="A3" activePane="bottomLeft" state="frozen"/>
      <selection activeCell="I190" sqref="I190"/>
      <selection pane="bottomLeft" activeCell="A3" sqref="A3:F3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9.5703125" style="209" bestFit="1" customWidth="1"/>
    <col min="8" max="9" width="9.140625" style="209"/>
    <col min="10" max="10" width="11.7109375" style="209" customWidth="1"/>
    <col min="11" max="16384" width="9.140625" style="209"/>
  </cols>
  <sheetData>
    <row r="1" spans="1:7" ht="13.5" customHeight="1"/>
    <row r="2" spans="1:7" ht="29.25" customHeight="1">
      <c r="A2" s="582"/>
      <c r="B2" s="583"/>
      <c r="C2" s="583"/>
      <c r="D2" s="584"/>
      <c r="E2" s="584"/>
      <c r="F2" s="585"/>
      <c r="G2" s="585"/>
    </row>
    <row r="3" spans="1:7" ht="25.5" customHeight="1">
      <c r="A3" s="476"/>
      <c r="B3" s="586"/>
      <c r="C3" s="586"/>
      <c r="D3" s="586"/>
      <c r="E3" s="586"/>
      <c r="F3" s="586"/>
    </row>
    <row r="4" spans="1:7">
      <c r="A4" s="181" t="s">
        <v>444</v>
      </c>
      <c r="B4" s="181"/>
      <c r="C4" s="181"/>
      <c r="D4" s="181"/>
      <c r="E4" s="181"/>
      <c r="F4" s="181"/>
    </row>
    <row r="6" spans="1:7">
      <c r="B6" s="205" t="s">
        <v>122</v>
      </c>
      <c r="C6" s="587"/>
      <c r="D6" s="587"/>
      <c r="E6" s="587"/>
      <c r="F6" s="587"/>
    </row>
    <row r="7" spans="1:7">
      <c r="B7" s="205" t="s">
        <v>123</v>
      </c>
      <c r="C7" s="587"/>
      <c r="D7" s="587"/>
      <c r="E7" s="587"/>
      <c r="F7" s="587"/>
    </row>
    <row r="8" spans="1:7">
      <c r="B8" s="205" t="s">
        <v>0</v>
      </c>
      <c r="C8" s="587"/>
      <c r="D8" s="587"/>
      <c r="E8" s="587"/>
      <c r="F8" s="587"/>
    </row>
    <row r="10" spans="1:7">
      <c r="A10" s="531" t="s">
        <v>1</v>
      </c>
      <c r="B10" s="531"/>
      <c r="C10" s="531"/>
      <c r="D10" s="531"/>
      <c r="E10" s="531"/>
      <c r="F10" s="531"/>
    </row>
    <row r="11" spans="1:7">
      <c r="A11" s="188" t="s">
        <v>27</v>
      </c>
      <c r="B11" s="281" t="s">
        <v>2</v>
      </c>
      <c r="C11" s="282"/>
      <c r="D11" s="282"/>
      <c r="E11" s="282"/>
      <c r="F11" s="285"/>
    </row>
    <row r="12" spans="1:7">
      <c r="A12" s="188" t="s">
        <v>28</v>
      </c>
      <c r="B12" s="289" t="s">
        <v>3</v>
      </c>
      <c r="C12" s="299"/>
      <c r="D12" s="299"/>
      <c r="E12" s="299"/>
      <c r="F12" s="188"/>
    </row>
    <row r="13" spans="1:7" ht="25.5">
      <c r="A13" s="204" t="s">
        <v>29</v>
      </c>
      <c r="B13" s="300" t="s">
        <v>235</v>
      </c>
      <c r="C13" s="301"/>
      <c r="D13" s="301"/>
      <c r="E13" s="302"/>
      <c r="F13" s="182" t="s">
        <v>579</v>
      </c>
    </row>
    <row r="14" spans="1:7">
      <c r="A14" s="188" t="s">
        <v>30</v>
      </c>
      <c r="B14" s="303" t="s">
        <v>577</v>
      </c>
      <c r="C14" s="304"/>
      <c r="D14" s="304"/>
      <c r="E14" s="304"/>
      <c r="F14" s="188">
        <v>12</v>
      </c>
    </row>
    <row r="16" spans="1:7">
      <c r="A16" s="531" t="s">
        <v>31</v>
      </c>
      <c r="B16" s="531"/>
      <c r="C16" s="531"/>
      <c r="D16" s="531"/>
      <c r="E16" s="531"/>
      <c r="F16" s="531"/>
    </row>
    <row r="17" spans="1:6" ht="15" customHeight="1">
      <c r="A17" s="516" t="s">
        <v>32</v>
      </c>
      <c r="B17" s="569"/>
      <c r="C17" s="562"/>
      <c r="D17" s="516" t="s">
        <v>236</v>
      </c>
      <c r="E17" s="562"/>
      <c r="F17" s="284" t="s">
        <v>230</v>
      </c>
    </row>
    <row r="18" spans="1:6" ht="15">
      <c r="A18" s="516" t="s">
        <v>333</v>
      </c>
      <c r="B18" s="569"/>
      <c r="C18" s="571"/>
      <c r="D18" s="531" t="s">
        <v>284</v>
      </c>
      <c r="E18" s="572"/>
      <c r="F18" s="189">
        <v>1</v>
      </c>
    </row>
    <row r="19" spans="1:6" ht="16.5" customHeight="1"/>
    <row r="20" spans="1:6">
      <c r="A20" s="287" t="s">
        <v>4</v>
      </c>
      <c r="B20" s="280"/>
      <c r="C20" s="280"/>
      <c r="D20" s="280"/>
      <c r="E20" s="280"/>
      <c r="F20" s="280"/>
    </row>
    <row r="21" spans="1:6">
      <c r="A21" s="305" t="s">
        <v>239</v>
      </c>
      <c r="B21" s="278"/>
      <c r="C21" s="278"/>
      <c r="D21" s="278"/>
      <c r="E21" s="278"/>
      <c r="F21" s="279"/>
    </row>
    <row r="22" spans="1:6" ht="51">
      <c r="A22" s="193">
        <v>1</v>
      </c>
      <c r="B22" s="303" t="s">
        <v>210</v>
      </c>
      <c r="C22" s="304"/>
      <c r="D22" s="304"/>
      <c r="E22" s="306"/>
      <c r="F22" s="190" t="s">
        <v>333</v>
      </c>
    </row>
    <row r="23" spans="1:6" ht="13.5" thickBot="1">
      <c r="A23" s="188">
        <v>2</v>
      </c>
      <c r="B23" s="305" t="s">
        <v>209</v>
      </c>
      <c r="C23" s="307"/>
      <c r="D23" s="307"/>
      <c r="E23" s="308"/>
      <c r="F23" s="191" t="s">
        <v>319</v>
      </c>
    </row>
    <row r="24" spans="1:6" ht="13.5" thickBot="1">
      <c r="A24" s="188">
        <v>3</v>
      </c>
      <c r="B24" s="281" t="s">
        <v>35</v>
      </c>
      <c r="C24" s="282"/>
      <c r="D24" s="282"/>
      <c r="E24" s="282"/>
      <c r="F24" s="192"/>
    </row>
    <row r="25" spans="1:6">
      <c r="A25" s="188">
        <v>4</v>
      </c>
      <c r="B25" s="281" t="s">
        <v>6</v>
      </c>
      <c r="C25" s="282"/>
      <c r="D25" s="282"/>
      <c r="E25" s="283"/>
      <c r="F25" s="193" t="s">
        <v>318</v>
      </c>
    </row>
    <row r="26" spans="1:6">
      <c r="A26" s="188">
        <v>5</v>
      </c>
      <c r="B26" s="281" t="s">
        <v>7</v>
      </c>
      <c r="C26" s="282"/>
      <c r="D26" s="282"/>
      <c r="E26" s="283"/>
      <c r="F26" s="194" t="s">
        <v>292</v>
      </c>
    </row>
    <row r="27" spans="1:6" ht="15">
      <c r="A27" s="196"/>
      <c r="B27" s="309"/>
      <c r="C27" s="309"/>
      <c r="D27" s="573" t="s">
        <v>583</v>
      </c>
      <c r="E27" s="572"/>
      <c r="F27" s="288"/>
    </row>
    <row r="28" spans="1:6" ht="13.5">
      <c r="A28" s="310"/>
      <c r="B28" s="309"/>
      <c r="C28" s="311"/>
      <c r="D28" s="286"/>
      <c r="E28" s="286"/>
      <c r="F28" s="312"/>
    </row>
    <row r="29" spans="1:6" ht="13.5">
      <c r="A29" s="310"/>
      <c r="B29" s="309"/>
      <c r="C29" s="311"/>
      <c r="D29" s="286"/>
      <c r="E29" s="286"/>
      <c r="F29" s="312"/>
    </row>
    <row r="30" spans="1:6">
      <c r="A30" s="196"/>
      <c r="B30" s="309"/>
      <c r="C30" s="309"/>
      <c r="D30" s="309"/>
      <c r="E30" s="199"/>
      <c r="F30" s="199"/>
    </row>
    <row r="31" spans="1:6">
      <c r="A31" s="196"/>
      <c r="B31" s="309"/>
      <c r="C31" s="309"/>
      <c r="D31" s="309"/>
      <c r="E31" s="199"/>
      <c r="F31" s="199"/>
    </row>
    <row r="32" spans="1:6">
      <c r="A32" s="196"/>
      <c r="B32" s="542" t="s">
        <v>36</v>
      </c>
      <c r="C32" s="542"/>
      <c r="D32" s="542"/>
      <c r="E32" s="542"/>
      <c r="F32" s="542"/>
    </row>
    <row r="34" spans="1:7" ht="15">
      <c r="A34" s="188">
        <v>1</v>
      </c>
      <c r="B34" s="516" t="s">
        <v>37</v>
      </c>
      <c r="C34" s="569"/>
      <c r="D34" s="562"/>
      <c r="E34" s="187" t="s">
        <v>8</v>
      </c>
      <c r="F34" s="284" t="s">
        <v>9</v>
      </c>
    </row>
    <row r="35" spans="1:7" ht="15">
      <c r="A35" s="188" t="s">
        <v>27</v>
      </c>
      <c r="B35" s="523" t="s">
        <v>38</v>
      </c>
      <c r="C35" s="556"/>
      <c r="D35" s="557"/>
      <c r="E35" s="195"/>
      <c r="F35" s="288"/>
      <c r="G35" s="313"/>
    </row>
    <row r="36" spans="1:7" ht="15">
      <c r="A36" s="188" t="s">
        <v>28</v>
      </c>
      <c r="B36" s="523" t="s">
        <v>440</v>
      </c>
      <c r="C36" s="556"/>
      <c r="D36" s="557"/>
      <c r="E36" s="179"/>
      <c r="F36" s="288"/>
      <c r="G36" s="313"/>
    </row>
    <row r="37" spans="1:7" ht="15">
      <c r="A37" s="188" t="s">
        <v>29</v>
      </c>
      <c r="B37" s="574" t="s">
        <v>441</v>
      </c>
      <c r="C37" s="575"/>
      <c r="D37" s="576"/>
      <c r="E37" s="179"/>
      <c r="F37" s="288"/>
      <c r="G37" s="314"/>
    </row>
    <row r="38" spans="1:7" ht="15">
      <c r="A38" s="204" t="s">
        <v>30</v>
      </c>
      <c r="B38" s="523" t="s">
        <v>442</v>
      </c>
      <c r="C38" s="556"/>
      <c r="D38" s="557"/>
      <c r="E38" s="577"/>
      <c r="F38" s="315"/>
      <c r="G38" s="314"/>
    </row>
    <row r="39" spans="1:7" ht="15">
      <c r="A39" s="204" t="s">
        <v>42</v>
      </c>
      <c r="B39" s="579" t="s">
        <v>240</v>
      </c>
      <c r="C39" s="580"/>
      <c r="D39" s="581"/>
      <c r="E39" s="578"/>
      <c r="F39" s="288"/>
      <c r="G39" s="316"/>
    </row>
    <row r="40" spans="1:7">
      <c r="A40" s="188" t="s">
        <v>43</v>
      </c>
      <c r="B40" s="281" t="s">
        <v>11</v>
      </c>
      <c r="C40" s="282"/>
      <c r="D40" s="283"/>
      <c r="E40" s="179"/>
      <c r="F40" s="288"/>
    </row>
    <row r="41" spans="1:7" ht="15">
      <c r="A41" s="566" t="s">
        <v>26</v>
      </c>
      <c r="B41" s="567"/>
      <c r="C41" s="567"/>
      <c r="D41" s="567"/>
      <c r="E41" s="568"/>
      <c r="F41" s="187"/>
    </row>
    <row r="42" spans="1:7" ht="14.25" customHeight="1">
      <c r="A42" s="310"/>
      <c r="B42" s="540"/>
      <c r="C42" s="563"/>
      <c r="D42" s="563"/>
      <c r="E42" s="563"/>
      <c r="F42" s="563"/>
    </row>
    <row r="43" spans="1:7" ht="9.75" customHeight="1">
      <c r="A43" s="311"/>
      <c r="B43" s="311"/>
      <c r="C43" s="286"/>
      <c r="D43" s="286"/>
      <c r="E43" s="286"/>
      <c r="F43" s="200"/>
    </row>
    <row r="44" spans="1:7" ht="9" customHeight="1">
      <c r="A44" s="310"/>
      <c r="B44" s="540"/>
      <c r="C44" s="563"/>
      <c r="D44" s="563"/>
      <c r="E44" s="563"/>
      <c r="F44" s="563"/>
    </row>
    <row r="45" spans="1:7" ht="10.5" customHeight="1"/>
    <row r="46" spans="1:7" ht="15.75" customHeight="1">
      <c r="A46" s="539" t="s">
        <v>211</v>
      </c>
      <c r="B46" s="539"/>
      <c r="C46" s="539"/>
      <c r="D46" s="539"/>
      <c r="E46" s="539"/>
      <c r="F46" s="539"/>
    </row>
    <row r="47" spans="1:7" ht="9.75" customHeight="1">
      <c r="A47" s="317"/>
      <c r="B47" s="317"/>
      <c r="C47" s="317"/>
      <c r="D47" s="317"/>
      <c r="E47" s="317"/>
      <c r="F47" s="317"/>
    </row>
    <row r="48" spans="1:7" ht="15.75" customHeight="1">
      <c r="A48" s="564" t="s">
        <v>212</v>
      </c>
      <c r="B48" s="565"/>
      <c r="C48" s="565"/>
      <c r="D48" s="565"/>
      <c r="E48" s="565"/>
      <c r="F48" s="565"/>
    </row>
    <row r="49" spans="1:6" ht="15.75" customHeight="1">
      <c r="A49" s="188" t="s">
        <v>213</v>
      </c>
      <c r="B49" s="516" t="s">
        <v>215</v>
      </c>
      <c r="C49" s="569"/>
      <c r="D49" s="562"/>
      <c r="E49" s="284" t="s">
        <v>8</v>
      </c>
      <c r="F49" s="187" t="s">
        <v>9</v>
      </c>
    </row>
    <row r="50" spans="1:6" ht="15.75" customHeight="1">
      <c r="A50" s="188" t="s">
        <v>27</v>
      </c>
      <c r="B50" s="523" t="s">
        <v>214</v>
      </c>
      <c r="C50" s="508"/>
      <c r="D50" s="570"/>
      <c r="E50" s="179"/>
      <c r="F50" s="288"/>
    </row>
    <row r="51" spans="1:6" ht="15.75" customHeight="1">
      <c r="A51" s="188" t="s">
        <v>28</v>
      </c>
      <c r="B51" s="523" t="s">
        <v>268</v>
      </c>
      <c r="C51" s="508"/>
      <c r="D51" s="570"/>
      <c r="E51" s="179"/>
      <c r="F51" s="288"/>
    </row>
    <row r="52" spans="1:6" ht="15.75" customHeight="1">
      <c r="A52" s="188"/>
      <c r="B52" s="516" t="s">
        <v>61</v>
      </c>
      <c r="C52" s="544"/>
      <c r="D52" s="545"/>
      <c r="E52" s="179"/>
      <c r="F52" s="187"/>
    </row>
    <row r="53" spans="1:6">
      <c r="A53" s="188" t="s">
        <v>29</v>
      </c>
      <c r="B53" s="543" t="s">
        <v>232</v>
      </c>
      <c r="C53" s="543"/>
      <c r="D53" s="543"/>
      <c r="E53" s="179"/>
      <c r="F53" s="288"/>
    </row>
    <row r="54" spans="1:6" ht="15.75" customHeight="1">
      <c r="A54" s="516" t="s">
        <v>56</v>
      </c>
      <c r="B54" s="517"/>
      <c r="C54" s="517"/>
      <c r="D54" s="517"/>
      <c r="E54" s="186"/>
      <c r="F54" s="187"/>
    </row>
    <row r="55" spans="1:6" ht="17.25" customHeight="1">
      <c r="A55" s="310"/>
      <c r="B55" s="540"/>
      <c r="C55" s="563"/>
      <c r="D55" s="563"/>
      <c r="E55" s="563"/>
      <c r="F55" s="563"/>
    </row>
    <row r="56" spans="1:6">
      <c r="A56" s="196"/>
      <c r="B56" s="197"/>
      <c r="C56" s="197"/>
      <c r="D56" s="197"/>
      <c r="E56" s="198"/>
      <c r="F56" s="199"/>
    </row>
    <row r="57" spans="1:6" ht="27.75" customHeight="1">
      <c r="A57" s="564" t="s">
        <v>269</v>
      </c>
      <c r="B57" s="565"/>
      <c r="C57" s="565"/>
      <c r="D57" s="565"/>
      <c r="E57" s="565"/>
      <c r="F57" s="565"/>
    </row>
    <row r="58" spans="1:6">
      <c r="A58" s="284" t="s">
        <v>216</v>
      </c>
      <c r="B58" s="531" t="s">
        <v>233</v>
      </c>
      <c r="C58" s="531"/>
      <c r="D58" s="531"/>
      <c r="E58" s="284" t="s">
        <v>8</v>
      </c>
      <c r="F58" s="187" t="s">
        <v>9</v>
      </c>
    </row>
    <row r="59" spans="1:6">
      <c r="A59" s="188" t="s">
        <v>27</v>
      </c>
      <c r="B59" s="532" t="s">
        <v>234</v>
      </c>
      <c r="C59" s="532"/>
      <c r="D59" s="532"/>
      <c r="E59" s="179"/>
      <c r="F59" s="288"/>
    </row>
    <row r="60" spans="1:6">
      <c r="A60" s="188" t="s">
        <v>28</v>
      </c>
      <c r="B60" s="532" t="s">
        <v>18</v>
      </c>
      <c r="C60" s="532"/>
      <c r="D60" s="532"/>
      <c r="E60" s="179"/>
      <c r="F60" s="288"/>
    </row>
    <row r="61" spans="1:6" ht="13.5">
      <c r="A61" s="188" t="s">
        <v>29</v>
      </c>
      <c r="B61" s="532" t="s">
        <v>231</v>
      </c>
      <c r="C61" s="532"/>
      <c r="D61" s="532"/>
      <c r="E61" s="179"/>
      <c r="F61" s="288"/>
    </row>
    <row r="62" spans="1:6">
      <c r="A62" s="188" t="s">
        <v>30</v>
      </c>
      <c r="B62" s="532" t="s">
        <v>13</v>
      </c>
      <c r="C62" s="532"/>
      <c r="D62" s="532"/>
      <c r="E62" s="179"/>
      <c r="F62" s="288"/>
    </row>
    <row r="63" spans="1:6">
      <c r="A63" s="188" t="s">
        <v>42</v>
      </c>
      <c r="B63" s="532" t="s">
        <v>270</v>
      </c>
      <c r="C63" s="532"/>
      <c r="D63" s="532"/>
      <c r="E63" s="179"/>
      <c r="F63" s="288"/>
    </row>
    <row r="64" spans="1:6" ht="15">
      <c r="A64" s="188" t="s">
        <v>43</v>
      </c>
      <c r="B64" s="523" t="s">
        <v>218</v>
      </c>
      <c r="C64" s="556"/>
      <c r="D64" s="557"/>
      <c r="E64" s="179"/>
      <c r="F64" s="288"/>
    </row>
    <row r="65" spans="1:7">
      <c r="A65" s="188" t="s">
        <v>44</v>
      </c>
      <c r="B65" s="532" t="s">
        <v>15</v>
      </c>
      <c r="C65" s="532"/>
      <c r="D65" s="532"/>
      <c r="E65" s="179"/>
      <c r="F65" s="288"/>
    </row>
    <row r="66" spans="1:7">
      <c r="A66" s="188" t="s">
        <v>45</v>
      </c>
      <c r="B66" s="532" t="s">
        <v>16</v>
      </c>
      <c r="C66" s="532"/>
      <c r="D66" s="532"/>
      <c r="E66" s="179"/>
      <c r="F66" s="288"/>
    </row>
    <row r="67" spans="1:7">
      <c r="A67" s="531" t="s">
        <v>56</v>
      </c>
      <c r="B67" s="531"/>
      <c r="C67" s="531"/>
      <c r="D67" s="531"/>
      <c r="E67" s="186"/>
      <c r="F67" s="187"/>
    </row>
    <row r="68" spans="1:7" ht="26.25" customHeight="1">
      <c r="A68" s="318"/>
      <c r="B68" s="558"/>
      <c r="C68" s="559"/>
      <c r="D68" s="559"/>
      <c r="E68" s="559"/>
      <c r="F68" s="559"/>
    </row>
    <row r="69" spans="1:7" ht="26.25" customHeight="1">
      <c r="A69" s="318"/>
      <c r="B69" s="540"/>
      <c r="C69" s="560"/>
      <c r="D69" s="560"/>
      <c r="E69" s="560"/>
      <c r="F69" s="560"/>
    </row>
    <row r="70" spans="1:7">
      <c r="A70" s="196"/>
      <c r="B70" s="197"/>
      <c r="C70" s="197"/>
      <c r="D70" s="197"/>
      <c r="E70" s="198"/>
      <c r="F70" s="199"/>
      <c r="G70" s="319"/>
    </row>
    <row r="71" spans="1:7" ht="15" customHeight="1">
      <c r="A71" s="561" t="s">
        <v>221</v>
      </c>
      <c r="B71" s="555"/>
      <c r="C71" s="555"/>
      <c r="D71" s="555"/>
      <c r="E71" s="555"/>
      <c r="F71" s="555"/>
      <c r="G71" s="319"/>
    </row>
    <row r="72" spans="1:7" hidden="1">
      <c r="A72" s="196"/>
      <c r="B72" s="197"/>
      <c r="C72" s="197"/>
      <c r="D72" s="197"/>
      <c r="E72" s="198"/>
      <c r="F72" s="199"/>
      <c r="G72" s="319"/>
    </row>
    <row r="73" spans="1:7" ht="15.75" customHeight="1">
      <c r="A73" s="284" t="s">
        <v>219</v>
      </c>
      <c r="B73" s="516" t="s">
        <v>47</v>
      </c>
      <c r="C73" s="562"/>
      <c r="D73" s="284" t="s">
        <v>182</v>
      </c>
      <c r="E73" s="284" t="s">
        <v>183</v>
      </c>
      <c r="F73" s="187" t="s">
        <v>9</v>
      </c>
    </row>
    <row r="74" spans="1:7" ht="15.75" customHeight="1">
      <c r="A74" s="188" t="s">
        <v>27</v>
      </c>
      <c r="B74" s="523" t="s">
        <v>12</v>
      </c>
      <c r="C74" s="508"/>
      <c r="D74" s="183"/>
      <c r="E74" s="184"/>
      <c r="F74" s="288"/>
    </row>
    <row r="75" spans="1:7">
      <c r="A75" s="188" t="s">
        <v>28</v>
      </c>
      <c r="B75" s="523" t="s">
        <v>241</v>
      </c>
      <c r="C75" s="508"/>
      <c r="D75" s="183"/>
      <c r="E75" s="184"/>
      <c r="F75" s="288"/>
    </row>
    <row r="76" spans="1:7">
      <c r="A76" s="188" t="s">
        <v>29</v>
      </c>
      <c r="B76" s="281" t="s">
        <v>238</v>
      </c>
      <c r="C76" s="282"/>
      <c r="D76" s="320"/>
      <c r="E76" s="321"/>
      <c r="F76" s="288"/>
    </row>
    <row r="77" spans="1:7">
      <c r="A77" s="188" t="s">
        <v>30</v>
      </c>
      <c r="B77" s="523" t="s">
        <v>162</v>
      </c>
      <c r="C77" s="508"/>
      <c r="D77" s="508"/>
      <c r="E77" s="524"/>
      <c r="F77" s="288"/>
    </row>
    <row r="78" spans="1:7">
      <c r="A78" s="188" t="s">
        <v>42</v>
      </c>
      <c r="B78" s="523" t="s">
        <v>153</v>
      </c>
      <c r="C78" s="508"/>
      <c r="D78" s="508"/>
      <c r="E78" s="524"/>
      <c r="F78" s="288"/>
    </row>
    <row r="79" spans="1:7">
      <c r="A79" s="188" t="s">
        <v>43</v>
      </c>
      <c r="B79" s="523" t="s">
        <v>48</v>
      </c>
      <c r="C79" s="508"/>
      <c r="D79" s="508"/>
      <c r="E79" s="524"/>
      <c r="F79" s="288"/>
    </row>
    <row r="80" spans="1:7">
      <c r="A80" s="188" t="s">
        <v>44</v>
      </c>
      <c r="B80" s="523" t="s">
        <v>11</v>
      </c>
      <c r="C80" s="508"/>
      <c r="D80" s="508"/>
      <c r="E80" s="524"/>
      <c r="F80" s="288"/>
    </row>
    <row r="81" spans="1:8">
      <c r="A81" s="531" t="s">
        <v>56</v>
      </c>
      <c r="B81" s="531"/>
      <c r="C81" s="531"/>
      <c r="D81" s="531"/>
      <c r="E81" s="531"/>
      <c r="F81" s="187"/>
    </row>
    <row r="82" spans="1:8" ht="15" customHeight="1">
      <c r="A82" s="322"/>
      <c r="B82" s="552"/>
      <c r="C82" s="553"/>
      <c r="D82" s="553"/>
      <c r="E82" s="553"/>
      <c r="F82" s="553"/>
    </row>
    <row r="83" spans="1:8" ht="15" customHeight="1">
      <c r="A83" s="322"/>
      <c r="B83" s="554"/>
      <c r="C83" s="555"/>
      <c r="D83" s="555"/>
      <c r="E83" s="555"/>
      <c r="F83" s="555"/>
    </row>
    <row r="84" spans="1:8" ht="15" customHeight="1">
      <c r="A84" s="322"/>
      <c r="B84" s="546"/>
      <c r="C84" s="547"/>
      <c r="D84" s="547"/>
      <c r="E84" s="547"/>
      <c r="F84" s="547"/>
    </row>
    <row r="85" spans="1:8" ht="15" customHeight="1">
      <c r="A85" s="286"/>
      <c r="B85" s="286"/>
      <c r="C85" s="286"/>
      <c r="D85" s="286"/>
      <c r="E85" s="286"/>
      <c r="F85" s="200"/>
    </row>
    <row r="86" spans="1:8" ht="17.25" customHeight="1">
      <c r="A86" s="548" t="s">
        <v>237</v>
      </c>
      <c r="B86" s="548"/>
      <c r="C86" s="548"/>
      <c r="D86" s="548"/>
      <c r="E86" s="548"/>
      <c r="F86" s="548"/>
    </row>
    <row r="87" spans="1:8">
      <c r="A87" s="516" t="s">
        <v>220</v>
      </c>
      <c r="B87" s="517"/>
      <c r="C87" s="517"/>
      <c r="D87" s="517"/>
      <c r="E87" s="518"/>
      <c r="F87" s="187" t="s">
        <v>9</v>
      </c>
    </row>
    <row r="88" spans="1:8">
      <c r="A88" s="188" t="s">
        <v>213</v>
      </c>
      <c r="B88" s="549" t="s">
        <v>215</v>
      </c>
      <c r="C88" s="550"/>
      <c r="D88" s="550"/>
      <c r="E88" s="551"/>
      <c r="F88" s="187"/>
    </row>
    <row r="89" spans="1:8">
      <c r="A89" s="188" t="s">
        <v>216</v>
      </c>
      <c r="B89" s="549" t="s">
        <v>217</v>
      </c>
      <c r="C89" s="550"/>
      <c r="D89" s="550"/>
      <c r="E89" s="551"/>
      <c r="F89" s="187"/>
    </row>
    <row r="90" spans="1:8">
      <c r="A90" s="188" t="s">
        <v>219</v>
      </c>
      <c r="B90" s="549" t="s">
        <v>47</v>
      </c>
      <c r="C90" s="550"/>
      <c r="D90" s="550"/>
      <c r="E90" s="551"/>
      <c r="F90" s="187"/>
    </row>
    <row r="91" spans="1:8">
      <c r="A91" s="516" t="s">
        <v>56</v>
      </c>
      <c r="B91" s="517"/>
      <c r="C91" s="517"/>
      <c r="D91" s="517"/>
      <c r="E91" s="518"/>
      <c r="F91" s="187"/>
    </row>
    <row r="92" spans="1:8">
      <c r="A92" s="286"/>
      <c r="B92" s="286"/>
      <c r="C92" s="286"/>
      <c r="D92" s="286"/>
      <c r="E92" s="286"/>
      <c r="F92" s="200"/>
    </row>
    <row r="93" spans="1:8">
      <c r="A93" s="286"/>
      <c r="B93" s="286"/>
      <c r="C93" s="286"/>
      <c r="D93" s="286"/>
      <c r="E93" s="286"/>
      <c r="F93" s="200"/>
    </row>
    <row r="94" spans="1:8">
      <c r="A94" s="542" t="s">
        <v>242</v>
      </c>
      <c r="B94" s="542"/>
      <c r="C94" s="542"/>
      <c r="D94" s="542"/>
      <c r="E94" s="542"/>
      <c r="F94" s="542"/>
      <c r="H94" s="319"/>
    </row>
    <row r="95" spans="1:8" ht="6.75" customHeight="1"/>
    <row r="96" spans="1:8">
      <c r="A96" s="284">
        <v>3</v>
      </c>
      <c r="B96" s="531" t="s">
        <v>67</v>
      </c>
      <c r="C96" s="531"/>
      <c r="D96" s="531"/>
      <c r="E96" s="284" t="s">
        <v>8</v>
      </c>
      <c r="F96" s="187" t="s">
        <v>9</v>
      </c>
    </row>
    <row r="97" spans="1:7">
      <c r="A97" s="188" t="s">
        <v>27</v>
      </c>
      <c r="B97" s="532" t="s">
        <v>243</v>
      </c>
      <c r="C97" s="532"/>
      <c r="D97" s="532"/>
      <c r="E97" s="179"/>
      <c r="F97" s="288"/>
      <c r="G97" s="319"/>
    </row>
    <row r="98" spans="1:7">
      <c r="A98" s="188" t="s">
        <v>28</v>
      </c>
      <c r="B98" s="543" t="s">
        <v>244</v>
      </c>
      <c r="C98" s="543"/>
      <c r="D98" s="543"/>
      <c r="E98" s="179"/>
      <c r="F98" s="288"/>
    </row>
    <row r="99" spans="1:7" ht="12.75" customHeight="1">
      <c r="A99" s="188" t="s">
        <v>29</v>
      </c>
      <c r="B99" s="543" t="s">
        <v>245</v>
      </c>
      <c r="C99" s="543"/>
      <c r="D99" s="543"/>
      <c r="E99" s="179"/>
      <c r="F99" s="288"/>
    </row>
    <row r="100" spans="1:7">
      <c r="A100" s="188" t="s">
        <v>30</v>
      </c>
      <c r="B100" s="543" t="s">
        <v>246</v>
      </c>
      <c r="C100" s="543"/>
      <c r="D100" s="543"/>
      <c r="E100" s="179"/>
      <c r="F100" s="288"/>
    </row>
    <row r="101" spans="1:7">
      <c r="A101" s="188" t="s">
        <v>42</v>
      </c>
      <c r="B101" s="543" t="s">
        <v>271</v>
      </c>
      <c r="C101" s="543"/>
      <c r="D101" s="543"/>
      <c r="E101" s="179"/>
      <c r="F101" s="288"/>
    </row>
    <row r="102" spans="1:7" ht="12.75" customHeight="1">
      <c r="A102" s="188" t="s">
        <v>43</v>
      </c>
      <c r="B102" s="533" t="s">
        <v>247</v>
      </c>
      <c r="C102" s="534"/>
      <c r="D102" s="535"/>
      <c r="E102" s="179"/>
      <c r="F102" s="288"/>
    </row>
    <row r="103" spans="1:7">
      <c r="A103" s="516" t="s">
        <v>56</v>
      </c>
      <c r="B103" s="517"/>
      <c r="C103" s="517"/>
      <c r="D103" s="518"/>
      <c r="E103" s="186"/>
      <c r="F103" s="187"/>
    </row>
    <row r="104" spans="1:7">
      <c r="A104" s="286"/>
      <c r="B104" s="286"/>
      <c r="C104" s="286"/>
      <c r="D104" s="286"/>
      <c r="E104" s="286"/>
      <c r="F104" s="200"/>
    </row>
    <row r="105" spans="1:7">
      <c r="A105" s="286"/>
      <c r="B105" s="286"/>
      <c r="C105" s="286"/>
      <c r="D105" s="286"/>
      <c r="E105" s="286"/>
      <c r="F105" s="200"/>
    </row>
    <row r="106" spans="1:7">
      <c r="A106" s="542" t="s">
        <v>248</v>
      </c>
      <c r="B106" s="542"/>
      <c r="C106" s="542"/>
      <c r="D106" s="542"/>
      <c r="E106" s="542"/>
      <c r="F106" s="542"/>
    </row>
    <row r="107" spans="1:7" ht="7.5" customHeight="1">
      <c r="F107" s="203"/>
    </row>
    <row r="108" spans="1:7">
      <c r="A108" s="542" t="s">
        <v>272</v>
      </c>
      <c r="B108" s="542"/>
      <c r="C108" s="542"/>
      <c r="D108" s="542"/>
      <c r="E108" s="542"/>
      <c r="F108" s="542"/>
    </row>
    <row r="109" spans="1:7" hidden="1">
      <c r="A109" s="286"/>
      <c r="B109" s="286"/>
      <c r="C109" s="286"/>
      <c r="D109" s="286"/>
      <c r="E109" s="286"/>
      <c r="F109" s="286"/>
    </row>
    <row r="110" spans="1:7">
      <c r="A110" s="284" t="s">
        <v>55</v>
      </c>
      <c r="B110" s="520" t="s">
        <v>273</v>
      </c>
      <c r="C110" s="521"/>
      <c r="D110" s="522"/>
      <c r="E110" s="284" t="s">
        <v>8</v>
      </c>
      <c r="F110" s="187" t="s">
        <v>9</v>
      </c>
    </row>
    <row r="111" spans="1:7">
      <c r="A111" s="188" t="s">
        <v>27</v>
      </c>
      <c r="B111" s="533" t="s">
        <v>274</v>
      </c>
      <c r="C111" s="534"/>
      <c r="D111" s="535"/>
      <c r="E111" s="179"/>
      <c r="F111" s="288"/>
    </row>
    <row r="112" spans="1:7" ht="12.75" customHeight="1">
      <c r="A112" s="188" t="s">
        <v>28</v>
      </c>
      <c r="B112" s="533" t="s">
        <v>275</v>
      </c>
      <c r="C112" s="534"/>
      <c r="D112" s="535"/>
      <c r="E112" s="179"/>
      <c r="F112" s="288"/>
    </row>
    <row r="113" spans="1:9">
      <c r="A113" s="188" t="s">
        <v>29</v>
      </c>
      <c r="B113" s="533" t="s">
        <v>276</v>
      </c>
      <c r="C113" s="534"/>
      <c r="D113" s="535"/>
      <c r="E113" s="179"/>
      <c r="F113" s="288"/>
      <c r="I113" s="323"/>
    </row>
    <row r="114" spans="1:9">
      <c r="A114" s="188" t="s">
        <v>30</v>
      </c>
      <c r="B114" s="543" t="s">
        <v>277</v>
      </c>
      <c r="C114" s="543"/>
      <c r="D114" s="543"/>
      <c r="E114" s="179"/>
      <c r="F114" s="288"/>
    </row>
    <row r="115" spans="1:9">
      <c r="A115" s="188" t="s">
        <v>42</v>
      </c>
      <c r="B115" s="523" t="s">
        <v>278</v>
      </c>
      <c r="C115" s="508"/>
      <c r="D115" s="524"/>
      <c r="E115" s="179"/>
      <c r="F115" s="288"/>
      <c r="I115" s="323"/>
    </row>
    <row r="116" spans="1:9">
      <c r="A116" s="188" t="s">
        <v>43</v>
      </c>
      <c r="B116" s="533" t="s">
        <v>279</v>
      </c>
      <c r="C116" s="534"/>
      <c r="D116" s="535"/>
      <c r="E116" s="179"/>
      <c r="F116" s="288"/>
    </row>
    <row r="117" spans="1:9" ht="15">
      <c r="A117" s="204"/>
      <c r="B117" s="516" t="s">
        <v>61</v>
      </c>
      <c r="C117" s="544"/>
      <c r="D117" s="545"/>
      <c r="E117" s="179"/>
      <c r="F117" s="187"/>
    </row>
    <row r="118" spans="1:9" ht="11.25" customHeight="1">
      <c r="A118" s="318"/>
      <c r="B118" s="540"/>
      <c r="C118" s="541"/>
      <c r="D118" s="541"/>
      <c r="E118" s="541"/>
      <c r="F118" s="541"/>
    </row>
    <row r="119" spans="1:9" ht="11.25" customHeight="1">
      <c r="A119" s="318"/>
      <c r="B119" s="540"/>
      <c r="C119" s="541"/>
      <c r="D119" s="541"/>
      <c r="E119" s="541"/>
      <c r="F119" s="541"/>
    </row>
    <row r="120" spans="1:9">
      <c r="A120" s="286"/>
      <c r="B120" s="286"/>
      <c r="C120" s="286"/>
      <c r="D120" s="286"/>
      <c r="E120" s="286"/>
      <c r="F120" s="200"/>
    </row>
    <row r="121" spans="1:9">
      <c r="A121" s="542" t="s">
        <v>280</v>
      </c>
      <c r="B121" s="542"/>
      <c r="C121" s="542"/>
      <c r="D121" s="542"/>
      <c r="E121" s="542"/>
      <c r="F121" s="542"/>
    </row>
    <row r="122" spans="1:9" hidden="1">
      <c r="F122" s="203"/>
    </row>
    <row r="123" spans="1:9">
      <c r="A123" s="284" t="s">
        <v>58</v>
      </c>
      <c r="B123" s="520" t="s">
        <v>281</v>
      </c>
      <c r="C123" s="521"/>
      <c r="D123" s="522"/>
      <c r="E123" s="284" t="s">
        <v>8</v>
      </c>
      <c r="F123" s="187" t="s">
        <v>9</v>
      </c>
    </row>
    <row r="124" spans="1:9">
      <c r="A124" s="188" t="s">
        <v>27</v>
      </c>
      <c r="B124" s="543" t="s">
        <v>282</v>
      </c>
      <c r="C124" s="543"/>
      <c r="D124" s="543"/>
      <c r="E124" s="179"/>
      <c r="F124" s="288"/>
    </row>
    <row r="125" spans="1:9">
      <c r="A125" s="516" t="s">
        <v>61</v>
      </c>
      <c r="B125" s="517"/>
      <c r="C125" s="517"/>
      <c r="D125" s="517"/>
      <c r="E125" s="186"/>
      <c r="F125" s="187"/>
    </row>
    <row r="126" spans="1:9" ht="26.25" customHeight="1">
      <c r="A126" s="318"/>
      <c r="B126" s="540"/>
      <c r="C126" s="541"/>
      <c r="D126" s="541"/>
      <c r="E126" s="541"/>
      <c r="F126" s="541"/>
    </row>
    <row r="127" spans="1:9" ht="16.5" customHeight="1"/>
    <row r="128" spans="1:9">
      <c r="A128" s="519" t="s">
        <v>249</v>
      </c>
      <c r="B128" s="519"/>
      <c r="C128" s="519"/>
      <c r="D128" s="519"/>
      <c r="E128" s="519"/>
      <c r="F128" s="519"/>
    </row>
    <row r="129" spans="1:6" hidden="1">
      <c r="A129" s="286"/>
    </row>
    <row r="130" spans="1:6">
      <c r="A130" s="284">
        <v>4</v>
      </c>
      <c r="B130" s="516" t="s">
        <v>250</v>
      </c>
      <c r="C130" s="517"/>
      <c r="D130" s="517"/>
      <c r="E130" s="518"/>
      <c r="F130" s="187" t="s">
        <v>9</v>
      </c>
    </row>
    <row r="131" spans="1:6">
      <c r="A131" s="205" t="s">
        <v>55</v>
      </c>
      <c r="B131" s="523" t="s">
        <v>273</v>
      </c>
      <c r="C131" s="508"/>
      <c r="D131" s="508"/>
      <c r="E131" s="524"/>
      <c r="F131" s="288"/>
    </row>
    <row r="132" spans="1:6">
      <c r="A132" s="205" t="s">
        <v>58</v>
      </c>
      <c r="B132" s="523" t="s">
        <v>281</v>
      </c>
      <c r="C132" s="508"/>
      <c r="D132" s="508"/>
      <c r="E132" s="524"/>
      <c r="F132" s="288"/>
    </row>
    <row r="133" spans="1:6">
      <c r="A133" s="516" t="s">
        <v>56</v>
      </c>
      <c r="B133" s="517"/>
      <c r="C133" s="517"/>
      <c r="D133" s="517"/>
      <c r="E133" s="518"/>
      <c r="F133" s="187"/>
    </row>
    <row r="135" spans="1:6" hidden="1"/>
    <row r="136" spans="1:6" ht="15.75" customHeight="1">
      <c r="A136" s="539" t="s">
        <v>222</v>
      </c>
      <c r="B136" s="539"/>
      <c r="C136" s="539"/>
      <c r="D136" s="539"/>
      <c r="E136" s="539"/>
      <c r="F136" s="539"/>
    </row>
    <row r="137" spans="1:6" ht="8.25" customHeight="1"/>
    <row r="138" spans="1:6">
      <c r="A138" s="188">
        <v>5</v>
      </c>
      <c r="B138" s="516" t="s">
        <v>25</v>
      </c>
      <c r="C138" s="517"/>
      <c r="D138" s="517"/>
      <c r="E138" s="518"/>
      <c r="F138" s="187" t="s">
        <v>9</v>
      </c>
    </row>
    <row r="139" spans="1:6">
      <c r="A139" s="188" t="s">
        <v>27</v>
      </c>
      <c r="B139" s="523" t="s">
        <v>104</v>
      </c>
      <c r="C139" s="508"/>
      <c r="D139" s="508"/>
      <c r="E139" s="524"/>
      <c r="F139" s="288"/>
    </row>
    <row r="140" spans="1:6">
      <c r="A140" s="188" t="s">
        <v>28</v>
      </c>
      <c r="B140" s="523" t="s">
        <v>527</v>
      </c>
      <c r="C140" s="508"/>
      <c r="D140" s="508"/>
      <c r="E140" s="524"/>
      <c r="F140" s="288"/>
    </row>
    <row r="141" spans="1:6">
      <c r="A141" s="188" t="s">
        <v>29</v>
      </c>
      <c r="B141" s="523" t="s">
        <v>541</v>
      </c>
      <c r="C141" s="508"/>
      <c r="D141" s="508"/>
      <c r="E141" s="524"/>
      <c r="F141" s="288"/>
    </row>
    <row r="142" spans="1:6">
      <c r="A142" s="188" t="s">
        <v>30</v>
      </c>
      <c r="B142" s="523" t="s">
        <v>25</v>
      </c>
      <c r="C142" s="508"/>
      <c r="D142" s="508"/>
      <c r="E142" s="524"/>
      <c r="F142" s="288"/>
    </row>
    <row r="143" spans="1:6">
      <c r="A143" s="188" t="s">
        <v>42</v>
      </c>
      <c r="B143" s="523" t="s">
        <v>522</v>
      </c>
      <c r="C143" s="508"/>
      <c r="D143" s="508"/>
      <c r="E143" s="524"/>
      <c r="F143" s="288"/>
    </row>
    <row r="144" spans="1:6">
      <c r="A144" s="516" t="s">
        <v>56</v>
      </c>
      <c r="B144" s="517"/>
      <c r="C144" s="517"/>
      <c r="D144" s="517"/>
      <c r="E144" s="518"/>
      <c r="F144" s="187"/>
    </row>
    <row r="145" spans="1:6" ht="13.5">
      <c r="A145" s="318"/>
      <c r="B145" s="324"/>
    </row>
    <row r="147" spans="1:6">
      <c r="A147" s="519" t="s">
        <v>223</v>
      </c>
      <c r="B147" s="519"/>
      <c r="C147" s="519"/>
      <c r="D147" s="519"/>
      <c r="E147" s="519"/>
      <c r="F147" s="519"/>
    </row>
    <row r="149" spans="1:6">
      <c r="A149" s="284">
        <v>6</v>
      </c>
      <c r="B149" s="531" t="s">
        <v>80</v>
      </c>
      <c r="C149" s="531"/>
      <c r="D149" s="531"/>
      <c r="E149" s="284" t="s">
        <v>8</v>
      </c>
      <c r="F149" s="187" t="s">
        <v>9</v>
      </c>
    </row>
    <row r="150" spans="1:6">
      <c r="A150" s="188" t="s">
        <v>27</v>
      </c>
      <c r="B150" s="532" t="s">
        <v>283</v>
      </c>
      <c r="C150" s="532"/>
      <c r="D150" s="532"/>
      <c r="E150" s="179"/>
      <c r="F150" s="288"/>
    </row>
    <row r="151" spans="1:6">
      <c r="A151" s="188" t="s">
        <v>28</v>
      </c>
      <c r="B151" s="533" t="s">
        <v>20</v>
      </c>
      <c r="C151" s="534"/>
      <c r="D151" s="535"/>
      <c r="E151" s="179"/>
      <c r="F151" s="288"/>
    </row>
    <row r="152" spans="1:6">
      <c r="A152" s="188" t="s">
        <v>29</v>
      </c>
      <c r="B152" s="520" t="s">
        <v>21</v>
      </c>
      <c r="C152" s="521"/>
      <c r="D152" s="521"/>
      <c r="E152" s="185"/>
      <c r="F152" s="187"/>
    </row>
    <row r="153" spans="1:6">
      <c r="A153" s="206" t="s">
        <v>224</v>
      </c>
      <c r="B153" s="533" t="s">
        <v>22</v>
      </c>
      <c r="C153" s="534"/>
      <c r="D153" s="535"/>
      <c r="E153" s="179"/>
      <c r="F153" s="288"/>
    </row>
    <row r="154" spans="1:6">
      <c r="A154" s="206" t="s">
        <v>225</v>
      </c>
      <c r="B154" s="533" t="s">
        <v>23</v>
      </c>
      <c r="C154" s="534"/>
      <c r="D154" s="535"/>
      <c r="E154" s="179"/>
      <c r="F154" s="288"/>
    </row>
    <row r="155" spans="1:6">
      <c r="A155" s="206" t="s">
        <v>226</v>
      </c>
      <c r="B155" s="536" t="s">
        <v>24</v>
      </c>
      <c r="C155" s="537"/>
      <c r="D155" s="538"/>
      <c r="E155" s="179"/>
      <c r="F155" s="288"/>
    </row>
    <row r="156" spans="1:6">
      <c r="A156" s="516" t="s">
        <v>56</v>
      </c>
      <c r="B156" s="517"/>
      <c r="C156" s="517"/>
      <c r="D156" s="517"/>
      <c r="E156" s="518"/>
      <c r="F156" s="187"/>
    </row>
    <row r="157" spans="1:6">
      <c r="A157" s="325"/>
      <c r="B157" s="325"/>
    </row>
    <row r="158" spans="1:6">
      <c r="A158" s="325"/>
      <c r="B158" s="325"/>
    </row>
    <row r="159" spans="1:6">
      <c r="A159" s="325"/>
      <c r="B159" s="325"/>
    </row>
    <row r="160" spans="1:6">
      <c r="A160" s="325"/>
      <c r="B160" s="325"/>
    </row>
    <row r="161" spans="1:7">
      <c r="A161" s="519" t="s">
        <v>251</v>
      </c>
      <c r="B161" s="519"/>
      <c r="C161" s="519"/>
      <c r="D161" s="519"/>
      <c r="E161" s="519"/>
      <c r="F161" s="519"/>
    </row>
    <row r="162" spans="1:7" ht="20.25" customHeight="1">
      <c r="A162" s="520" t="s">
        <v>150</v>
      </c>
      <c r="B162" s="521"/>
      <c r="C162" s="521"/>
      <c r="D162" s="521"/>
      <c r="E162" s="522"/>
      <c r="F162" s="187" t="s">
        <v>9</v>
      </c>
    </row>
    <row r="163" spans="1:7">
      <c r="A163" s="188" t="s">
        <v>27</v>
      </c>
      <c r="B163" s="523" t="s">
        <v>88</v>
      </c>
      <c r="C163" s="508"/>
      <c r="D163" s="508"/>
      <c r="E163" s="524"/>
      <c r="F163" s="288"/>
    </row>
    <row r="164" spans="1:7">
      <c r="A164" s="188" t="s">
        <v>28</v>
      </c>
      <c r="B164" s="523" t="s">
        <v>227</v>
      </c>
      <c r="C164" s="508"/>
      <c r="D164" s="508"/>
      <c r="E164" s="524"/>
      <c r="F164" s="288"/>
    </row>
    <row r="165" spans="1:7">
      <c r="A165" s="188" t="s">
        <v>29</v>
      </c>
      <c r="B165" s="523" t="s">
        <v>228</v>
      </c>
      <c r="C165" s="508"/>
      <c r="D165" s="508"/>
      <c r="E165" s="524"/>
      <c r="F165" s="288"/>
    </row>
    <row r="166" spans="1:7">
      <c r="A166" s="188" t="s">
        <v>30</v>
      </c>
      <c r="B166" s="523" t="s">
        <v>229</v>
      </c>
      <c r="C166" s="508"/>
      <c r="D166" s="508"/>
      <c r="E166" s="524"/>
      <c r="F166" s="288"/>
    </row>
    <row r="167" spans="1:7">
      <c r="A167" s="188" t="s">
        <v>42</v>
      </c>
      <c r="B167" s="523" t="s">
        <v>254</v>
      </c>
      <c r="C167" s="508"/>
      <c r="D167" s="508"/>
      <c r="E167" s="524"/>
      <c r="F167" s="288"/>
    </row>
    <row r="168" spans="1:7" ht="16.5" customHeight="1">
      <c r="A168" s="516" t="s">
        <v>253</v>
      </c>
      <c r="B168" s="517"/>
      <c r="C168" s="517"/>
      <c r="D168" s="517"/>
      <c r="E168" s="518"/>
      <c r="F168" s="187"/>
    </row>
    <row r="169" spans="1:7">
      <c r="A169" s="188" t="s">
        <v>43</v>
      </c>
      <c r="B169" s="523" t="s">
        <v>255</v>
      </c>
      <c r="C169" s="508"/>
      <c r="D169" s="508"/>
      <c r="E169" s="524"/>
      <c r="F169" s="288"/>
    </row>
    <row r="170" spans="1:7">
      <c r="A170" s="516" t="s">
        <v>252</v>
      </c>
      <c r="B170" s="517"/>
      <c r="C170" s="517"/>
      <c r="D170" s="517"/>
      <c r="E170" s="518"/>
      <c r="F170" s="187"/>
      <c r="G170" s="319"/>
    </row>
    <row r="171" spans="1:7" ht="15">
      <c r="A171" s="528" t="s">
        <v>267</v>
      </c>
      <c r="B171" s="529"/>
      <c r="C171" s="529"/>
      <c r="D171" s="529"/>
      <c r="E171" s="529"/>
      <c r="F171" s="187"/>
      <c r="G171" s="326"/>
    </row>
    <row r="172" spans="1:7">
      <c r="B172" s="324"/>
      <c r="C172" s="324"/>
      <c r="D172" s="196"/>
      <c r="E172" s="196"/>
      <c r="F172" s="199"/>
    </row>
    <row r="173" spans="1:7" ht="26.25" customHeight="1">
      <c r="A173" s="530" t="s">
        <v>265</v>
      </c>
      <c r="B173" s="530"/>
      <c r="C173" s="530"/>
      <c r="D173" s="530"/>
      <c r="E173" s="530"/>
      <c r="F173" s="530"/>
    </row>
    <row r="174" spans="1:7" ht="13.5" thickBot="1">
      <c r="A174" s="327"/>
      <c r="B174" s="327"/>
      <c r="C174" s="327"/>
      <c r="D174" s="327"/>
      <c r="E174" s="327"/>
      <c r="F174" s="327"/>
    </row>
    <row r="175" spans="1:7" ht="14.25" thickTop="1" thickBot="1">
      <c r="A175" s="328" t="s">
        <v>102</v>
      </c>
      <c r="B175" s="329"/>
      <c r="C175" s="330"/>
      <c r="D175" s="331" t="s">
        <v>133</v>
      </c>
      <c r="E175" s="329"/>
      <c r="F175" s="332"/>
      <c r="G175" s="333"/>
    </row>
    <row r="176" spans="1:7" ht="13.5" thickTop="1">
      <c r="A176" s="501" t="s">
        <v>136</v>
      </c>
      <c r="B176" s="502"/>
      <c r="C176" s="503"/>
      <c r="D176" s="504" t="s">
        <v>262</v>
      </c>
      <c r="E176" s="505"/>
      <c r="F176" s="506"/>
    </row>
    <row r="177" spans="1:10">
      <c r="A177" s="507" t="s">
        <v>135</v>
      </c>
      <c r="B177" s="508"/>
      <c r="C177" s="509"/>
      <c r="D177" s="510" t="s">
        <v>266</v>
      </c>
      <c r="E177" s="511"/>
      <c r="F177" s="512"/>
    </row>
    <row r="178" spans="1:10" ht="27" customHeight="1" thickBot="1">
      <c r="A178" s="513" t="s">
        <v>137</v>
      </c>
      <c r="B178" s="514"/>
      <c r="C178" s="515"/>
      <c r="D178" s="525" t="s">
        <v>263</v>
      </c>
      <c r="E178" s="526"/>
      <c r="F178" s="527"/>
    </row>
    <row r="179" spans="1:10" ht="13.5" thickBot="1">
      <c r="A179" s="488" t="s">
        <v>61</v>
      </c>
      <c r="B179" s="489"/>
      <c r="C179" s="490"/>
      <c r="D179" s="491" t="s">
        <v>264</v>
      </c>
      <c r="E179" s="492"/>
      <c r="F179" s="493"/>
    </row>
    <row r="180" spans="1:10" ht="28.5" customHeight="1" thickTop="1" thickBot="1">
      <c r="A180" s="494" t="s">
        <v>578</v>
      </c>
      <c r="B180" s="495"/>
      <c r="C180" s="496"/>
      <c r="D180" s="334" t="s">
        <v>256</v>
      </c>
      <c r="E180" s="334" t="s">
        <v>259</v>
      </c>
      <c r="F180" s="335" t="s">
        <v>260</v>
      </c>
    </row>
    <row r="181" spans="1:10" ht="14.25" thickTop="1" thickBot="1">
      <c r="A181" s="497" t="s">
        <v>134</v>
      </c>
      <c r="B181" s="498"/>
      <c r="C181" s="499"/>
      <c r="D181" s="336" t="s">
        <v>257</v>
      </c>
      <c r="E181" s="336" t="s">
        <v>258</v>
      </c>
      <c r="F181" s="337" t="s">
        <v>261</v>
      </c>
      <c r="J181" s="338"/>
    </row>
    <row r="182" spans="1:10" ht="30.75" customHeight="1" thickTop="1">
      <c r="A182" s="500" t="s">
        <v>155</v>
      </c>
      <c r="B182" s="500"/>
      <c r="C182" s="500"/>
      <c r="D182" s="500"/>
      <c r="E182" s="500"/>
      <c r="F182" s="500"/>
    </row>
    <row r="185" spans="1:10">
      <c r="C185" s="339"/>
      <c r="F185" s="340"/>
    </row>
    <row r="186" spans="1:10">
      <c r="C186" s="339"/>
      <c r="D186" s="341"/>
      <c r="E186" s="341"/>
      <c r="F186" s="342"/>
    </row>
    <row r="187" spans="1:10">
      <c r="C187" s="339"/>
    </row>
    <row r="188" spans="1:10">
      <c r="C188" s="339"/>
      <c r="D188" s="341"/>
      <c r="E188" s="341"/>
      <c r="F188" s="342"/>
    </row>
    <row r="189" spans="1:10">
      <c r="C189" s="339"/>
      <c r="D189" s="343"/>
      <c r="E189" s="343"/>
      <c r="F189" s="344"/>
    </row>
    <row r="190" spans="1:10">
      <c r="C190" s="339"/>
      <c r="F190" s="340"/>
    </row>
    <row r="191" spans="1:10">
      <c r="C191" s="339"/>
      <c r="F191" s="340"/>
    </row>
    <row r="192" spans="1:10">
      <c r="C192" s="339"/>
      <c r="F192" s="340"/>
    </row>
    <row r="193" spans="3:3">
      <c r="C193" s="339"/>
    </row>
    <row r="194" spans="3:3">
      <c r="C194" s="339"/>
    </row>
  </sheetData>
  <mergeCells count="134">
    <mergeCell ref="A2:G2"/>
    <mergeCell ref="A3:F3"/>
    <mergeCell ref="C6:F6"/>
    <mergeCell ref="C7:F7"/>
    <mergeCell ref="C8:F8"/>
    <mergeCell ref="A10:F10"/>
    <mergeCell ref="A16:F16"/>
    <mergeCell ref="A17:C17"/>
    <mergeCell ref="D17:E17"/>
    <mergeCell ref="A18:C18"/>
    <mergeCell ref="D18:E18"/>
    <mergeCell ref="D27:E27"/>
    <mergeCell ref="B32:F32"/>
    <mergeCell ref="B34:D34"/>
    <mergeCell ref="B35:D35"/>
    <mergeCell ref="B36:D36"/>
    <mergeCell ref="B37:D37"/>
    <mergeCell ref="B38:D38"/>
    <mergeCell ref="E38:E39"/>
    <mergeCell ref="B39:D39"/>
    <mergeCell ref="A41:E41"/>
    <mergeCell ref="B42:F42"/>
    <mergeCell ref="B44:F44"/>
    <mergeCell ref="A46:F46"/>
    <mergeCell ref="A48:F48"/>
    <mergeCell ref="B49:D49"/>
    <mergeCell ref="B50:D50"/>
    <mergeCell ref="B51:D51"/>
    <mergeCell ref="B52:D52"/>
    <mergeCell ref="B53:D53"/>
    <mergeCell ref="A54:D54"/>
    <mergeCell ref="B55:F55"/>
    <mergeCell ref="A57:F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A67:D67"/>
    <mergeCell ref="B68:F68"/>
    <mergeCell ref="B69:F69"/>
    <mergeCell ref="A71:F71"/>
    <mergeCell ref="B73:C73"/>
    <mergeCell ref="B74:C74"/>
    <mergeCell ref="B75:C75"/>
    <mergeCell ref="B77:E77"/>
    <mergeCell ref="B78:E78"/>
    <mergeCell ref="B79:E79"/>
    <mergeCell ref="B80:E80"/>
    <mergeCell ref="A81:E81"/>
    <mergeCell ref="B82:F82"/>
    <mergeCell ref="B83:F83"/>
    <mergeCell ref="B84:F84"/>
    <mergeCell ref="A86:F86"/>
    <mergeCell ref="A87:E87"/>
    <mergeCell ref="B88:E88"/>
    <mergeCell ref="B89:E89"/>
    <mergeCell ref="B90:E90"/>
    <mergeCell ref="A91:E91"/>
    <mergeCell ref="A94:F94"/>
    <mergeCell ref="B96:D96"/>
    <mergeCell ref="B97:D97"/>
    <mergeCell ref="B98:D98"/>
    <mergeCell ref="B99:D99"/>
    <mergeCell ref="B100:D100"/>
    <mergeCell ref="B101:D101"/>
    <mergeCell ref="B102:D102"/>
    <mergeCell ref="A103:D103"/>
    <mergeCell ref="A106:F106"/>
    <mergeCell ref="A108:F108"/>
    <mergeCell ref="B110:D110"/>
    <mergeCell ref="B111:D111"/>
    <mergeCell ref="B112:D112"/>
    <mergeCell ref="B113:D113"/>
    <mergeCell ref="B114:D114"/>
    <mergeCell ref="B115:D115"/>
    <mergeCell ref="B116:D116"/>
    <mergeCell ref="B117:D117"/>
    <mergeCell ref="B118:F118"/>
    <mergeCell ref="B119:F119"/>
    <mergeCell ref="A121:F121"/>
    <mergeCell ref="B123:D123"/>
    <mergeCell ref="B124:D124"/>
    <mergeCell ref="A125:D125"/>
    <mergeCell ref="B126:F126"/>
    <mergeCell ref="A128:F128"/>
    <mergeCell ref="B130:E130"/>
    <mergeCell ref="B131:E131"/>
    <mergeCell ref="B132:E132"/>
    <mergeCell ref="A133:E133"/>
    <mergeCell ref="A136:F136"/>
    <mergeCell ref="B138:E138"/>
    <mergeCell ref="B139:E139"/>
    <mergeCell ref="B140:E140"/>
    <mergeCell ref="B141:E141"/>
    <mergeCell ref="B143:E143"/>
    <mergeCell ref="A144:E144"/>
    <mergeCell ref="A147:F147"/>
    <mergeCell ref="B149:D149"/>
    <mergeCell ref="B150:D150"/>
    <mergeCell ref="B142:E142"/>
    <mergeCell ref="B151:D151"/>
    <mergeCell ref="B152:D152"/>
    <mergeCell ref="B153:D153"/>
    <mergeCell ref="B154:D154"/>
    <mergeCell ref="B155:D155"/>
    <mergeCell ref="A156:E156"/>
    <mergeCell ref="A161:F161"/>
    <mergeCell ref="A162:E162"/>
    <mergeCell ref="B163:E163"/>
    <mergeCell ref="B164:E164"/>
    <mergeCell ref="B165:E165"/>
    <mergeCell ref="B166:E166"/>
    <mergeCell ref="D178:F178"/>
    <mergeCell ref="B167:E167"/>
    <mergeCell ref="A168:E168"/>
    <mergeCell ref="B169:E169"/>
    <mergeCell ref="A170:E170"/>
    <mergeCell ref="A171:E171"/>
    <mergeCell ref="A173:F173"/>
    <mergeCell ref="A179:C179"/>
    <mergeCell ref="D179:F179"/>
    <mergeCell ref="A180:C180"/>
    <mergeCell ref="A181:C181"/>
    <mergeCell ref="A182:F182"/>
    <mergeCell ref="A176:C176"/>
    <mergeCell ref="D176:F176"/>
    <mergeCell ref="A177:C177"/>
    <mergeCell ref="D177:F177"/>
    <mergeCell ref="A178:C178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5" max="5" man="1"/>
    <brk id="93" max="5" man="1"/>
    <brk id="14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4"/>
  <sheetViews>
    <sheetView zoomScale="120" zoomScaleNormal="120" workbookViewId="0">
      <pane ySplit="2" topLeftCell="A3" activePane="bottomLeft" state="frozen"/>
      <selection activeCell="I190" sqref="I190"/>
      <selection pane="bottomLeft" activeCell="A3" sqref="A3:F3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9.5703125" style="209" bestFit="1" customWidth="1"/>
    <col min="8" max="9" width="9.140625" style="209"/>
    <col min="10" max="10" width="11.7109375" style="209" customWidth="1"/>
    <col min="11" max="16384" width="9.140625" style="209"/>
  </cols>
  <sheetData>
    <row r="1" spans="1:7" ht="13.5" customHeight="1"/>
    <row r="2" spans="1:7" ht="8.25" customHeight="1">
      <c r="A2" s="582"/>
      <c r="B2" s="583"/>
      <c r="C2" s="583"/>
      <c r="D2" s="584"/>
      <c r="E2" s="584"/>
      <c r="F2" s="585"/>
      <c r="G2" s="585"/>
    </row>
    <row r="3" spans="1:7" ht="25.5" customHeight="1">
      <c r="A3" s="476"/>
      <c r="B3" s="586"/>
      <c r="C3" s="586"/>
      <c r="D3" s="586"/>
      <c r="E3" s="586"/>
      <c r="F3" s="586"/>
    </row>
    <row r="4" spans="1:7">
      <c r="A4" s="181" t="s">
        <v>443</v>
      </c>
      <c r="B4" s="181"/>
      <c r="C4" s="181"/>
      <c r="D4" s="181"/>
      <c r="E4" s="181"/>
      <c r="F4" s="181"/>
    </row>
    <row r="6" spans="1:7">
      <c r="B6" s="205" t="s">
        <v>122</v>
      </c>
      <c r="C6" s="587"/>
      <c r="D6" s="587"/>
      <c r="E6" s="587"/>
      <c r="F6" s="587"/>
    </row>
    <row r="7" spans="1:7">
      <c r="B7" s="205" t="s">
        <v>123</v>
      </c>
      <c r="C7" s="587"/>
      <c r="D7" s="587"/>
      <c r="E7" s="587"/>
      <c r="F7" s="587"/>
    </row>
    <row r="8" spans="1:7">
      <c r="B8" s="205" t="s">
        <v>0</v>
      </c>
      <c r="C8" s="587"/>
      <c r="D8" s="587"/>
      <c r="E8" s="587"/>
      <c r="F8" s="587"/>
    </row>
    <row r="10" spans="1:7">
      <c r="A10" s="531" t="s">
        <v>1</v>
      </c>
      <c r="B10" s="531"/>
      <c r="C10" s="531"/>
      <c r="D10" s="531"/>
      <c r="E10" s="531"/>
      <c r="F10" s="531"/>
    </row>
    <row r="11" spans="1:7">
      <c r="A11" s="188" t="s">
        <v>27</v>
      </c>
      <c r="B11" s="281" t="s">
        <v>2</v>
      </c>
      <c r="C11" s="282"/>
      <c r="D11" s="282"/>
      <c r="E11" s="282"/>
      <c r="F11" s="285"/>
    </row>
    <row r="12" spans="1:7">
      <c r="A12" s="188" t="s">
        <v>28</v>
      </c>
      <c r="B12" s="289" t="s">
        <v>3</v>
      </c>
      <c r="C12" s="299"/>
      <c r="D12" s="299"/>
      <c r="E12" s="299"/>
      <c r="F12" s="188"/>
    </row>
    <row r="13" spans="1:7" ht="25.5">
      <c r="A13" s="204" t="s">
        <v>29</v>
      </c>
      <c r="B13" s="300" t="s">
        <v>235</v>
      </c>
      <c r="C13" s="301"/>
      <c r="D13" s="301"/>
      <c r="E13" s="302"/>
      <c r="F13" s="207" t="s">
        <v>307</v>
      </c>
    </row>
    <row r="14" spans="1:7">
      <c r="A14" s="188" t="s">
        <v>30</v>
      </c>
      <c r="B14" s="303" t="s">
        <v>577</v>
      </c>
      <c r="C14" s="304"/>
      <c r="D14" s="304"/>
      <c r="E14" s="304"/>
      <c r="F14" s="188">
        <v>12</v>
      </c>
    </row>
    <row r="16" spans="1:7">
      <c r="A16" s="531" t="s">
        <v>31</v>
      </c>
      <c r="B16" s="531"/>
      <c r="C16" s="531"/>
      <c r="D16" s="531"/>
      <c r="E16" s="531"/>
      <c r="F16" s="531"/>
    </row>
    <row r="17" spans="1:7" ht="15" customHeight="1">
      <c r="A17" s="516" t="s">
        <v>32</v>
      </c>
      <c r="B17" s="569"/>
      <c r="C17" s="562"/>
      <c r="D17" s="516" t="s">
        <v>236</v>
      </c>
      <c r="E17" s="562"/>
      <c r="F17" s="284" t="s">
        <v>230</v>
      </c>
    </row>
    <row r="18" spans="1:7" ht="15">
      <c r="A18" s="516" t="s">
        <v>333</v>
      </c>
      <c r="B18" s="569"/>
      <c r="C18" s="571"/>
      <c r="D18" s="531" t="s">
        <v>284</v>
      </c>
      <c r="E18" s="572"/>
      <c r="F18" s="189">
        <v>1</v>
      </c>
    </row>
    <row r="19" spans="1:7" ht="16.5" customHeight="1"/>
    <row r="20" spans="1:7">
      <c r="A20" s="287" t="s">
        <v>4</v>
      </c>
      <c r="B20" s="280"/>
      <c r="C20" s="280"/>
      <c r="D20" s="280"/>
      <c r="E20" s="280"/>
      <c r="F20" s="280"/>
    </row>
    <row r="21" spans="1:7">
      <c r="A21" s="305" t="s">
        <v>239</v>
      </c>
      <c r="B21" s="278"/>
      <c r="C21" s="278"/>
      <c r="D21" s="278"/>
      <c r="E21" s="278"/>
      <c r="F21" s="279"/>
    </row>
    <row r="22" spans="1:7" ht="51">
      <c r="A22" s="193">
        <v>1</v>
      </c>
      <c r="B22" s="303" t="s">
        <v>210</v>
      </c>
      <c r="C22" s="304"/>
      <c r="D22" s="304"/>
      <c r="E22" s="306"/>
      <c r="F22" s="190" t="s">
        <v>333</v>
      </c>
    </row>
    <row r="23" spans="1:7">
      <c r="A23" s="188">
        <v>2</v>
      </c>
      <c r="B23" s="305" t="s">
        <v>209</v>
      </c>
      <c r="C23" s="307"/>
      <c r="D23" s="307"/>
      <c r="E23" s="308"/>
      <c r="F23" s="284" t="s">
        <v>320</v>
      </c>
      <c r="G23" s="347"/>
    </row>
    <row r="24" spans="1:7" ht="15.75" thickBot="1">
      <c r="A24" s="188">
        <v>3</v>
      </c>
      <c r="B24" s="281" t="s">
        <v>35</v>
      </c>
      <c r="C24" s="282"/>
      <c r="D24" s="282"/>
      <c r="E24" s="282"/>
      <c r="F24" s="208"/>
      <c r="G24" s="348"/>
    </row>
    <row r="25" spans="1:7">
      <c r="A25" s="188">
        <v>4</v>
      </c>
      <c r="B25" s="281" t="s">
        <v>6</v>
      </c>
      <c r="C25" s="282"/>
      <c r="D25" s="282"/>
      <c r="E25" s="283"/>
      <c r="F25" s="193" t="s">
        <v>286</v>
      </c>
    </row>
    <row r="26" spans="1:7">
      <c r="A26" s="188">
        <v>5</v>
      </c>
      <c r="B26" s="281" t="s">
        <v>7</v>
      </c>
      <c r="C26" s="282"/>
      <c r="D26" s="282"/>
      <c r="E26" s="283"/>
      <c r="F26" s="194" t="s">
        <v>334</v>
      </c>
    </row>
    <row r="27" spans="1:7" ht="15">
      <c r="A27" s="196"/>
      <c r="B27" s="309"/>
      <c r="C27" s="309"/>
      <c r="D27" s="573" t="s">
        <v>583</v>
      </c>
      <c r="E27" s="572"/>
      <c r="F27" s="288"/>
    </row>
    <row r="28" spans="1:7" ht="13.5">
      <c r="A28" s="310"/>
      <c r="B28" s="309"/>
      <c r="C28" s="311"/>
      <c r="D28" s="286"/>
      <c r="E28" s="286"/>
      <c r="F28" s="312"/>
    </row>
    <row r="29" spans="1:7" ht="13.5">
      <c r="A29" s="310"/>
      <c r="B29" s="309"/>
      <c r="C29" s="311"/>
      <c r="D29" s="286"/>
      <c r="E29" s="286"/>
      <c r="F29" s="312"/>
    </row>
    <row r="30" spans="1:7">
      <c r="A30" s="196"/>
      <c r="B30" s="309"/>
      <c r="C30" s="309"/>
      <c r="D30" s="309"/>
      <c r="E30" s="199"/>
      <c r="F30" s="199"/>
    </row>
    <row r="31" spans="1:7">
      <c r="A31" s="196"/>
      <c r="B31" s="309"/>
      <c r="C31" s="309"/>
      <c r="D31" s="309"/>
      <c r="E31" s="199"/>
      <c r="F31" s="199"/>
    </row>
    <row r="32" spans="1:7">
      <c r="A32" s="196"/>
      <c r="B32" s="542" t="s">
        <v>36</v>
      </c>
      <c r="C32" s="542"/>
      <c r="D32" s="542"/>
      <c r="E32" s="542"/>
      <c r="F32" s="542"/>
    </row>
    <row r="34" spans="1:7" ht="15">
      <c r="A34" s="188">
        <v>1</v>
      </c>
      <c r="B34" s="516" t="s">
        <v>37</v>
      </c>
      <c r="C34" s="569"/>
      <c r="D34" s="562"/>
      <c r="E34" s="187" t="s">
        <v>8</v>
      </c>
      <c r="F34" s="284" t="s">
        <v>9</v>
      </c>
    </row>
    <row r="35" spans="1:7" ht="15">
      <c r="A35" s="188" t="s">
        <v>27</v>
      </c>
      <c r="B35" s="523" t="s">
        <v>38</v>
      </c>
      <c r="C35" s="556"/>
      <c r="D35" s="557"/>
      <c r="E35" s="195"/>
      <c r="F35" s="288"/>
      <c r="G35" s="313"/>
    </row>
    <row r="36" spans="1:7" ht="15">
      <c r="A36" s="188" t="s">
        <v>28</v>
      </c>
      <c r="B36" s="523" t="s">
        <v>440</v>
      </c>
      <c r="C36" s="556"/>
      <c r="D36" s="557"/>
      <c r="E36" s="179"/>
      <c r="F36" s="288"/>
      <c r="G36" s="313"/>
    </row>
    <row r="37" spans="1:7" ht="15">
      <c r="A37" s="188" t="s">
        <v>29</v>
      </c>
      <c r="B37" s="574" t="s">
        <v>441</v>
      </c>
      <c r="C37" s="575"/>
      <c r="D37" s="576"/>
      <c r="E37" s="179"/>
      <c r="F37" s="288"/>
      <c r="G37" s="314"/>
    </row>
    <row r="38" spans="1:7" ht="15">
      <c r="A38" s="204" t="s">
        <v>30</v>
      </c>
      <c r="B38" s="523" t="s">
        <v>442</v>
      </c>
      <c r="C38" s="556"/>
      <c r="D38" s="557"/>
      <c r="E38" s="577"/>
      <c r="F38" s="315"/>
      <c r="G38" s="314"/>
    </row>
    <row r="39" spans="1:7" ht="15">
      <c r="A39" s="204" t="s">
        <v>42</v>
      </c>
      <c r="B39" s="579" t="s">
        <v>240</v>
      </c>
      <c r="C39" s="580"/>
      <c r="D39" s="581"/>
      <c r="E39" s="578"/>
      <c r="F39" s="288"/>
      <c r="G39" s="316"/>
    </row>
    <row r="40" spans="1:7">
      <c r="A40" s="188" t="s">
        <v>43</v>
      </c>
      <c r="B40" s="281" t="s">
        <v>11</v>
      </c>
      <c r="C40" s="282"/>
      <c r="D40" s="283"/>
      <c r="E40" s="179"/>
      <c r="F40" s="288"/>
    </row>
    <row r="41" spans="1:7" ht="15">
      <c r="A41" s="566" t="s">
        <v>26</v>
      </c>
      <c r="B41" s="567"/>
      <c r="C41" s="567"/>
      <c r="D41" s="567"/>
      <c r="E41" s="568"/>
      <c r="F41" s="187"/>
    </row>
    <row r="42" spans="1:7" ht="12.75" customHeight="1">
      <c r="A42" s="310"/>
      <c r="B42" s="540"/>
      <c r="C42" s="563"/>
      <c r="D42" s="563"/>
      <c r="E42" s="563"/>
      <c r="F42" s="563"/>
    </row>
    <row r="43" spans="1:7" ht="12.75" customHeight="1">
      <c r="A43" s="311"/>
      <c r="B43" s="311"/>
      <c r="C43" s="286"/>
      <c r="D43" s="286"/>
      <c r="E43" s="286"/>
      <c r="F43" s="200"/>
    </row>
    <row r="44" spans="1:7" ht="12.75" customHeight="1">
      <c r="A44" s="310"/>
      <c r="B44" s="540"/>
      <c r="C44" s="563"/>
      <c r="D44" s="563"/>
      <c r="E44" s="563"/>
      <c r="F44" s="563"/>
    </row>
    <row r="45" spans="1:7" ht="12.75" customHeight="1"/>
    <row r="46" spans="1:7" ht="15.75" customHeight="1">
      <c r="A46" s="539" t="s">
        <v>211</v>
      </c>
      <c r="B46" s="539"/>
      <c r="C46" s="539"/>
      <c r="D46" s="539"/>
      <c r="E46" s="539"/>
      <c r="F46" s="539"/>
    </row>
    <row r="47" spans="1:7" ht="9.75" customHeight="1">
      <c r="A47" s="317"/>
      <c r="B47" s="317"/>
      <c r="C47" s="317"/>
      <c r="D47" s="317"/>
      <c r="E47" s="317"/>
      <c r="F47" s="317"/>
    </row>
    <row r="48" spans="1:7" ht="15.75" customHeight="1">
      <c r="A48" s="564" t="s">
        <v>212</v>
      </c>
      <c r="B48" s="565"/>
      <c r="C48" s="565"/>
      <c r="D48" s="565"/>
      <c r="E48" s="565"/>
      <c r="F48" s="565"/>
    </row>
    <row r="49" spans="1:6" ht="15.75" customHeight="1">
      <c r="A49" s="188" t="s">
        <v>213</v>
      </c>
      <c r="B49" s="516" t="s">
        <v>215</v>
      </c>
      <c r="C49" s="569"/>
      <c r="D49" s="562"/>
      <c r="E49" s="284" t="s">
        <v>8</v>
      </c>
      <c r="F49" s="187" t="s">
        <v>9</v>
      </c>
    </row>
    <row r="50" spans="1:6" ht="15.75" customHeight="1">
      <c r="A50" s="188" t="s">
        <v>27</v>
      </c>
      <c r="B50" s="523" t="s">
        <v>214</v>
      </c>
      <c r="C50" s="508"/>
      <c r="D50" s="570"/>
      <c r="E50" s="179"/>
      <c r="F50" s="288"/>
    </row>
    <row r="51" spans="1:6" ht="15.75" customHeight="1">
      <c r="A51" s="188" t="s">
        <v>28</v>
      </c>
      <c r="B51" s="523" t="s">
        <v>268</v>
      </c>
      <c r="C51" s="508"/>
      <c r="D51" s="570"/>
      <c r="E51" s="179"/>
      <c r="F51" s="288"/>
    </row>
    <row r="52" spans="1:6" ht="15.75" customHeight="1">
      <c r="A52" s="188"/>
      <c r="B52" s="516" t="s">
        <v>61</v>
      </c>
      <c r="C52" s="544"/>
      <c r="D52" s="545"/>
      <c r="E52" s="179"/>
      <c r="F52" s="187"/>
    </row>
    <row r="53" spans="1:6">
      <c r="A53" s="188" t="s">
        <v>29</v>
      </c>
      <c r="B53" s="543" t="s">
        <v>232</v>
      </c>
      <c r="C53" s="543"/>
      <c r="D53" s="543"/>
      <c r="E53" s="179"/>
      <c r="F53" s="288"/>
    </row>
    <row r="54" spans="1:6" ht="15.75" customHeight="1">
      <c r="A54" s="516" t="s">
        <v>56</v>
      </c>
      <c r="B54" s="517"/>
      <c r="C54" s="517"/>
      <c r="D54" s="517"/>
      <c r="E54" s="186"/>
      <c r="F54" s="187"/>
    </row>
    <row r="55" spans="1:6" ht="17.25" customHeight="1">
      <c r="A55" s="310"/>
      <c r="B55" s="540"/>
      <c r="C55" s="563"/>
      <c r="D55" s="563"/>
      <c r="E55" s="563"/>
      <c r="F55" s="563"/>
    </row>
    <row r="56" spans="1:6">
      <c r="A56" s="196"/>
      <c r="B56" s="197"/>
      <c r="C56" s="197"/>
      <c r="D56" s="197"/>
      <c r="E56" s="198"/>
      <c r="F56" s="199"/>
    </row>
    <row r="57" spans="1:6" ht="27.75" customHeight="1">
      <c r="A57" s="564" t="s">
        <v>269</v>
      </c>
      <c r="B57" s="565"/>
      <c r="C57" s="565"/>
      <c r="D57" s="565"/>
      <c r="E57" s="565"/>
      <c r="F57" s="565"/>
    </row>
    <row r="58" spans="1:6">
      <c r="A58" s="284" t="s">
        <v>216</v>
      </c>
      <c r="B58" s="531" t="s">
        <v>233</v>
      </c>
      <c r="C58" s="531"/>
      <c r="D58" s="531"/>
      <c r="E58" s="284" t="s">
        <v>8</v>
      </c>
      <c r="F58" s="187" t="s">
        <v>9</v>
      </c>
    </row>
    <row r="59" spans="1:6">
      <c r="A59" s="188" t="s">
        <v>27</v>
      </c>
      <c r="B59" s="532" t="s">
        <v>234</v>
      </c>
      <c r="C59" s="532"/>
      <c r="D59" s="532"/>
      <c r="E59" s="179"/>
      <c r="F59" s="288"/>
    </row>
    <row r="60" spans="1:6">
      <c r="A60" s="188" t="s">
        <v>28</v>
      </c>
      <c r="B60" s="532" t="s">
        <v>18</v>
      </c>
      <c r="C60" s="532"/>
      <c r="D60" s="532"/>
      <c r="E60" s="179"/>
      <c r="F60" s="288"/>
    </row>
    <row r="61" spans="1:6" ht="13.5">
      <c r="A61" s="188" t="s">
        <v>29</v>
      </c>
      <c r="B61" s="532" t="s">
        <v>231</v>
      </c>
      <c r="C61" s="532"/>
      <c r="D61" s="532"/>
      <c r="E61" s="179"/>
      <c r="F61" s="288"/>
    </row>
    <row r="62" spans="1:6">
      <c r="A62" s="188" t="s">
        <v>30</v>
      </c>
      <c r="B62" s="532" t="s">
        <v>13</v>
      </c>
      <c r="C62" s="532"/>
      <c r="D62" s="532"/>
      <c r="E62" s="179"/>
      <c r="F62" s="288"/>
    </row>
    <row r="63" spans="1:6">
      <c r="A63" s="188" t="s">
        <v>42</v>
      </c>
      <c r="B63" s="532" t="s">
        <v>270</v>
      </c>
      <c r="C63" s="532"/>
      <c r="D63" s="532"/>
      <c r="E63" s="179"/>
      <c r="F63" s="288"/>
    </row>
    <row r="64" spans="1:6" ht="15">
      <c r="A64" s="188" t="s">
        <v>43</v>
      </c>
      <c r="B64" s="523" t="s">
        <v>218</v>
      </c>
      <c r="C64" s="556"/>
      <c r="D64" s="557"/>
      <c r="E64" s="179"/>
      <c r="F64" s="288"/>
    </row>
    <row r="65" spans="1:7">
      <c r="A65" s="188" t="s">
        <v>44</v>
      </c>
      <c r="B65" s="532" t="s">
        <v>15</v>
      </c>
      <c r="C65" s="532"/>
      <c r="D65" s="532"/>
      <c r="E65" s="179"/>
      <c r="F65" s="288"/>
    </row>
    <row r="66" spans="1:7">
      <c r="A66" s="188" t="s">
        <v>45</v>
      </c>
      <c r="B66" s="532" t="s">
        <v>16</v>
      </c>
      <c r="C66" s="532"/>
      <c r="D66" s="532"/>
      <c r="E66" s="179"/>
      <c r="F66" s="288"/>
    </row>
    <row r="67" spans="1:7">
      <c r="A67" s="531" t="s">
        <v>56</v>
      </c>
      <c r="B67" s="531"/>
      <c r="C67" s="531"/>
      <c r="D67" s="531"/>
      <c r="E67" s="186"/>
      <c r="F67" s="187"/>
    </row>
    <row r="68" spans="1:7" ht="26.25" customHeight="1">
      <c r="A68" s="318"/>
      <c r="B68" s="558"/>
      <c r="C68" s="559"/>
      <c r="D68" s="559"/>
      <c r="E68" s="559"/>
      <c r="F68" s="559"/>
    </row>
    <row r="69" spans="1:7" ht="16.5" customHeight="1">
      <c r="A69" s="318"/>
      <c r="B69" s="540"/>
      <c r="C69" s="560"/>
      <c r="D69" s="560"/>
      <c r="E69" s="560"/>
      <c r="F69" s="560"/>
    </row>
    <row r="70" spans="1:7">
      <c r="A70" s="196"/>
      <c r="B70" s="197"/>
      <c r="C70" s="197"/>
      <c r="D70" s="197"/>
      <c r="E70" s="198"/>
      <c r="F70" s="199"/>
      <c r="G70" s="319"/>
    </row>
    <row r="71" spans="1:7" ht="15" customHeight="1">
      <c r="A71" s="561" t="s">
        <v>221</v>
      </c>
      <c r="B71" s="555"/>
      <c r="C71" s="555"/>
      <c r="D71" s="555"/>
      <c r="E71" s="555"/>
      <c r="F71" s="555"/>
      <c r="G71" s="319"/>
    </row>
    <row r="72" spans="1:7" hidden="1">
      <c r="A72" s="196"/>
      <c r="B72" s="197"/>
      <c r="C72" s="197"/>
      <c r="D72" s="197"/>
      <c r="E72" s="198"/>
      <c r="F72" s="199"/>
      <c r="G72" s="319"/>
    </row>
    <row r="73" spans="1:7" ht="15.75" customHeight="1">
      <c r="A73" s="284" t="s">
        <v>219</v>
      </c>
      <c r="B73" s="516" t="s">
        <v>47</v>
      </c>
      <c r="C73" s="562"/>
      <c r="D73" s="284" t="s">
        <v>182</v>
      </c>
      <c r="E73" s="284" t="s">
        <v>183</v>
      </c>
      <c r="F73" s="187" t="s">
        <v>9</v>
      </c>
    </row>
    <row r="74" spans="1:7" ht="15.75" customHeight="1">
      <c r="A74" s="188" t="s">
        <v>27</v>
      </c>
      <c r="B74" s="523" t="s">
        <v>12</v>
      </c>
      <c r="C74" s="508"/>
      <c r="D74" s="183"/>
      <c r="E74" s="184"/>
      <c r="F74" s="288"/>
    </row>
    <row r="75" spans="1:7">
      <c r="A75" s="188" t="s">
        <v>28</v>
      </c>
      <c r="B75" s="523" t="s">
        <v>241</v>
      </c>
      <c r="C75" s="508"/>
      <c r="D75" s="183"/>
      <c r="E75" s="184"/>
      <c r="F75" s="288"/>
    </row>
    <row r="76" spans="1:7">
      <c r="A76" s="188" t="s">
        <v>29</v>
      </c>
      <c r="B76" s="281" t="s">
        <v>238</v>
      </c>
      <c r="C76" s="282"/>
      <c r="D76" s="320"/>
      <c r="E76" s="321"/>
      <c r="F76" s="288"/>
    </row>
    <row r="77" spans="1:7">
      <c r="A77" s="188" t="s">
        <v>30</v>
      </c>
      <c r="B77" s="523" t="s">
        <v>162</v>
      </c>
      <c r="C77" s="508"/>
      <c r="D77" s="508"/>
      <c r="E77" s="524"/>
      <c r="F77" s="288"/>
    </row>
    <row r="78" spans="1:7">
      <c r="A78" s="188" t="s">
        <v>42</v>
      </c>
      <c r="B78" s="523" t="s">
        <v>153</v>
      </c>
      <c r="C78" s="508"/>
      <c r="D78" s="508"/>
      <c r="E78" s="524"/>
      <c r="F78" s="288"/>
    </row>
    <row r="79" spans="1:7">
      <c r="A79" s="188" t="s">
        <v>43</v>
      </c>
      <c r="B79" s="523" t="s">
        <v>48</v>
      </c>
      <c r="C79" s="508"/>
      <c r="D79" s="508"/>
      <c r="E79" s="524"/>
      <c r="F79" s="288"/>
      <c r="G79" s="333"/>
    </row>
    <row r="80" spans="1:7">
      <c r="A80" s="188" t="s">
        <v>44</v>
      </c>
      <c r="B80" s="523" t="s">
        <v>11</v>
      </c>
      <c r="C80" s="508"/>
      <c r="D80" s="508"/>
      <c r="E80" s="524"/>
      <c r="F80" s="288"/>
    </row>
    <row r="81" spans="1:8">
      <c r="A81" s="531" t="s">
        <v>56</v>
      </c>
      <c r="B81" s="531"/>
      <c r="C81" s="531"/>
      <c r="D81" s="531"/>
      <c r="E81" s="531"/>
      <c r="F81" s="187"/>
    </row>
    <row r="82" spans="1:8" ht="12.75" customHeight="1">
      <c r="A82" s="322"/>
      <c r="B82" s="552"/>
      <c r="C82" s="553"/>
      <c r="D82" s="553"/>
      <c r="E82" s="553"/>
      <c r="F82" s="553"/>
    </row>
    <row r="83" spans="1:8" ht="12.75" customHeight="1">
      <c r="A83" s="322"/>
      <c r="B83" s="554"/>
      <c r="C83" s="555"/>
      <c r="D83" s="555"/>
      <c r="E83" s="555"/>
      <c r="F83" s="555"/>
    </row>
    <row r="84" spans="1:8" ht="12.75" customHeight="1">
      <c r="A84" s="322"/>
      <c r="B84" s="546"/>
      <c r="C84" s="547"/>
      <c r="D84" s="547"/>
      <c r="E84" s="547"/>
      <c r="F84" s="547"/>
    </row>
    <row r="85" spans="1:8" ht="15" customHeight="1">
      <c r="A85" s="286"/>
      <c r="B85" s="286"/>
      <c r="C85" s="286"/>
      <c r="D85" s="286"/>
      <c r="E85" s="286"/>
      <c r="F85" s="200"/>
    </row>
    <row r="86" spans="1:8" ht="17.25" customHeight="1">
      <c r="A86" s="548" t="s">
        <v>237</v>
      </c>
      <c r="B86" s="548"/>
      <c r="C86" s="548"/>
      <c r="D86" s="548"/>
      <c r="E86" s="548"/>
      <c r="F86" s="548"/>
    </row>
    <row r="87" spans="1:8">
      <c r="A87" s="516" t="s">
        <v>220</v>
      </c>
      <c r="B87" s="517"/>
      <c r="C87" s="517"/>
      <c r="D87" s="517"/>
      <c r="E87" s="518"/>
      <c r="F87" s="187" t="s">
        <v>9</v>
      </c>
    </row>
    <row r="88" spans="1:8">
      <c r="A88" s="188" t="s">
        <v>213</v>
      </c>
      <c r="B88" s="549" t="s">
        <v>215</v>
      </c>
      <c r="C88" s="550"/>
      <c r="D88" s="550"/>
      <c r="E88" s="551"/>
      <c r="F88" s="187"/>
    </row>
    <row r="89" spans="1:8">
      <c r="A89" s="188" t="s">
        <v>216</v>
      </c>
      <c r="B89" s="549" t="s">
        <v>217</v>
      </c>
      <c r="C89" s="550"/>
      <c r="D89" s="550"/>
      <c r="E89" s="551"/>
      <c r="F89" s="187"/>
    </row>
    <row r="90" spans="1:8">
      <c r="A90" s="188" t="s">
        <v>219</v>
      </c>
      <c r="B90" s="549" t="s">
        <v>47</v>
      </c>
      <c r="C90" s="550"/>
      <c r="D90" s="550"/>
      <c r="E90" s="551"/>
      <c r="F90" s="187"/>
    </row>
    <row r="91" spans="1:8">
      <c r="A91" s="516" t="s">
        <v>56</v>
      </c>
      <c r="B91" s="517"/>
      <c r="C91" s="517"/>
      <c r="D91" s="517"/>
      <c r="E91" s="518"/>
      <c r="F91" s="187"/>
    </row>
    <row r="92" spans="1:8">
      <c r="A92" s="286"/>
      <c r="B92" s="286"/>
      <c r="C92" s="286"/>
      <c r="D92" s="286"/>
      <c r="E92" s="286"/>
      <c r="F92" s="200"/>
    </row>
    <row r="93" spans="1:8">
      <c r="A93" s="286"/>
      <c r="B93" s="286"/>
      <c r="C93" s="286"/>
      <c r="D93" s="286"/>
      <c r="E93" s="286"/>
      <c r="F93" s="200"/>
    </row>
    <row r="94" spans="1:8">
      <c r="A94" s="542" t="s">
        <v>242</v>
      </c>
      <c r="B94" s="542"/>
      <c r="C94" s="542"/>
      <c r="D94" s="542"/>
      <c r="E94" s="542"/>
      <c r="F94" s="542"/>
      <c r="H94" s="319"/>
    </row>
    <row r="95" spans="1:8" ht="6.75" customHeight="1"/>
    <row r="96" spans="1:8">
      <c r="A96" s="284">
        <v>3</v>
      </c>
      <c r="B96" s="531" t="s">
        <v>67</v>
      </c>
      <c r="C96" s="531"/>
      <c r="D96" s="531"/>
      <c r="E96" s="284" t="s">
        <v>8</v>
      </c>
      <c r="F96" s="187" t="s">
        <v>9</v>
      </c>
    </row>
    <row r="97" spans="1:7">
      <c r="A97" s="188" t="s">
        <v>27</v>
      </c>
      <c r="B97" s="532" t="s">
        <v>243</v>
      </c>
      <c r="C97" s="532"/>
      <c r="D97" s="532"/>
      <c r="E97" s="179"/>
      <c r="F97" s="288"/>
      <c r="G97" s="319"/>
    </row>
    <row r="98" spans="1:7">
      <c r="A98" s="188" t="s">
        <v>28</v>
      </c>
      <c r="B98" s="543" t="s">
        <v>244</v>
      </c>
      <c r="C98" s="543"/>
      <c r="D98" s="543"/>
      <c r="E98" s="179"/>
      <c r="F98" s="288"/>
    </row>
    <row r="99" spans="1:7" ht="12.75" customHeight="1">
      <c r="A99" s="188" t="s">
        <v>29</v>
      </c>
      <c r="B99" s="543" t="s">
        <v>245</v>
      </c>
      <c r="C99" s="543"/>
      <c r="D99" s="543"/>
      <c r="E99" s="179"/>
      <c r="F99" s="288"/>
    </row>
    <row r="100" spans="1:7">
      <c r="A100" s="188" t="s">
        <v>30</v>
      </c>
      <c r="B100" s="543" t="s">
        <v>246</v>
      </c>
      <c r="C100" s="543"/>
      <c r="D100" s="543"/>
      <c r="E100" s="179"/>
      <c r="F100" s="288"/>
    </row>
    <row r="101" spans="1:7">
      <c r="A101" s="188" t="s">
        <v>42</v>
      </c>
      <c r="B101" s="543" t="s">
        <v>271</v>
      </c>
      <c r="C101" s="543"/>
      <c r="D101" s="543"/>
      <c r="E101" s="179"/>
      <c r="F101" s="288"/>
    </row>
    <row r="102" spans="1:7" ht="12.75" customHeight="1">
      <c r="A102" s="188" t="s">
        <v>43</v>
      </c>
      <c r="B102" s="533" t="s">
        <v>247</v>
      </c>
      <c r="C102" s="534"/>
      <c r="D102" s="535"/>
      <c r="E102" s="179"/>
      <c r="F102" s="288"/>
    </row>
    <row r="103" spans="1:7">
      <c r="A103" s="516" t="s">
        <v>56</v>
      </c>
      <c r="B103" s="517"/>
      <c r="C103" s="517"/>
      <c r="D103" s="518"/>
      <c r="E103" s="186"/>
      <c r="F103" s="187"/>
    </row>
    <row r="104" spans="1:7">
      <c r="A104" s="286"/>
      <c r="B104" s="286"/>
      <c r="C104" s="286"/>
      <c r="D104" s="286"/>
      <c r="E104" s="286"/>
      <c r="F104" s="200"/>
    </row>
    <row r="105" spans="1:7">
      <c r="A105" s="286"/>
      <c r="B105" s="286"/>
      <c r="C105" s="286"/>
      <c r="D105" s="286"/>
      <c r="E105" s="286"/>
      <c r="F105" s="200"/>
    </row>
    <row r="106" spans="1:7">
      <c r="A106" s="542" t="s">
        <v>248</v>
      </c>
      <c r="B106" s="542"/>
      <c r="C106" s="542"/>
      <c r="D106" s="542"/>
      <c r="E106" s="542"/>
      <c r="F106" s="542"/>
    </row>
    <row r="107" spans="1:7" ht="7.5" customHeight="1">
      <c r="F107" s="203"/>
    </row>
    <row r="108" spans="1:7">
      <c r="A108" s="542" t="s">
        <v>272</v>
      </c>
      <c r="B108" s="542"/>
      <c r="C108" s="542"/>
      <c r="D108" s="542"/>
      <c r="E108" s="542"/>
      <c r="F108" s="542"/>
    </row>
    <row r="109" spans="1:7" hidden="1">
      <c r="A109" s="286"/>
      <c r="B109" s="286"/>
      <c r="C109" s="286"/>
      <c r="D109" s="286"/>
      <c r="E109" s="286"/>
      <c r="F109" s="286"/>
    </row>
    <row r="110" spans="1:7">
      <c r="A110" s="284" t="s">
        <v>55</v>
      </c>
      <c r="B110" s="520" t="s">
        <v>273</v>
      </c>
      <c r="C110" s="521"/>
      <c r="D110" s="522"/>
      <c r="E110" s="284" t="s">
        <v>8</v>
      </c>
      <c r="F110" s="187" t="s">
        <v>9</v>
      </c>
    </row>
    <row r="111" spans="1:7">
      <c r="A111" s="188" t="s">
        <v>27</v>
      </c>
      <c r="B111" s="533" t="s">
        <v>274</v>
      </c>
      <c r="C111" s="534"/>
      <c r="D111" s="535"/>
      <c r="E111" s="179"/>
      <c r="F111" s="288"/>
    </row>
    <row r="112" spans="1:7" ht="12.75" customHeight="1">
      <c r="A112" s="188" t="s">
        <v>28</v>
      </c>
      <c r="B112" s="533" t="s">
        <v>275</v>
      </c>
      <c r="C112" s="534"/>
      <c r="D112" s="535"/>
      <c r="E112" s="179"/>
      <c r="F112" s="288"/>
    </row>
    <row r="113" spans="1:9">
      <c r="A113" s="188" t="s">
        <v>29</v>
      </c>
      <c r="B113" s="533" t="s">
        <v>276</v>
      </c>
      <c r="C113" s="534"/>
      <c r="D113" s="535"/>
      <c r="E113" s="179"/>
      <c r="F113" s="288"/>
      <c r="I113" s="323"/>
    </row>
    <row r="114" spans="1:9">
      <c r="A114" s="188" t="s">
        <v>30</v>
      </c>
      <c r="B114" s="543" t="s">
        <v>277</v>
      </c>
      <c r="C114" s="543"/>
      <c r="D114" s="543"/>
      <c r="E114" s="179"/>
      <c r="F114" s="288"/>
    </row>
    <row r="115" spans="1:9">
      <c r="A115" s="188" t="s">
        <v>42</v>
      </c>
      <c r="B115" s="523" t="s">
        <v>278</v>
      </c>
      <c r="C115" s="508"/>
      <c r="D115" s="524"/>
      <c r="E115" s="179"/>
      <c r="F115" s="288"/>
      <c r="I115" s="323"/>
    </row>
    <row r="116" spans="1:9">
      <c r="A116" s="188" t="s">
        <v>43</v>
      </c>
      <c r="B116" s="533" t="s">
        <v>279</v>
      </c>
      <c r="C116" s="534"/>
      <c r="D116" s="535"/>
      <c r="E116" s="179"/>
      <c r="F116" s="288"/>
    </row>
    <row r="117" spans="1:9" ht="15">
      <c r="A117" s="204"/>
      <c r="B117" s="516" t="s">
        <v>61</v>
      </c>
      <c r="C117" s="544"/>
      <c r="D117" s="545"/>
      <c r="E117" s="179"/>
      <c r="F117" s="187"/>
    </row>
    <row r="118" spans="1:9" ht="14.25" customHeight="1">
      <c r="A118" s="318"/>
      <c r="B118" s="540"/>
      <c r="C118" s="541"/>
      <c r="D118" s="541"/>
      <c r="E118" s="541"/>
      <c r="F118" s="541"/>
    </row>
    <row r="119" spans="1:9" ht="14.25" customHeight="1">
      <c r="A119" s="318"/>
      <c r="B119" s="540"/>
      <c r="C119" s="541"/>
      <c r="D119" s="541"/>
      <c r="E119" s="541"/>
      <c r="F119" s="541"/>
    </row>
    <row r="120" spans="1:9">
      <c r="A120" s="286"/>
      <c r="B120" s="286"/>
      <c r="C120" s="286"/>
      <c r="D120" s="286"/>
      <c r="E120" s="286"/>
      <c r="F120" s="200"/>
    </row>
    <row r="121" spans="1:9">
      <c r="A121" s="542" t="s">
        <v>280</v>
      </c>
      <c r="B121" s="542"/>
      <c r="C121" s="542"/>
      <c r="D121" s="542"/>
      <c r="E121" s="542"/>
      <c r="F121" s="542"/>
    </row>
    <row r="122" spans="1:9" hidden="1">
      <c r="F122" s="203"/>
    </row>
    <row r="123" spans="1:9">
      <c r="A123" s="284" t="s">
        <v>58</v>
      </c>
      <c r="B123" s="520" t="s">
        <v>281</v>
      </c>
      <c r="C123" s="521"/>
      <c r="D123" s="522"/>
      <c r="E123" s="284" t="s">
        <v>8</v>
      </c>
      <c r="F123" s="187" t="s">
        <v>9</v>
      </c>
    </row>
    <row r="124" spans="1:9">
      <c r="A124" s="188" t="s">
        <v>27</v>
      </c>
      <c r="B124" s="543" t="s">
        <v>282</v>
      </c>
      <c r="C124" s="543"/>
      <c r="D124" s="543"/>
      <c r="E124" s="179"/>
      <c r="F124" s="288"/>
    </row>
    <row r="125" spans="1:9">
      <c r="A125" s="516" t="s">
        <v>61</v>
      </c>
      <c r="B125" s="517"/>
      <c r="C125" s="517"/>
      <c r="D125" s="517"/>
      <c r="E125" s="186"/>
      <c r="F125" s="187"/>
    </row>
    <row r="126" spans="1:9" ht="26.25" customHeight="1">
      <c r="A126" s="318"/>
      <c r="B126" s="540"/>
      <c r="C126" s="541"/>
      <c r="D126" s="541"/>
      <c r="E126" s="541"/>
      <c r="F126" s="541"/>
    </row>
    <row r="127" spans="1:9" ht="16.5" customHeight="1"/>
    <row r="128" spans="1:9">
      <c r="A128" s="519" t="s">
        <v>249</v>
      </c>
      <c r="B128" s="519"/>
      <c r="C128" s="519"/>
      <c r="D128" s="519"/>
      <c r="E128" s="519"/>
      <c r="F128" s="519"/>
    </row>
    <row r="129" spans="1:6" hidden="1">
      <c r="A129" s="286"/>
    </row>
    <row r="130" spans="1:6">
      <c r="A130" s="284">
        <v>4</v>
      </c>
      <c r="B130" s="516" t="s">
        <v>250</v>
      </c>
      <c r="C130" s="517"/>
      <c r="D130" s="517"/>
      <c r="E130" s="518"/>
      <c r="F130" s="187" t="s">
        <v>9</v>
      </c>
    </row>
    <row r="131" spans="1:6">
      <c r="A131" s="205" t="s">
        <v>55</v>
      </c>
      <c r="B131" s="523" t="s">
        <v>273</v>
      </c>
      <c r="C131" s="508"/>
      <c r="D131" s="508"/>
      <c r="E131" s="524"/>
      <c r="F131" s="288"/>
    </row>
    <row r="132" spans="1:6">
      <c r="A132" s="205" t="s">
        <v>58</v>
      </c>
      <c r="B132" s="523" t="s">
        <v>281</v>
      </c>
      <c r="C132" s="508"/>
      <c r="D132" s="508"/>
      <c r="E132" s="524"/>
      <c r="F132" s="288"/>
    </row>
    <row r="133" spans="1:6">
      <c r="A133" s="516" t="s">
        <v>56</v>
      </c>
      <c r="B133" s="517"/>
      <c r="C133" s="517"/>
      <c r="D133" s="517"/>
      <c r="E133" s="518"/>
      <c r="F133" s="187"/>
    </row>
    <row r="135" spans="1:6" hidden="1"/>
    <row r="136" spans="1:6" ht="15.75" customHeight="1">
      <c r="A136" s="539" t="s">
        <v>222</v>
      </c>
      <c r="B136" s="539"/>
      <c r="C136" s="539"/>
      <c r="D136" s="539"/>
      <c r="E136" s="539"/>
      <c r="F136" s="539"/>
    </row>
    <row r="137" spans="1:6" ht="8.25" customHeight="1"/>
    <row r="138" spans="1:6">
      <c r="A138" s="188">
        <v>5</v>
      </c>
      <c r="B138" s="516" t="s">
        <v>25</v>
      </c>
      <c r="C138" s="517"/>
      <c r="D138" s="517"/>
      <c r="E138" s="518"/>
      <c r="F138" s="187" t="s">
        <v>9</v>
      </c>
    </row>
    <row r="139" spans="1:6">
      <c r="A139" s="188" t="s">
        <v>27</v>
      </c>
      <c r="B139" s="523" t="s">
        <v>104</v>
      </c>
      <c r="C139" s="508"/>
      <c r="D139" s="508"/>
      <c r="E139" s="524"/>
      <c r="F139" s="288"/>
    </row>
    <row r="140" spans="1:6">
      <c r="A140" s="188" t="s">
        <v>28</v>
      </c>
      <c r="B140" s="523" t="s">
        <v>527</v>
      </c>
      <c r="C140" s="508"/>
      <c r="D140" s="508"/>
      <c r="E140" s="524"/>
      <c r="F140" s="288"/>
    </row>
    <row r="141" spans="1:6">
      <c r="A141" s="188" t="s">
        <v>29</v>
      </c>
      <c r="B141" s="523" t="s">
        <v>541</v>
      </c>
      <c r="C141" s="508"/>
      <c r="D141" s="508"/>
      <c r="E141" s="524"/>
      <c r="F141" s="288"/>
    </row>
    <row r="142" spans="1:6">
      <c r="A142" s="188" t="s">
        <v>30</v>
      </c>
      <c r="B142" s="523" t="s">
        <v>25</v>
      </c>
      <c r="C142" s="508"/>
      <c r="D142" s="508"/>
      <c r="E142" s="524"/>
      <c r="F142" s="288"/>
    </row>
    <row r="143" spans="1:6">
      <c r="A143" s="188" t="s">
        <v>42</v>
      </c>
      <c r="B143" s="523" t="s">
        <v>523</v>
      </c>
      <c r="C143" s="508"/>
      <c r="D143" s="508"/>
      <c r="E143" s="524"/>
      <c r="F143" s="288"/>
    </row>
    <row r="144" spans="1:6">
      <c r="A144" s="516" t="s">
        <v>56</v>
      </c>
      <c r="B144" s="517"/>
      <c r="C144" s="517"/>
      <c r="D144" s="517"/>
      <c r="E144" s="518"/>
      <c r="F144" s="187"/>
    </row>
    <row r="145" spans="1:6" ht="13.5">
      <c r="A145" s="318"/>
      <c r="B145" s="324"/>
    </row>
    <row r="147" spans="1:6">
      <c r="A147" s="519" t="s">
        <v>223</v>
      </c>
      <c r="B147" s="519"/>
      <c r="C147" s="519"/>
      <c r="D147" s="519"/>
      <c r="E147" s="519"/>
      <c r="F147" s="519"/>
    </row>
    <row r="149" spans="1:6">
      <c r="A149" s="284">
        <v>6</v>
      </c>
      <c r="B149" s="531" t="s">
        <v>80</v>
      </c>
      <c r="C149" s="531"/>
      <c r="D149" s="531"/>
      <c r="E149" s="284" t="s">
        <v>8</v>
      </c>
      <c r="F149" s="187" t="s">
        <v>9</v>
      </c>
    </row>
    <row r="150" spans="1:6">
      <c r="A150" s="188" t="s">
        <v>27</v>
      </c>
      <c r="B150" s="532" t="s">
        <v>283</v>
      </c>
      <c r="C150" s="532"/>
      <c r="D150" s="532"/>
      <c r="E150" s="179"/>
      <c r="F150" s="288"/>
    </row>
    <row r="151" spans="1:6">
      <c r="A151" s="188" t="s">
        <v>28</v>
      </c>
      <c r="B151" s="533" t="s">
        <v>20</v>
      </c>
      <c r="C151" s="534"/>
      <c r="D151" s="535"/>
      <c r="E151" s="179"/>
      <c r="F151" s="288"/>
    </row>
    <row r="152" spans="1:6">
      <c r="A152" s="188" t="s">
        <v>29</v>
      </c>
      <c r="B152" s="520" t="s">
        <v>21</v>
      </c>
      <c r="C152" s="521"/>
      <c r="D152" s="521"/>
      <c r="E152" s="185"/>
      <c r="F152" s="187"/>
    </row>
    <row r="153" spans="1:6">
      <c r="A153" s="206" t="s">
        <v>224</v>
      </c>
      <c r="B153" s="533" t="s">
        <v>22</v>
      </c>
      <c r="C153" s="534"/>
      <c r="D153" s="535"/>
      <c r="E153" s="179"/>
      <c r="F153" s="288"/>
    </row>
    <row r="154" spans="1:6">
      <c r="A154" s="206" t="s">
        <v>225</v>
      </c>
      <c r="B154" s="533" t="s">
        <v>23</v>
      </c>
      <c r="C154" s="534"/>
      <c r="D154" s="535"/>
      <c r="E154" s="179"/>
      <c r="F154" s="288"/>
    </row>
    <row r="155" spans="1:6">
      <c r="A155" s="206" t="s">
        <v>226</v>
      </c>
      <c r="B155" s="536" t="s">
        <v>24</v>
      </c>
      <c r="C155" s="537"/>
      <c r="D155" s="538"/>
      <c r="E155" s="179"/>
      <c r="F155" s="288"/>
    </row>
    <row r="156" spans="1:6">
      <c r="A156" s="516" t="s">
        <v>56</v>
      </c>
      <c r="B156" s="517"/>
      <c r="C156" s="517"/>
      <c r="D156" s="517"/>
      <c r="E156" s="518"/>
      <c r="F156" s="187"/>
    </row>
    <row r="157" spans="1:6">
      <c r="A157" s="325"/>
      <c r="B157" s="325"/>
    </row>
    <row r="158" spans="1:6">
      <c r="A158" s="325"/>
      <c r="B158" s="325"/>
    </row>
    <row r="159" spans="1:6">
      <c r="A159" s="325"/>
      <c r="B159" s="325"/>
    </row>
    <row r="160" spans="1:6">
      <c r="A160" s="325"/>
      <c r="B160" s="325"/>
    </row>
    <row r="161" spans="1:7" ht="20.25" customHeight="1">
      <c r="A161" s="519" t="s">
        <v>251</v>
      </c>
      <c r="B161" s="519"/>
      <c r="C161" s="519"/>
      <c r="D161" s="519"/>
      <c r="E161" s="519"/>
      <c r="F161" s="519"/>
    </row>
    <row r="162" spans="1:7">
      <c r="A162" s="520" t="s">
        <v>150</v>
      </c>
      <c r="B162" s="521"/>
      <c r="C162" s="521"/>
      <c r="D162" s="521"/>
      <c r="E162" s="522"/>
      <c r="F162" s="187" t="s">
        <v>9</v>
      </c>
    </row>
    <row r="163" spans="1:7">
      <c r="A163" s="188" t="s">
        <v>27</v>
      </c>
      <c r="B163" s="523" t="s">
        <v>88</v>
      </c>
      <c r="C163" s="508"/>
      <c r="D163" s="508"/>
      <c r="E163" s="524"/>
      <c r="F163" s="288"/>
    </row>
    <row r="164" spans="1:7">
      <c r="A164" s="188" t="s">
        <v>28</v>
      </c>
      <c r="B164" s="523" t="s">
        <v>227</v>
      </c>
      <c r="C164" s="508"/>
      <c r="D164" s="508"/>
      <c r="E164" s="524"/>
      <c r="F164" s="288"/>
    </row>
    <row r="165" spans="1:7">
      <c r="A165" s="188" t="s">
        <v>29</v>
      </c>
      <c r="B165" s="523" t="s">
        <v>228</v>
      </c>
      <c r="C165" s="508"/>
      <c r="D165" s="508"/>
      <c r="E165" s="524"/>
      <c r="F165" s="288"/>
    </row>
    <row r="166" spans="1:7">
      <c r="A166" s="188" t="s">
        <v>30</v>
      </c>
      <c r="B166" s="523" t="s">
        <v>229</v>
      </c>
      <c r="C166" s="508"/>
      <c r="D166" s="508"/>
      <c r="E166" s="524"/>
      <c r="F166" s="288"/>
    </row>
    <row r="167" spans="1:7" ht="16.5" customHeight="1">
      <c r="A167" s="188" t="s">
        <v>42</v>
      </c>
      <c r="B167" s="523" t="s">
        <v>254</v>
      </c>
      <c r="C167" s="508"/>
      <c r="D167" s="508"/>
      <c r="E167" s="524"/>
      <c r="F167" s="288"/>
    </row>
    <row r="168" spans="1:7">
      <c r="A168" s="516" t="s">
        <v>253</v>
      </c>
      <c r="B168" s="517"/>
      <c r="C168" s="517"/>
      <c r="D168" s="517"/>
      <c r="E168" s="518"/>
      <c r="F168" s="187"/>
    </row>
    <row r="169" spans="1:7">
      <c r="A169" s="188" t="s">
        <v>43</v>
      </c>
      <c r="B169" s="523" t="s">
        <v>255</v>
      </c>
      <c r="C169" s="508"/>
      <c r="D169" s="508"/>
      <c r="E169" s="524"/>
      <c r="F169" s="288"/>
      <c r="G169" s="319"/>
    </row>
    <row r="170" spans="1:7">
      <c r="A170" s="516" t="s">
        <v>252</v>
      </c>
      <c r="B170" s="517"/>
      <c r="C170" s="517"/>
      <c r="D170" s="517"/>
      <c r="E170" s="518"/>
      <c r="F170" s="187"/>
      <c r="G170" s="326"/>
    </row>
    <row r="171" spans="1:7" ht="15">
      <c r="A171" s="528" t="s">
        <v>267</v>
      </c>
      <c r="B171" s="529"/>
      <c r="C171" s="529"/>
      <c r="D171" s="529"/>
      <c r="E171" s="529"/>
      <c r="F171" s="187"/>
    </row>
    <row r="172" spans="1:7" ht="26.25" customHeight="1">
      <c r="B172" s="324"/>
      <c r="C172" s="324"/>
      <c r="D172" s="196"/>
      <c r="E172" s="196"/>
      <c r="F172" s="199"/>
    </row>
    <row r="173" spans="1:7">
      <c r="A173" s="530" t="s">
        <v>265</v>
      </c>
      <c r="B173" s="530"/>
      <c r="C173" s="530"/>
      <c r="D173" s="530"/>
      <c r="E173" s="530"/>
      <c r="F173" s="530"/>
    </row>
    <row r="174" spans="1:7" ht="13.5" thickBot="1">
      <c r="A174" s="327"/>
      <c r="B174" s="327"/>
      <c r="C174" s="327"/>
      <c r="D174" s="327"/>
      <c r="E174" s="327"/>
      <c r="F174" s="327"/>
      <c r="G174" s="333"/>
    </row>
    <row r="175" spans="1:7" ht="14.25" thickTop="1" thickBot="1">
      <c r="A175" s="328" t="s">
        <v>102</v>
      </c>
      <c r="B175" s="329"/>
      <c r="C175" s="330"/>
      <c r="D175" s="331" t="s">
        <v>133</v>
      </c>
      <c r="E175" s="329"/>
      <c r="F175" s="332"/>
    </row>
    <row r="176" spans="1:7" ht="13.5" thickTop="1">
      <c r="A176" s="501" t="s">
        <v>136</v>
      </c>
      <c r="B176" s="502"/>
      <c r="C176" s="503"/>
      <c r="D176" s="504" t="s">
        <v>262</v>
      </c>
      <c r="E176" s="505"/>
      <c r="F176" s="506"/>
    </row>
    <row r="177" spans="1:10" ht="27" customHeight="1">
      <c r="A177" s="507" t="s">
        <v>135</v>
      </c>
      <c r="B177" s="508"/>
      <c r="C177" s="509"/>
      <c r="D177" s="510" t="s">
        <v>266</v>
      </c>
      <c r="E177" s="511"/>
      <c r="F177" s="512"/>
    </row>
    <row r="178" spans="1:10" ht="27" customHeight="1" thickBot="1">
      <c r="A178" s="513" t="s">
        <v>137</v>
      </c>
      <c r="B178" s="514"/>
      <c r="C178" s="515"/>
      <c r="D178" s="525" t="s">
        <v>263</v>
      </c>
      <c r="E178" s="526"/>
      <c r="F178" s="527"/>
    </row>
    <row r="179" spans="1:10" ht="28.5" customHeight="1" thickBot="1">
      <c r="A179" s="488" t="s">
        <v>61</v>
      </c>
      <c r="B179" s="489"/>
      <c r="C179" s="490"/>
      <c r="D179" s="491" t="s">
        <v>264</v>
      </c>
      <c r="E179" s="492"/>
      <c r="F179" s="493"/>
    </row>
    <row r="180" spans="1:10" ht="33" customHeight="1" thickTop="1" thickBot="1">
      <c r="A180" s="494" t="s">
        <v>578</v>
      </c>
      <c r="B180" s="495"/>
      <c r="C180" s="496"/>
      <c r="D180" s="334" t="s">
        <v>256</v>
      </c>
      <c r="E180" s="334" t="s">
        <v>259</v>
      </c>
      <c r="F180" s="335" t="s">
        <v>260</v>
      </c>
      <c r="J180" s="338"/>
    </row>
    <row r="181" spans="1:10" ht="30.75" customHeight="1" thickTop="1" thickBot="1">
      <c r="A181" s="497" t="s">
        <v>134</v>
      </c>
      <c r="B181" s="498"/>
      <c r="C181" s="499"/>
      <c r="D181" s="336" t="s">
        <v>257</v>
      </c>
      <c r="E181" s="336" t="s">
        <v>258</v>
      </c>
      <c r="F181" s="337" t="s">
        <v>261</v>
      </c>
    </row>
    <row r="182" spans="1:10" ht="29.25" customHeight="1" thickTop="1">
      <c r="A182" s="500" t="s">
        <v>155</v>
      </c>
      <c r="B182" s="500"/>
      <c r="C182" s="500"/>
      <c r="D182" s="500"/>
      <c r="E182" s="500"/>
      <c r="F182" s="500"/>
    </row>
    <row r="185" spans="1:10">
      <c r="C185" s="339"/>
      <c r="F185" s="340"/>
    </row>
    <row r="186" spans="1:10">
      <c r="C186" s="339"/>
      <c r="D186" s="341"/>
      <c r="E186" s="341"/>
      <c r="F186" s="342"/>
    </row>
    <row r="187" spans="1:10">
      <c r="C187" s="339"/>
    </row>
    <row r="188" spans="1:10">
      <c r="C188" s="339"/>
      <c r="D188" s="341"/>
      <c r="E188" s="341"/>
      <c r="F188" s="342"/>
    </row>
    <row r="189" spans="1:10">
      <c r="C189" s="339"/>
      <c r="D189" s="343"/>
      <c r="E189" s="343"/>
      <c r="F189" s="344"/>
    </row>
    <row r="190" spans="1:10">
      <c r="C190" s="339"/>
      <c r="F190" s="340"/>
    </row>
    <row r="191" spans="1:10">
      <c r="C191" s="339"/>
      <c r="F191" s="340"/>
    </row>
    <row r="192" spans="1:10">
      <c r="C192" s="339"/>
      <c r="F192" s="340"/>
    </row>
    <row r="193" spans="3:3">
      <c r="C193" s="339"/>
    </row>
    <row r="194" spans="3:3">
      <c r="C194" s="339"/>
    </row>
  </sheetData>
  <mergeCells count="134">
    <mergeCell ref="A2:G2"/>
    <mergeCell ref="A3:F3"/>
    <mergeCell ref="C6:F6"/>
    <mergeCell ref="C7:F7"/>
    <mergeCell ref="C8:F8"/>
    <mergeCell ref="A10:F10"/>
    <mergeCell ref="A16:F16"/>
    <mergeCell ref="A17:C17"/>
    <mergeCell ref="D17:E17"/>
    <mergeCell ref="A18:C18"/>
    <mergeCell ref="D18:E18"/>
    <mergeCell ref="D27:E27"/>
    <mergeCell ref="B32:F32"/>
    <mergeCell ref="B34:D34"/>
    <mergeCell ref="B35:D35"/>
    <mergeCell ref="B36:D36"/>
    <mergeCell ref="B37:D37"/>
    <mergeCell ref="B38:D38"/>
    <mergeCell ref="E38:E39"/>
    <mergeCell ref="B39:D39"/>
    <mergeCell ref="A41:E41"/>
    <mergeCell ref="B42:F42"/>
    <mergeCell ref="B44:F44"/>
    <mergeCell ref="A46:F46"/>
    <mergeCell ref="A48:F48"/>
    <mergeCell ref="B49:D49"/>
    <mergeCell ref="B50:D50"/>
    <mergeCell ref="B51:D51"/>
    <mergeCell ref="B52:D52"/>
    <mergeCell ref="B53:D53"/>
    <mergeCell ref="A54:D54"/>
    <mergeCell ref="B55:F55"/>
    <mergeCell ref="A57:F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A67:D67"/>
    <mergeCell ref="B68:F68"/>
    <mergeCell ref="B69:F69"/>
    <mergeCell ref="A71:F71"/>
    <mergeCell ref="B73:C73"/>
    <mergeCell ref="B74:C74"/>
    <mergeCell ref="B75:C75"/>
    <mergeCell ref="B77:E77"/>
    <mergeCell ref="B78:E78"/>
    <mergeCell ref="B79:E79"/>
    <mergeCell ref="B80:E80"/>
    <mergeCell ref="A81:E81"/>
    <mergeCell ref="B82:F82"/>
    <mergeCell ref="B83:F83"/>
    <mergeCell ref="B84:F84"/>
    <mergeCell ref="A86:F86"/>
    <mergeCell ref="A87:E87"/>
    <mergeCell ref="B88:E88"/>
    <mergeCell ref="B89:E89"/>
    <mergeCell ref="B90:E90"/>
    <mergeCell ref="A91:E91"/>
    <mergeCell ref="A94:F94"/>
    <mergeCell ref="B96:D96"/>
    <mergeCell ref="B97:D97"/>
    <mergeCell ref="B98:D98"/>
    <mergeCell ref="B99:D99"/>
    <mergeCell ref="B100:D100"/>
    <mergeCell ref="B101:D101"/>
    <mergeCell ref="B102:D102"/>
    <mergeCell ref="A103:D103"/>
    <mergeCell ref="A106:F106"/>
    <mergeCell ref="A108:F108"/>
    <mergeCell ref="B110:D110"/>
    <mergeCell ref="B111:D111"/>
    <mergeCell ref="B112:D112"/>
    <mergeCell ref="B113:D113"/>
    <mergeCell ref="B114:D114"/>
    <mergeCell ref="B115:D115"/>
    <mergeCell ref="B116:D116"/>
    <mergeCell ref="B117:D117"/>
    <mergeCell ref="B118:F118"/>
    <mergeCell ref="B119:F119"/>
    <mergeCell ref="A121:F121"/>
    <mergeCell ref="B123:D123"/>
    <mergeCell ref="B124:D124"/>
    <mergeCell ref="A125:D125"/>
    <mergeCell ref="B126:F126"/>
    <mergeCell ref="A128:F128"/>
    <mergeCell ref="B130:E130"/>
    <mergeCell ref="B131:E131"/>
    <mergeCell ref="B132:E132"/>
    <mergeCell ref="A133:E133"/>
    <mergeCell ref="A136:F136"/>
    <mergeCell ref="B138:E138"/>
    <mergeCell ref="B139:E139"/>
    <mergeCell ref="B140:E140"/>
    <mergeCell ref="B141:E141"/>
    <mergeCell ref="B143:E143"/>
    <mergeCell ref="A144:E144"/>
    <mergeCell ref="A147:F147"/>
    <mergeCell ref="B149:D149"/>
    <mergeCell ref="B150:D150"/>
    <mergeCell ref="B142:E142"/>
    <mergeCell ref="B151:D151"/>
    <mergeCell ref="B152:D152"/>
    <mergeCell ref="B153:D153"/>
    <mergeCell ref="B154:D154"/>
    <mergeCell ref="B155:D155"/>
    <mergeCell ref="A156:E156"/>
    <mergeCell ref="A161:F161"/>
    <mergeCell ref="A162:E162"/>
    <mergeCell ref="B163:E163"/>
    <mergeCell ref="B164:E164"/>
    <mergeCell ref="B165:E165"/>
    <mergeCell ref="B166:E166"/>
    <mergeCell ref="D178:F178"/>
    <mergeCell ref="B167:E167"/>
    <mergeCell ref="A168:E168"/>
    <mergeCell ref="B169:E169"/>
    <mergeCell ref="A170:E170"/>
    <mergeCell ref="A171:E171"/>
    <mergeCell ref="A173:F173"/>
    <mergeCell ref="A179:C179"/>
    <mergeCell ref="D179:F179"/>
    <mergeCell ref="A180:C180"/>
    <mergeCell ref="A181:C181"/>
    <mergeCell ref="A182:F182"/>
    <mergeCell ref="A176:C176"/>
    <mergeCell ref="D176:F176"/>
    <mergeCell ref="A177:C177"/>
    <mergeCell ref="D177:F177"/>
    <mergeCell ref="A178:C178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5" max="5" man="1"/>
    <brk id="93" max="5" man="1"/>
    <brk id="14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4"/>
  <sheetViews>
    <sheetView zoomScale="120" zoomScaleNormal="120" workbookViewId="0">
      <pane ySplit="2" topLeftCell="A3" activePane="bottomLeft" state="frozen"/>
      <selection activeCell="I190" sqref="I190"/>
      <selection pane="bottomLeft" activeCell="A3" sqref="A3:F3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9.5703125" style="209" bestFit="1" customWidth="1"/>
    <col min="8" max="9" width="9.140625" style="209"/>
    <col min="10" max="10" width="11.7109375" style="209" customWidth="1"/>
    <col min="11" max="16384" width="9.140625" style="209"/>
  </cols>
  <sheetData>
    <row r="1" spans="1:7" ht="13.5" customHeight="1"/>
    <row r="2" spans="1:7" ht="9.75" customHeight="1">
      <c r="A2" s="582"/>
      <c r="B2" s="583"/>
      <c r="C2" s="583"/>
      <c r="D2" s="584"/>
      <c r="E2" s="584"/>
      <c r="F2" s="585"/>
      <c r="G2" s="585"/>
    </row>
    <row r="3" spans="1:7" ht="25.5" customHeight="1">
      <c r="A3" s="476"/>
      <c r="B3" s="586"/>
      <c r="C3" s="586"/>
      <c r="D3" s="586"/>
      <c r="E3" s="586"/>
      <c r="F3" s="586"/>
    </row>
    <row r="4" spans="1:7">
      <c r="A4" s="181" t="s">
        <v>445</v>
      </c>
      <c r="B4" s="181"/>
      <c r="C4" s="181"/>
      <c r="D4" s="181"/>
      <c r="E4" s="181"/>
      <c r="F4" s="181"/>
    </row>
    <row r="6" spans="1:7">
      <c r="B6" s="205" t="s">
        <v>122</v>
      </c>
      <c r="C6" s="587"/>
      <c r="D6" s="587"/>
      <c r="E6" s="587"/>
      <c r="F6" s="587"/>
    </row>
    <row r="7" spans="1:7">
      <c r="B7" s="205" t="s">
        <v>123</v>
      </c>
      <c r="C7" s="587"/>
      <c r="D7" s="587"/>
      <c r="E7" s="587"/>
      <c r="F7" s="587"/>
    </row>
    <row r="8" spans="1:7">
      <c r="B8" s="205" t="s">
        <v>0</v>
      </c>
      <c r="C8" s="587"/>
      <c r="D8" s="587"/>
      <c r="E8" s="587"/>
      <c r="F8" s="587"/>
    </row>
    <row r="10" spans="1:7">
      <c r="A10" s="531" t="s">
        <v>1</v>
      </c>
      <c r="B10" s="531"/>
      <c r="C10" s="531"/>
      <c r="D10" s="531"/>
      <c r="E10" s="531"/>
      <c r="F10" s="531"/>
    </row>
    <row r="11" spans="1:7">
      <c r="A11" s="188" t="s">
        <v>27</v>
      </c>
      <c r="B11" s="281" t="s">
        <v>2</v>
      </c>
      <c r="C11" s="282"/>
      <c r="D11" s="282"/>
      <c r="E11" s="282"/>
      <c r="F11" s="285"/>
    </row>
    <row r="12" spans="1:7">
      <c r="A12" s="188" t="s">
        <v>28</v>
      </c>
      <c r="B12" s="289" t="s">
        <v>3</v>
      </c>
      <c r="C12" s="299"/>
      <c r="D12" s="299"/>
      <c r="E12" s="299"/>
      <c r="F12" s="188"/>
    </row>
    <row r="13" spans="1:7" ht="25.5">
      <c r="A13" s="204" t="s">
        <v>29</v>
      </c>
      <c r="B13" s="300" t="s">
        <v>235</v>
      </c>
      <c r="C13" s="301"/>
      <c r="D13" s="301"/>
      <c r="E13" s="302"/>
      <c r="F13" s="182" t="s">
        <v>307</v>
      </c>
    </row>
    <row r="14" spans="1:7">
      <c r="A14" s="188" t="s">
        <v>30</v>
      </c>
      <c r="B14" s="303" t="s">
        <v>577</v>
      </c>
      <c r="C14" s="304"/>
      <c r="D14" s="304"/>
      <c r="E14" s="304"/>
      <c r="F14" s="188">
        <v>12</v>
      </c>
    </row>
    <row r="16" spans="1:7">
      <c r="A16" s="531" t="s">
        <v>31</v>
      </c>
      <c r="B16" s="531"/>
      <c r="C16" s="531"/>
      <c r="D16" s="531"/>
      <c r="E16" s="531"/>
      <c r="F16" s="531"/>
    </row>
    <row r="17" spans="1:6" ht="15" customHeight="1">
      <c r="A17" s="516" t="s">
        <v>32</v>
      </c>
      <c r="B17" s="569"/>
      <c r="C17" s="562"/>
      <c r="D17" s="516" t="s">
        <v>236</v>
      </c>
      <c r="E17" s="562"/>
      <c r="F17" s="284" t="s">
        <v>230</v>
      </c>
    </row>
    <row r="18" spans="1:6" ht="15">
      <c r="A18" s="516" t="s">
        <v>333</v>
      </c>
      <c r="B18" s="569"/>
      <c r="C18" s="571"/>
      <c r="D18" s="531" t="s">
        <v>284</v>
      </c>
      <c r="E18" s="572"/>
      <c r="F18" s="189">
        <v>1</v>
      </c>
    </row>
    <row r="19" spans="1:6" ht="16.5" customHeight="1"/>
    <row r="20" spans="1:6">
      <c r="A20" s="287" t="s">
        <v>4</v>
      </c>
      <c r="B20" s="280"/>
      <c r="C20" s="280"/>
      <c r="D20" s="280"/>
      <c r="E20" s="280"/>
      <c r="F20" s="280"/>
    </row>
    <row r="21" spans="1:6">
      <c r="A21" s="305" t="s">
        <v>239</v>
      </c>
      <c r="B21" s="278"/>
      <c r="C21" s="278"/>
      <c r="D21" s="278"/>
      <c r="E21" s="278"/>
      <c r="F21" s="279"/>
    </row>
    <row r="22" spans="1:6" ht="51">
      <c r="A22" s="193">
        <v>1</v>
      </c>
      <c r="B22" s="303" t="s">
        <v>210</v>
      </c>
      <c r="C22" s="304"/>
      <c r="D22" s="304"/>
      <c r="E22" s="306"/>
      <c r="F22" s="190" t="s">
        <v>333</v>
      </c>
    </row>
    <row r="23" spans="1:6" ht="13.5" thickBot="1">
      <c r="A23" s="188">
        <v>2</v>
      </c>
      <c r="B23" s="305" t="s">
        <v>209</v>
      </c>
      <c r="C23" s="307"/>
      <c r="D23" s="307"/>
      <c r="E23" s="308"/>
      <c r="F23" s="191" t="s">
        <v>288</v>
      </c>
    </row>
    <row r="24" spans="1:6" ht="13.5" thickBot="1">
      <c r="A24" s="188">
        <v>3</v>
      </c>
      <c r="B24" s="281" t="s">
        <v>35</v>
      </c>
      <c r="C24" s="282"/>
      <c r="D24" s="282"/>
      <c r="E24" s="282"/>
      <c r="F24" s="192"/>
    </row>
    <row r="25" spans="1:6">
      <c r="A25" s="188">
        <v>4</v>
      </c>
      <c r="B25" s="281" t="s">
        <v>6</v>
      </c>
      <c r="C25" s="282"/>
      <c r="D25" s="282"/>
      <c r="E25" s="283"/>
      <c r="F25" s="193" t="s">
        <v>287</v>
      </c>
    </row>
    <row r="26" spans="1:6">
      <c r="A26" s="188">
        <v>5</v>
      </c>
      <c r="B26" s="281" t="s">
        <v>7</v>
      </c>
      <c r="C26" s="282"/>
      <c r="D26" s="282"/>
      <c r="E26" s="283"/>
      <c r="F26" s="194" t="s">
        <v>285</v>
      </c>
    </row>
    <row r="27" spans="1:6" ht="15">
      <c r="A27" s="196"/>
      <c r="B27" s="309"/>
      <c r="C27" s="309"/>
      <c r="D27" s="573" t="s">
        <v>583</v>
      </c>
      <c r="E27" s="572"/>
      <c r="F27" s="288"/>
    </row>
    <row r="28" spans="1:6" ht="13.5">
      <c r="A28" s="310"/>
      <c r="B28" s="309"/>
      <c r="C28" s="311"/>
      <c r="D28" s="286"/>
      <c r="E28" s="286"/>
      <c r="F28" s="312"/>
    </row>
    <row r="29" spans="1:6" ht="13.5">
      <c r="A29" s="310"/>
      <c r="B29" s="309"/>
      <c r="C29" s="311"/>
      <c r="D29" s="286"/>
      <c r="E29" s="286"/>
      <c r="F29" s="312"/>
    </row>
    <row r="30" spans="1:6">
      <c r="A30" s="196"/>
      <c r="B30" s="309"/>
      <c r="C30" s="309"/>
      <c r="D30" s="309"/>
      <c r="E30" s="199"/>
      <c r="F30" s="199"/>
    </row>
    <row r="31" spans="1:6">
      <c r="A31" s="196"/>
      <c r="B31" s="309"/>
      <c r="C31" s="309"/>
      <c r="D31" s="309"/>
      <c r="E31" s="199"/>
      <c r="F31" s="199"/>
    </row>
    <row r="32" spans="1:6">
      <c r="A32" s="196"/>
      <c r="B32" s="542" t="s">
        <v>36</v>
      </c>
      <c r="C32" s="542"/>
      <c r="D32" s="542"/>
      <c r="E32" s="542"/>
      <c r="F32" s="542"/>
    </row>
    <row r="34" spans="1:7" ht="15">
      <c r="A34" s="188">
        <v>1</v>
      </c>
      <c r="B34" s="516" t="s">
        <v>37</v>
      </c>
      <c r="C34" s="569"/>
      <c r="D34" s="562"/>
      <c r="E34" s="187" t="s">
        <v>8</v>
      </c>
      <c r="F34" s="284" t="s">
        <v>9</v>
      </c>
    </row>
    <row r="35" spans="1:7" ht="15">
      <c r="A35" s="188" t="s">
        <v>27</v>
      </c>
      <c r="B35" s="523" t="s">
        <v>38</v>
      </c>
      <c r="C35" s="556"/>
      <c r="D35" s="557"/>
      <c r="E35" s="195"/>
      <c r="F35" s="288"/>
      <c r="G35" s="313"/>
    </row>
    <row r="36" spans="1:7" ht="15">
      <c r="A36" s="188" t="s">
        <v>28</v>
      </c>
      <c r="B36" s="523" t="s">
        <v>440</v>
      </c>
      <c r="C36" s="556"/>
      <c r="D36" s="557"/>
      <c r="E36" s="179"/>
      <c r="F36" s="288"/>
      <c r="G36" s="313"/>
    </row>
    <row r="37" spans="1:7" ht="15">
      <c r="A37" s="188" t="s">
        <v>29</v>
      </c>
      <c r="B37" s="574" t="s">
        <v>441</v>
      </c>
      <c r="C37" s="575"/>
      <c r="D37" s="576"/>
      <c r="E37" s="179"/>
      <c r="F37" s="288"/>
      <c r="G37" s="314"/>
    </row>
    <row r="38" spans="1:7" ht="15">
      <c r="A38" s="204" t="s">
        <v>30</v>
      </c>
      <c r="B38" s="523" t="s">
        <v>442</v>
      </c>
      <c r="C38" s="556"/>
      <c r="D38" s="557"/>
      <c r="E38" s="577"/>
      <c r="F38" s="315"/>
      <c r="G38" s="314"/>
    </row>
    <row r="39" spans="1:7" ht="15">
      <c r="A39" s="204" t="s">
        <v>42</v>
      </c>
      <c r="B39" s="579" t="s">
        <v>240</v>
      </c>
      <c r="C39" s="580"/>
      <c r="D39" s="581"/>
      <c r="E39" s="578"/>
      <c r="F39" s="288"/>
      <c r="G39" s="316"/>
    </row>
    <row r="40" spans="1:7">
      <c r="A40" s="188" t="s">
        <v>43</v>
      </c>
      <c r="B40" s="281" t="s">
        <v>11</v>
      </c>
      <c r="C40" s="282"/>
      <c r="D40" s="283"/>
      <c r="E40" s="179"/>
      <c r="F40" s="288"/>
    </row>
    <row r="41" spans="1:7" ht="15">
      <c r="A41" s="566" t="s">
        <v>26</v>
      </c>
      <c r="B41" s="567"/>
      <c r="C41" s="567"/>
      <c r="D41" s="567"/>
      <c r="E41" s="568"/>
      <c r="F41" s="187"/>
    </row>
    <row r="42" spans="1:7" ht="13.5" customHeight="1">
      <c r="A42" s="310"/>
      <c r="B42" s="540"/>
      <c r="C42" s="563"/>
      <c r="D42" s="563"/>
      <c r="E42" s="563"/>
      <c r="F42" s="563"/>
    </row>
    <row r="43" spans="1:7" ht="13.5" customHeight="1">
      <c r="A43" s="311"/>
      <c r="B43" s="311"/>
      <c r="C43" s="286"/>
      <c r="D43" s="286"/>
      <c r="E43" s="286"/>
      <c r="F43" s="200"/>
    </row>
    <row r="44" spans="1:7" ht="13.5" customHeight="1">
      <c r="A44" s="310"/>
      <c r="B44" s="540"/>
      <c r="C44" s="563"/>
      <c r="D44" s="563"/>
      <c r="E44" s="563"/>
      <c r="F44" s="563"/>
    </row>
    <row r="46" spans="1:7" ht="15.75" customHeight="1">
      <c r="A46" s="539" t="s">
        <v>211</v>
      </c>
      <c r="B46" s="539"/>
      <c r="C46" s="539"/>
      <c r="D46" s="539"/>
      <c r="E46" s="539"/>
      <c r="F46" s="539"/>
    </row>
    <row r="47" spans="1:7" ht="9.75" customHeight="1">
      <c r="A47" s="317"/>
      <c r="B47" s="317"/>
      <c r="C47" s="317"/>
      <c r="D47" s="317"/>
      <c r="E47" s="317"/>
      <c r="F47" s="317"/>
    </row>
    <row r="48" spans="1:7" ht="15.75" customHeight="1">
      <c r="A48" s="564" t="s">
        <v>212</v>
      </c>
      <c r="B48" s="565"/>
      <c r="C48" s="565"/>
      <c r="D48" s="565"/>
      <c r="E48" s="565"/>
      <c r="F48" s="565"/>
    </row>
    <row r="49" spans="1:6" ht="15.75" customHeight="1">
      <c r="A49" s="188" t="s">
        <v>213</v>
      </c>
      <c r="B49" s="516" t="s">
        <v>215</v>
      </c>
      <c r="C49" s="569"/>
      <c r="D49" s="562"/>
      <c r="E49" s="284" t="s">
        <v>8</v>
      </c>
      <c r="F49" s="187" t="s">
        <v>9</v>
      </c>
    </row>
    <row r="50" spans="1:6" ht="15.75" customHeight="1">
      <c r="A50" s="188" t="s">
        <v>27</v>
      </c>
      <c r="B50" s="523" t="s">
        <v>214</v>
      </c>
      <c r="C50" s="508"/>
      <c r="D50" s="570"/>
      <c r="E50" s="179"/>
      <c r="F50" s="288"/>
    </row>
    <row r="51" spans="1:6" ht="15.75" customHeight="1">
      <c r="A51" s="188" t="s">
        <v>28</v>
      </c>
      <c r="B51" s="523" t="s">
        <v>268</v>
      </c>
      <c r="C51" s="508"/>
      <c r="D51" s="570"/>
      <c r="E51" s="179"/>
      <c r="F51" s="288"/>
    </row>
    <row r="52" spans="1:6" ht="15.75" customHeight="1">
      <c r="A52" s="188"/>
      <c r="B52" s="516" t="s">
        <v>61</v>
      </c>
      <c r="C52" s="544"/>
      <c r="D52" s="545"/>
      <c r="E52" s="179"/>
      <c r="F52" s="187"/>
    </row>
    <row r="53" spans="1:6">
      <c r="A53" s="188" t="s">
        <v>29</v>
      </c>
      <c r="B53" s="543" t="s">
        <v>232</v>
      </c>
      <c r="C53" s="543"/>
      <c r="D53" s="543"/>
      <c r="E53" s="179"/>
      <c r="F53" s="288"/>
    </row>
    <row r="54" spans="1:6" ht="15.75" customHeight="1">
      <c r="A54" s="516" t="s">
        <v>56</v>
      </c>
      <c r="B54" s="517"/>
      <c r="C54" s="517"/>
      <c r="D54" s="517"/>
      <c r="E54" s="186"/>
      <c r="F54" s="187"/>
    </row>
    <row r="55" spans="1:6" ht="12" customHeight="1">
      <c r="A55" s="310"/>
      <c r="B55" s="540"/>
      <c r="C55" s="563"/>
      <c r="D55" s="563"/>
      <c r="E55" s="563"/>
      <c r="F55" s="563"/>
    </row>
    <row r="56" spans="1:6">
      <c r="A56" s="196"/>
      <c r="B56" s="197"/>
      <c r="C56" s="197"/>
      <c r="D56" s="197"/>
      <c r="E56" s="198"/>
      <c r="F56" s="199"/>
    </row>
    <row r="57" spans="1:6" ht="27.75" customHeight="1">
      <c r="A57" s="564" t="s">
        <v>269</v>
      </c>
      <c r="B57" s="565"/>
      <c r="C57" s="565"/>
      <c r="D57" s="565"/>
      <c r="E57" s="565"/>
      <c r="F57" s="565"/>
    </row>
    <row r="58" spans="1:6">
      <c r="A58" s="284" t="s">
        <v>216</v>
      </c>
      <c r="B58" s="531" t="s">
        <v>233</v>
      </c>
      <c r="C58" s="531"/>
      <c r="D58" s="531"/>
      <c r="E58" s="284" t="s">
        <v>8</v>
      </c>
      <c r="F58" s="187" t="s">
        <v>9</v>
      </c>
    </row>
    <row r="59" spans="1:6">
      <c r="A59" s="188" t="s">
        <v>27</v>
      </c>
      <c r="B59" s="532" t="s">
        <v>234</v>
      </c>
      <c r="C59" s="532"/>
      <c r="D59" s="532"/>
      <c r="E59" s="179"/>
      <c r="F59" s="288"/>
    </row>
    <row r="60" spans="1:6">
      <c r="A60" s="188" t="s">
        <v>28</v>
      </c>
      <c r="B60" s="532" t="s">
        <v>18</v>
      </c>
      <c r="C60" s="532"/>
      <c r="D60" s="532"/>
      <c r="E60" s="179"/>
      <c r="F60" s="288"/>
    </row>
    <row r="61" spans="1:6" ht="13.5">
      <c r="A61" s="188" t="s">
        <v>29</v>
      </c>
      <c r="B61" s="532" t="s">
        <v>231</v>
      </c>
      <c r="C61" s="532"/>
      <c r="D61" s="532"/>
      <c r="E61" s="179"/>
      <c r="F61" s="288"/>
    </row>
    <row r="62" spans="1:6">
      <c r="A62" s="188" t="s">
        <v>30</v>
      </c>
      <c r="B62" s="532" t="s">
        <v>13</v>
      </c>
      <c r="C62" s="532"/>
      <c r="D62" s="532"/>
      <c r="E62" s="179"/>
      <c r="F62" s="288"/>
    </row>
    <row r="63" spans="1:6">
      <c r="A63" s="188" t="s">
        <v>42</v>
      </c>
      <c r="B63" s="532" t="s">
        <v>270</v>
      </c>
      <c r="C63" s="532"/>
      <c r="D63" s="532"/>
      <c r="E63" s="179"/>
      <c r="F63" s="288"/>
    </row>
    <row r="64" spans="1:6" ht="15">
      <c r="A64" s="188" t="s">
        <v>43</v>
      </c>
      <c r="B64" s="523" t="s">
        <v>218</v>
      </c>
      <c r="C64" s="556"/>
      <c r="D64" s="557"/>
      <c r="E64" s="179"/>
      <c r="F64" s="288"/>
    </row>
    <row r="65" spans="1:7">
      <c r="A65" s="188" t="s">
        <v>44</v>
      </c>
      <c r="B65" s="532" t="s">
        <v>15</v>
      </c>
      <c r="C65" s="532"/>
      <c r="D65" s="532"/>
      <c r="E65" s="179"/>
      <c r="F65" s="288"/>
    </row>
    <row r="66" spans="1:7">
      <c r="A66" s="188" t="s">
        <v>45</v>
      </c>
      <c r="B66" s="532" t="s">
        <v>16</v>
      </c>
      <c r="C66" s="532"/>
      <c r="D66" s="532"/>
      <c r="E66" s="179"/>
      <c r="F66" s="288"/>
    </row>
    <row r="67" spans="1:7">
      <c r="A67" s="531" t="s">
        <v>56</v>
      </c>
      <c r="B67" s="531"/>
      <c r="C67" s="531"/>
      <c r="D67" s="531"/>
      <c r="E67" s="186"/>
      <c r="F67" s="187"/>
    </row>
    <row r="68" spans="1:7" ht="12.75" customHeight="1">
      <c r="A68" s="318"/>
      <c r="B68" s="558"/>
      <c r="C68" s="559"/>
      <c r="D68" s="559"/>
      <c r="E68" s="559"/>
      <c r="F68" s="559"/>
    </row>
    <row r="69" spans="1:7" ht="12.75" customHeight="1">
      <c r="A69" s="318"/>
      <c r="B69" s="540"/>
      <c r="C69" s="560"/>
      <c r="D69" s="560"/>
      <c r="E69" s="560"/>
      <c r="F69" s="560"/>
    </row>
    <row r="70" spans="1:7">
      <c r="A70" s="196"/>
      <c r="B70" s="197"/>
      <c r="C70" s="197"/>
      <c r="D70" s="197"/>
      <c r="E70" s="198"/>
      <c r="F70" s="199"/>
      <c r="G70" s="319"/>
    </row>
    <row r="71" spans="1:7" ht="15" customHeight="1">
      <c r="A71" s="561" t="s">
        <v>221</v>
      </c>
      <c r="B71" s="555"/>
      <c r="C71" s="555"/>
      <c r="D71" s="555"/>
      <c r="E71" s="555"/>
      <c r="F71" s="555"/>
      <c r="G71" s="319"/>
    </row>
    <row r="72" spans="1:7" hidden="1">
      <c r="A72" s="196"/>
      <c r="B72" s="197"/>
      <c r="C72" s="197"/>
      <c r="D72" s="197"/>
      <c r="E72" s="198"/>
      <c r="F72" s="199"/>
      <c r="G72" s="319"/>
    </row>
    <row r="73" spans="1:7" ht="15.75" customHeight="1">
      <c r="A73" s="284" t="s">
        <v>219</v>
      </c>
      <c r="B73" s="516" t="s">
        <v>47</v>
      </c>
      <c r="C73" s="562"/>
      <c r="D73" s="284" t="s">
        <v>182</v>
      </c>
      <c r="E73" s="284" t="s">
        <v>183</v>
      </c>
      <c r="F73" s="187" t="s">
        <v>9</v>
      </c>
    </row>
    <row r="74" spans="1:7" ht="15.75" customHeight="1">
      <c r="A74" s="188" t="s">
        <v>27</v>
      </c>
      <c r="B74" s="523" t="s">
        <v>12</v>
      </c>
      <c r="C74" s="508"/>
      <c r="D74" s="183"/>
      <c r="E74" s="184"/>
      <c r="F74" s="288"/>
    </row>
    <row r="75" spans="1:7">
      <c r="A75" s="188" t="s">
        <v>28</v>
      </c>
      <c r="B75" s="523" t="s">
        <v>241</v>
      </c>
      <c r="C75" s="508"/>
      <c r="D75" s="183"/>
      <c r="E75" s="184"/>
      <c r="F75" s="288"/>
    </row>
    <row r="76" spans="1:7">
      <c r="A76" s="188" t="s">
        <v>29</v>
      </c>
      <c r="B76" s="281" t="s">
        <v>238</v>
      </c>
      <c r="C76" s="282"/>
      <c r="D76" s="320"/>
      <c r="E76" s="321"/>
      <c r="F76" s="288"/>
    </row>
    <row r="77" spans="1:7">
      <c r="A77" s="188" t="s">
        <v>30</v>
      </c>
      <c r="B77" s="523" t="s">
        <v>162</v>
      </c>
      <c r="C77" s="508"/>
      <c r="D77" s="508"/>
      <c r="E77" s="524"/>
      <c r="F77" s="288"/>
    </row>
    <row r="78" spans="1:7">
      <c r="A78" s="188" t="s">
        <v>42</v>
      </c>
      <c r="B78" s="523" t="s">
        <v>153</v>
      </c>
      <c r="C78" s="508"/>
      <c r="D78" s="508"/>
      <c r="E78" s="524"/>
      <c r="F78" s="288"/>
    </row>
    <row r="79" spans="1:7">
      <c r="A79" s="188" t="s">
        <v>43</v>
      </c>
      <c r="B79" s="523" t="s">
        <v>48</v>
      </c>
      <c r="C79" s="508"/>
      <c r="D79" s="508"/>
      <c r="E79" s="524"/>
      <c r="F79" s="288"/>
      <c r="G79" s="333"/>
    </row>
    <row r="80" spans="1:7">
      <c r="A80" s="188" t="s">
        <v>44</v>
      </c>
      <c r="B80" s="523" t="s">
        <v>11</v>
      </c>
      <c r="C80" s="508"/>
      <c r="D80" s="508"/>
      <c r="E80" s="524"/>
      <c r="F80" s="288"/>
    </row>
    <row r="81" spans="1:8">
      <c r="A81" s="531" t="s">
        <v>56</v>
      </c>
      <c r="B81" s="531"/>
      <c r="C81" s="531"/>
      <c r="D81" s="531"/>
      <c r="E81" s="531"/>
      <c r="F81" s="187"/>
    </row>
    <row r="82" spans="1:8" ht="12.75" customHeight="1">
      <c r="A82" s="322"/>
      <c r="B82" s="552"/>
      <c r="C82" s="553"/>
      <c r="D82" s="553"/>
      <c r="E82" s="553"/>
      <c r="F82" s="553"/>
    </row>
    <row r="83" spans="1:8" ht="12.75" customHeight="1">
      <c r="A83" s="322"/>
      <c r="B83" s="554"/>
      <c r="C83" s="555"/>
      <c r="D83" s="555"/>
      <c r="E83" s="555"/>
      <c r="F83" s="555"/>
    </row>
    <row r="84" spans="1:8" ht="12.75" customHeight="1">
      <c r="A84" s="322"/>
      <c r="B84" s="546"/>
      <c r="C84" s="547"/>
      <c r="D84" s="547"/>
      <c r="E84" s="547"/>
      <c r="F84" s="547"/>
    </row>
    <row r="85" spans="1:8" ht="15" customHeight="1">
      <c r="A85" s="286"/>
      <c r="B85" s="286"/>
      <c r="C85" s="286"/>
      <c r="D85" s="286"/>
      <c r="E85" s="286"/>
      <c r="F85" s="200"/>
    </row>
    <row r="86" spans="1:8" ht="17.25" customHeight="1">
      <c r="A86" s="548" t="s">
        <v>237</v>
      </c>
      <c r="B86" s="548"/>
      <c r="C86" s="548"/>
      <c r="D86" s="548"/>
      <c r="E86" s="548"/>
      <c r="F86" s="548"/>
    </row>
    <row r="87" spans="1:8">
      <c r="A87" s="516" t="s">
        <v>220</v>
      </c>
      <c r="B87" s="517"/>
      <c r="C87" s="517"/>
      <c r="D87" s="517"/>
      <c r="E87" s="518"/>
      <c r="F87" s="187" t="s">
        <v>9</v>
      </c>
    </row>
    <row r="88" spans="1:8">
      <c r="A88" s="188" t="s">
        <v>213</v>
      </c>
      <c r="B88" s="549" t="s">
        <v>215</v>
      </c>
      <c r="C88" s="550"/>
      <c r="D88" s="550"/>
      <c r="E88" s="551"/>
      <c r="F88" s="187"/>
    </row>
    <row r="89" spans="1:8">
      <c r="A89" s="188" t="s">
        <v>216</v>
      </c>
      <c r="B89" s="549" t="s">
        <v>217</v>
      </c>
      <c r="C89" s="550"/>
      <c r="D89" s="550"/>
      <c r="E89" s="551"/>
      <c r="F89" s="187"/>
    </row>
    <row r="90" spans="1:8">
      <c r="A90" s="188" t="s">
        <v>219</v>
      </c>
      <c r="B90" s="549" t="s">
        <v>47</v>
      </c>
      <c r="C90" s="550"/>
      <c r="D90" s="550"/>
      <c r="E90" s="551"/>
      <c r="F90" s="187"/>
    </row>
    <row r="91" spans="1:8">
      <c r="A91" s="516" t="s">
        <v>56</v>
      </c>
      <c r="B91" s="517"/>
      <c r="C91" s="517"/>
      <c r="D91" s="517"/>
      <c r="E91" s="518"/>
      <c r="F91" s="187"/>
    </row>
    <row r="92" spans="1:8">
      <c r="A92" s="286"/>
      <c r="B92" s="286"/>
      <c r="C92" s="286"/>
      <c r="D92" s="286"/>
      <c r="E92" s="286"/>
      <c r="F92" s="200"/>
    </row>
    <row r="93" spans="1:8">
      <c r="A93" s="286"/>
      <c r="B93" s="286"/>
      <c r="C93" s="286"/>
      <c r="D93" s="286"/>
      <c r="E93" s="286"/>
      <c r="F93" s="200"/>
    </row>
    <row r="94" spans="1:8">
      <c r="A94" s="542" t="s">
        <v>242</v>
      </c>
      <c r="B94" s="542"/>
      <c r="C94" s="542"/>
      <c r="D94" s="542"/>
      <c r="E94" s="542"/>
      <c r="F94" s="542"/>
      <c r="H94" s="319"/>
    </row>
    <row r="95" spans="1:8" ht="6.75" customHeight="1"/>
    <row r="96" spans="1:8">
      <c r="A96" s="284">
        <v>3</v>
      </c>
      <c r="B96" s="531" t="s">
        <v>67</v>
      </c>
      <c r="C96" s="531"/>
      <c r="D96" s="531"/>
      <c r="E96" s="284" t="s">
        <v>8</v>
      </c>
      <c r="F96" s="187" t="s">
        <v>9</v>
      </c>
    </row>
    <row r="97" spans="1:7">
      <c r="A97" s="188" t="s">
        <v>27</v>
      </c>
      <c r="B97" s="532" t="s">
        <v>243</v>
      </c>
      <c r="C97" s="532"/>
      <c r="D97" s="532"/>
      <c r="E97" s="179"/>
      <c r="F97" s="288"/>
      <c r="G97" s="319"/>
    </row>
    <row r="98" spans="1:7">
      <c r="A98" s="188" t="s">
        <v>28</v>
      </c>
      <c r="B98" s="543" t="s">
        <v>244</v>
      </c>
      <c r="C98" s="543"/>
      <c r="D98" s="543"/>
      <c r="E98" s="179"/>
      <c r="F98" s="288"/>
    </row>
    <row r="99" spans="1:7" ht="12.75" customHeight="1">
      <c r="A99" s="188" t="s">
        <v>29</v>
      </c>
      <c r="B99" s="543" t="s">
        <v>245</v>
      </c>
      <c r="C99" s="543"/>
      <c r="D99" s="543"/>
      <c r="E99" s="179"/>
      <c r="F99" s="288"/>
    </row>
    <row r="100" spans="1:7">
      <c r="A100" s="188" t="s">
        <v>30</v>
      </c>
      <c r="B100" s="543" t="s">
        <v>246</v>
      </c>
      <c r="C100" s="543"/>
      <c r="D100" s="543"/>
      <c r="E100" s="179"/>
      <c r="F100" s="288"/>
    </row>
    <row r="101" spans="1:7">
      <c r="A101" s="188" t="s">
        <v>42</v>
      </c>
      <c r="B101" s="543" t="s">
        <v>271</v>
      </c>
      <c r="C101" s="543"/>
      <c r="D101" s="543"/>
      <c r="E101" s="179"/>
      <c r="F101" s="288"/>
    </row>
    <row r="102" spans="1:7" ht="12.75" customHeight="1">
      <c r="A102" s="188" t="s">
        <v>43</v>
      </c>
      <c r="B102" s="533" t="s">
        <v>247</v>
      </c>
      <c r="C102" s="534"/>
      <c r="D102" s="535"/>
      <c r="E102" s="179"/>
      <c r="F102" s="288"/>
    </row>
    <row r="103" spans="1:7">
      <c r="A103" s="516" t="s">
        <v>56</v>
      </c>
      <c r="B103" s="517"/>
      <c r="C103" s="517"/>
      <c r="D103" s="518"/>
      <c r="E103" s="186"/>
      <c r="F103" s="187"/>
    </row>
    <row r="104" spans="1:7">
      <c r="A104" s="286"/>
      <c r="B104" s="286"/>
      <c r="C104" s="286"/>
      <c r="D104" s="286"/>
      <c r="E104" s="286"/>
      <c r="F104" s="200"/>
    </row>
    <row r="105" spans="1:7">
      <c r="A105" s="286"/>
      <c r="B105" s="286"/>
      <c r="C105" s="286"/>
      <c r="D105" s="286"/>
      <c r="E105" s="286"/>
      <c r="F105" s="200"/>
    </row>
    <row r="106" spans="1:7">
      <c r="A106" s="542" t="s">
        <v>248</v>
      </c>
      <c r="B106" s="542"/>
      <c r="C106" s="542"/>
      <c r="D106" s="542"/>
      <c r="E106" s="542"/>
      <c r="F106" s="542"/>
    </row>
    <row r="107" spans="1:7" ht="7.5" customHeight="1">
      <c r="F107" s="203"/>
    </row>
    <row r="108" spans="1:7">
      <c r="A108" s="542" t="s">
        <v>272</v>
      </c>
      <c r="B108" s="542"/>
      <c r="C108" s="542"/>
      <c r="D108" s="542"/>
      <c r="E108" s="542"/>
      <c r="F108" s="542"/>
    </row>
    <row r="109" spans="1:7" hidden="1">
      <c r="A109" s="286"/>
      <c r="B109" s="286"/>
      <c r="C109" s="286"/>
      <c r="D109" s="286"/>
      <c r="E109" s="286"/>
      <c r="F109" s="286"/>
    </row>
    <row r="110" spans="1:7">
      <c r="A110" s="284" t="s">
        <v>55</v>
      </c>
      <c r="B110" s="520" t="s">
        <v>273</v>
      </c>
      <c r="C110" s="521"/>
      <c r="D110" s="522"/>
      <c r="E110" s="284" t="s">
        <v>8</v>
      </c>
      <c r="F110" s="187" t="s">
        <v>9</v>
      </c>
    </row>
    <row r="111" spans="1:7">
      <c r="A111" s="188" t="s">
        <v>27</v>
      </c>
      <c r="B111" s="533" t="s">
        <v>274</v>
      </c>
      <c r="C111" s="534"/>
      <c r="D111" s="535"/>
      <c r="E111" s="179"/>
      <c r="F111" s="288"/>
    </row>
    <row r="112" spans="1:7" ht="12.75" customHeight="1">
      <c r="A112" s="188" t="s">
        <v>28</v>
      </c>
      <c r="B112" s="533" t="s">
        <v>275</v>
      </c>
      <c r="C112" s="534"/>
      <c r="D112" s="535"/>
      <c r="E112" s="179"/>
      <c r="F112" s="288"/>
    </row>
    <row r="113" spans="1:9">
      <c r="A113" s="188" t="s">
        <v>29</v>
      </c>
      <c r="B113" s="533" t="s">
        <v>276</v>
      </c>
      <c r="C113" s="534"/>
      <c r="D113" s="535"/>
      <c r="E113" s="179"/>
      <c r="F113" s="288"/>
      <c r="I113" s="323"/>
    </row>
    <row r="114" spans="1:9">
      <c r="A114" s="188" t="s">
        <v>30</v>
      </c>
      <c r="B114" s="543" t="s">
        <v>277</v>
      </c>
      <c r="C114" s="543"/>
      <c r="D114" s="543"/>
      <c r="E114" s="179"/>
      <c r="F114" s="288"/>
    </row>
    <row r="115" spans="1:9">
      <c r="A115" s="188" t="s">
        <v>42</v>
      </c>
      <c r="B115" s="523" t="s">
        <v>278</v>
      </c>
      <c r="C115" s="508"/>
      <c r="D115" s="524"/>
      <c r="E115" s="179"/>
      <c r="F115" s="288"/>
      <c r="I115" s="323"/>
    </row>
    <row r="116" spans="1:9">
      <c r="A116" s="188" t="s">
        <v>43</v>
      </c>
      <c r="B116" s="533" t="s">
        <v>279</v>
      </c>
      <c r="C116" s="534"/>
      <c r="D116" s="535"/>
      <c r="E116" s="179"/>
      <c r="F116" s="288"/>
    </row>
    <row r="117" spans="1:9" ht="15">
      <c r="A117" s="204"/>
      <c r="B117" s="516" t="s">
        <v>61</v>
      </c>
      <c r="C117" s="544"/>
      <c r="D117" s="545"/>
      <c r="E117" s="179"/>
      <c r="F117" s="187"/>
    </row>
    <row r="118" spans="1:9" ht="13.5" customHeight="1">
      <c r="A118" s="318"/>
      <c r="B118" s="540"/>
      <c r="C118" s="541"/>
      <c r="D118" s="541"/>
      <c r="E118" s="541"/>
      <c r="F118" s="541"/>
    </row>
    <row r="119" spans="1:9" ht="13.5" customHeight="1">
      <c r="A119" s="318"/>
      <c r="B119" s="540"/>
      <c r="C119" s="541"/>
      <c r="D119" s="541"/>
      <c r="E119" s="541"/>
      <c r="F119" s="541"/>
    </row>
    <row r="120" spans="1:9">
      <c r="A120" s="286"/>
      <c r="B120" s="286"/>
      <c r="C120" s="286"/>
      <c r="D120" s="286"/>
      <c r="E120" s="286"/>
      <c r="F120" s="200"/>
    </row>
    <row r="121" spans="1:9">
      <c r="A121" s="542" t="s">
        <v>280</v>
      </c>
      <c r="B121" s="542"/>
      <c r="C121" s="542"/>
      <c r="D121" s="542"/>
      <c r="E121" s="542"/>
      <c r="F121" s="542"/>
    </row>
    <row r="122" spans="1:9" hidden="1">
      <c r="F122" s="203"/>
    </row>
    <row r="123" spans="1:9">
      <c r="A123" s="284" t="s">
        <v>58</v>
      </c>
      <c r="B123" s="520" t="s">
        <v>281</v>
      </c>
      <c r="C123" s="521"/>
      <c r="D123" s="522"/>
      <c r="E123" s="284" t="s">
        <v>8</v>
      </c>
      <c r="F123" s="187" t="s">
        <v>9</v>
      </c>
    </row>
    <row r="124" spans="1:9">
      <c r="A124" s="188" t="s">
        <v>27</v>
      </c>
      <c r="B124" s="543" t="s">
        <v>282</v>
      </c>
      <c r="C124" s="543"/>
      <c r="D124" s="543"/>
      <c r="E124" s="179"/>
      <c r="F124" s="288"/>
    </row>
    <row r="125" spans="1:9">
      <c r="A125" s="516" t="s">
        <v>61</v>
      </c>
      <c r="B125" s="517"/>
      <c r="C125" s="517"/>
      <c r="D125" s="517"/>
      <c r="E125" s="186"/>
      <c r="F125" s="187"/>
    </row>
    <row r="126" spans="1:9" ht="16.5" customHeight="1">
      <c r="A126" s="318"/>
      <c r="B126" s="540"/>
      <c r="C126" s="541"/>
      <c r="D126" s="541"/>
      <c r="E126" s="541"/>
      <c r="F126" s="541"/>
    </row>
    <row r="127" spans="1:9" ht="16.5" customHeight="1"/>
    <row r="128" spans="1:9">
      <c r="A128" s="519" t="s">
        <v>249</v>
      </c>
      <c r="B128" s="519"/>
      <c r="C128" s="519"/>
      <c r="D128" s="519"/>
      <c r="E128" s="519"/>
      <c r="F128" s="519"/>
    </row>
    <row r="129" spans="1:6" hidden="1">
      <c r="A129" s="286"/>
    </row>
    <row r="130" spans="1:6">
      <c r="A130" s="284">
        <v>4</v>
      </c>
      <c r="B130" s="516" t="s">
        <v>250</v>
      </c>
      <c r="C130" s="517"/>
      <c r="D130" s="517"/>
      <c r="E130" s="518"/>
      <c r="F130" s="187" t="s">
        <v>9</v>
      </c>
    </row>
    <row r="131" spans="1:6">
      <c r="A131" s="205" t="s">
        <v>55</v>
      </c>
      <c r="B131" s="523" t="s">
        <v>273</v>
      </c>
      <c r="C131" s="508"/>
      <c r="D131" s="508"/>
      <c r="E131" s="524"/>
      <c r="F131" s="288"/>
    </row>
    <row r="132" spans="1:6">
      <c r="A132" s="205" t="s">
        <v>58</v>
      </c>
      <c r="B132" s="523" t="s">
        <v>281</v>
      </c>
      <c r="C132" s="508"/>
      <c r="D132" s="508"/>
      <c r="E132" s="524"/>
      <c r="F132" s="288"/>
    </row>
    <row r="133" spans="1:6">
      <c r="A133" s="516" t="s">
        <v>56</v>
      </c>
      <c r="B133" s="517"/>
      <c r="C133" s="517"/>
      <c r="D133" s="517"/>
      <c r="E133" s="518"/>
      <c r="F133" s="187"/>
    </row>
    <row r="135" spans="1:6" hidden="1"/>
    <row r="136" spans="1:6" ht="15.75" customHeight="1">
      <c r="A136" s="539" t="s">
        <v>222</v>
      </c>
      <c r="B136" s="539"/>
      <c r="C136" s="539"/>
      <c r="D136" s="539"/>
      <c r="E136" s="539"/>
      <c r="F136" s="539"/>
    </row>
    <row r="137" spans="1:6" ht="8.25" customHeight="1"/>
    <row r="138" spans="1:6">
      <c r="A138" s="188">
        <v>5</v>
      </c>
      <c r="B138" s="516" t="s">
        <v>25</v>
      </c>
      <c r="C138" s="517"/>
      <c r="D138" s="517"/>
      <c r="E138" s="518"/>
      <c r="F138" s="187" t="s">
        <v>9</v>
      </c>
    </row>
    <row r="139" spans="1:6">
      <c r="A139" s="188" t="s">
        <v>27</v>
      </c>
      <c r="B139" s="523" t="s">
        <v>104</v>
      </c>
      <c r="C139" s="508"/>
      <c r="D139" s="508"/>
      <c r="E139" s="524"/>
      <c r="F139" s="288"/>
    </row>
    <row r="140" spans="1:6">
      <c r="A140" s="188" t="s">
        <v>28</v>
      </c>
      <c r="B140" s="523" t="s">
        <v>527</v>
      </c>
      <c r="C140" s="508"/>
      <c r="D140" s="508"/>
      <c r="E140" s="524"/>
      <c r="F140" s="288"/>
    </row>
    <row r="141" spans="1:6">
      <c r="A141" s="188" t="s">
        <v>29</v>
      </c>
      <c r="B141" s="523" t="s">
        <v>541</v>
      </c>
      <c r="C141" s="508"/>
      <c r="D141" s="508"/>
      <c r="E141" s="524"/>
      <c r="F141" s="288"/>
    </row>
    <row r="142" spans="1:6">
      <c r="A142" s="188" t="s">
        <v>30</v>
      </c>
      <c r="B142" s="523" t="s">
        <v>25</v>
      </c>
      <c r="C142" s="508"/>
      <c r="D142" s="508"/>
      <c r="E142" s="524"/>
      <c r="F142" s="288"/>
    </row>
    <row r="143" spans="1:6">
      <c r="A143" s="188" t="s">
        <v>42</v>
      </c>
      <c r="B143" s="523" t="s">
        <v>523</v>
      </c>
      <c r="C143" s="508"/>
      <c r="D143" s="508"/>
      <c r="E143" s="524"/>
      <c r="F143" s="288"/>
    </row>
    <row r="144" spans="1:6">
      <c r="A144" s="516" t="s">
        <v>56</v>
      </c>
      <c r="B144" s="517"/>
      <c r="C144" s="517"/>
      <c r="D144" s="517"/>
      <c r="E144" s="518"/>
      <c r="F144" s="187"/>
    </row>
    <row r="145" spans="1:6" ht="12.75" customHeight="1">
      <c r="A145" s="318"/>
      <c r="B145" s="324"/>
    </row>
    <row r="147" spans="1:6">
      <c r="A147" s="519" t="s">
        <v>223</v>
      </c>
      <c r="B147" s="519"/>
      <c r="C147" s="519"/>
      <c r="D147" s="519"/>
      <c r="E147" s="519"/>
      <c r="F147" s="519"/>
    </row>
    <row r="149" spans="1:6">
      <c r="A149" s="284">
        <v>6</v>
      </c>
      <c r="B149" s="531" t="s">
        <v>80</v>
      </c>
      <c r="C149" s="531"/>
      <c r="D149" s="531"/>
      <c r="E149" s="284" t="s">
        <v>8</v>
      </c>
      <c r="F149" s="187" t="s">
        <v>9</v>
      </c>
    </row>
    <row r="150" spans="1:6">
      <c r="A150" s="188" t="s">
        <v>27</v>
      </c>
      <c r="B150" s="532" t="s">
        <v>283</v>
      </c>
      <c r="C150" s="532"/>
      <c r="D150" s="532"/>
      <c r="E150" s="179"/>
      <c r="F150" s="288"/>
    </row>
    <row r="151" spans="1:6">
      <c r="A151" s="188" t="s">
        <v>28</v>
      </c>
      <c r="B151" s="533" t="s">
        <v>20</v>
      </c>
      <c r="C151" s="534"/>
      <c r="D151" s="535"/>
      <c r="E151" s="179"/>
      <c r="F151" s="288"/>
    </row>
    <row r="152" spans="1:6">
      <c r="A152" s="188" t="s">
        <v>29</v>
      </c>
      <c r="B152" s="520" t="s">
        <v>21</v>
      </c>
      <c r="C152" s="521"/>
      <c r="D152" s="521"/>
      <c r="E152" s="185"/>
      <c r="F152" s="187"/>
    </row>
    <row r="153" spans="1:6">
      <c r="A153" s="206" t="s">
        <v>224</v>
      </c>
      <c r="B153" s="533" t="s">
        <v>22</v>
      </c>
      <c r="C153" s="534"/>
      <c r="D153" s="535"/>
      <c r="E153" s="179"/>
      <c r="F153" s="288"/>
    </row>
    <row r="154" spans="1:6">
      <c r="A154" s="206" t="s">
        <v>225</v>
      </c>
      <c r="B154" s="533" t="s">
        <v>23</v>
      </c>
      <c r="C154" s="534"/>
      <c r="D154" s="535"/>
      <c r="E154" s="179"/>
      <c r="F154" s="288"/>
    </row>
    <row r="155" spans="1:6">
      <c r="A155" s="206" t="s">
        <v>226</v>
      </c>
      <c r="B155" s="536" t="s">
        <v>24</v>
      </c>
      <c r="C155" s="537"/>
      <c r="D155" s="538"/>
      <c r="E155" s="179"/>
      <c r="F155" s="288"/>
    </row>
    <row r="156" spans="1:6">
      <c r="A156" s="516" t="s">
        <v>56</v>
      </c>
      <c r="B156" s="517"/>
      <c r="C156" s="517"/>
      <c r="D156" s="517"/>
      <c r="E156" s="518"/>
      <c r="F156" s="187"/>
    </row>
    <row r="157" spans="1:6">
      <c r="A157" s="325"/>
      <c r="B157" s="325"/>
    </row>
    <row r="158" spans="1:6">
      <c r="A158" s="325"/>
      <c r="B158" s="325"/>
    </row>
    <row r="159" spans="1:6">
      <c r="A159" s="325"/>
      <c r="B159" s="325"/>
    </row>
    <row r="160" spans="1:6">
      <c r="A160" s="325"/>
      <c r="B160" s="325"/>
    </row>
    <row r="161" spans="1:7">
      <c r="A161" s="519" t="s">
        <v>251</v>
      </c>
      <c r="B161" s="519"/>
      <c r="C161" s="519"/>
      <c r="D161" s="519"/>
      <c r="E161" s="519"/>
      <c r="F161" s="519"/>
    </row>
    <row r="162" spans="1:7" ht="20.25" customHeight="1">
      <c r="A162" s="520" t="s">
        <v>150</v>
      </c>
      <c r="B162" s="521"/>
      <c r="C162" s="521"/>
      <c r="D162" s="521"/>
      <c r="E162" s="522"/>
      <c r="F162" s="187" t="s">
        <v>9</v>
      </c>
    </row>
    <row r="163" spans="1:7">
      <c r="A163" s="188" t="s">
        <v>27</v>
      </c>
      <c r="B163" s="523" t="s">
        <v>88</v>
      </c>
      <c r="C163" s="508"/>
      <c r="D163" s="508"/>
      <c r="E163" s="524"/>
      <c r="F163" s="288"/>
    </row>
    <row r="164" spans="1:7">
      <c r="A164" s="188" t="s">
        <v>28</v>
      </c>
      <c r="B164" s="523" t="s">
        <v>227</v>
      </c>
      <c r="C164" s="508"/>
      <c r="D164" s="508"/>
      <c r="E164" s="524"/>
      <c r="F164" s="288"/>
    </row>
    <row r="165" spans="1:7">
      <c r="A165" s="188" t="s">
        <v>29</v>
      </c>
      <c r="B165" s="523" t="s">
        <v>228</v>
      </c>
      <c r="C165" s="508"/>
      <c r="D165" s="508"/>
      <c r="E165" s="524"/>
      <c r="F165" s="288"/>
    </row>
    <row r="166" spans="1:7">
      <c r="A166" s="188" t="s">
        <v>30</v>
      </c>
      <c r="B166" s="523" t="s">
        <v>229</v>
      </c>
      <c r="C166" s="508"/>
      <c r="D166" s="508"/>
      <c r="E166" s="524"/>
      <c r="F166" s="288"/>
    </row>
    <row r="167" spans="1:7">
      <c r="A167" s="188" t="s">
        <v>42</v>
      </c>
      <c r="B167" s="523" t="s">
        <v>254</v>
      </c>
      <c r="C167" s="508"/>
      <c r="D167" s="508"/>
      <c r="E167" s="524"/>
      <c r="F167" s="288"/>
    </row>
    <row r="168" spans="1:7" ht="16.5" customHeight="1">
      <c r="A168" s="516" t="s">
        <v>253</v>
      </c>
      <c r="B168" s="517"/>
      <c r="C168" s="517"/>
      <c r="D168" s="517"/>
      <c r="E168" s="518"/>
      <c r="F168" s="187"/>
    </row>
    <row r="169" spans="1:7">
      <c r="A169" s="188" t="s">
        <v>43</v>
      </c>
      <c r="B169" s="523" t="s">
        <v>255</v>
      </c>
      <c r="C169" s="508"/>
      <c r="D169" s="508"/>
      <c r="E169" s="524"/>
      <c r="F169" s="288"/>
    </row>
    <row r="170" spans="1:7">
      <c r="A170" s="516" t="s">
        <v>252</v>
      </c>
      <c r="B170" s="517"/>
      <c r="C170" s="517"/>
      <c r="D170" s="517"/>
      <c r="E170" s="518"/>
      <c r="F170" s="187"/>
      <c r="G170" s="319"/>
    </row>
    <row r="171" spans="1:7" ht="15">
      <c r="A171" s="528" t="s">
        <v>267</v>
      </c>
      <c r="B171" s="529"/>
      <c r="C171" s="529"/>
      <c r="D171" s="529"/>
      <c r="E171" s="529"/>
      <c r="F171" s="187"/>
      <c r="G171" s="326"/>
    </row>
    <row r="172" spans="1:7">
      <c r="B172" s="324"/>
      <c r="C172" s="324"/>
      <c r="D172" s="196"/>
      <c r="E172" s="196"/>
      <c r="F172" s="199"/>
    </row>
    <row r="173" spans="1:7" ht="26.25" customHeight="1">
      <c r="A173" s="530" t="s">
        <v>265</v>
      </c>
      <c r="B173" s="530"/>
      <c r="C173" s="530"/>
      <c r="D173" s="530"/>
      <c r="E173" s="530"/>
      <c r="F173" s="530"/>
    </row>
    <row r="174" spans="1:7" ht="13.5" thickBot="1">
      <c r="A174" s="327"/>
      <c r="B174" s="327"/>
      <c r="C174" s="327"/>
      <c r="D174" s="327"/>
      <c r="E174" s="327"/>
      <c r="F174" s="327"/>
    </row>
    <row r="175" spans="1:7" ht="14.25" thickTop="1" thickBot="1">
      <c r="A175" s="328" t="s">
        <v>102</v>
      </c>
      <c r="B175" s="329"/>
      <c r="C175" s="330"/>
      <c r="D175" s="331" t="s">
        <v>133</v>
      </c>
      <c r="E175" s="329"/>
      <c r="F175" s="332"/>
      <c r="G175" s="333"/>
    </row>
    <row r="176" spans="1:7" ht="13.5" thickTop="1">
      <c r="A176" s="501" t="s">
        <v>136</v>
      </c>
      <c r="B176" s="502"/>
      <c r="C176" s="503"/>
      <c r="D176" s="504" t="s">
        <v>262</v>
      </c>
      <c r="E176" s="505"/>
      <c r="F176" s="506"/>
    </row>
    <row r="177" spans="1:10">
      <c r="A177" s="507" t="s">
        <v>135</v>
      </c>
      <c r="B177" s="508"/>
      <c r="C177" s="509"/>
      <c r="D177" s="510" t="s">
        <v>266</v>
      </c>
      <c r="E177" s="511"/>
      <c r="F177" s="512"/>
    </row>
    <row r="178" spans="1:10" ht="27" customHeight="1" thickBot="1">
      <c r="A178" s="513" t="s">
        <v>137</v>
      </c>
      <c r="B178" s="514"/>
      <c r="C178" s="515"/>
      <c r="D178" s="525" t="s">
        <v>263</v>
      </c>
      <c r="E178" s="526"/>
      <c r="F178" s="527"/>
    </row>
    <row r="179" spans="1:10" ht="13.5" thickBot="1">
      <c r="A179" s="488" t="s">
        <v>61</v>
      </c>
      <c r="B179" s="489"/>
      <c r="C179" s="490"/>
      <c r="D179" s="491" t="s">
        <v>264</v>
      </c>
      <c r="E179" s="492"/>
      <c r="F179" s="493"/>
    </row>
    <row r="180" spans="1:10" ht="28.5" customHeight="1" thickTop="1" thickBot="1">
      <c r="A180" s="494" t="s">
        <v>578</v>
      </c>
      <c r="B180" s="495"/>
      <c r="C180" s="496"/>
      <c r="D180" s="334" t="s">
        <v>256</v>
      </c>
      <c r="E180" s="334" t="s">
        <v>259</v>
      </c>
      <c r="F180" s="335" t="s">
        <v>260</v>
      </c>
    </row>
    <row r="181" spans="1:10" ht="14.25" thickTop="1" thickBot="1">
      <c r="A181" s="497" t="s">
        <v>134</v>
      </c>
      <c r="B181" s="498"/>
      <c r="C181" s="499"/>
      <c r="D181" s="336" t="s">
        <v>257</v>
      </c>
      <c r="E181" s="336" t="s">
        <v>258</v>
      </c>
      <c r="F181" s="337" t="s">
        <v>261</v>
      </c>
      <c r="J181" s="338"/>
    </row>
    <row r="182" spans="1:10" ht="30.75" customHeight="1" thickTop="1">
      <c r="A182" s="500" t="s">
        <v>155</v>
      </c>
      <c r="B182" s="500"/>
      <c r="C182" s="500"/>
      <c r="D182" s="500"/>
      <c r="E182" s="500"/>
      <c r="F182" s="500"/>
    </row>
    <row r="185" spans="1:10">
      <c r="C185" s="339"/>
      <c r="F185" s="340"/>
    </row>
    <row r="186" spans="1:10">
      <c r="C186" s="339"/>
      <c r="D186" s="341"/>
      <c r="E186" s="341"/>
      <c r="F186" s="342"/>
    </row>
    <row r="187" spans="1:10">
      <c r="C187" s="339"/>
    </row>
    <row r="188" spans="1:10">
      <c r="C188" s="339"/>
      <c r="D188" s="341"/>
      <c r="E188" s="341"/>
      <c r="F188" s="342"/>
    </row>
    <row r="189" spans="1:10">
      <c r="C189" s="339"/>
      <c r="D189" s="343"/>
      <c r="E189" s="343"/>
      <c r="F189" s="344"/>
    </row>
    <row r="190" spans="1:10">
      <c r="C190" s="339"/>
      <c r="F190" s="340"/>
    </row>
    <row r="191" spans="1:10">
      <c r="C191" s="339"/>
      <c r="F191" s="340"/>
    </row>
    <row r="192" spans="1:10">
      <c r="C192" s="339"/>
      <c r="F192" s="340"/>
    </row>
    <row r="193" spans="3:3">
      <c r="C193" s="339"/>
    </row>
    <row r="194" spans="3:3">
      <c r="C194" s="339"/>
    </row>
  </sheetData>
  <mergeCells count="134">
    <mergeCell ref="B55:F55"/>
    <mergeCell ref="B163:E163"/>
    <mergeCell ref="B155:D155"/>
    <mergeCell ref="B166:E166"/>
    <mergeCell ref="B167:E167"/>
    <mergeCell ref="B143:E143"/>
    <mergeCell ref="B138:E138"/>
    <mergeCell ref="A128:F128"/>
    <mergeCell ref="A136:F136"/>
    <mergeCell ref="B139:E139"/>
    <mergeCell ref="B142:E142"/>
    <mergeCell ref="A125:D125"/>
    <mergeCell ref="B82:F82"/>
    <mergeCell ref="B118:F118"/>
    <mergeCell ref="B115:D115"/>
    <mergeCell ref="B89:E89"/>
    <mergeCell ref="A94:F94"/>
    <mergeCell ref="B101:D101"/>
    <mergeCell ref="B110:D110"/>
    <mergeCell ref="B90:E90"/>
    <mergeCell ref="A108:F108"/>
    <mergeCell ref="B116:D116"/>
    <mergeCell ref="B113:D113"/>
    <mergeCell ref="B112:D112"/>
    <mergeCell ref="B123:D123"/>
    <mergeCell ref="A81:E81"/>
    <mergeCell ref="B69:F69"/>
    <mergeCell ref="A86:F86"/>
    <mergeCell ref="B73:C73"/>
    <mergeCell ref="B65:D65"/>
    <mergeCell ref="B59:D59"/>
    <mergeCell ref="B64:D64"/>
    <mergeCell ref="B58:D58"/>
    <mergeCell ref="B61:D61"/>
    <mergeCell ref="B60:D60"/>
    <mergeCell ref="B62:D62"/>
    <mergeCell ref="B119:F119"/>
    <mergeCell ref="A91:E91"/>
    <mergeCell ref="D178:F178"/>
    <mergeCell ref="B77:E77"/>
    <mergeCell ref="B96:D96"/>
    <mergeCell ref="A103:D103"/>
    <mergeCell ref="A144:E144"/>
    <mergeCell ref="B88:E88"/>
    <mergeCell ref="B84:F84"/>
    <mergeCell ref="B117:D117"/>
    <mergeCell ref="B83:F83"/>
    <mergeCell ref="A178:C178"/>
    <mergeCell ref="A121:F121"/>
    <mergeCell ref="B149:D149"/>
    <mergeCell ref="B150:D150"/>
    <mergeCell ref="B152:D152"/>
    <mergeCell ref="B126:F126"/>
    <mergeCell ref="B141:E141"/>
    <mergeCell ref="B153:D153"/>
    <mergeCell ref="A161:F161"/>
    <mergeCell ref="B151:D151"/>
    <mergeCell ref="B154:D154"/>
    <mergeCell ref="A170:E170"/>
    <mergeCell ref="A156:E156"/>
    <mergeCell ref="A162:E162"/>
    <mergeCell ref="D177:F177"/>
    <mergeCell ref="A3:F3"/>
    <mergeCell ref="B74:C74"/>
    <mergeCell ref="B80:E80"/>
    <mergeCell ref="C6:F6"/>
    <mergeCell ref="C7:F7"/>
    <mergeCell ref="B78:E78"/>
    <mergeCell ref="B102:D102"/>
    <mergeCell ref="A87:E87"/>
    <mergeCell ref="A16:F16"/>
    <mergeCell ref="A10:F10"/>
    <mergeCell ref="B66:D66"/>
    <mergeCell ref="A46:F46"/>
    <mergeCell ref="B63:D63"/>
    <mergeCell ref="B36:D36"/>
    <mergeCell ref="A18:C18"/>
    <mergeCell ref="B52:D52"/>
    <mergeCell ref="E38:E39"/>
    <mergeCell ref="B38:D38"/>
    <mergeCell ref="B39:D39"/>
    <mergeCell ref="A48:F48"/>
    <mergeCell ref="B97:D97"/>
    <mergeCell ref="B53:D53"/>
    <mergeCell ref="A54:D54"/>
    <mergeCell ref="A57:F57"/>
    <mergeCell ref="A182:F182"/>
    <mergeCell ref="A173:F173"/>
    <mergeCell ref="A176:C176"/>
    <mergeCell ref="D176:F176"/>
    <mergeCell ref="A177:C177"/>
    <mergeCell ref="A67:D67"/>
    <mergeCell ref="A181:C181"/>
    <mergeCell ref="A179:C179"/>
    <mergeCell ref="D179:F179"/>
    <mergeCell ref="B165:E165"/>
    <mergeCell ref="B99:D99"/>
    <mergeCell ref="B75:C75"/>
    <mergeCell ref="B79:E79"/>
    <mergeCell ref="B98:D98"/>
    <mergeCell ref="B100:D100"/>
    <mergeCell ref="B114:D114"/>
    <mergeCell ref="A106:F106"/>
    <mergeCell ref="B124:D124"/>
    <mergeCell ref="B111:D111"/>
    <mergeCell ref="B164:E164"/>
    <mergeCell ref="B132:E132"/>
    <mergeCell ref="B131:E131"/>
    <mergeCell ref="B130:E130"/>
    <mergeCell ref="A180:C180"/>
    <mergeCell ref="A2:G2"/>
    <mergeCell ref="A171:E171"/>
    <mergeCell ref="D18:E18"/>
    <mergeCell ref="B50:D50"/>
    <mergeCell ref="B32:F32"/>
    <mergeCell ref="B35:D35"/>
    <mergeCell ref="D17:E17"/>
    <mergeCell ref="A17:C17"/>
    <mergeCell ref="B37:D37"/>
    <mergeCell ref="A168:E168"/>
    <mergeCell ref="B169:E169"/>
    <mergeCell ref="B34:D34"/>
    <mergeCell ref="D27:E27"/>
    <mergeCell ref="C8:F8"/>
    <mergeCell ref="B51:D51"/>
    <mergeCell ref="A147:F147"/>
    <mergeCell ref="B68:F68"/>
    <mergeCell ref="B140:E140"/>
    <mergeCell ref="A133:E133"/>
    <mergeCell ref="A71:F71"/>
    <mergeCell ref="A41:E41"/>
    <mergeCell ref="B49:D49"/>
    <mergeCell ref="B44:F44"/>
    <mergeCell ref="B42:F42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5" max="5" man="1"/>
    <brk id="93" max="5" man="1"/>
    <brk id="14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5"/>
  <sheetViews>
    <sheetView zoomScale="120" zoomScaleNormal="120" workbookViewId="0">
      <pane ySplit="3" topLeftCell="A4" activePane="bottomLeft" state="frozen"/>
      <selection activeCell="I190" sqref="I190"/>
      <selection pane="bottomLeft" activeCell="A4" sqref="A4:F4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9.5703125" style="209" bestFit="1" customWidth="1"/>
    <col min="8" max="9" width="9.140625" style="209"/>
    <col min="10" max="10" width="11.7109375" style="209" customWidth="1"/>
    <col min="11" max="16384" width="9.140625" style="209"/>
  </cols>
  <sheetData>
    <row r="1" spans="1:7" ht="13.5" customHeight="1"/>
    <row r="2" spans="1:7" ht="6.75" customHeight="1"/>
    <row r="3" spans="1:7" ht="12" customHeight="1">
      <c r="A3" s="582"/>
      <c r="B3" s="583"/>
      <c r="C3" s="583"/>
      <c r="D3" s="584"/>
      <c r="E3" s="584"/>
      <c r="F3" s="585"/>
      <c r="G3" s="585"/>
    </row>
    <row r="4" spans="1:7" ht="25.5" customHeight="1">
      <c r="A4" s="476"/>
      <c r="B4" s="586"/>
      <c r="C4" s="586"/>
      <c r="D4" s="586"/>
      <c r="E4" s="586"/>
      <c r="F4" s="586"/>
    </row>
    <row r="5" spans="1:7">
      <c r="A5" s="181" t="s">
        <v>446</v>
      </c>
      <c r="B5" s="181"/>
      <c r="C5" s="181"/>
      <c r="D5" s="181"/>
      <c r="E5" s="181"/>
      <c r="F5" s="181"/>
    </row>
    <row r="7" spans="1:7">
      <c r="B7" s="205" t="s">
        <v>122</v>
      </c>
      <c r="C7" s="587"/>
      <c r="D7" s="587"/>
      <c r="E7" s="587"/>
      <c r="F7" s="587"/>
    </row>
    <row r="8" spans="1:7">
      <c r="B8" s="205" t="s">
        <v>123</v>
      </c>
      <c r="C8" s="587"/>
      <c r="D8" s="587"/>
      <c r="E8" s="587"/>
      <c r="F8" s="587"/>
    </row>
    <row r="9" spans="1:7">
      <c r="B9" s="205" t="s">
        <v>0</v>
      </c>
      <c r="C9" s="587"/>
      <c r="D9" s="587"/>
      <c r="E9" s="587"/>
      <c r="F9" s="587"/>
    </row>
    <row r="11" spans="1:7">
      <c r="A11" s="531" t="s">
        <v>1</v>
      </c>
      <c r="B11" s="531"/>
      <c r="C11" s="531"/>
      <c r="D11" s="531"/>
      <c r="E11" s="531"/>
      <c r="F11" s="531"/>
    </row>
    <row r="12" spans="1:7">
      <c r="A12" s="188" t="s">
        <v>27</v>
      </c>
      <c r="B12" s="281" t="s">
        <v>2</v>
      </c>
      <c r="C12" s="282"/>
      <c r="D12" s="282"/>
      <c r="E12" s="282"/>
      <c r="F12" s="285"/>
    </row>
    <row r="13" spans="1:7">
      <c r="A13" s="188" t="s">
        <v>28</v>
      </c>
      <c r="B13" s="289" t="s">
        <v>3</v>
      </c>
      <c r="C13" s="299"/>
      <c r="D13" s="299"/>
      <c r="E13" s="299"/>
      <c r="F13" s="188"/>
    </row>
    <row r="14" spans="1:7" ht="25.5">
      <c r="A14" s="204" t="s">
        <v>29</v>
      </c>
      <c r="B14" s="300" t="s">
        <v>235</v>
      </c>
      <c r="C14" s="301"/>
      <c r="D14" s="301"/>
      <c r="E14" s="302"/>
      <c r="F14" s="182" t="s">
        <v>335</v>
      </c>
    </row>
    <row r="15" spans="1:7">
      <c r="A15" s="188" t="s">
        <v>30</v>
      </c>
      <c r="B15" s="303" t="s">
        <v>577</v>
      </c>
      <c r="C15" s="304"/>
      <c r="D15" s="304"/>
      <c r="E15" s="304"/>
      <c r="F15" s="188">
        <v>12</v>
      </c>
    </row>
    <row r="17" spans="1:6">
      <c r="A17" s="531" t="s">
        <v>31</v>
      </c>
      <c r="B17" s="531"/>
      <c r="C17" s="531"/>
      <c r="D17" s="531"/>
      <c r="E17" s="531"/>
      <c r="F17" s="531"/>
    </row>
    <row r="18" spans="1:6" ht="15" customHeight="1">
      <c r="A18" s="516" t="s">
        <v>32</v>
      </c>
      <c r="B18" s="569"/>
      <c r="C18" s="562"/>
      <c r="D18" s="516" t="s">
        <v>236</v>
      </c>
      <c r="E18" s="562"/>
      <c r="F18" s="284" t="s">
        <v>230</v>
      </c>
    </row>
    <row r="19" spans="1:6" ht="15">
      <c r="A19" s="516" t="s">
        <v>333</v>
      </c>
      <c r="B19" s="569"/>
      <c r="C19" s="571"/>
      <c r="D19" s="531" t="s">
        <v>284</v>
      </c>
      <c r="E19" s="572"/>
      <c r="F19" s="189">
        <v>1</v>
      </c>
    </row>
    <row r="20" spans="1:6" ht="16.5" customHeight="1"/>
    <row r="21" spans="1:6">
      <c r="A21" s="287" t="s">
        <v>4</v>
      </c>
      <c r="B21" s="280"/>
      <c r="C21" s="280"/>
      <c r="D21" s="280"/>
      <c r="E21" s="280"/>
      <c r="F21" s="280"/>
    </row>
    <row r="22" spans="1:6">
      <c r="A22" s="305" t="s">
        <v>239</v>
      </c>
      <c r="B22" s="278"/>
      <c r="C22" s="278"/>
      <c r="D22" s="278"/>
      <c r="E22" s="278"/>
      <c r="F22" s="279"/>
    </row>
    <row r="23" spans="1:6" ht="51">
      <c r="A23" s="193">
        <v>1</v>
      </c>
      <c r="B23" s="303" t="s">
        <v>210</v>
      </c>
      <c r="C23" s="304"/>
      <c r="D23" s="304"/>
      <c r="E23" s="306"/>
      <c r="F23" s="190" t="s">
        <v>333</v>
      </c>
    </row>
    <row r="24" spans="1:6" ht="13.5" thickBot="1">
      <c r="A24" s="188">
        <v>2</v>
      </c>
      <c r="B24" s="305" t="s">
        <v>209</v>
      </c>
      <c r="C24" s="307"/>
      <c r="D24" s="307"/>
      <c r="E24" s="308"/>
      <c r="F24" s="191" t="s">
        <v>322</v>
      </c>
    </row>
    <row r="25" spans="1:6" ht="13.5" thickBot="1">
      <c r="A25" s="188">
        <v>3</v>
      </c>
      <c r="B25" s="281" t="s">
        <v>35</v>
      </c>
      <c r="C25" s="282"/>
      <c r="D25" s="282"/>
      <c r="E25" s="282"/>
      <c r="F25" s="192"/>
    </row>
    <row r="26" spans="1:6">
      <c r="A26" s="188">
        <v>4</v>
      </c>
      <c r="B26" s="281" t="s">
        <v>6</v>
      </c>
      <c r="C26" s="282"/>
      <c r="D26" s="282"/>
      <c r="E26" s="283"/>
      <c r="F26" s="193" t="s">
        <v>321</v>
      </c>
    </row>
    <row r="27" spans="1:6">
      <c r="A27" s="188">
        <v>5</v>
      </c>
      <c r="B27" s="281" t="s">
        <v>7</v>
      </c>
      <c r="C27" s="282"/>
      <c r="D27" s="282"/>
      <c r="E27" s="283"/>
      <c r="F27" s="194" t="s">
        <v>285</v>
      </c>
    </row>
    <row r="28" spans="1:6" ht="15">
      <c r="A28" s="196"/>
      <c r="B28" s="309"/>
      <c r="C28" s="309"/>
      <c r="D28" s="573" t="s">
        <v>583</v>
      </c>
      <c r="E28" s="572"/>
      <c r="F28" s="288"/>
    </row>
    <row r="29" spans="1:6" ht="13.5">
      <c r="A29" s="310"/>
      <c r="B29" s="309"/>
      <c r="C29" s="311"/>
      <c r="D29" s="286"/>
      <c r="E29" s="286"/>
      <c r="F29" s="312"/>
    </row>
    <row r="30" spans="1:6" ht="13.5">
      <c r="A30" s="310"/>
      <c r="B30" s="309"/>
      <c r="C30" s="311"/>
      <c r="D30" s="286"/>
      <c r="E30" s="286"/>
      <c r="F30" s="312"/>
    </row>
    <row r="31" spans="1:6">
      <c r="A31" s="196"/>
      <c r="B31" s="309"/>
      <c r="C31" s="309"/>
      <c r="D31" s="309"/>
      <c r="E31" s="199"/>
      <c r="F31" s="199"/>
    </row>
    <row r="32" spans="1:6">
      <c r="A32" s="196"/>
      <c r="B32" s="309"/>
      <c r="C32" s="309"/>
      <c r="D32" s="309"/>
      <c r="E32" s="199"/>
      <c r="F32" s="199"/>
    </row>
    <row r="33" spans="1:7">
      <c r="A33" s="196"/>
      <c r="B33" s="542" t="s">
        <v>36</v>
      </c>
      <c r="C33" s="542"/>
      <c r="D33" s="542"/>
      <c r="E33" s="542"/>
      <c r="F33" s="542"/>
    </row>
    <row r="35" spans="1:7" ht="15">
      <c r="A35" s="188">
        <v>1</v>
      </c>
      <c r="B35" s="516" t="s">
        <v>37</v>
      </c>
      <c r="C35" s="569"/>
      <c r="D35" s="562"/>
      <c r="E35" s="187" t="s">
        <v>8</v>
      </c>
      <c r="F35" s="284" t="s">
        <v>9</v>
      </c>
    </row>
    <row r="36" spans="1:7" ht="15">
      <c r="A36" s="188" t="s">
        <v>27</v>
      </c>
      <c r="B36" s="523" t="s">
        <v>38</v>
      </c>
      <c r="C36" s="556"/>
      <c r="D36" s="557"/>
      <c r="E36" s="195"/>
      <c r="F36" s="288"/>
      <c r="G36" s="313"/>
    </row>
    <row r="37" spans="1:7" ht="15">
      <c r="A37" s="188" t="s">
        <v>28</v>
      </c>
      <c r="B37" s="523" t="s">
        <v>440</v>
      </c>
      <c r="C37" s="556"/>
      <c r="D37" s="557"/>
      <c r="E37" s="179"/>
      <c r="F37" s="288"/>
      <c r="G37" s="313"/>
    </row>
    <row r="38" spans="1:7" ht="15">
      <c r="A38" s="188" t="s">
        <v>29</v>
      </c>
      <c r="B38" s="574" t="s">
        <v>441</v>
      </c>
      <c r="C38" s="575"/>
      <c r="D38" s="576"/>
      <c r="E38" s="179"/>
      <c r="F38" s="288"/>
      <c r="G38" s="314"/>
    </row>
    <row r="39" spans="1:7" ht="15">
      <c r="A39" s="204" t="s">
        <v>30</v>
      </c>
      <c r="B39" s="523" t="s">
        <v>442</v>
      </c>
      <c r="C39" s="556"/>
      <c r="D39" s="557"/>
      <c r="E39" s="577"/>
      <c r="F39" s="315"/>
      <c r="G39" s="314"/>
    </row>
    <row r="40" spans="1:7" ht="15">
      <c r="A40" s="204" t="s">
        <v>42</v>
      </c>
      <c r="B40" s="579" t="s">
        <v>240</v>
      </c>
      <c r="C40" s="580"/>
      <c r="D40" s="581"/>
      <c r="E40" s="578"/>
      <c r="F40" s="288"/>
      <c r="G40" s="316"/>
    </row>
    <row r="41" spans="1:7">
      <c r="A41" s="188" t="s">
        <v>43</v>
      </c>
      <c r="B41" s="281" t="s">
        <v>11</v>
      </c>
      <c r="C41" s="282"/>
      <c r="D41" s="283"/>
      <c r="E41" s="179"/>
      <c r="F41" s="288"/>
    </row>
    <row r="42" spans="1:7" ht="15">
      <c r="A42" s="566" t="s">
        <v>26</v>
      </c>
      <c r="B42" s="567"/>
      <c r="C42" s="567"/>
      <c r="D42" s="567"/>
      <c r="E42" s="568"/>
      <c r="F42" s="187"/>
    </row>
    <row r="43" spans="1:7" ht="12" customHeight="1">
      <c r="A43" s="310"/>
      <c r="B43" s="540"/>
      <c r="C43" s="563"/>
      <c r="D43" s="563"/>
      <c r="E43" s="563"/>
      <c r="F43" s="563"/>
    </row>
    <row r="44" spans="1:7" ht="12" customHeight="1">
      <c r="A44" s="311"/>
      <c r="B44" s="311"/>
      <c r="C44" s="286"/>
      <c r="D44" s="286"/>
      <c r="E44" s="286"/>
      <c r="F44" s="200"/>
    </row>
    <row r="45" spans="1:7" ht="12" customHeight="1">
      <c r="A45" s="310"/>
      <c r="B45" s="540"/>
      <c r="C45" s="563"/>
      <c r="D45" s="563"/>
      <c r="E45" s="563"/>
      <c r="F45" s="563"/>
    </row>
    <row r="47" spans="1:7" ht="15.75" customHeight="1">
      <c r="A47" s="539" t="s">
        <v>211</v>
      </c>
      <c r="B47" s="539"/>
      <c r="C47" s="539"/>
      <c r="D47" s="539"/>
      <c r="E47" s="539"/>
      <c r="F47" s="539"/>
    </row>
    <row r="48" spans="1:7" ht="9.75" customHeight="1">
      <c r="A48" s="317"/>
      <c r="B48" s="317"/>
      <c r="C48" s="317"/>
      <c r="D48" s="317"/>
      <c r="E48" s="317"/>
      <c r="F48" s="317"/>
    </row>
    <row r="49" spans="1:6" ht="15.75" customHeight="1">
      <c r="A49" s="564" t="s">
        <v>212</v>
      </c>
      <c r="B49" s="565"/>
      <c r="C49" s="565"/>
      <c r="D49" s="565"/>
      <c r="E49" s="565"/>
      <c r="F49" s="565"/>
    </row>
    <row r="50" spans="1:6" ht="15.75" customHeight="1">
      <c r="A50" s="188" t="s">
        <v>213</v>
      </c>
      <c r="B50" s="516" t="s">
        <v>215</v>
      </c>
      <c r="C50" s="569"/>
      <c r="D50" s="562"/>
      <c r="E50" s="284" t="s">
        <v>8</v>
      </c>
      <c r="F50" s="187" t="s">
        <v>9</v>
      </c>
    </row>
    <row r="51" spans="1:6" ht="15.75" customHeight="1">
      <c r="A51" s="188" t="s">
        <v>27</v>
      </c>
      <c r="B51" s="523" t="s">
        <v>214</v>
      </c>
      <c r="C51" s="508"/>
      <c r="D51" s="570"/>
      <c r="E51" s="179"/>
      <c r="F51" s="288"/>
    </row>
    <row r="52" spans="1:6" ht="15.75" customHeight="1">
      <c r="A52" s="188" t="s">
        <v>28</v>
      </c>
      <c r="B52" s="523" t="s">
        <v>268</v>
      </c>
      <c r="C52" s="508"/>
      <c r="D52" s="570"/>
      <c r="E52" s="179"/>
      <c r="F52" s="288"/>
    </row>
    <row r="53" spans="1:6" ht="15.75" customHeight="1">
      <c r="A53" s="188"/>
      <c r="B53" s="516" t="s">
        <v>61</v>
      </c>
      <c r="C53" s="544"/>
      <c r="D53" s="545"/>
      <c r="E53" s="179"/>
      <c r="F53" s="187"/>
    </row>
    <row r="54" spans="1:6">
      <c r="A54" s="188" t="s">
        <v>29</v>
      </c>
      <c r="B54" s="543" t="s">
        <v>232</v>
      </c>
      <c r="C54" s="543"/>
      <c r="D54" s="543"/>
      <c r="E54" s="179"/>
      <c r="F54" s="288"/>
    </row>
    <row r="55" spans="1:6" ht="15.75" customHeight="1">
      <c r="A55" s="516" t="s">
        <v>56</v>
      </c>
      <c r="B55" s="517"/>
      <c r="C55" s="517"/>
      <c r="D55" s="517"/>
      <c r="E55" s="186"/>
      <c r="F55" s="187"/>
    </row>
    <row r="56" spans="1:6" ht="17.25" customHeight="1">
      <c r="A56" s="310"/>
      <c r="B56" s="540"/>
      <c r="C56" s="563"/>
      <c r="D56" s="563"/>
      <c r="E56" s="563"/>
      <c r="F56" s="563"/>
    </row>
    <row r="57" spans="1:6">
      <c r="A57" s="196"/>
      <c r="B57" s="197"/>
      <c r="C57" s="197"/>
      <c r="D57" s="197"/>
      <c r="E57" s="198"/>
      <c r="F57" s="199"/>
    </row>
    <row r="58" spans="1:6" ht="27.75" customHeight="1">
      <c r="A58" s="564" t="s">
        <v>269</v>
      </c>
      <c r="B58" s="565"/>
      <c r="C58" s="565"/>
      <c r="D58" s="565"/>
      <c r="E58" s="565"/>
      <c r="F58" s="565"/>
    </row>
    <row r="59" spans="1:6">
      <c r="A59" s="284" t="s">
        <v>216</v>
      </c>
      <c r="B59" s="531" t="s">
        <v>233</v>
      </c>
      <c r="C59" s="531"/>
      <c r="D59" s="531"/>
      <c r="E59" s="284" t="s">
        <v>8</v>
      </c>
      <c r="F59" s="187" t="s">
        <v>9</v>
      </c>
    </row>
    <row r="60" spans="1:6">
      <c r="A60" s="188" t="s">
        <v>27</v>
      </c>
      <c r="B60" s="532" t="s">
        <v>234</v>
      </c>
      <c r="C60" s="532"/>
      <c r="D60" s="532"/>
      <c r="E60" s="179"/>
      <c r="F60" s="288"/>
    </row>
    <row r="61" spans="1:6">
      <c r="A61" s="188" t="s">
        <v>28</v>
      </c>
      <c r="B61" s="532" t="s">
        <v>18</v>
      </c>
      <c r="C61" s="532"/>
      <c r="D61" s="532"/>
      <c r="E61" s="179"/>
      <c r="F61" s="288"/>
    </row>
    <row r="62" spans="1:6" ht="13.5">
      <c r="A62" s="188" t="s">
        <v>29</v>
      </c>
      <c r="B62" s="532" t="s">
        <v>231</v>
      </c>
      <c r="C62" s="532"/>
      <c r="D62" s="532"/>
      <c r="E62" s="179"/>
      <c r="F62" s="288"/>
    </row>
    <row r="63" spans="1:6">
      <c r="A63" s="188" t="s">
        <v>30</v>
      </c>
      <c r="B63" s="532" t="s">
        <v>13</v>
      </c>
      <c r="C63" s="532"/>
      <c r="D63" s="532"/>
      <c r="E63" s="179"/>
      <c r="F63" s="288"/>
    </row>
    <row r="64" spans="1:6">
      <c r="A64" s="188" t="s">
        <v>42</v>
      </c>
      <c r="B64" s="532" t="s">
        <v>270</v>
      </c>
      <c r="C64" s="532"/>
      <c r="D64" s="532"/>
      <c r="E64" s="179"/>
      <c r="F64" s="288"/>
    </row>
    <row r="65" spans="1:7" ht="15">
      <c r="A65" s="188" t="s">
        <v>43</v>
      </c>
      <c r="B65" s="523" t="s">
        <v>218</v>
      </c>
      <c r="C65" s="556"/>
      <c r="D65" s="557"/>
      <c r="E65" s="179"/>
      <c r="F65" s="288"/>
    </row>
    <row r="66" spans="1:7">
      <c r="A66" s="188" t="s">
        <v>44</v>
      </c>
      <c r="B66" s="532" t="s">
        <v>15</v>
      </c>
      <c r="C66" s="532"/>
      <c r="D66" s="532"/>
      <c r="E66" s="179"/>
      <c r="F66" s="288"/>
    </row>
    <row r="67" spans="1:7">
      <c r="A67" s="188" t="s">
        <v>45</v>
      </c>
      <c r="B67" s="532" t="s">
        <v>16</v>
      </c>
      <c r="C67" s="532"/>
      <c r="D67" s="532"/>
      <c r="E67" s="179"/>
      <c r="F67" s="288"/>
    </row>
    <row r="68" spans="1:7">
      <c r="A68" s="531" t="s">
        <v>56</v>
      </c>
      <c r="B68" s="531"/>
      <c r="C68" s="531"/>
      <c r="D68" s="531"/>
      <c r="E68" s="186"/>
      <c r="F68" s="187"/>
    </row>
    <row r="69" spans="1:7" ht="11.25" customHeight="1">
      <c r="A69" s="318"/>
      <c r="B69" s="558"/>
      <c r="C69" s="559"/>
      <c r="D69" s="559"/>
      <c r="E69" s="559"/>
      <c r="F69" s="559"/>
    </row>
    <row r="70" spans="1:7" ht="11.25" customHeight="1">
      <c r="A70" s="318"/>
      <c r="B70" s="540"/>
      <c r="C70" s="560"/>
      <c r="D70" s="560"/>
      <c r="E70" s="560"/>
      <c r="F70" s="560"/>
    </row>
    <row r="71" spans="1:7">
      <c r="A71" s="196"/>
      <c r="B71" s="197"/>
      <c r="C71" s="197"/>
      <c r="D71" s="197"/>
      <c r="E71" s="198"/>
      <c r="F71" s="199"/>
      <c r="G71" s="319"/>
    </row>
    <row r="72" spans="1:7" ht="15" customHeight="1">
      <c r="A72" s="561" t="s">
        <v>221</v>
      </c>
      <c r="B72" s="555"/>
      <c r="C72" s="555"/>
      <c r="D72" s="555"/>
      <c r="E72" s="555"/>
      <c r="F72" s="555"/>
      <c r="G72" s="319"/>
    </row>
    <row r="73" spans="1:7" hidden="1">
      <c r="A73" s="196"/>
      <c r="B73" s="197"/>
      <c r="C73" s="197"/>
      <c r="D73" s="197"/>
      <c r="E73" s="198"/>
      <c r="F73" s="199"/>
      <c r="G73" s="319"/>
    </row>
    <row r="74" spans="1:7" ht="15.75" customHeight="1">
      <c r="A74" s="284" t="s">
        <v>219</v>
      </c>
      <c r="B74" s="516" t="s">
        <v>47</v>
      </c>
      <c r="C74" s="562"/>
      <c r="D74" s="284" t="s">
        <v>182</v>
      </c>
      <c r="E74" s="284" t="s">
        <v>183</v>
      </c>
      <c r="F74" s="187" t="s">
        <v>9</v>
      </c>
    </row>
    <row r="75" spans="1:7" ht="15.75" customHeight="1">
      <c r="A75" s="188" t="s">
        <v>27</v>
      </c>
      <c r="B75" s="523" t="s">
        <v>12</v>
      </c>
      <c r="C75" s="508"/>
      <c r="D75" s="183"/>
      <c r="E75" s="184"/>
      <c r="F75" s="288"/>
    </row>
    <row r="76" spans="1:7">
      <c r="A76" s="188" t="s">
        <v>28</v>
      </c>
      <c r="B76" s="523" t="s">
        <v>241</v>
      </c>
      <c r="C76" s="508"/>
      <c r="D76" s="183"/>
      <c r="E76" s="184"/>
      <c r="F76" s="288"/>
    </row>
    <row r="77" spans="1:7">
      <c r="A77" s="188" t="s">
        <v>29</v>
      </c>
      <c r="B77" s="281" t="s">
        <v>238</v>
      </c>
      <c r="C77" s="282"/>
      <c r="D77" s="320"/>
      <c r="E77" s="321"/>
      <c r="F77" s="288"/>
    </row>
    <row r="78" spans="1:7">
      <c r="A78" s="188" t="s">
        <v>30</v>
      </c>
      <c r="B78" s="523" t="s">
        <v>162</v>
      </c>
      <c r="C78" s="508"/>
      <c r="D78" s="508"/>
      <c r="E78" s="524"/>
      <c r="F78" s="288"/>
    </row>
    <row r="79" spans="1:7">
      <c r="A79" s="188" t="s">
        <v>42</v>
      </c>
      <c r="B79" s="523" t="s">
        <v>153</v>
      </c>
      <c r="C79" s="508"/>
      <c r="D79" s="508"/>
      <c r="E79" s="524"/>
      <c r="F79" s="288"/>
    </row>
    <row r="80" spans="1:7">
      <c r="A80" s="188" t="s">
        <v>43</v>
      </c>
      <c r="B80" s="523" t="s">
        <v>48</v>
      </c>
      <c r="C80" s="508"/>
      <c r="D80" s="508"/>
      <c r="E80" s="524"/>
      <c r="F80" s="288"/>
    </row>
    <row r="81" spans="1:8">
      <c r="A81" s="188" t="s">
        <v>44</v>
      </c>
      <c r="B81" s="523" t="s">
        <v>11</v>
      </c>
      <c r="C81" s="508"/>
      <c r="D81" s="508"/>
      <c r="E81" s="524"/>
      <c r="F81" s="288"/>
    </row>
    <row r="82" spans="1:8">
      <c r="A82" s="531" t="s">
        <v>56</v>
      </c>
      <c r="B82" s="531"/>
      <c r="C82" s="531"/>
      <c r="D82" s="531"/>
      <c r="E82" s="531"/>
      <c r="F82" s="187"/>
    </row>
    <row r="83" spans="1:8" ht="12.75" customHeight="1">
      <c r="A83" s="322"/>
      <c r="B83" s="552"/>
      <c r="C83" s="553"/>
      <c r="D83" s="553"/>
      <c r="E83" s="553"/>
      <c r="F83" s="553"/>
    </row>
    <row r="84" spans="1:8" ht="12.75" customHeight="1">
      <c r="A84" s="322"/>
      <c r="B84" s="554"/>
      <c r="C84" s="555"/>
      <c r="D84" s="555"/>
      <c r="E84" s="555"/>
      <c r="F84" s="555"/>
    </row>
    <row r="85" spans="1:8" ht="12.75" customHeight="1">
      <c r="A85" s="322"/>
      <c r="B85" s="546"/>
      <c r="C85" s="547"/>
      <c r="D85" s="547"/>
      <c r="E85" s="547"/>
      <c r="F85" s="547"/>
    </row>
    <row r="86" spans="1:8" ht="15" customHeight="1">
      <c r="A86" s="286"/>
      <c r="B86" s="286"/>
      <c r="C86" s="286"/>
      <c r="D86" s="286"/>
      <c r="E86" s="286"/>
      <c r="F86" s="200"/>
    </row>
    <row r="87" spans="1:8" ht="17.25" customHeight="1">
      <c r="A87" s="548" t="s">
        <v>237</v>
      </c>
      <c r="B87" s="548"/>
      <c r="C87" s="548"/>
      <c r="D87" s="548"/>
      <c r="E87" s="548"/>
      <c r="F87" s="548"/>
    </row>
    <row r="88" spans="1:8">
      <c r="A88" s="516" t="s">
        <v>220</v>
      </c>
      <c r="B88" s="517"/>
      <c r="C88" s="517"/>
      <c r="D88" s="517"/>
      <c r="E88" s="518"/>
      <c r="F88" s="187" t="s">
        <v>9</v>
      </c>
    </row>
    <row r="89" spans="1:8">
      <c r="A89" s="188" t="s">
        <v>213</v>
      </c>
      <c r="B89" s="549" t="s">
        <v>215</v>
      </c>
      <c r="C89" s="550"/>
      <c r="D89" s="550"/>
      <c r="E89" s="551"/>
      <c r="F89" s="187"/>
    </row>
    <row r="90" spans="1:8">
      <c r="A90" s="188" t="s">
        <v>216</v>
      </c>
      <c r="B90" s="549" t="s">
        <v>217</v>
      </c>
      <c r="C90" s="550"/>
      <c r="D90" s="550"/>
      <c r="E90" s="551"/>
      <c r="F90" s="187"/>
    </row>
    <row r="91" spans="1:8">
      <c r="A91" s="188" t="s">
        <v>219</v>
      </c>
      <c r="B91" s="549" t="s">
        <v>47</v>
      </c>
      <c r="C91" s="550"/>
      <c r="D91" s="550"/>
      <c r="E91" s="551"/>
      <c r="F91" s="187"/>
    </row>
    <row r="92" spans="1:8">
      <c r="A92" s="516" t="s">
        <v>56</v>
      </c>
      <c r="B92" s="517"/>
      <c r="C92" s="517"/>
      <c r="D92" s="517"/>
      <c r="E92" s="518"/>
      <c r="F92" s="187"/>
    </row>
    <row r="93" spans="1:8">
      <c r="A93" s="286"/>
      <c r="B93" s="286"/>
      <c r="C93" s="286"/>
      <c r="D93" s="286"/>
      <c r="E93" s="286"/>
      <c r="F93" s="200"/>
    </row>
    <row r="94" spans="1:8">
      <c r="A94" s="286"/>
      <c r="B94" s="286"/>
      <c r="C94" s="286"/>
      <c r="D94" s="286"/>
      <c r="E94" s="286"/>
      <c r="F94" s="200"/>
    </row>
    <row r="95" spans="1:8">
      <c r="A95" s="542" t="s">
        <v>242</v>
      </c>
      <c r="B95" s="542"/>
      <c r="C95" s="542"/>
      <c r="D95" s="542"/>
      <c r="E95" s="542"/>
      <c r="F95" s="542"/>
      <c r="H95" s="319"/>
    </row>
    <row r="96" spans="1:8" ht="6.75" customHeight="1"/>
    <row r="97" spans="1:7">
      <c r="A97" s="284">
        <v>3</v>
      </c>
      <c r="B97" s="531" t="s">
        <v>67</v>
      </c>
      <c r="C97" s="531"/>
      <c r="D97" s="531"/>
      <c r="E97" s="284" t="s">
        <v>8</v>
      </c>
      <c r="F97" s="187" t="s">
        <v>9</v>
      </c>
    </row>
    <row r="98" spans="1:7">
      <c r="A98" s="188" t="s">
        <v>27</v>
      </c>
      <c r="B98" s="532" t="s">
        <v>243</v>
      </c>
      <c r="C98" s="532"/>
      <c r="D98" s="532"/>
      <c r="E98" s="179"/>
      <c r="F98" s="288"/>
      <c r="G98" s="319"/>
    </row>
    <row r="99" spans="1:7">
      <c r="A99" s="188" t="s">
        <v>28</v>
      </c>
      <c r="B99" s="543" t="s">
        <v>244</v>
      </c>
      <c r="C99" s="543"/>
      <c r="D99" s="543"/>
      <c r="E99" s="179"/>
      <c r="F99" s="288"/>
    </row>
    <row r="100" spans="1:7" ht="12.75" customHeight="1">
      <c r="A100" s="188" t="s">
        <v>29</v>
      </c>
      <c r="B100" s="543" t="s">
        <v>245</v>
      </c>
      <c r="C100" s="543"/>
      <c r="D100" s="543"/>
      <c r="E100" s="179"/>
      <c r="F100" s="288"/>
    </row>
    <row r="101" spans="1:7">
      <c r="A101" s="188" t="s">
        <v>30</v>
      </c>
      <c r="B101" s="543" t="s">
        <v>246</v>
      </c>
      <c r="C101" s="543"/>
      <c r="D101" s="543"/>
      <c r="E101" s="179"/>
      <c r="F101" s="288"/>
    </row>
    <row r="102" spans="1:7">
      <c r="A102" s="188" t="s">
        <v>42</v>
      </c>
      <c r="B102" s="543" t="s">
        <v>271</v>
      </c>
      <c r="C102" s="543"/>
      <c r="D102" s="543"/>
      <c r="E102" s="179"/>
      <c r="F102" s="288"/>
    </row>
    <row r="103" spans="1:7" ht="12.75" customHeight="1">
      <c r="A103" s="188" t="s">
        <v>43</v>
      </c>
      <c r="B103" s="533" t="s">
        <v>247</v>
      </c>
      <c r="C103" s="534"/>
      <c r="D103" s="535"/>
      <c r="E103" s="179"/>
      <c r="F103" s="288"/>
    </row>
    <row r="104" spans="1:7">
      <c r="A104" s="516" t="s">
        <v>56</v>
      </c>
      <c r="B104" s="517"/>
      <c r="C104" s="517"/>
      <c r="D104" s="518"/>
      <c r="E104" s="186"/>
      <c r="F104" s="187"/>
    </row>
    <row r="105" spans="1:7">
      <c r="A105" s="286"/>
      <c r="B105" s="286"/>
      <c r="C105" s="286"/>
      <c r="D105" s="286"/>
      <c r="E105" s="286"/>
      <c r="F105" s="200"/>
    </row>
    <row r="106" spans="1:7">
      <c r="A106" s="286"/>
      <c r="B106" s="286"/>
      <c r="C106" s="286"/>
      <c r="D106" s="286"/>
      <c r="E106" s="286"/>
      <c r="F106" s="200"/>
    </row>
    <row r="107" spans="1:7">
      <c r="A107" s="542" t="s">
        <v>248</v>
      </c>
      <c r="B107" s="542"/>
      <c r="C107" s="542"/>
      <c r="D107" s="542"/>
      <c r="E107" s="542"/>
      <c r="F107" s="542"/>
    </row>
    <row r="108" spans="1:7" ht="7.5" customHeight="1">
      <c r="F108" s="203"/>
    </row>
    <row r="109" spans="1:7">
      <c r="A109" s="542" t="s">
        <v>272</v>
      </c>
      <c r="B109" s="542"/>
      <c r="C109" s="542"/>
      <c r="D109" s="542"/>
      <c r="E109" s="542"/>
      <c r="F109" s="542"/>
    </row>
    <row r="110" spans="1:7" hidden="1">
      <c r="A110" s="286"/>
      <c r="B110" s="286"/>
      <c r="C110" s="286"/>
      <c r="D110" s="286"/>
      <c r="E110" s="286"/>
      <c r="F110" s="286"/>
    </row>
    <row r="111" spans="1:7">
      <c r="A111" s="284" t="s">
        <v>55</v>
      </c>
      <c r="B111" s="520" t="s">
        <v>273</v>
      </c>
      <c r="C111" s="521"/>
      <c r="D111" s="522"/>
      <c r="E111" s="284" t="s">
        <v>8</v>
      </c>
      <c r="F111" s="187" t="s">
        <v>9</v>
      </c>
    </row>
    <row r="112" spans="1:7">
      <c r="A112" s="188" t="s">
        <v>27</v>
      </c>
      <c r="B112" s="533" t="s">
        <v>274</v>
      </c>
      <c r="C112" s="534"/>
      <c r="D112" s="535"/>
      <c r="E112" s="179"/>
      <c r="F112" s="288"/>
    </row>
    <row r="113" spans="1:9" ht="12.75" customHeight="1">
      <c r="A113" s="188" t="s">
        <v>28</v>
      </c>
      <c r="B113" s="533" t="s">
        <v>275</v>
      </c>
      <c r="C113" s="534"/>
      <c r="D113" s="535"/>
      <c r="E113" s="179"/>
      <c r="F113" s="288"/>
    </row>
    <row r="114" spans="1:9">
      <c r="A114" s="188" t="s">
        <v>29</v>
      </c>
      <c r="B114" s="533" t="s">
        <v>276</v>
      </c>
      <c r="C114" s="534"/>
      <c r="D114" s="535"/>
      <c r="E114" s="179"/>
      <c r="F114" s="288"/>
      <c r="I114" s="323"/>
    </row>
    <row r="115" spans="1:9">
      <c r="A115" s="188" t="s">
        <v>30</v>
      </c>
      <c r="B115" s="543" t="s">
        <v>277</v>
      </c>
      <c r="C115" s="543"/>
      <c r="D115" s="543"/>
      <c r="E115" s="179"/>
      <c r="F115" s="288"/>
    </row>
    <row r="116" spans="1:9">
      <c r="A116" s="188" t="s">
        <v>42</v>
      </c>
      <c r="B116" s="523" t="s">
        <v>278</v>
      </c>
      <c r="C116" s="508"/>
      <c r="D116" s="524"/>
      <c r="E116" s="179"/>
      <c r="F116" s="288"/>
      <c r="I116" s="323"/>
    </row>
    <row r="117" spans="1:9">
      <c r="A117" s="188" t="s">
        <v>43</v>
      </c>
      <c r="B117" s="533" t="s">
        <v>279</v>
      </c>
      <c r="C117" s="534"/>
      <c r="D117" s="535"/>
      <c r="E117" s="179"/>
      <c r="F117" s="288"/>
    </row>
    <row r="118" spans="1:9" ht="15">
      <c r="A118" s="204"/>
      <c r="B118" s="516" t="s">
        <v>61</v>
      </c>
      <c r="C118" s="544"/>
      <c r="D118" s="545"/>
      <c r="E118" s="179"/>
      <c r="F118" s="187"/>
    </row>
    <row r="119" spans="1:9" ht="13.5" customHeight="1">
      <c r="A119" s="318"/>
      <c r="B119" s="540"/>
      <c r="C119" s="541"/>
      <c r="D119" s="541"/>
      <c r="E119" s="541"/>
      <c r="F119" s="541"/>
    </row>
    <row r="120" spans="1:9" ht="13.5" customHeight="1">
      <c r="A120" s="318"/>
      <c r="B120" s="540"/>
      <c r="C120" s="541"/>
      <c r="D120" s="541"/>
      <c r="E120" s="541"/>
      <c r="F120" s="541"/>
    </row>
    <row r="121" spans="1:9">
      <c r="A121" s="286"/>
      <c r="B121" s="286"/>
      <c r="C121" s="286"/>
      <c r="D121" s="286"/>
      <c r="E121" s="286"/>
      <c r="F121" s="200"/>
    </row>
    <row r="122" spans="1:9">
      <c r="A122" s="542" t="s">
        <v>280</v>
      </c>
      <c r="B122" s="542"/>
      <c r="C122" s="542"/>
      <c r="D122" s="542"/>
      <c r="E122" s="542"/>
      <c r="F122" s="542"/>
    </row>
    <row r="123" spans="1:9" hidden="1">
      <c r="F123" s="203"/>
    </row>
    <row r="124" spans="1:9">
      <c r="A124" s="284" t="s">
        <v>58</v>
      </c>
      <c r="B124" s="520" t="s">
        <v>281</v>
      </c>
      <c r="C124" s="521"/>
      <c r="D124" s="522"/>
      <c r="E124" s="284" t="s">
        <v>8</v>
      </c>
      <c r="F124" s="187" t="s">
        <v>9</v>
      </c>
    </row>
    <row r="125" spans="1:9">
      <c r="A125" s="188" t="s">
        <v>27</v>
      </c>
      <c r="B125" s="543" t="s">
        <v>282</v>
      </c>
      <c r="C125" s="543"/>
      <c r="D125" s="543"/>
      <c r="E125" s="179"/>
      <c r="F125" s="288"/>
    </row>
    <row r="126" spans="1:9">
      <c r="A126" s="516" t="s">
        <v>61</v>
      </c>
      <c r="B126" s="517"/>
      <c r="C126" s="517"/>
      <c r="D126" s="517"/>
      <c r="E126" s="186"/>
      <c r="F126" s="187"/>
    </row>
    <row r="127" spans="1:9" ht="13.5" customHeight="1">
      <c r="A127" s="318"/>
      <c r="B127" s="540"/>
      <c r="C127" s="541"/>
      <c r="D127" s="541"/>
      <c r="E127" s="541"/>
      <c r="F127" s="541"/>
    </row>
    <row r="128" spans="1:9" ht="16.5" customHeight="1"/>
    <row r="129" spans="1:6">
      <c r="A129" s="519" t="s">
        <v>249</v>
      </c>
      <c r="B129" s="519"/>
      <c r="C129" s="519"/>
      <c r="D129" s="519"/>
      <c r="E129" s="519"/>
      <c r="F129" s="519"/>
    </row>
    <row r="130" spans="1:6" hidden="1">
      <c r="A130" s="286"/>
    </row>
    <row r="131" spans="1:6">
      <c r="A131" s="284">
        <v>4</v>
      </c>
      <c r="B131" s="516" t="s">
        <v>250</v>
      </c>
      <c r="C131" s="517"/>
      <c r="D131" s="517"/>
      <c r="E131" s="518"/>
      <c r="F131" s="187" t="s">
        <v>9</v>
      </c>
    </row>
    <row r="132" spans="1:6">
      <c r="A132" s="205" t="s">
        <v>55</v>
      </c>
      <c r="B132" s="523" t="s">
        <v>273</v>
      </c>
      <c r="C132" s="508"/>
      <c r="D132" s="508"/>
      <c r="E132" s="524"/>
      <c r="F132" s="288"/>
    </row>
    <row r="133" spans="1:6">
      <c r="A133" s="205" t="s">
        <v>58</v>
      </c>
      <c r="B133" s="523" t="s">
        <v>281</v>
      </c>
      <c r="C133" s="508"/>
      <c r="D133" s="508"/>
      <c r="E133" s="524"/>
      <c r="F133" s="288"/>
    </row>
    <row r="134" spans="1:6">
      <c r="A134" s="516" t="s">
        <v>56</v>
      </c>
      <c r="B134" s="517"/>
      <c r="C134" s="517"/>
      <c r="D134" s="517"/>
      <c r="E134" s="518"/>
      <c r="F134" s="187"/>
    </row>
    <row r="136" spans="1:6" hidden="1"/>
    <row r="137" spans="1:6" ht="15.75" customHeight="1">
      <c r="A137" s="539" t="s">
        <v>222</v>
      </c>
      <c r="B137" s="539"/>
      <c r="C137" s="539"/>
      <c r="D137" s="539"/>
      <c r="E137" s="539"/>
      <c r="F137" s="539"/>
    </row>
    <row r="138" spans="1:6" ht="8.25" customHeight="1"/>
    <row r="139" spans="1:6">
      <c r="A139" s="188">
        <v>5</v>
      </c>
      <c r="B139" s="516" t="s">
        <v>25</v>
      </c>
      <c r="C139" s="517"/>
      <c r="D139" s="517"/>
      <c r="E139" s="518"/>
      <c r="F139" s="187" t="s">
        <v>9</v>
      </c>
    </row>
    <row r="140" spans="1:6">
      <c r="A140" s="188" t="s">
        <v>27</v>
      </c>
      <c r="B140" s="523" t="s">
        <v>104</v>
      </c>
      <c r="C140" s="508"/>
      <c r="D140" s="508"/>
      <c r="E140" s="524"/>
      <c r="F140" s="288"/>
    </row>
    <row r="141" spans="1:6">
      <c r="A141" s="188" t="s">
        <v>28</v>
      </c>
      <c r="B141" s="523" t="s">
        <v>527</v>
      </c>
      <c r="C141" s="508"/>
      <c r="D141" s="508"/>
      <c r="E141" s="524"/>
      <c r="F141" s="288"/>
    </row>
    <row r="142" spans="1:6">
      <c r="A142" s="188" t="s">
        <v>29</v>
      </c>
      <c r="B142" s="523" t="s">
        <v>541</v>
      </c>
      <c r="C142" s="508"/>
      <c r="D142" s="508"/>
      <c r="E142" s="524"/>
      <c r="F142" s="288"/>
    </row>
    <row r="143" spans="1:6">
      <c r="A143" s="188" t="s">
        <v>30</v>
      </c>
      <c r="B143" s="523" t="s">
        <v>25</v>
      </c>
      <c r="C143" s="508"/>
      <c r="D143" s="508"/>
      <c r="E143" s="524"/>
      <c r="F143" s="288"/>
    </row>
    <row r="144" spans="1:6">
      <c r="A144" s="188" t="s">
        <v>42</v>
      </c>
      <c r="B144" s="523" t="s">
        <v>523</v>
      </c>
      <c r="C144" s="508"/>
      <c r="D144" s="508"/>
      <c r="E144" s="524"/>
      <c r="F144" s="288"/>
    </row>
    <row r="145" spans="1:6">
      <c r="A145" s="516" t="s">
        <v>56</v>
      </c>
      <c r="B145" s="517"/>
      <c r="C145" s="517"/>
      <c r="D145" s="517"/>
      <c r="E145" s="518"/>
      <c r="F145" s="187"/>
    </row>
    <row r="146" spans="1:6" ht="13.5">
      <c r="A146" s="318"/>
      <c r="B146" s="324"/>
    </row>
    <row r="148" spans="1:6">
      <c r="A148" s="519" t="s">
        <v>223</v>
      </c>
      <c r="B148" s="519"/>
      <c r="C148" s="519"/>
      <c r="D148" s="519"/>
      <c r="E148" s="519"/>
      <c r="F148" s="519"/>
    </row>
    <row r="150" spans="1:6">
      <c r="A150" s="284">
        <v>6</v>
      </c>
      <c r="B150" s="531" t="s">
        <v>80</v>
      </c>
      <c r="C150" s="531"/>
      <c r="D150" s="531"/>
      <c r="E150" s="284" t="s">
        <v>8</v>
      </c>
      <c r="F150" s="187" t="s">
        <v>9</v>
      </c>
    </row>
    <row r="151" spans="1:6">
      <c r="A151" s="188" t="s">
        <v>27</v>
      </c>
      <c r="B151" s="532" t="s">
        <v>283</v>
      </c>
      <c r="C151" s="532"/>
      <c r="D151" s="532"/>
      <c r="E151" s="179"/>
      <c r="F151" s="288"/>
    </row>
    <row r="152" spans="1:6">
      <c r="A152" s="188" t="s">
        <v>28</v>
      </c>
      <c r="B152" s="533" t="s">
        <v>20</v>
      </c>
      <c r="C152" s="534"/>
      <c r="D152" s="535"/>
      <c r="E152" s="179"/>
      <c r="F152" s="288"/>
    </row>
    <row r="153" spans="1:6">
      <c r="A153" s="188" t="s">
        <v>29</v>
      </c>
      <c r="B153" s="520" t="s">
        <v>21</v>
      </c>
      <c r="C153" s="521"/>
      <c r="D153" s="521"/>
      <c r="E153" s="185"/>
      <c r="F153" s="187"/>
    </row>
    <row r="154" spans="1:6">
      <c r="A154" s="206" t="s">
        <v>224</v>
      </c>
      <c r="B154" s="533" t="s">
        <v>22</v>
      </c>
      <c r="C154" s="534"/>
      <c r="D154" s="535"/>
      <c r="E154" s="179"/>
      <c r="F154" s="288"/>
    </row>
    <row r="155" spans="1:6">
      <c r="A155" s="206" t="s">
        <v>225</v>
      </c>
      <c r="B155" s="533" t="s">
        <v>23</v>
      </c>
      <c r="C155" s="534"/>
      <c r="D155" s="535"/>
      <c r="E155" s="179"/>
      <c r="F155" s="288"/>
    </row>
    <row r="156" spans="1:6">
      <c r="A156" s="206" t="s">
        <v>226</v>
      </c>
      <c r="B156" s="536" t="s">
        <v>24</v>
      </c>
      <c r="C156" s="537"/>
      <c r="D156" s="538"/>
      <c r="E156" s="179"/>
      <c r="F156" s="288"/>
    </row>
    <row r="157" spans="1:6">
      <c r="A157" s="516" t="s">
        <v>56</v>
      </c>
      <c r="B157" s="517"/>
      <c r="C157" s="517"/>
      <c r="D157" s="517"/>
      <c r="E157" s="518"/>
      <c r="F157" s="187"/>
    </row>
    <row r="158" spans="1:6">
      <c r="A158" s="325"/>
      <c r="B158" s="325"/>
    </row>
    <row r="159" spans="1:6">
      <c r="A159" s="325"/>
      <c r="B159" s="325"/>
    </row>
    <row r="160" spans="1:6">
      <c r="A160" s="325"/>
      <c r="B160" s="325"/>
    </row>
    <row r="161" spans="1:7">
      <c r="A161" s="325"/>
      <c r="B161" s="325"/>
    </row>
    <row r="162" spans="1:7">
      <c r="A162" s="519" t="s">
        <v>251</v>
      </c>
      <c r="B162" s="519"/>
      <c r="C162" s="519"/>
      <c r="D162" s="519"/>
      <c r="E162" s="519"/>
      <c r="F162" s="519"/>
    </row>
    <row r="163" spans="1:7" ht="20.25" customHeight="1">
      <c r="A163" s="520" t="s">
        <v>150</v>
      </c>
      <c r="B163" s="521"/>
      <c r="C163" s="521"/>
      <c r="D163" s="521"/>
      <c r="E163" s="522"/>
      <c r="F163" s="187" t="s">
        <v>9</v>
      </c>
    </row>
    <row r="164" spans="1:7">
      <c r="A164" s="188" t="s">
        <v>27</v>
      </c>
      <c r="B164" s="523" t="s">
        <v>88</v>
      </c>
      <c r="C164" s="508"/>
      <c r="D164" s="508"/>
      <c r="E164" s="524"/>
      <c r="F164" s="288"/>
    </row>
    <row r="165" spans="1:7">
      <c r="A165" s="188" t="s">
        <v>28</v>
      </c>
      <c r="B165" s="523" t="s">
        <v>227</v>
      </c>
      <c r="C165" s="508"/>
      <c r="D165" s="508"/>
      <c r="E165" s="524"/>
      <c r="F165" s="288"/>
    </row>
    <row r="166" spans="1:7">
      <c r="A166" s="188" t="s">
        <v>29</v>
      </c>
      <c r="B166" s="523" t="s">
        <v>228</v>
      </c>
      <c r="C166" s="508"/>
      <c r="D166" s="508"/>
      <c r="E166" s="524"/>
      <c r="F166" s="288"/>
    </row>
    <row r="167" spans="1:7">
      <c r="A167" s="188" t="s">
        <v>30</v>
      </c>
      <c r="B167" s="523" t="s">
        <v>229</v>
      </c>
      <c r="C167" s="508"/>
      <c r="D167" s="508"/>
      <c r="E167" s="524"/>
      <c r="F167" s="288"/>
    </row>
    <row r="168" spans="1:7">
      <c r="A168" s="188" t="s">
        <v>42</v>
      </c>
      <c r="B168" s="523" t="s">
        <v>254</v>
      </c>
      <c r="C168" s="508"/>
      <c r="D168" s="508"/>
      <c r="E168" s="524"/>
      <c r="F168" s="288"/>
    </row>
    <row r="169" spans="1:7" ht="16.5" customHeight="1">
      <c r="A169" s="516" t="s">
        <v>253</v>
      </c>
      <c r="B169" s="517"/>
      <c r="C169" s="517"/>
      <c r="D169" s="517"/>
      <c r="E169" s="518"/>
      <c r="F169" s="187"/>
    </row>
    <row r="170" spans="1:7">
      <c r="A170" s="188" t="s">
        <v>43</v>
      </c>
      <c r="B170" s="523" t="s">
        <v>255</v>
      </c>
      <c r="C170" s="508"/>
      <c r="D170" s="508"/>
      <c r="E170" s="524"/>
      <c r="F170" s="288"/>
    </row>
    <row r="171" spans="1:7">
      <c r="A171" s="516" t="s">
        <v>252</v>
      </c>
      <c r="B171" s="517"/>
      <c r="C171" s="517"/>
      <c r="D171" s="517"/>
      <c r="E171" s="518"/>
      <c r="F171" s="187"/>
      <c r="G171" s="319"/>
    </row>
    <row r="172" spans="1:7" ht="15">
      <c r="A172" s="528" t="s">
        <v>267</v>
      </c>
      <c r="B172" s="529"/>
      <c r="C172" s="529"/>
      <c r="D172" s="529"/>
      <c r="E172" s="529"/>
      <c r="F172" s="187"/>
      <c r="G172" s="326"/>
    </row>
    <row r="173" spans="1:7">
      <c r="B173" s="324"/>
      <c r="C173" s="324"/>
      <c r="D173" s="196"/>
      <c r="E173" s="196"/>
      <c r="F173" s="199"/>
    </row>
    <row r="174" spans="1:7" ht="26.25" customHeight="1">
      <c r="A174" s="530" t="s">
        <v>265</v>
      </c>
      <c r="B174" s="530"/>
      <c r="C174" s="530"/>
      <c r="D174" s="530"/>
      <c r="E174" s="530"/>
      <c r="F174" s="530"/>
    </row>
    <row r="175" spans="1:7" ht="13.5" thickBot="1">
      <c r="A175" s="327"/>
      <c r="B175" s="327"/>
      <c r="C175" s="327"/>
      <c r="D175" s="327"/>
      <c r="E175" s="327"/>
      <c r="F175" s="327"/>
    </row>
    <row r="176" spans="1:7" ht="14.25" thickTop="1" thickBot="1">
      <c r="A176" s="328" t="s">
        <v>102</v>
      </c>
      <c r="B176" s="329"/>
      <c r="C176" s="330"/>
      <c r="D176" s="331" t="s">
        <v>133</v>
      </c>
      <c r="E176" s="329"/>
      <c r="F176" s="332"/>
      <c r="G176" s="333"/>
    </row>
    <row r="177" spans="1:10" ht="13.5" thickTop="1">
      <c r="A177" s="501" t="s">
        <v>136</v>
      </c>
      <c r="B177" s="502"/>
      <c r="C177" s="503"/>
      <c r="D177" s="504" t="s">
        <v>262</v>
      </c>
      <c r="E177" s="505"/>
      <c r="F177" s="506"/>
    </row>
    <row r="178" spans="1:10">
      <c r="A178" s="507" t="s">
        <v>135</v>
      </c>
      <c r="B178" s="508"/>
      <c r="C178" s="509"/>
      <c r="D178" s="510" t="s">
        <v>266</v>
      </c>
      <c r="E178" s="511"/>
      <c r="F178" s="512"/>
    </row>
    <row r="179" spans="1:10" ht="27" customHeight="1" thickBot="1">
      <c r="A179" s="513" t="s">
        <v>137</v>
      </c>
      <c r="B179" s="514"/>
      <c r="C179" s="515"/>
      <c r="D179" s="525" t="s">
        <v>263</v>
      </c>
      <c r="E179" s="526"/>
      <c r="F179" s="527"/>
    </row>
    <row r="180" spans="1:10" ht="13.5" thickBot="1">
      <c r="A180" s="488" t="s">
        <v>61</v>
      </c>
      <c r="B180" s="489"/>
      <c r="C180" s="490"/>
      <c r="D180" s="491" t="s">
        <v>264</v>
      </c>
      <c r="E180" s="492"/>
      <c r="F180" s="493"/>
    </row>
    <row r="181" spans="1:10" ht="28.5" customHeight="1" thickTop="1" thickBot="1">
      <c r="A181" s="494" t="s">
        <v>578</v>
      </c>
      <c r="B181" s="495"/>
      <c r="C181" s="496"/>
      <c r="D181" s="334" t="s">
        <v>256</v>
      </c>
      <c r="E181" s="334" t="s">
        <v>259</v>
      </c>
      <c r="F181" s="335" t="s">
        <v>260</v>
      </c>
    </row>
    <row r="182" spans="1:10" ht="14.25" thickTop="1" thickBot="1">
      <c r="A182" s="497" t="s">
        <v>134</v>
      </c>
      <c r="B182" s="498"/>
      <c r="C182" s="499"/>
      <c r="D182" s="336" t="s">
        <v>257</v>
      </c>
      <c r="E182" s="336" t="s">
        <v>258</v>
      </c>
      <c r="F182" s="337" t="s">
        <v>261</v>
      </c>
      <c r="J182" s="338"/>
    </row>
    <row r="183" spans="1:10" ht="30.75" customHeight="1" thickTop="1">
      <c r="A183" s="500" t="s">
        <v>155</v>
      </c>
      <c r="B183" s="500"/>
      <c r="C183" s="500"/>
      <c r="D183" s="500"/>
      <c r="E183" s="500"/>
      <c r="F183" s="500"/>
    </row>
    <row r="186" spans="1:10">
      <c r="C186" s="339"/>
      <c r="F186" s="340"/>
    </row>
    <row r="187" spans="1:10">
      <c r="C187" s="339"/>
      <c r="D187" s="341"/>
      <c r="E187" s="341"/>
      <c r="F187" s="342"/>
    </row>
    <row r="188" spans="1:10">
      <c r="C188" s="339"/>
    </row>
    <row r="189" spans="1:10">
      <c r="C189" s="339"/>
      <c r="D189" s="341"/>
      <c r="E189" s="341"/>
      <c r="F189" s="342"/>
    </row>
    <row r="190" spans="1:10">
      <c r="C190" s="339"/>
      <c r="D190" s="343"/>
      <c r="E190" s="343"/>
      <c r="F190" s="344"/>
    </row>
    <row r="191" spans="1:10">
      <c r="C191" s="339"/>
      <c r="F191" s="340"/>
    </row>
    <row r="192" spans="1:10">
      <c r="C192" s="339"/>
      <c r="F192" s="340"/>
    </row>
    <row r="193" spans="3:6">
      <c r="C193" s="339"/>
      <c r="F193" s="340"/>
    </row>
    <row r="194" spans="3:6">
      <c r="C194" s="339"/>
    </row>
    <row r="195" spans="3:6">
      <c r="C195" s="339"/>
    </row>
  </sheetData>
  <mergeCells count="134">
    <mergeCell ref="A3:G3"/>
    <mergeCell ref="A4:F4"/>
    <mergeCell ref="C7:F7"/>
    <mergeCell ref="C8:F8"/>
    <mergeCell ref="C9:F9"/>
    <mergeCell ref="A11:F11"/>
    <mergeCell ref="A17:F17"/>
    <mergeCell ref="A18:C18"/>
    <mergeCell ref="D18:E18"/>
    <mergeCell ref="A19:C19"/>
    <mergeCell ref="D19:E19"/>
    <mergeCell ref="D28:E28"/>
    <mergeCell ref="B33:F33"/>
    <mergeCell ref="B35:D35"/>
    <mergeCell ref="B36:D36"/>
    <mergeCell ref="B37:D37"/>
    <mergeCell ref="B38:D38"/>
    <mergeCell ref="B39:D39"/>
    <mergeCell ref="E39:E40"/>
    <mergeCell ref="B40:D40"/>
    <mergeCell ref="A42:E42"/>
    <mergeCell ref="B43:F43"/>
    <mergeCell ref="B45:F45"/>
    <mergeCell ref="A47:F47"/>
    <mergeCell ref="A49:F49"/>
    <mergeCell ref="B50:D50"/>
    <mergeCell ref="B51:D51"/>
    <mergeCell ref="B52:D52"/>
    <mergeCell ref="B53:D53"/>
    <mergeCell ref="B54:D54"/>
    <mergeCell ref="A55:D55"/>
    <mergeCell ref="B56:F56"/>
    <mergeCell ref="A58:F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A68:D68"/>
    <mergeCell ref="B69:F69"/>
    <mergeCell ref="B70:F70"/>
    <mergeCell ref="A72:F72"/>
    <mergeCell ref="B74:C74"/>
    <mergeCell ref="B75:C75"/>
    <mergeCell ref="B76:C76"/>
    <mergeCell ref="B78:E78"/>
    <mergeCell ref="B79:E79"/>
    <mergeCell ref="B80:E80"/>
    <mergeCell ref="B81:E81"/>
    <mergeCell ref="A82:E82"/>
    <mergeCell ref="B83:F83"/>
    <mergeCell ref="B84:F84"/>
    <mergeCell ref="B85:F85"/>
    <mergeCell ref="A87:F87"/>
    <mergeCell ref="A88:E88"/>
    <mergeCell ref="B89:E89"/>
    <mergeCell ref="B90:E90"/>
    <mergeCell ref="B91:E91"/>
    <mergeCell ref="A92:E92"/>
    <mergeCell ref="A95:F95"/>
    <mergeCell ref="B97:D97"/>
    <mergeCell ref="B98:D98"/>
    <mergeCell ref="B99:D99"/>
    <mergeCell ref="B100:D100"/>
    <mergeCell ref="B101:D101"/>
    <mergeCell ref="B102:D102"/>
    <mergeCell ref="B103:D103"/>
    <mergeCell ref="A104:D104"/>
    <mergeCell ref="A107:F107"/>
    <mergeCell ref="A109:F109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F119"/>
    <mergeCell ref="B120:F120"/>
    <mergeCell ref="A122:F122"/>
    <mergeCell ref="B124:D124"/>
    <mergeCell ref="B125:D125"/>
    <mergeCell ref="A126:D126"/>
    <mergeCell ref="B127:F127"/>
    <mergeCell ref="A129:F129"/>
    <mergeCell ref="B131:E131"/>
    <mergeCell ref="B132:E132"/>
    <mergeCell ref="B133:E133"/>
    <mergeCell ref="A134:E134"/>
    <mergeCell ref="A137:F137"/>
    <mergeCell ref="B139:E139"/>
    <mergeCell ref="B140:E140"/>
    <mergeCell ref="B141:E141"/>
    <mergeCell ref="B142:E142"/>
    <mergeCell ref="B144:E144"/>
    <mergeCell ref="A145:E145"/>
    <mergeCell ref="A148:F148"/>
    <mergeCell ref="B150:D150"/>
    <mergeCell ref="B151:D151"/>
    <mergeCell ref="B143:E143"/>
    <mergeCell ref="B152:D152"/>
    <mergeCell ref="B153:D153"/>
    <mergeCell ref="B154:D154"/>
    <mergeCell ref="B155:D155"/>
    <mergeCell ref="B156:D156"/>
    <mergeCell ref="A157:E157"/>
    <mergeCell ref="A162:F162"/>
    <mergeCell ref="A163:E163"/>
    <mergeCell ref="B164:E164"/>
    <mergeCell ref="B165:E165"/>
    <mergeCell ref="B166:E166"/>
    <mergeCell ref="B167:E167"/>
    <mergeCell ref="D179:F179"/>
    <mergeCell ref="B168:E168"/>
    <mergeCell ref="A169:E169"/>
    <mergeCell ref="B170:E170"/>
    <mergeCell ref="A171:E171"/>
    <mergeCell ref="A172:E172"/>
    <mergeCell ref="A174:F174"/>
    <mergeCell ref="A180:C180"/>
    <mergeCell ref="D180:F180"/>
    <mergeCell ref="A181:C181"/>
    <mergeCell ref="A182:C182"/>
    <mergeCell ref="A183:F183"/>
    <mergeCell ref="A177:C177"/>
    <mergeCell ref="D177:F177"/>
    <mergeCell ref="A178:C178"/>
    <mergeCell ref="D178:F178"/>
    <mergeCell ref="A179:C179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6" max="5" man="1"/>
    <brk id="94" max="5" man="1"/>
    <brk id="147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5"/>
  <sheetViews>
    <sheetView zoomScale="120" zoomScaleNormal="120" workbookViewId="0">
      <pane ySplit="3" topLeftCell="A4" activePane="bottomLeft" state="frozen"/>
      <selection activeCell="I190" sqref="I190"/>
      <selection pane="bottomLeft" activeCell="A4" sqref="A4:F4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9.5703125" style="209" bestFit="1" customWidth="1"/>
    <col min="8" max="9" width="9.140625" style="209"/>
    <col min="10" max="10" width="11.7109375" style="209" customWidth="1"/>
    <col min="11" max="16384" width="9.140625" style="209"/>
  </cols>
  <sheetData>
    <row r="1" spans="1:7" ht="13.5" customHeight="1"/>
    <row r="2" spans="1:7" ht="6.75" customHeight="1"/>
    <row r="3" spans="1:7" ht="11.25" customHeight="1">
      <c r="A3" s="582"/>
      <c r="B3" s="583"/>
      <c r="C3" s="583"/>
      <c r="D3" s="584"/>
      <c r="E3" s="584"/>
      <c r="F3" s="585"/>
      <c r="G3" s="585"/>
    </row>
    <row r="4" spans="1:7" ht="25.5" customHeight="1">
      <c r="A4" s="476"/>
      <c r="B4" s="586"/>
      <c r="C4" s="586"/>
      <c r="D4" s="586"/>
      <c r="E4" s="586"/>
      <c r="F4" s="586"/>
    </row>
    <row r="5" spans="1:7">
      <c r="A5" s="181" t="s">
        <v>447</v>
      </c>
      <c r="B5" s="181"/>
      <c r="C5" s="181"/>
      <c r="D5" s="181"/>
      <c r="E5" s="181"/>
      <c r="F5" s="181"/>
    </row>
    <row r="7" spans="1:7">
      <c r="B7" s="205" t="s">
        <v>122</v>
      </c>
      <c r="C7" s="587"/>
      <c r="D7" s="587"/>
      <c r="E7" s="587"/>
      <c r="F7" s="587"/>
    </row>
    <row r="8" spans="1:7">
      <c r="B8" s="205" t="s">
        <v>123</v>
      </c>
      <c r="C8" s="587"/>
      <c r="D8" s="587"/>
      <c r="E8" s="587"/>
      <c r="F8" s="587"/>
    </row>
    <row r="9" spans="1:7">
      <c r="B9" s="205" t="s">
        <v>0</v>
      </c>
      <c r="C9" s="587"/>
      <c r="D9" s="587"/>
      <c r="E9" s="587"/>
      <c r="F9" s="587"/>
    </row>
    <row r="11" spans="1:7">
      <c r="A11" s="531" t="s">
        <v>1</v>
      </c>
      <c r="B11" s="531"/>
      <c r="C11" s="531"/>
      <c r="D11" s="531"/>
      <c r="E11" s="531"/>
      <c r="F11" s="531"/>
    </row>
    <row r="12" spans="1:7">
      <c r="A12" s="188" t="s">
        <v>27</v>
      </c>
      <c r="B12" s="281" t="s">
        <v>2</v>
      </c>
      <c r="C12" s="282"/>
      <c r="D12" s="282"/>
      <c r="E12" s="282"/>
      <c r="F12" s="285"/>
    </row>
    <row r="13" spans="1:7">
      <c r="A13" s="188" t="s">
        <v>28</v>
      </c>
      <c r="B13" s="289" t="s">
        <v>3</v>
      </c>
      <c r="C13" s="299"/>
      <c r="D13" s="299"/>
      <c r="E13" s="299"/>
      <c r="F13" s="188"/>
    </row>
    <row r="14" spans="1:7" ht="25.5">
      <c r="A14" s="204" t="s">
        <v>29</v>
      </c>
      <c r="B14" s="300" t="s">
        <v>235</v>
      </c>
      <c r="C14" s="301"/>
      <c r="D14" s="301"/>
      <c r="E14" s="302"/>
      <c r="F14" s="182" t="s">
        <v>307</v>
      </c>
      <c r="G14" s="333"/>
    </row>
    <row r="15" spans="1:7">
      <c r="A15" s="188" t="s">
        <v>30</v>
      </c>
      <c r="B15" s="303" t="s">
        <v>577</v>
      </c>
      <c r="C15" s="304"/>
      <c r="D15" s="304"/>
      <c r="E15" s="304"/>
      <c r="F15" s="188">
        <v>12</v>
      </c>
    </row>
    <row r="17" spans="1:6">
      <c r="A17" s="531" t="s">
        <v>31</v>
      </c>
      <c r="B17" s="531"/>
      <c r="C17" s="531"/>
      <c r="D17" s="531"/>
      <c r="E17" s="531"/>
      <c r="F17" s="531"/>
    </row>
    <row r="18" spans="1:6" ht="15" customHeight="1">
      <c r="A18" s="516" t="s">
        <v>32</v>
      </c>
      <c r="B18" s="569"/>
      <c r="C18" s="562"/>
      <c r="D18" s="516" t="s">
        <v>236</v>
      </c>
      <c r="E18" s="562"/>
      <c r="F18" s="284" t="s">
        <v>230</v>
      </c>
    </row>
    <row r="19" spans="1:6" ht="15">
      <c r="A19" s="516" t="s">
        <v>333</v>
      </c>
      <c r="B19" s="569"/>
      <c r="C19" s="571"/>
      <c r="D19" s="531" t="s">
        <v>284</v>
      </c>
      <c r="E19" s="572"/>
      <c r="F19" s="189">
        <v>1</v>
      </c>
    </row>
    <row r="20" spans="1:6" ht="16.5" customHeight="1"/>
    <row r="21" spans="1:6">
      <c r="A21" s="287" t="s">
        <v>4</v>
      </c>
      <c r="B21" s="280"/>
      <c r="C21" s="280"/>
      <c r="D21" s="280"/>
      <c r="E21" s="280"/>
      <c r="F21" s="280"/>
    </row>
    <row r="22" spans="1:6">
      <c r="A22" s="305" t="s">
        <v>239</v>
      </c>
      <c r="B22" s="278"/>
      <c r="C22" s="278"/>
      <c r="D22" s="278"/>
      <c r="E22" s="278"/>
      <c r="F22" s="279"/>
    </row>
    <row r="23" spans="1:6" ht="51">
      <c r="A23" s="193">
        <v>1</v>
      </c>
      <c r="B23" s="303" t="s">
        <v>210</v>
      </c>
      <c r="C23" s="304"/>
      <c r="D23" s="304"/>
      <c r="E23" s="306"/>
      <c r="F23" s="190" t="s">
        <v>333</v>
      </c>
    </row>
    <row r="24" spans="1:6" ht="13.5" thickBot="1">
      <c r="A24" s="188">
        <v>2</v>
      </c>
      <c r="B24" s="305" t="s">
        <v>209</v>
      </c>
      <c r="C24" s="307"/>
      <c r="D24" s="307"/>
      <c r="E24" s="308"/>
      <c r="F24" s="191" t="s">
        <v>323</v>
      </c>
    </row>
    <row r="25" spans="1:6" ht="13.5" thickBot="1">
      <c r="A25" s="188">
        <v>3</v>
      </c>
      <c r="B25" s="281" t="s">
        <v>35</v>
      </c>
      <c r="C25" s="282"/>
      <c r="D25" s="282"/>
      <c r="E25" s="282"/>
      <c r="F25" s="192"/>
    </row>
    <row r="26" spans="1:6">
      <c r="A26" s="188">
        <v>4</v>
      </c>
      <c r="B26" s="281" t="s">
        <v>6</v>
      </c>
      <c r="C26" s="282"/>
      <c r="D26" s="282"/>
      <c r="E26" s="283"/>
      <c r="F26" s="193" t="s">
        <v>324</v>
      </c>
    </row>
    <row r="27" spans="1:6">
      <c r="A27" s="188">
        <v>5</v>
      </c>
      <c r="B27" s="281" t="s">
        <v>7</v>
      </c>
      <c r="C27" s="282"/>
      <c r="D27" s="282"/>
      <c r="E27" s="283"/>
      <c r="F27" s="194" t="s">
        <v>285</v>
      </c>
    </row>
    <row r="28" spans="1:6" ht="15">
      <c r="A28" s="196"/>
      <c r="B28" s="309"/>
      <c r="C28" s="309"/>
      <c r="D28" s="573" t="s">
        <v>583</v>
      </c>
      <c r="E28" s="572"/>
      <c r="F28" s="288"/>
    </row>
    <row r="29" spans="1:6" ht="13.5">
      <c r="A29" s="310"/>
      <c r="B29" s="309"/>
      <c r="C29" s="311"/>
      <c r="D29" s="286"/>
      <c r="E29" s="286"/>
      <c r="F29" s="312"/>
    </row>
    <row r="30" spans="1:6" ht="13.5">
      <c r="A30" s="310"/>
      <c r="B30" s="309"/>
      <c r="C30" s="311"/>
      <c r="D30" s="286"/>
      <c r="E30" s="286"/>
      <c r="F30" s="312"/>
    </row>
    <row r="31" spans="1:6">
      <c r="A31" s="196"/>
      <c r="B31" s="309"/>
      <c r="C31" s="309"/>
      <c r="D31" s="309"/>
      <c r="E31" s="199"/>
      <c r="F31" s="199"/>
    </row>
    <row r="32" spans="1:6">
      <c r="A32" s="196"/>
      <c r="B32" s="309"/>
      <c r="C32" s="309"/>
      <c r="D32" s="309"/>
      <c r="E32" s="199"/>
      <c r="F32" s="199"/>
    </row>
    <row r="33" spans="1:7">
      <c r="A33" s="196"/>
      <c r="B33" s="542" t="s">
        <v>36</v>
      </c>
      <c r="C33" s="542"/>
      <c r="D33" s="542"/>
      <c r="E33" s="542"/>
      <c r="F33" s="542"/>
    </row>
    <row r="35" spans="1:7" ht="15">
      <c r="A35" s="188">
        <v>1</v>
      </c>
      <c r="B35" s="516" t="s">
        <v>37</v>
      </c>
      <c r="C35" s="569"/>
      <c r="D35" s="562"/>
      <c r="E35" s="187" t="s">
        <v>8</v>
      </c>
      <c r="F35" s="284" t="s">
        <v>9</v>
      </c>
    </row>
    <row r="36" spans="1:7" ht="15">
      <c r="A36" s="188" t="s">
        <v>27</v>
      </c>
      <c r="B36" s="523" t="s">
        <v>38</v>
      </c>
      <c r="C36" s="556"/>
      <c r="D36" s="557"/>
      <c r="E36" s="195"/>
      <c r="F36" s="288"/>
      <c r="G36" s="313"/>
    </row>
    <row r="37" spans="1:7" ht="15">
      <c r="A37" s="188" t="s">
        <v>28</v>
      </c>
      <c r="B37" s="523" t="s">
        <v>440</v>
      </c>
      <c r="C37" s="556"/>
      <c r="D37" s="557"/>
      <c r="E37" s="179"/>
      <c r="F37" s="288"/>
      <c r="G37" s="313"/>
    </row>
    <row r="38" spans="1:7" ht="15">
      <c r="A38" s="188" t="s">
        <v>29</v>
      </c>
      <c r="B38" s="574" t="s">
        <v>441</v>
      </c>
      <c r="C38" s="575"/>
      <c r="D38" s="576"/>
      <c r="E38" s="179"/>
      <c r="F38" s="288"/>
      <c r="G38" s="314"/>
    </row>
    <row r="39" spans="1:7" ht="15">
      <c r="A39" s="204" t="s">
        <v>30</v>
      </c>
      <c r="B39" s="523" t="s">
        <v>442</v>
      </c>
      <c r="C39" s="556"/>
      <c r="D39" s="557"/>
      <c r="E39" s="577"/>
      <c r="F39" s="315"/>
      <c r="G39" s="314"/>
    </row>
    <row r="40" spans="1:7" ht="15">
      <c r="A40" s="204" t="s">
        <v>42</v>
      </c>
      <c r="B40" s="579" t="s">
        <v>240</v>
      </c>
      <c r="C40" s="580"/>
      <c r="D40" s="581"/>
      <c r="E40" s="578"/>
      <c r="F40" s="288"/>
      <c r="G40" s="316"/>
    </row>
    <row r="41" spans="1:7">
      <c r="A41" s="188" t="s">
        <v>43</v>
      </c>
      <c r="B41" s="281" t="s">
        <v>11</v>
      </c>
      <c r="C41" s="282"/>
      <c r="D41" s="283"/>
      <c r="E41" s="179"/>
      <c r="F41" s="288"/>
    </row>
    <row r="42" spans="1:7" ht="15">
      <c r="A42" s="566" t="s">
        <v>26</v>
      </c>
      <c r="B42" s="567"/>
      <c r="C42" s="567"/>
      <c r="D42" s="567"/>
      <c r="E42" s="568"/>
      <c r="F42" s="187"/>
    </row>
    <row r="43" spans="1:7" ht="12" customHeight="1">
      <c r="A43" s="310"/>
      <c r="B43" s="540"/>
      <c r="C43" s="563"/>
      <c r="D43" s="563"/>
      <c r="E43" s="563"/>
      <c r="F43" s="563"/>
    </row>
    <row r="44" spans="1:7" ht="12" customHeight="1">
      <c r="A44" s="311"/>
      <c r="B44" s="311"/>
      <c r="C44" s="286"/>
      <c r="D44" s="286"/>
      <c r="E44" s="286"/>
      <c r="F44" s="200"/>
    </row>
    <row r="45" spans="1:7" ht="12" customHeight="1">
      <c r="A45" s="310"/>
      <c r="B45" s="540"/>
      <c r="C45" s="563"/>
      <c r="D45" s="563"/>
      <c r="E45" s="563"/>
      <c r="F45" s="563"/>
    </row>
    <row r="47" spans="1:7" ht="15.75" customHeight="1">
      <c r="A47" s="539" t="s">
        <v>211</v>
      </c>
      <c r="B47" s="539"/>
      <c r="C47" s="539"/>
      <c r="D47" s="539"/>
      <c r="E47" s="539"/>
      <c r="F47" s="539"/>
    </row>
    <row r="48" spans="1:7" ht="9.75" customHeight="1">
      <c r="A48" s="317"/>
      <c r="B48" s="317"/>
      <c r="C48" s="317"/>
      <c r="D48" s="317"/>
      <c r="E48" s="317"/>
      <c r="F48" s="317"/>
    </row>
    <row r="49" spans="1:6" ht="15.75" customHeight="1">
      <c r="A49" s="564" t="s">
        <v>212</v>
      </c>
      <c r="B49" s="565"/>
      <c r="C49" s="565"/>
      <c r="D49" s="565"/>
      <c r="E49" s="565"/>
      <c r="F49" s="565"/>
    </row>
    <row r="50" spans="1:6" ht="15.75" customHeight="1">
      <c r="A50" s="188" t="s">
        <v>213</v>
      </c>
      <c r="B50" s="516" t="s">
        <v>215</v>
      </c>
      <c r="C50" s="569"/>
      <c r="D50" s="562"/>
      <c r="E50" s="284" t="s">
        <v>8</v>
      </c>
      <c r="F50" s="187" t="s">
        <v>9</v>
      </c>
    </row>
    <row r="51" spans="1:6" ht="15.75" customHeight="1">
      <c r="A51" s="188" t="s">
        <v>27</v>
      </c>
      <c r="B51" s="523" t="s">
        <v>214</v>
      </c>
      <c r="C51" s="508"/>
      <c r="D51" s="570"/>
      <c r="E51" s="179"/>
      <c r="F51" s="288"/>
    </row>
    <row r="52" spans="1:6" ht="15.75" customHeight="1">
      <c r="A52" s="188" t="s">
        <v>28</v>
      </c>
      <c r="B52" s="523" t="s">
        <v>268</v>
      </c>
      <c r="C52" s="508"/>
      <c r="D52" s="570"/>
      <c r="E52" s="179"/>
      <c r="F52" s="288"/>
    </row>
    <row r="53" spans="1:6" ht="15.75" customHeight="1">
      <c r="A53" s="188"/>
      <c r="B53" s="516" t="s">
        <v>61</v>
      </c>
      <c r="C53" s="544"/>
      <c r="D53" s="545"/>
      <c r="E53" s="179"/>
      <c r="F53" s="187"/>
    </row>
    <row r="54" spans="1:6">
      <c r="A54" s="188" t="s">
        <v>29</v>
      </c>
      <c r="B54" s="543" t="s">
        <v>232</v>
      </c>
      <c r="C54" s="543"/>
      <c r="D54" s="543"/>
      <c r="E54" s="179"/>
      <c r="F54" s="288"/>
    </row>
    <row r="55" spans="1:6" ht="15.75" customHeight="1">
      <c r="A55" s="516" t="s">
        <v>56</v>
      </c>
      <c r="B55" s="517"/>
      <c r="C55" s="517"/>
      <c r="D55" s="517"/>
      <c r="E55" s="186"/>
      <c r="F55" s="187"/>
    </row>
    <row r="56" spans="1:6" ht="12.75" customHeight="1">
      <c r="A56" s="310"/>
      <c r="B56" s="540"/>
      <c r="C56" s="563"/>
      <c r="D56" s="563"/>
      <c r="E56" s="563"/>
      <c r="F56" s="563"/>
    </row>
    <row r="57" spans="1:6">
      <c r="A57" s="196"/>
      <c r="B57" s="197"/>
      <c r="C57" s="197"/>
      <c r="D57" s="197"/>
      <c r="E57" s="198"/>
      <c r="F57" s="199"/>
    </row>
    <row r="58" spans="1:6" ht="27.75" customHeight="1">
      <c r="A58" s="564" t="s">
        <v>269</v>
      </c>
      <c r="B58" s="565"/>
      <c r="C58" s="565"/>
      <c r="D58" s="565"/>
      <c r="E58" s="565"/>
      <c r="F58" s="565"/>
    </row>
    <row r="59" spans="1:6">
      <c r="A59" s="284" t="s">
        <v>216</v>
      </c>
      <c r="B59" s="531" t="s">
        <v>233</v>
      </c>
      <c r="C59" s="531"/>
      <c r="D59" s="531"/>
      <c r="E59" s="284" t="s">
        <v>8</v>
      </c>
      <c r="F59" s="187" t="s">
        <v>9</v>
      </c>
    </row>
    <row r="60" spans="1:6">
      <c r="A60" s="188" t="s">
        <v>27</v>
      </c>
      <c r="B60" s="532" t="s">
        <v>234</v>
      </c>
      <c r="C60" s="532"/>
      <c r="D60" s="532"/>
      <c r="E60" s="179"/>
      <c r="F60" s="288"/>
    </row>
    <row r="61" spans="1:6">
      <c r="A61" s="188" t="s">
        <v>28</v>
      </c>
      <c r="B61" s="532" t="s">
        <v>18</v>
      </c>
      <c r="C61" s="532"/>
      <c r="D61" s="532"/>
      <c r="E61" s="179"/>
      <c r="F61" s="288"/>
    </row>
    <row r="62" spans="1:6" ht="13.5">
      <c r="A62" s="188" t="s">
        <v>29</v>
      </c>
      <c r="B62" s="532" t="s">
        <v>231</v>
      </c>
      <c r="C62" s="532"/>
      <c r="D62" s="532"/>
      <c r="E62" s="179"/>
      <c r="F62" s="288"/>
    </row>
    <row r="63" spans="1:6">
      <c r="A63" s="188" t="s">
        <v>30</v>
      </c>
      <c r="B63" s="532" t="s">
        <v>13</v>
      </c>
      <c r="C63" s="532"/>
      <c r="D63" s="532"/>
      <c r="E63" s="179"/>
      <c r="F63" s="288"/>
    </row>
    <row r="64" spans="1:6">
      <c r="A64" s="188" t="s">
        <v>42</v>
      </c>
      <c r="B64" s="532" t="s">
        <v>270</v>
      </c>
      <c r="C64" s="532"/>
      <c r="D64" s="532"/>
      <c r="E64" s="179"/>
      <c r="F64" s="288"/>
    </row>
    <row r="65" spans="1:7" ht="15">
      <c r="A65" s="188" t="s">
        <v>43</v>
      </c>
      <c r="B65" s="523" t="s">
        <v>218</v>
      </c>
      <c r="C65" s="556"/>
      <c r="D65" s="557"/>
      <c r="E65" s="179"/>
      <c r="F65" s="288"/>
    </row>
    <row r="66" spans="1:7">
      <c r="A66" s="188" t="s">
        <v>44</v>
      </c>
      <c r="B66" s="532" t="s">
        <v>15</v>
      </c>
      <c r="C66" s="532"/>
      <c r="D66" s="532"/>
      <c r="E66" s="179"/>
      <c r="F66" s="288"/>
    </row>
    <row r="67" spans="1:7">
      <c r="A67" s="188" t="s">
        <v>45</v>
      </c>
      <c r="B67" s="532" t="s">
        <v>16</v>
      </c>
      <c r="C67" s="532"/>
      <c r="D67" s="532"/>
      <c r="E67" s="179"/>
      <c r="F67" s="288"/>
    </row>
    <row r="68" spans="1:7">
      <c r="A68" s="531" t="s">
        <v>56</v>
      </c>
      <c r="B68" s="531"/>
      <c r="C68" s="531"/>
      <c r="D68" s="531"/>
      <c r="E68" s="186"/>
      <c r="F68" s="187"/>
    </row>
    <row r="69" spans="1:7" ht="14.25" customHeight="1">
      <c r="A69" s="318"/>
      <c r="B69" s="558"/>
      <c r="C69" s="559"/>
      <c r="D69" s="559"/>
      <c r="E69" s="559"/>
      <c r="F69" s="559"/>
    </row>
    <row r="70" spans="1:7" ht="14.25" customHeight="1">
      <c r="A70" s="318"/>
      <c r="B70" s="540"/>
      <c r="C70" s="560"/>
      <c r="D70" s="560"/>
      <c r="E70" s="560"/>
      <c r="F70" s="560"/>
    </row>
    <row r="71" spans="1:7">
      <c r="A71" s="196"/>
      <c r="B71" s="197"/>
      <c r="C71" s="197"/>
      <c r="D71" s="197"/>
      <c r="E71" s="198"/>
      <c r="F71" s="199"/>
      <c r="G71" s="319"/>
    </row>
    <row r="72" spans="1:7" ht="15" customHeight="1">
      <c r="A72" s="561" t="s">
        <v>221</v>
      </c>
      <c r="B72" s="555"/>
      <c r="C72" s="555"/>
      <c r="D72" s="555"/>
      <c r="E72" s="555"/>
      <c r="F72" s="555"/>
      <c r="G72" s="319"/>
    </row>
    <row r="73" spans="1:7" hidden="1">
      <c r="A73" s="196"/>
      <c r="B73" s="197"/>
      <c r="C73" s="197"/>
      <c r="D73" s="197"/>
      <c r="E73" s="198"/>
      <c r="F73" s="199"/>
      <c r="G73" s="319"/>
    </row>
    <row r="74" spans="1:7" ht="15.75" customHeight="1">
      <c r="A74" s="284" t="s">
        <v>219</v>
      </c>
      <c r="B74" s="516" t="s">
        <v>47</v>
      </c>
      <c r="C74" s="562"/>
      <c r="D74" s="284" t="s">
        <v>182</v>
      </c>
      <c r="E74" s="284" t="s">
        <v>183</v>
      </c>
      <c r="F74" s="187" t="s">
        <v>9</v>
      </c>
    </row>
    <row r="75" spans="1:7" ht="15.75" customHeight="1">
      <c r="A75" s="188" t="s">
        <v>27</v>
      </c>
      <c r="B75" s="523" t="s">
        <v>12</v>
      </c>
      <c r="C75" s="508"/>
      <c r="D75" s="183"/>
      <c r="E75" s="184"/>
      <c r="F75" s="288"/>
    </row>
    <row r="76" spans="1:7">
      <c r="A76" s="188" t="s">
        <v>28</v>
      </c>
      <c r="B76" s="523" t="s">
        <v>241</v>
      </c>
      <c r="C76" s="508"/>
      <c r="D76" s="183"/>
      <c r="E76" s="184"/>
      <c r="F76" s="288"/>
    </row>
    <row r="77" spans="1:7">
      <c r="A77" s="188" t="s">
        <v>29</v>
      </c>
      <c r="B77" s="281" t="s">
        <v>238</v>
      </c>
      <c r="C77" s="282"/>
      <c r="D77" s="320"/>
      <c r="E77" s="321"/>
      <c r="F77" s="288"/>
    </row>
    <row r="78" spans="1:7">
      <c r="A78" s="188" t="s">
        <v>30</v>
      </c>
      <c r="B78" s="523" t="s">
        <v>162</v>
      </c>
      <c r="C78" s="508"/>
      <c r="D78" s="508"/>
      <c r="E78" s="524"/>
      <c r="F78" s="288"/>
    </row>
    <row r="79" spans="1:7">
      <c r="A79" s="188" t="s">
        <v>42</v>
      </c>
      <c r="B79" s="523" t="s">
        <v>153</v>
      </c>
      <c r="C79" s="508"/>
      <c r="D79" s="508"/>
      <c r="E79" s="524"/>
      <c r="F79" s="288"/>
    </row>
    <row r="80" spans="1:7">
      <c r="A80" s="188" t="s">
        <v>43</v>
      </c>
      <c r="B80" s="523" t="s">
        <v>48</v>
      </c>
      <c r="C80" s="508"/>
      <c r="D80" s="508"/>
      <c r="E80" s="524"/>
      <c r="F80" s="288"/>
    </row>
    <row r="81" spans="1:8">
      <c r="A81" s="188" t="s">
        <v>44</v>
      </c>
      <c r="B81" s="523" t="s">
        <v>11</v>
      </c>
      <c r="C81" s="508"/>
      <c r="D81" s="508"/>
      <c r="E81" s="524"/>
      <c r="F81" s="288"/>
    </row>
    <row r="82" spans="1:8">
      <c r="A82" s="531" t="s">
        <v>56</v>
      </c>
      <c r="B82" s="531"/>
      <c r="C82" s="531"/>
      <c r="D82" s="531"/>
      <c r="E82" s="531"/>
      <c r="F82" s="187"/>
    </row>
    <row r="83" spans="1:8" ht="14.25" customHeight="1">
      <c r="A83" s="322"/>
      <c r="B83" s="552"/>
      <c r="C83" s="553"/>
      <c r="D83" s="553"/>
      <c r="E83" s="553"/>
      <c r="F83" s="553"/>
    </row>
    <row r="84" spans="1:8" ht="14.25" customHeight="1">
      <c r="A84" s="322"/>
      <c r="B84" s="554"/>
      <c r="C84" s="555"/>
      <c r="D84" s="555"/>
      <c r="E84" s="555"/>
      <c r="F84" s="555"/>
    </row>
    <row r="85" spans="1:8" ht="14.25" customHeight="1">
      <c r="A85" s="322"/>
      <c r="B85" s="546"/>
      <c r="C85" s="547"/>
      <c r="D85" s="547"/>
      <c r="E85" s="547"/>
      <c r="F85" s="547"/>
    </row>
    <row r="86" spans="1:8" ht="15" customHeight="1">
      <c r="A86" s="286"/>
      <c r="B86" s="286"/>
      <c r="C86" s="286"/>
      <c r="D86" s="286"/>
      <c r="E86" s="286"/>
      <c r="F86" s="200"/>
    </row>
    <row r="87" spans="1:8" ht="17.25" customHeight="1">
      <c r="A87" s="548" t="s">
        <v>237</v>
      </c>
      <c r="B87" s="548"/>
      <c r="C87" s="548"/>
      <c r="D87" s="548"/>
      <c r="E87" s="548"/>
      <c r="F87" s="548"/>
    </row>
    <row r="88" spans="1:8">
      <c r="A88" s="516" t="s">
        <v>220</v>
      </c>
      <c r="B88" s="517"/>
      <c r="C88" s="517"/>
      <c r="D88" s="517"/>
      <c r="E88" s="518"/>
      <c r="F88" s="187" t="s">
        <v>9</v>
      </c>
    </row>
    <row r="89" spans="1:8">
      <c r="A89" s="188" t="s">
        <v>213</v>
      </c>
      <c r="B89" s="549" t="s">
        <v>215</v>
      </c>
      <c r="C89" s="550"/>
      <c r="D89" s="550"/>
      <c r="E89" s="551"/>
      <c r="F89" s="187"/>
    </row>
    <row r="90" spans="1:8">
      <c r="A90" s="188" t="s">
        <v>216</v>
      </c>
      <c r="B90" s="549" t="s">
        <v>217</v>
      </c>
      <c r="C90" s="550"/>
      <c r="D90" s="550"/>
      <c r="E90" s="551"/>
      <c r="F90" s="187"/>
    </row>
    <row r="91" spans="1:8">
      <c r="A91" s="188" t="s">
        <v>219</v>
      </c>
      <c r="B91" s="549" t="s">
        <v>47</v>
      </c>
      <c r="C91" s="550"/>
      <c r="D91" s="550"/>
      <c r="E91" s="551"/>
      <c r="F91" s="187"/>
    </row>
    <row r="92" spans="1:8">
      <c r="A92" s="516" t="s">
        <v>56</v>
      </c>
      <c r="B92" s="517"/>
      <c r="C92" s="517"/>
      <c r="D92" s="517"/>
      <c r="E92" s="518"/>
      <c r="F92" s="187"/>
    </row>
    <row r="93" spans="1:8">
      <c r="A93" s="286"/>
      <c r="B93" s="286"/>
      <c r="C93" s="286"/>
      <c r="D93" s="286"/>
      <c r="E93" s="286"/>
      <c r="F93" s="200"/>
    </row>
    <row r="94" spans="1:8">
      <c r="A94" s="286"/>
      <c r="B94" s="286"/>
      <c r="C94" s="286"/>
      <c r="D94" s="286"/>
      <c r="E94" s="286"/>
      <c r="F94" s="200"/>
    </row>
    <row r="95" spans="1:8">
      <c r="A95" s="542" t="s">
        <v>242</v>
      </c>
      <c r="B95" s="542"/>
      <c r="C95" s="542"/>
      <c r="D95" s="542"/>
      <c r="E95" s="542"/>
      <c r="F95" s="542"/>
      <c r="H95" s="319"/>
    </row>
    <row r="96" spans="1:8" ht="6.75" customHeight="1"/>
    <row r="97" spans="1:7">
      <c r="A97" s="284">
        <v>3</v>
      </c>
      <c r="B97" s="531" t="s">
        <v>67</v>
      </c>
      <c r="C97" s="531"/>
      <c r="D97" s="531"/>
      <c r="E97" s="284" t="s">
        <v>8</v>
      </c>
      <c r="F97" s="187" t="s">
        <v>9</v>
      </c>
    </row>
    <row r="98" spans="1:7">
      <c r="A98" s="188" t="s">
        <v>27</v>
      </c>
      <c r="B98" s="532" t="s">
        <v>243</v>
      </c>
      <c r="C98" s="532"/>
      <c r="D98" s="532"/>
      <c r="E98" s="179"/>
      <c r="F98" s="288"/>
      <c r="G98" s="319"/>
    </row>
    <row r="99" spans="1:7">
      <c r="A99" s="188" t="s">
        <v>28</v>
      </c>
      <c r="B99" s="543" t="s">
        <v>244</v>
      </c>
      <c r="C99" s="543"/>
      <c r="D99" s="543"/>
      <c r="E99" s="179"/>
      <c r="F99" s="288"/>
    </row>
    <row r="100" spans="1:7" ht="12.75" customHeight="1">
      <c r="A100" s="188" t="s">
        <v>29</v>
      </c>
      <c r="B100" s="543" t="s">
        <v>245</v>
      </c>
      <c r="C100" s="543"/>
      <c r="D100" s="543"/>
      <c r="E100" s="179"/>
      <c r="F100" s="288"/>
    </row>
    <row r="101" spans="1:7">
      <c r="A101" s="188" t="s">
        <v>30</v>
      </c>
      <c r="B101" s="543" t="s">
        <v>246</v>
      </c>
      <c r="C101" s="543"/>
      <c r="D101" s="543"/>
      <c r="E101" s="179"/>
      <c r="F101" s="288"/>
    </row>
    <row r="102" spans="1:7">
      <c r="A102" s="188" t="s">
        <v>42</v>
      </c>
      <c r="B102" s="543" t="s">
        <v>271</v>
      </c>
      <c r="C102" s="543"/>
      <c r="D102" s="543"/>
      <c r="E102" s="179"/>
      <c r="F102" s="288"/>
    </row>
    <row r="103" spans="1:7" ht="12.75" customHeight="1">
      <c r="A103" s="188" t="s">
        <v>43</v>
      </c>
      <c r="B103" s="533" t="s">
        <v>247</v>
      </c>
      <c r="C103" s="534"/>
      <c r="D103" s="535"/>
      <c r="E103" s="179"/>
      <c r="F103" s="288"/>
    </row>
    <row r="104" spans="1:7">
      <c r="A104" s="516" t="s">
        <v>56</v>
      </c>
      <c r="B104" s="517"/>
      <c r="C104" s="517"/>
      <c r="D104" s="518"/>
      <c r="E104" s="186"/>
      <c r="F104" s="187"/>
    </row>
    <row r="105" spans="1:7">
      <c r="A105" s="286"/>
      <c r="B105" s="286"/>
      <c r="C105" s="286"/>
      <c r="D105" s="286"/>
      <c r="E105" s="286"/>
      <c r="F105" s="200"/>
    </row>
    <row r="106" spans="1:7">
      <c r="A106" s="286"/>
      <c r="B106" s="286"/>
      <c r="C106" s="286"/>
      <c r="D106" s="286"/>
      <c r="E106" s="286"/>
      <c r="F106" s="200"/>
    </row>
    <row r="107" spans="1:7">
      <c r="A107" s="542" t="s">
        <v>248</v>
      </c>
      <c r="B107" s="542"/>
      <c r="C107" s="542"/>
      <c r="D107" s="542"/>
      <c r="E107" s="542"/>
      <c r="F107" s="542"/>
    </row>
    <row r="108" spans="1:7" ht="7.5" customHeight="1">
      <c r="F108" s="203"/>
    </row>
    <row r="109" spans="1:7">
      <c r="A109" s="542" t="s">
        <v>272</v>
      </c>
      <c r="B109" s="542"/>
      <c r="C109" s="542"/>
      <c r="D109" s="542"/>
      <c r="E109" s="542"/>
      <c r="F109" s="542"/>
    </row>
    <row r="110" spans="1:7" hidden="1">
      <c r="A110" s="286"/>
      <c r="B110" s="286"/>
      <c r="C110" s="286"/>
      <c r="D110" s="286"/>
      <c r="E110" s="286"/>
      <c r="F110" s="286"/>
    </row>
    <row r="111" spans="1:7">
      <c r="A111" s="284" t="s">
        <v>55</v>
      </c>
      <c r="B111" s="520" t="s">
        <v>273</v>
      </c>
      <c r="C111" s="521"/>
      <c r="D111" s="522"/>
      <c r="E111" s="284" t="s">
        <v>8</v>
      </c>
      <c r="F111" s="187" t="s">
        <v>9</v>
      </c>
    </row>
    <row r="112" spans="1:7">
      <c r="A112" s="188" t="s">
        <v>27</v>
      </c>
      <c r="B112" s="533" t="s">
        <v>274</v>
      </c>
      <c r="C112" s="534"/>
      <c r="D112" s="535"/>
      <c r="E112" s="179"/>
      <c r="F112" s="288"/>
    </row>
    <row r="113" spans="1:9" ht="12.75" customHeight="1">
      <c r="A113" s="188" t="s">
        <v>28</v>
      </c>
      <c r="B113" s="533" t="s">
        <v>275</v>
      </c>
      <c r="C113" s="534"/>
      <c r="D113" s="535"/>
      <c r="E113" s="179"/>
      <c r="F113" s="288"/>
    </row>
    <row r="114" spans="1:9">
      <c r="A114" s="188" t="s">
        <v>29</v>
      </c>
      <c r="B114" s="533" t="s">
        <v>276</v>
      </c>
      <c r="C114" s="534"/>
      <c r="D114" s="535"/>
      <c r="E114" s="179"/>
      <c r="F114" s="288"/>
      <c r="I114" s="323"/>
    </row>
    <row r="115" spans="1:9">
      <c r="A115" s="188" t="s">
        <v>30</v>
      </c>
      <c r="B115" s="543" t="s">
        <v>277</v>
      </c>
      <c r="C115" s="543"/>
      <c r="D115" s="543"/>
      <c r="E115" s="179"/>
      <c r="F115" s="288"/>
    </row>
    <row r="116" spans="1:9">
      <c r="A116" s="188" t="s">
        <v>42</v>
      </c>
      <c r="B116" s="523" t="s">
        <v>278</v>
      </c>
      <c r="C116" s="508"/>
      <c r="D116" s="524"/>
      <c r="E116" s="179"/>
      <c r="F116" s="288"/>
      <c r="I116" s="323"/>
    </row>
    <row r="117" spans="1:9">
      <c r="A117" s="188" t="s">
        <v>43</v>
      </c>
      <c r="B117" s="533" t="s">
        <v>279</v>
      </c>
      <c r="C117" s="534"/>
      <c r="D117" s="535"/>
      <c r="E117" s="179"/>
      <c r="F117" s="288"/>
    </row>
    <row r="118" spans="1:9" ht="15">
      <c r="A118" s="204"/>
      <c r="B118" s="516" t="s">
        <v>61</v>
      </c>
      <c r="C118" s="544"/>
      <c r="D118" s="545"/>
      <c r="E118" s="179"/>
      <c r="F118" s="187"/>
    </row>
    <row r="119" spans="1:9" ht="14.25" customHeight="1">
      <c r="A119" s="318"/>
      <c r="B119" s="540"/>
      <c r="C119" s="541"/>
      <c r="D119" s="541"/>
      <c r="E119" s="541"/>
      <c r="F119" s="541"/>
    </row>
    <row r="120" spans="1:9" ht="14.25" customHeight="1">
      <c r="A120" s="318"/>
      <c r="B120" s="540"/>
      <c r="C120" s="541"/>
      <c r="D120" s="541"/>
      <c r="E120" s="541"/>
      <c r="F120" s="541"/>
    </row>
    <row r="121" spans="1:9">
      <c r="A121" s="286"/>
      <c r="B121" s="286"/>
      <c r="C121" s="286"/>
      <c r="D121" s="286"/>
      <c r="E121" s="286"/>
      <c r="F121" s="200"/>
    </row>
    <row r="122" spans="1:9">
      <c r="A122" s="542" t="s">
        <v>280</v>
      </c>
      <c r="B122" s="542"/>
      <c r="C122" s="542"/>
      <c r="D122" s="542"/>
      <c r="E122" s="542"/>
      <c r="F122" s="542"/>
    </row>
    <row r="123" spans="1:9" hidden="1">
      <c r="F123" s="203"/>
    </row>
    <row r="124" spans="1:9">
      <c r="A124" s="284" t="s">
        <v>58</v>
      </c>
      <c r="B124" s="520" t="s">
        <v>281</v>
      </c>
      <c r="C124" s="521"/>
      <c r="D124" s="522"/>
      <c r="E124" s="284" t="s">
        <v>8</v>
      </c>
      <c r="F124" s="187" t="s">
        <v>9</v>
      </c>
    </row>
    <row r="125" spans="1:9">
      <c r="A125" s="188" t="s">
        <v>27</v>
      </c>
      <c r="B125" s="543" t="s">
        <v>282</v>
      </c>
      <c r="C125" s="543"/>
      <c r="D125" s="543"/>
      <c r="E125" s="179"/>
      <c r="F125" s="288"/>
    </row>
    <row r="126" spans="1:9">
      <c r="A126" s="516" t="s">
        <v>61</v>
      </c>
      <c r="B126" s="517"/>
      <c r="C126" s="517"/>
      <c r="D126" s="517"/>
      <c r="E126" s="186"/>
      <c r="F126" s="187"/>
    </row>
    <row r="127" spans="1:9" ht="14.25" customHeight="1">
      <c r="A127" s="318"/>
      <c r="B127" s="540"/>
      <c r="C127" s="541"/>
      <c r="D127" s="541"/>
      <c r="E127" s="541"/>
      <c r="F127" s="541"/>
    </row>
    <row r="128" spans="1:9" ht="12.75" customHeight="1"/>
    <row r="129" spans="1:6">
      <c r="A129" s="519" t="s">
        <v>249</v>
      </c>
      <c r="B129" s="519"/>
      <c r="C129" s="519"/>
      <c r="D129" s="519"/>
      <c r="E129" s="519"/>
      <c r="F129" s="519"/>
    </row>
    <row r="130" spans="1:6" hidden="1">
      <c r="A130" s="286"/>
    </row>
    <row r="131" spans="1:6">
      <c r="A131" s="284">
        <v>4</v>
      </c>
      <c r="B131" s="516" t="s">
        <v>250</v>
      </c>
      <c r="C131" s="517"/>
      <c r="D131" s="517"/>
      <c r="E131" s="518"/>
      <c r="F131" s="187" t="s">
        <v>9</v>
      </c>
    </row>
    <row r="132" spans="1:6">
      <c r="A132" s="205" t="s">
        <v>55</v>
      </c>
      <c r="B132" s="523" t="s">
        <v>273</v>
      </c>
      <c r="C132" s="508"/>
      <c r="D132" s="508"/>
      <c r="E132" s="524"/>
      <c r="F132" s="288"/>
    </row>
    <row r="133" spans="1:6">
      <c r="A133" s="205" t="s">
        <v>58</v>
      </c>
      <c r="B133" s="523" t="s">
        <v>281</v>
      </c>
      <c r="C133" s="508"/>
      <c r="D133" s="508"/>
      <c r="E133" s="524"/>
      <c r="F133" s="288"/>
    </row>
    <row r="134" spans="1:6">
      <c r="A134" s="516" t="s">
        <v>56</v>
      </c>
      <c r="B134" s="517"/>
      <c r="C134" s="517"/>
      <c r="D134" s="517"/>
      <c r="E134" s="518"/>
      <c r="F134" s="187"/>
    </row>
    <row r="136" spans="1:6" hidden="1"/>
    <row r="137" spans="1:6" ht="15.75" customHeight="1">
      <c r="A137" s="539" t="s">
        <v>222</v>
      </c>
      <c r="B137" s="539"/>
      <c r="C137" s="539"/>
      <c r="D137" s="539"/>
      <c r="E137" s="539"/>
      <c r="F137" s="539"/>
    </row>
    <row r="138" spans="1:6" ht="8.25" customHeight="1"/>
    <row r="139" spans="1:6">
      <c r="A139" s="188">
        <v>5</v>
      </c>
      <c r="B139" s="516" t="s">
        <v>25</v>
      </c>
      <c r="C139" s="517"/>
      <c r="D139" s="517"/>
      <c r="E139" s="518"/>
      <c r="F139" s="187" t="s">
        <v>9</v>
      </c>
    </row>
    <row r="140" spans="1:6">
      <c r="A140" s="188" t="s">
        <v>27</v>
      </c>
      <c r="B140" s="523" t="s">
        <v>104</v>
      </c>
      <c r="C140" s="508"/>
      <c r="D140" s="508"/>
      <c r="E140" s="524"/>
      <c r="F140" s="288"/>
    </row>
    <row r="141" spans="1:6">
      <c r="A141" s="188" t="s">
        <v>28</v>
      </c>
      <c r="B141" s="523" t="s">
        <v>527</v>
      </c>
      <c r="C141" s="508"/>
      <c r="D141" s="508"/>
      <c r="E141" s="524"/>
      <c r="F141" s="288"/>
    </row>
    <row r="142" spans="1:6">
      <c r="A142" s="188" t="s">
        <v>29</v>
      </c>
      <c r="B142" s="523" t="s">
        <v>541</v>
      </c>
      <c r="C142" s="508"/>
      <c r="D142" s="508"/>
      <c r="E142" s="524"/>
      <c r="F142" s="288"/>
    </row>
    <row r="143" spans="1:6">
      <c r="A143" s="188" t="s">
        <v>30</v>
      </c>
      <c r="B143" s="523" t="s">
        <v>25</v>
      </c>
      <c r="C143" s="508"/>
      <c r="D143" s="508"/>
      <c r="E143" s="524"/>
      <c r="F143" s="288"/>
    </row>
    <row r="144" spans="1:6">
      <c r="A144" s="188" t="s">
        <v>42</v>
      </c>
      <c r="B144" s="523" t="s">
        <v>523</v>
      </c>
      <c r="C144" s="508"/>
      <c r="D144" s="508"/>
      <c r="E144" s="524"/>
      <c r="F144" s="288"/>
    </row>
    <row r="145" spans="1:6">
      <c r="A145" s="516" t="s">
        <v>56</v>
      </c>
      <c r="B145" s="517"/>
      <c r="C145" s="517"/>
      <c r="D145" s="517"/>
      <c r="E145" s="518"/>
      <c r="F145" s="187"/>
    </row>
    <row r="146" spans="1:6" ht="13.5">
      <c r="A146" s="318"/>
      <c r="B146" s="324"/>
    </row>
    <row r="148" spans="1:6">
      <c r="A148" s="519" t="s">
        <v>223</v>
      </c>
      <c r="B148" s="519"/>
      <c r="C148" s="519"/>
      <c r="D148" s="519"/>
      <c r="E148" s="519"/>
      <c r="F148" s="519"/>
    </row>
    <row r="150" spans="1:6">
      <c r="A150" s="284">
        <v>6</v>
      </c>
      <c r="B150" s="531" t="s">
        <v>80</v>
      </c>
      <c r="C150" s="531"/>
      <c r="D150" s="531"/>
      <c r="E150" s="284" t="s">
        <v>8</v>
      </c>
      <c r="F150" s="187" t="s">
        <v>9</v>
      </c>
    </row>
    <row r="151" spans="1:6">
      <c r="A151" s="188" t="s">
        <v>27</v>
      </c>
      <c r="B151" s="532" t="s">
        <v>283</v>
      </c>
      <c r="C151" s="532"/>
      <c r="D151" s="532"/>
      <c r="E151" s="179"/>
      <c r="F151" s="288"/>
    </row>
    <row r="152" spans="1:6">
      <c r="A152" s="188" t="s">
        <v>28</v>
      </c>
      <c r="B152" s="533" t="s">
        <v>20</v>
      </c>
      <c r="C152" s="534"/>
      <c r="D152" s="535"/>
      <c r="E152" s="179"/>
      <c r="F152" s="288"/>
    </row>
    <row r="153" spans="1:6">
      <c r="A153" s="188" t="s">
        <v>29</v>
      </c>
      <c r="B153" s="520" t="s">
        <v>21</v>
      </c>
      <c r="C153" s="521"/>
      <c r="D153" s="521"/>
      <c r="E153" s="185"/>
      <c r="F153" s="187"/>
    </row>
    <row r="154" spans="1:6">
      <c r="A154" s="206" t="s">
        <v>224</v>
      </c>
      <c r="B154" s="533" t="s">
        <v>22</v>
      </c>
      <c r="C154" s="534"/>
      <c r="D154" s="535"/>
      <c r="E154" s="179"/>
      <c r="F154" s="288"/>
    </row>
    <row r="155" spans="1:6">
      <c r="A155" s="206" t="s">
        <v>225</v>
      </c>
      <c r="B155" s="533" t="s">
        <v>23</v>
      </c>
      <c r="C155" s="534"/>
      <c r="D155" s="535"/>
      <c r="E155" s="179"/>
      <c r="F155" s="288"/>
    </row>
    <row r="156" spans="1:6">
      <c r="A156" s="206" t="s">
        <v>226</v>
      </c>
      <c r="B156" s="536" t="s">
        <v>24</v>
      </c>
      <c r="C156" s="537"/>
      <c r="D156" s="538"/>
      <c r="E156" s="179"/>
      <c r="F156" s="288"/>
    </row>
    <row r="157" spans="1:6">
      <c r="A157" s="516" t="s">
        <v>56</v>
      </c>
      <c r="B157" s="517"/>
      <c r="C157" s="517"/>
      <c r="D157" s="517"/>
      <c r="E157" s="518"/>
      <c r="F157" s="187"/>
    </row>
    <row r="158" spans="1:6" ht="11.25" customHeight="1">
      <c r="A158" s="325"/>
      <c r="B158" s="325"/>
    </row>
    <row r="159" spans="1:6" ht="11.25" customHeight="1">
      <c r="A159" s="325"/>
      <c r="B159" s="325"/>
    </row>
    <row r="160" spans="1:6" ht="11.25" customHeight="1">
      <c r="A160" s="325"/>
      <c r="B160" s="325"/>
    </row>
    <row r="161" spans="1:7">
      <c r="A161" s="325"/>
      <c r="B161" s="325"/>
    </row>
    <row r="162" spans="1:7">
      <c r="A162" s="519" t="s">
        <v>251</v>
      </c>
      <c r="B162" s="519"/>
      <c r="C162" s="519"/>
      <c r="D162" s="519"/>
      <c r="E162" s="519"/>
      <c r="F162" s="519"/>
    </row>
    <row r="163" spans="1:7" ht="20.25" customHeight="1">
      <c r="A163" s="520" t="s">
        <v>150</v>
      </c>
      <c r="B163" s="521"/>
      <c r="C163" s="521"/>
      <c r="D163" s="521"/>
      <c r="E163" s="522"/>
      <c r="F163" s="187" t="s">
        <v>9</v>
      </c>
    </row>
    <row r="164" spans="1:7">
      <c r="A164" s="188" t="s">
        <v>27</v>
      </c>
      <c r="B164" s="523" t="s">
        <v>88</v>
      </c>
      <c r="C164" s="508"/>
      <c r="D164" s="508"/>
      <c r="E164" s="524"/>
      <c r="F164" s="288"/>
    </row>
    <row r="165" spans="1:7">
      <c r="A165" s="188" t="s">
        <v>28</v>
      </c>
      <c r="B165" s="523" t="s">
        <v>227</v>
      </c>
      <c r="C165" s="508"/>
      <c r="D165" s="508"/>
      <c r="E165" s="524"/>
      <c r="F165" s="288"/>
    </row>
    <row r="166" spans="1:7">
      <c r="A166" s="188" t="s">
        <v>29</v>
      </c>
      <c r="B166" s="523" t="s">
        <v>228</v>
      </c>
      <c r="C166" s="508"/>
      <c r="D166" s="508"/>
      <c r="E166" s="524"/>
      <c r="F166" s="288"/>
    </row>
    <row r="167" spans="1:7">
      <c r="A167" s="188" t="s">
        <v>30</v>
      </c>
      <c r="B167" s="523" t="s">
        <v>229</v>
      </c>
      <c r="C167" s="508"/>
      <c r="D167" s="508"/>
      <c r="E167" s="524"/>
      <c r="F167" s="288"/>
    </row>
    <row r="168" spans="1:7">
      <c r="A168" s="188" t="s">
        <v>42</v>
      </c>
      <c r="B168" s="523" t="s">
        <v>254</v>
      </c>
      <c r="C168" s="508"/>
      <c r="D168" s="508"/>
      <c r="E168" s="524"/>
      <c r="F168" s="288"/>
    </row>
    <row r="169" spans="1:7" ht="16.5" customHeight="1">
      <c r="A169" s="516" t="s">
        <v>253</v>
      </c>
      <c r="B169" s="517"/>
      <c r="C169" s="517"/>
      <c r="D169" s="517"/>
      <c r="E169" s="518"/>
      <c r="F169" s="187"/>
    </row>
    <row r="170" spans="1:7">
      <c r="A170" s="188" t="s">
        <v>43</v>
      </c>
      <c r="B170" s="523" t="s">
        <v>255</v>
      </c>
      <c r="C170" s="508"/>
      <c r="D170" s="508"/>
      <c r="E170" s="524"/>
      <c r="F170" s="288"/>
    </row>
    <row r="171" spans="1:7">
      <c r="A171" s="516" t="s">
        <v>252</v>
      </c>
      <c r="B171" s="517"/>
      <c r="C171" s="517"/>
      <c r="D171" s="517"/>
      <c r="E171" s="518"/>
      <c r="F171" s="187"/>
      <c r="G171" s="319"/>
    </row>
    <row r="172" spans="1:7" ht="15">
      <c r="A172" s="528" t="s">
        <v>267</v>
      </c>
      <c r="B172" s="529"/>
      <c r="C172" s="529"/>
      <c r="D172" s="529"/>
      <c r="E172" s="529"/>
      <c r="F172" s="187"/>
      <c r="G172" s="326"/>
    </row>
    <row r="173" spans="1:7">
      <c r="B173" s="324"/>
      <c r="C173" s="324"/>
      <c r="D173" s="196"/>
      <c r="E173" s="196"/>
      <c r="F173" s="199"/>
    </row>
    <row r="174" spans="1:7" ht="26.25" customHeight="1">
      <c r="A174" s="530" t="s">
        <v>265</v>
      </c>
      <c r="B174" s="530"/>
      <c r="C174" s="530"/>
      <c r="D174" s="530"/>
      <c r="E174" s="530"/>
      <c r="F174" s="530"/>
    </row>
    <row r="175" spans="1:7" ht="13.5" thickBot="1">
      <c r="A175" s="327"/>
      <c r="B175" s="327"/>
      <c r="C175" s="327"/>
      <c r="D175" s="327"/>
      <c r="E175" s="327"/>
      <c r="F175" s="327"/>
    </row>
    <row r="176" spans="1:7" ht="14.25" thickTop="1" thickBot="1">
      <c r="A176" s="328" t="s">
        <v>102</v>
      </c>
      <c r="B176" s="329"/>
      <c r="C176" s="330"/>
      <c r="D176" s="331" t="s">
        <v>133</v>
      </c>
      <c r="E176" s="329"/>
      <c r="F176" s="332"/>
      <c r="G176" s="333"/>
    </row>
    <row r="177" spans="1:10" ht="13.5" thickTop="1">
      <c r="A177" s="501" t="s">
        <v>136</v>
      </c>
      <c r="B177" s="502"/>
      <c r="C177" s="503"/>
      <c r="D177" s="504" t="s">
        <v>262</v>
      </c>
      <c r="E177" s="505"/>
      <c r="F177" s="506"/>
    </row>
    <row r="178" spans="1:10">
      <c r="A178" s="507" t="s">
        <v>135</v>
      </c>
      <c r="B178" s="508"/>
      <c r="C178" s="509"/>
      <c r="D178" s="510" t="s">
        <v>266</v>
      </c>
      <c r="E178" s="511"/>
      <c r="F178" s="512"/>
    </row>
    <row r="179" spans="1:10" ht="27" customHeight="1" thickBot="1">
      <c r="A179" s="513" t="s">
        <v>137</v>
      </c>
      <c r="B179" s="514"/>
      <c r="C179" s="515"/>
      <c r="D179" s="525" t="s">
        <v>263</v>
      </c>
      <c r="E179" s="526"/>
      <c r="F179" s="527"/>
    </row>
    <row r="180" spans="1:10" ht="13.5" thickBot="1">
      <c r="A180" s="488" t="s">
        <v>61</v>
      </c>
      <c r="B180" s="489"/>
      <c r="C180" s="490"/>
      <c r="D180" s="491" t="s">
        <v>264</v>
      </c>
      <c r="E180" s="492"/>
      <c r="F180" s="493"/>
    </row>
    <row r="181" spans="1:10" ht="28.5" customHeight="1" thickTop="1" thickBot="1">
      <c r="A181" s="494" t="s">
        <v>578</v>
      </c>
      <c r="B181" s="495"/>
      <c r="C181" s="496"/>
      <c r="D181" s="334" t="s">
        <v>256</v>
      </c>
      <c r="E181" s="334" t="s">
        <v>259</v>
      </c>
      <c r="F181" s="335" t="s">
        <v>260</v>
      </c>
    </row>
    <row r="182" spans="1:10" ht="14.25" thickTop="1" thickBot="1">
      <c r="A182" s="497" t="s">
        <v>134</v>
      </c>
      <c r="B182" s="498"/>
      <c r="C182" s="499"/>
      <c r="D182" s="336" t="s">
        <v>257</v>
      </c>
      <c r="E182" s="336" t="s">
        <v>258</v>
      </c>
      <c r="F182" s="337" t="s">
        <v>261</v>
      </c>
      <c r="J182" s="338"/>
    </row>
    <row r="183" spans="1:10" ht="30.75" customHeight="1" thickTop="1">
      <c r="A183" s="500" t="s">
        <v>155</v>
      </c>
      <c r="B183" s="500"/>
      <c r="C183" s="500"/>
      <c r="D183" s="500"/>
      <c r="E183" s="500"/>
      <c r="F183" s="500"/>
    </row>
    <row r="186" spans="1:10">
      <c r="C186" s="339"/>
      <c r="F186" s="340"/>
    </row>
    <row r="187" spans="1:10">
      <c r="C187" s="339"/>
      <c r="D187" s="341"/>
      <c r="E187" s="341"/>
      <c r="F187" s="342"/>
    </row>
    <row r="188" spans="1:10">
      <c r="C188" s="339"/>
    </row>
    <row r="189" spans="1:10">
      <c r="C189" s="339"/>
      <c r="D189" s="341"/>
      <c r="E189" s="341"/>
      <c r="F189" s="342"/>
    </row>
    <row r="190" spans="1:10">
      <c r="C190" s="339"/>
      <c r="D190" s="343"/>
      <c r="E190" s="343"/>
      <c r="F190" s="344"/>
    </row>
    <row r="191" spans="1:10">
      <c r="C191" s="339"/>
      <c r="F191" s="340"/>
    </row>
    <row r="192" spans="1:10">
      <c r="C192" s="339"/>
      <c r="F192" s="340"/>
    </row>
    <row r="193" spans="3:6">
      <c r="C193" s="339"/>
      <c r="F193" s="340"/>
    </row>
    <row r="194" spans="3:6">
      <c r="C194" s="339"/>
    </row>
    <row r="195" spans="3:6">
      <c r="C195" s="339"/>
    </row>
  </sheetData>
  <mergeCells count="134">
    <mergeCell ref="A3:G3"/>
    <mergeCell ref="A4:F4"/>
    <mergeCell ref="C7:F7"/>
    <mergeCell ref="C8:F8"/>
    <mergeCell ref="C9:F9"/>
    <mergeCell ref="A11:F11"/>
    <mergeCell ref="A17:F17"/>
    <mergeCell ref="A18:C18"/>
    <mergeCell ref="D18:E18"/>
    <mergeCell ref="A19:C19"/>
    <mergeCell ref="D19:E19"/>
    <mergeCell ref="D28:E28"/>
    <mergeCell ref="B33:F33"/>
    <mergeCell ref="B35:D35"/>
    <mergeCell ref="B36:D36"/>
    <mergeCell ref="B37:D37"/>
    <mergeCell ref="B38:D38"/>
    <mergeCell ref="B39:D39"/>
    <mergeCell ref="E39:E40"/>
    <mergeCell ref="B40:D40"/>
    <mergeCell ref="A42:E42"/>
    <mergeCell ref="B43:F43"/>
    <mergeCell ref="B45:F45"/>
    <mergeCell ref="A47:F47"/>
    <mergeCell ref="A49:F49"/>
    <mergeCell ref="B50:D50"/>
    <mergeCell ref="B51:D51"/>
    <mergeCell ref="B52:D52"/>
    <mergeCell ref="B53:D53"/>
    <mergeCell ref="B54:D54"/>
    <mergeCell ref="A55:D55"/>
    <mergeCell ref="B56:F56"/>
    <mergeCell ref="A58:F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A68:D68"/>
    <mergeCell ref="B69:F69"/>
    <mergeCell ref="B70:F70"/>
    <mergeCell ref="A72:F72"/>
    <mergeCell ref="B74:C74"/>
    <mergeCell ref="B75:C75"/>
    <mergeCell ref="B76:C76"/>
    <mergeCell ref="B78:E78"/>
    <mergeCell ref="B79:E79"/>
    <mergeCell ref="B80:E80"/>
    <mergeCell ref="B81:E81"/>
    <mergeCell ref="A82:E82"/>
    <mergeCell ref="B83:F83"/>
    <mergeCell ref="B84:F84"/>
    <mergeCell ref="B85:F85"/>
    <mergeCell ref="A87:F87"/>
    <mergeCell ref="A88:E88"/>
    <mergeCell ref="B89:E89"/>
    <mergeCell ref="B90:E90"/>
    <mergeCell ref="B91:E91"/>
    <mergeCell ref="A92:E92"/>
    <mergeCell ref="A95:F95"/>
    <mergeCell ref="B97:D97"/>
    <mergeCell ref="B98:D98"/>
    <mergeCell ref="B99:D99"/>
    <mergeCell ref="B100:D100"/>
    <mergeCell ref="B101:D101"/>
    <mergeCell ref="B102:D102"/>
    <mergeCell ref="B103:D103"/>
    <mergeCell ref="A104:D104"/>
    <mergeCell ref="A107:F107"/>
    <mergeCell ref="A109:F109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F119"/>
    <mergeCell ref="B120:F120"/>
    <mergeCell ref="A122:F122"/>
    <mergeCell ref="B124:D124"/>
    <mergeCell ref="B125:D125"/>
    <mergeCell ref="A126:D126"/>
    <mergeCell ref="B127:F127"/>
    <mergeCell ref="A129:F129"/>
    <mergeCell ref="B131:E131"/>
    <mergeCell ref="B132:E132"/>
    <mergeCell ref="B133:E133"/>
    <mergeCell ref="A134:E134"/>
    <mergeCell ref="A137:F137"/>
    <mergeCell ref="B139:E139"/>
    <mergeCell ref="B140:E140"/>
    <mergeCell ref="B141:E141"/>
    <mergeCell ref="B142:E142"/>
    <mergeCell ref="B144:E144"/>
    <mergeCell ref="A145:E145"/>
    <mergeCell ref="A148:F148"/>
    <mergeCell ref="B150:D150"/>
    <mergeCell ref="B151:D151"/>
    <mergeCell ref="B143:E143"/>
    <mergeCell ref="B152:D152"/>
    <mergeCell ref="B153:D153"/>
    <mergeCell ref="B154:D154"/>
    <mergeCell ref="B155:D155"/>
    <mergeCell ref="B156:D156"/>
    <mergeCell ref="A157:E157"/>
    <mergeCell ref="A162:F162"/>
    <mergeCell ref="A163:E163"/>
    <mergeCell ref="B164:E164"/>
    <mergeCell ref="B165:E165"/>
    <mergeCell ref="B166:E166"/>
    <mergeCell ref="B167:E167"/>
    <mergeCell ref="D179:F179"/>
    <mergeCell ref="B168:E168"/>
    <mergeCell ref="A169:E169"/>
    <mergeCell ref="B170:E170"/>
    <mergeCell ref="A171:E171"/>
    <mergeCell ref="A172:E172"/>
    <mergeCell ref="A174:F174"/>
    <mergeCell ref="A180:C180"/>
    <mergeCell ref="D180:F180"/>
    <mergeCell ref="A181:C181"/>
    <mergeCell ref="A182:C182"/>
    <mergeCell ref="A183:F183"/>
    <mergeCell ref="A177:C177"/>
    <mergeCell ref="D177:F177"/>
    <mergeCell ref="A178:C178"/>
    <mergeCell ref="D178:F178"/>
    <mergeCell ref="A179:C179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6" max="5" man="1"/>
    <brk id="94" max="5" man="1"/>
    <brk id="147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5"/>
  <sheetViews>
    <sheetView zoomScale="120" zoomScaleNormal="120" workbookViewId="0">
      <pane ySplit="3" topLeftCell="A4" activePane="bottomLeft" state="frozen"/>
      <selection activeCell="I190" sqref="I190"/>
      <selection pane="bottomLeft" activeCell="A4" sqref="A4:F4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17.42578125" style="209" customWidth="1"/>
    <col min="8" max="9" width="9.140625" style="209"/>
    <col min="10" max="10" width="11.7109375" style="209" customWidth="1"/>
    <col min="11" max="16384" width="9.140625" style="209"/>
  </cols>
  <sheetData>
    <row r="1" spans="1:7" ht="13.5" customHeight="1"/>
    <row r="2" spans="1:7" ht="6.75" customHeight="1"/>
    <row r="3" spans="1:7" ht="9" customHeight="1">
      <c r="A3" s="582"/>
      <c r="B3" s="583"/>
      <c r="C3" s="583"/>
      <c r="D3" s="584"/>
      <c r="E3" s="584"/>
      <c r="F3" s="585"/>
      <c r="G3" s="585"/>
    </row>
    <row r="4" spans="1:7" ht="25.5" customHeight="1">
      <c r="A4" s="476"/>
      <c r="B4" s="586"/>
      <c r="C4" s="586"/>
      <c r="D4" s="586"/>
      <c r="E4" s="586"/>
      <c r="F4" s="586"/>
    </row>
    <row r="5" spans="1:7">
      <c r="A5" s="181" t="s">
        <v>448</v>
      </c>
      <c r="B5" s="181"/>
      <c r="C5" s="181"/>
      <c r="D5" s="181"/>
      <c r="E5" s="181"/>
      <c r="F5" s="181"/>
    </row>
    <row r="7" spans="1:7">
      <c r="B7" s="205" t="s">
        <v>122</v>
      </c>
      <c r="C7" s="587"/>
      <c r="D7" s="587"/>
      <c r="E7" s="587"/>
      <c r="F7" s="587"/>
    </row>
    <row r="8" spans="1:7">
      <c r="B8" s="205" t="s">
        <v>123</v>
      </c>
      <c r="C8" s="587"/>
      <c r="D8" s="587"/>
      <c r="E8" s="587"/>
      <c r="F8" s="587"/>
    </row>
    <row r="9" spans="1:7">
      <c r="B9" s="205" t="s">
        <v>0</v>
      </c>
      <c r="C9" s="587"/>
      <c r="D9" s="587"/>
      <c r="E9" s="587"/>
      <c r="F9" s="587"/>
    </row>
    <row r="11" spans="1:7">
      <c r="A11" s="531" t="s">
        <v>1</v>
      </c>
      <c r="B11" s="531"/>
      <c r="C11" s="531"/>
      <c r="D11" s="531"/>
      <c r="E11" s="531"/>
      <c r="F11" s="531"/>
    </row>
    <row r="12" spans="1:7">
      <c r="A12" s="188" t="s">
        <v>27</v>
      </c>
      <c r="B12" s="281" t="s">
        <v>2</v>
      </c>
      <c r="C12" s="282"/>
      <c r="D12" s="282"/>
      <c r="E12" s="282"/>
      <c r="F12" s="285"/>
    </row>
    <row r="13" spans="1:7">
      <c r="A13" s="188" t="s">
        <v>28</v>
      </c>
      <c r="B13" s="289" t="s">
        <v>3</v>
      </c>
      <c r="C13" s="299"/>
      <c r="D13" s="299"/>
      <c r="E13" s="299"/>
      <c r="F13" s="188"/>
    </row>
    <row r="14" spans="1:7" ht="25.5">
      <c r="A14" s="204" t="s">
        <v>29</v>
      </c>
      <c r="B14" s="300" t="s">
        <v>235</v>
      </c>
      <c r="C14" s="301"/>
      <c r="D14" s="301"/>
      <c r="E14" s="302"/>
      <c r="F14" s="182" t="s">
        <v>307</v>
      </c>
    </row>
    <row r="15" spans="1:7">
      <c r="A15" s="188" t="s">
        <v>30</v>
      </c>
      <c r="B15" s="303" t="s">
        <v>577</v>
      </c>
      <c r="C15" s="304"/>
      <c r="D15" s="304"/>
      <c r="E15" s="304"/>
      <c r="F15" s="188">
        <v>12</v>
      </c>
    </row>
    <row r="17" spans="1:7">
      <c r="A17" s="531" t="s">
        <v>31</v>
      </c>
      <c r="B17" s="531"/>
      <c r="C17" s="531"/>
      <c r="D17" s="531"/>
      <c r="E17" s="531"/>
      <c r="F17" s="531"/>
    </row>
    <row r="18" spans="1:7" ht="15" customHeight="1">
      <c r="A18" s="516" t="s">
        <v>32</v>
      </c>
      <c r="B18" s="569"/>
      <c r="C18" s="562"/>
      <c r="D18" s="516" t="s">
        <v>236</v>
      </c>
      <c r="E18" s="562"/>
      <c r="F18" s="284" t="s">
        <v>230</v>
      </c>
    </row>
    <row r="19" spans="1:7" ht="15">
      <c r="A19" s="516" t="s">
        <v>333</v>
      </c>
      <c r="B19" s="569"/>
      <c r="C19" s="571"/>
      <c r="D19" s="531" t="s">
        <v>284</v>
      </c>
      <c r="E19" s="572"/>
      <c r="F19" s="189">
        <v>3</v>
      </c>
    </row>
    <row r="20" spans="1:7" ht="16.5" customHeight="1"/>
    <row r="21" spans="1:7">
      <c r="A21" s="287" t="s">
        <v>4</v>
      </c>
      <c r="B21" s="280"/>
      <c r="C21" s="280"/>
      <c r="D21" s="280"/>
      <c r="E21" s="280"/>
      <c r="F21" s="280"/>
    </row>
    <row r="22" spans="1:7">
      <c r="A22" s="305" t="s">
        <v>239</v>
      </c>
      <c r="B22" s="278"/>
      <c r="C22" s="278"/>
      <c r="D22" s="278"/>
      <c r="E22" s="278"/>
      <c r="F22" s="279"/>
    </row>
    <row r="23" spans="1:7" ht="51">
      <c r="A23" s="193">
        <v>1</v>
      </c>
      <c r="B23" s="303" t="s">
        <v>210</v>
      </c>
      <c r="C23" s="304"/>
      <c r="D23" s="304"/>
      <c r="E23" s="306"/>
      <c r="F23" s="190" t="s">
        <v>333</v>
      </c>
    </row>
    <row r="24" spans="1:7" ht="13.5" thickBot="1">
      <c r="A24" s="188">
        <v>2</v>
      </c>
      <c r="B24" s="305" t="s">
        <v>209</v>
      </c>
      <c r="C24" s="307"/>
      <c r="D24" s="307"/>
      <c r="E24" s="308"/>
      <c r="F24" s="191" t="s">
        <v>325</v>
      </c>
    </row>
    <row r="25" spans="1:7" ht="13.5" thickBot="1">
      <c r="A25" s="188">
        <v>3</v>
      </c>
      <c r="B25" s="281" t="s">
        <v>35</v>
      </c>
      <c r="C25" s="282"/>
      <c r="D25" s="282"/>
      <c r="E25" s="282"/>
      <c r="F25" s="192"/>
      <c r="G25" s="346"/>
    </row>
    <row r="26" spans="1:7" ht="39.75" customHeight="1">
      <c r="A26" s="188">
        <v>4</v>
      </c>
      <c r="B26" s="281" t="s">
        <v>6</v>
      </c>
      <c r="C26" s="282"/>
      <c r="D26" s="282"/>
      <c r="E26" s="283"/>
      <c r="F26" s="345" t="s">
        <v>449</v>
      </c>
    </row>
    <row r="27" spans="1:7">
      <c r="A27" s="188">
        <v>5</v>
      </c>
      <c r="B27" s="281" t="s">
        <v>7</v>
      </c>
      <c r="C27" s="282"/>
      <c r="D27" s="282"/>
      <c r="E27" s="283"/>
      <c r="F27" s="194"/>
    </row>
    <row r="28" spans="1:7" ht="15">
      <c r="A28" s="196"/>
      <c r="B28" s="309"/>
      <c r="C28" s="309"/>
      <c r="D28" s="573" t="s">
        <v>583</v>
      </c>
      <c r="E28" s="572"/>
      <c r="F28" s="288"/>
    </row>
    <row r="29" spans="1:7" ht="10.5" customHeight="1">
      <c r="A29" s="310"/>
      <c r="B29" s="309"/>
      <c r="C29" s="311"/>
      <c r="D29" s="286"/>
      <c r="E29" s="286"/>
      <c r="F29" s="312"/>
    </row>
    <row r="30" spans="1:7" ht="10.5" customHeight="1">
      <c r="A30" s="310"/>
      <c r="B30" s="309"/>
      <c r="C30" s="311"/>
      <c r="D30" s="286"/>
      <c r="E30" s="286"/>
      <c r="F30" s="312"/>
    </row>
    <row r="31" spans="1:7">
      <c r="A31" s="196"/>
      <c r="B31" s="309"/>
      <c r="C31" s="309"/>
      <c r="D31" s="309"/>
      <c r="E31" s="199"/>
      <c r="F31" s="199"/>
    </row>
    <row r="32" spans="1:7">
      <c r="A32" s="196"/>
      <c r="B32" s="309"/>
      <c r="C32" s="309"/>
      <c r="D32" s="309"/>
      <c r="E32" s="199"/>
      <c r="F32" s="199"/>
    </row>
    <row r="33" spans="1:7">
      <c r="A33" s="196"/>
      <c r="B33" s="542" t="s">
        <v>36</v>
      </c>
      <c r="C33" s="542"/>
      <c r="D33" s="542"/>
      <c r="E33" s="542"/>
      <c r="F33" s="542"/>
    </row>
    <row r="35" spans="1:7" ht="15">
      <c r="A35" s="188">
        <v>1</v>
      </c>
      <c r="B35" s="516" t="s">
        <v>37</v>
      </c>
      <c r="C35" s="569"/>
      <c r="D35" s="562"/>
      <c r="E35" s="187" t="s">
        <v>8</v>
      </c>
      <c r="F35" s="284" t="s">
        <v>9</v>
      </c>
    </row>
    <row r="36" spans="1:7" ht="15">
      <c r="A36" s="188" t="s">
        <v>27</v>
      </c>
      <c r="B36" s="523" t="s">
        <v>38</v>
      </c>
      <c r="C36" s="556"/>
      <c r="D36" s="557"/>
      <c r="E36" s="195"/>
      <c r="F36" s="288"/>
      <c r="G36" s="313"/>
    </row>
    <row r="37" spans="1:7" ht="15">
      <c r="A37" s="188" t="s">
        <v>28</v>
      </c>
      <c r="B37" s="523" t="s">
        <v>440</v>
      </c>
      <c r="C37" s="556"/>
      <c r="D37" s="557"/>
      <c r="E37" s="179"/>
      <c r="F37" s="288"/>
      <c r="G37" s="313"/>
    </row>
    <row r="38" spans="1:7" ht="15">
      <c r="A38" s="188" t="s">
        <v>29</v>
      </c>
      <c r="B38" s="574" t="s">
        <v>441</v>
      </c>
      <c r="C38" s="575"/>
      <c r="D38" s="576"/>
      <c r="E38" s="179"/>
      <c r="F38" s="288"/>
      <c r="G38" s="314"/>
    </row>
    <row r="39" spans="1:7" ht="15">
      <c r="A39" s="204" t="s">
        <v>30</v>
      </c>
      <c r="B39" s="523" t="s">
        <v>442</v>
      </c>
      <c r="C39" s="556"/>
      <c r="D39" s="557"/>
      <c r="E39" s="577"/>
      <c r="F39" s="315"/>
      <c r="G39" s="314"/>
    </row>
    <row r="40" spans="1:7" ht="15">
      <c r="A40" s="204" t="s">
        <v>42</v>
      </c>
      <c r="B40" s="579" t="s">
        <v>240</v>
      </c>
      <c r="C40" s="580"/>
      <c r="D40" s="581"/>
      <c r="E40" s="578"/>
      <c r="F40" s="288"/>
      <c r="G40" s="316"/>
    </row>
    <row r="41" spans="1:7">
      <c r="A41" s="188" t="s">
        <v>43</v>
      </c>
      <c r="B41" s="281" t="s">
        <v>11</v>
      </c>
      <c r="C41" s="282"/>
      <c r="D41" s="283"/>
      <c r="E41" s="179"/>
      <c r="F41" s="288"/>
    </row>
    <row r="42" spans="1:7" ht="15">
      <c r="A42" s="566" t="s">
        <v>26</v>
      </c>
      <c r="B42" s="567"/>
      <c r="C42" s="567"/>
      <c r="D42" s="567"/>
      <c r="E42" s="568"/>
      <c r="F42" s="187"/>
    </row>
    <row r="43" spans="1:7" ht="12" customHeight="1">
      <c r="A43" s="310"/>
      <c r="B43" s="540"/>
      <c r="C43" s="563"/>
      <c r="D43" s="563"/>
      <c r="E43" s="563"/>
      <c r="F43" s="563"/>
    </row>
    <row r="44" spans="1:7" ht="12" customHeight="1">
      <c r="A44" s="311"/>
      <c r="B44" s="311"/>
      <c r="C44" s="286"/>
      <c r="D44" s="286"/>
      <c r="E44" s="286"/>
      <c r="F44" s="200"/>
    </row>
    <row r="45" spans="1:7" ht="12" customHeight="1">
      <c r="A45" s="310"/>
      <c r="B45" s="540"/>
      <c r="C45" s="563"/>
      <c r="D45" s="563"/>
      <c r="E45" s="563"/>
      <c r="F45" s="563"/>
    </row>
    <row r="47" spans="1:7" ht="15.75" customHeight="1">
      <c r="A47" s="539" t="s">
        <v>211</v>
      </c>
      <c r="B47" s="539"/>
      <c r="C47" s="539"/>
      <c r="D47" s="539"/>
      <c r="E47" s="539"/>
      <c r="F47" s="539"/>
    </row>
    <row r="48" spans="1:7" ht="9.75" customHeight="1">
      <c r="A48" s="317"/>
      <c r="B48" s="317"/>
      <c r="C48" s="317"/>
      <c r="D48" s="317"/>
      <c r="E48" s="317"/>
      <c r="F48" s="317"/>
    </row>
    <row r="49" spans="1:6" ht="15.75" customHeight="1">
      <c r="A49" s="564" t="s">
        <v>212</v>
      </c>
      <c r="B49" s="565"/>
      <c r="C49" s="565"/>
      <c r="D49" s="565"/>
      <c r="E49" s="565"/>
      <c r="F49" s="565"/>
    </row>
    <row r="50" spans="1:6" ht="15.75" customHeight="1">
      <c r="A50" s="188" t="s">
        <v>213</v>
      </c>
      <c r="B50" s="516" t="s">
        <v>215</v>
      </c>
      <c r="C50" s="569"/>
      <c r="D50" s="562"/>
      <c r="E50" s="284" t="s">
        <v>8</v>
      </c>
      <c r="F50" s="187" t="s">
        <v>9</v>
      </c>
    </row>
    <row r="51" spans="1:6" ht="15.75" customHeight="1">
      <c r="A51" s="188" t="s">
        <v>27</v>
      </c>
      <c r="B51" s="523" t="s">
        <v>214</v>
      </c>
      <c r="C51" s="508"/>
      <c r="D51" s="570"/>
      <c r="E51" s="179"/>
      <c r="F51" s="288"/>
    </row>
    <row r="52" spans="1:6" ht="15.75" customHeight="1">
      <c r="A52" s="188" t="s">
        <v>28</v>
      </c>
      <c r="B52" s="523" t="s">
        <v>268</v>
      </c>
      <c r="C52" s="508"/>
      <c r="D52" s="570"/>
      <c r="E52" s="179"/>
      <c r="F52" s="288"/>
    </row>
    <row r="53" spans="1:6" ht="15.75" customHeight="1">
      <c r="A53" s="188"/>
      <c r="B53" s="516" t="s">
        <v>61</v>
      </c>
      <c r="C53" s="544"/>
      <c r="D53" s="545"/>
      <c r="E53" s="179"/>
      <c r="F53" s="187"/>
    </row>
    <row r="54" spans="1:6">
      <c r="A54" s="188" t="s">
        <v>29</v>
      </c>
      <c r="B54" s="543" t="s">
        <v>232</v>
      </c>
      <c r="C54" s="543"/>
      <c r="D54" s="543"/>
      <c r="E54" s="179"/>
      <c r="F54" s="288"/>
    </row>
    <row r="55" spans="1:6" ht="15.75" customHeight="1">
      <c r="A55" s="516" t="s">
        <v>56</v>
      </c>
      <c r="B55" s="517"/>
      <c r="C55" s="517"/>
      <c r="D55" s="517"/>
      <c r="E55" s="186"/>
      <c r="F55" s="187"/>
    </row>
    <row r="56" spans="1:6" ht="12.75" customHeight="1">
      <c r="A56" s="310"/>
      <c r="B56" s="540"/>
      <c r="C56" s="563"/>
      <c r="D56" s="563"/>
      <c r="E56" s="563"/>
      <c r="F56" s="563"/>
    </row>
    <row r="57" spans="1:6">
      <c r="A57" s="196"/>
      <c r="B57" s="197"/>
      <c r="C57" s="197"/>
      <c r="D57" s="197"/>
      <c r="E57" s="198"/>
      <c r="F57" s="199"/>
    </row>
    <row r="58" spans="1:6" ht="27.75" customHeight="1">
      <c r="A58" s="564" t="s">
        <v>269</v>
      </c>
      <c r="B58" s="565"/>
      <c r="C58" s="565"/>
      <c r="D58" s="565"/>
      <c r="E58" s="565"/>
      <c r="F58" s="565"/>
    </row>
    <row r="59" spans="1:6">
      <c r="A59" s="284" t="s">
        <v>216</v>
      </c>
      <c r="B59" s="531" t="s">
        <v>233</v>
      </c>
      <c r="C59" s="531"/>
      <c r="D59" s="531"/>
      <c r="E59" s="284" t="s">
        <v>8</v>
      </c>
      <c r="F59" s="187" t="s">
        <v>9</v>
      </c>
    </row>
    <row r="60" spans="1:6">
      <c r="A60" s="188" t="s">
        <v>27</v>
      </c>
      <c r="B60" s="532" t="s">
        <v>234</v>
      </c>
      <c r="C60" s="532"/>
      <c r="D60" s="532"/>
      <c r="E60" s="179"/>
      <c r="F60" s="288"/>
    </row>
    <row r="61" spans="1:6">
      <c r="A61" s="188" t="s">
        <v>28</v>
      </c>
      <c r="B61" s="532" t="s">
        <v>18</v>
      </c>
      <c r="C61" s="532"/>
      <c r="D61" s="532"/>
      <c r="E61" s="179"/>
      <c r="F61" s="288"/>
    </row>
    <row r="62" spans="1:6" ht="13.5">
      <c r="A62" s="188" t="s">
        <v>29</v>
      </c>
      <c r="B62" s="532" t="s">
        <v>231</v>
      </c>
      <c r="C62" s="532"/>
      <c r="D62" s="532"/>
      <c r="E62" s="179"/>
      <c r="F62" s="288"/>
    </row>
    <row r="63" spans="1:6">
      <c r="A63" s="188" t="s">
        <v>30</v>
      </c>
      <c r="B63" s="532" t="s">
        <v>13</v>
      </c>
      <c r="C63" s="532"/>
      <c r="D63" s="532"/>
      <c r="E63" s="179"/>
      <c r="F63" s="288"/>
    </row>
    <row r="64" spans="1:6">
      <c r="A64" s="188" t="s">
        <v>42</v>
      </c>
      <c r="B64" s="532" t="s">
        <v>270</v>
      </c>
      <c r="C64" s="532"/>
      <c r="D64" s="532"/>
      <c r="E64" s="179"/>
      <c r="F64" s="288"/>
    </row>
    <row r="65" spans="1:7" ht="15">
      <c r="A65" s="188" t="s">
        <v>43</v>
      </c>
      <c r="B65" s="523" t="s">
        <v>218</v>
      </c>
      <c r="C65" s="556"/>
      <c r="D65" s="557"/>
      <c r="E65" s="179"/>
      <c r="F65" s="288"/>
    </row>
    <row r="66" spans="1:7">
      <c r="A66" s="188" t="s">
        <v>44</v>
      </c>
      <c r="B66" s="532" t="s">
        <v>15</v>
      </c>
      <c r="C66" s="532"/>
      <c r="D66" s="532"/>
      <c r="E66" s="179"/>
      <c r="F66" s="288"/>
    </row>
    <row r="67" spans="1:7">
      <c r="A67" s="188" t="s">
        <v>45</v>
      </c>
      <c r="B67" s="532" t="s">
        <v>16</v>
      </c>
      <c r="C67" s="532"/>
      <c r="D67" s="532"/>
      <c r="E67" s="179"/>
      <c r="F67" s="288"/>
    </row>
    <row r="68" spans="1:7">
      <c r="A68" s="531" t="s">
        <v>56</v>
      </c>
      <c r="B68" s="531"/>
      <c r="C68" s="531"/>
      <c r="D68" s="531"/>
      <c r="E68" s="186"/>
      <c r="F68" s="187"/>
    </row>
    <row r="69" spans="1:7" ht="14.25" customHeight="1">
      <c r="A69" s="318"/>
      <c r="B69" s="558"/>
      <c r="C69" s="559"/>
      <c r="D69" s="559"/>
      <c r="E69" s="559"/>
      <c r="F69" s="559"/>
    </row>
    <row r="70" spans="1:7" ht="14.25" customHeight="1">
      <c r="A70" s="318"/>
      <c r="B70" s="540"/>
      <c r="C70" s="560"/>
      <c r="D70" s="560"/>
      <c r="E70" s="560"/>
      <c r="F70" s="560"/>
    </row>
    <row r="71" spans="1:7">
      <c r="A71" s="196"/>
      <c r="B71" s="197"/>
      <c r="C71" s="197"/>
      <c r="D71" s="197"/>
      <c r="E71" s="198"/>
      <c r="F71" s="199"/>
      <c r="G71" s="319"/>
    </row>
    <row r="72" spans="1:7" ht="15" customHeight="1">
      <c r="A72" s="561" t="s">
        <v>221</v>
      </c>
      <c r="B72" s="555"/>
      <c r="C72" s="555"/>
      <c r="D72" s="555"/>
      <c r="E72" s="555"/>
      <c r="F72" s="555"/>
      <c r="G72" s="319"/>
    </row>
    <row r="73" spans="1:7" hidden="1">
      <c r="A73" s="196"/>
      <c r="B73" s="197"/>
      <c r="C73" s="197"/>
      <c r="D73" s="197"/>
      <c r="E73" s="198"/>
      <c r="F73" s="199"/>
      <c r="G73" s="319"/>
    </row>
    <row r="74" spans="1:7" ht="15.75" customHeight="1">
      <c r="A74" s="284" t="s">
        <v>219</v>
      </c>
      <c r="B74" s="516" t="s">
        <v>47</v>
      </c>
      <c r="C74" s="562"/>
      <c r="D74" s="284" t="s">
        <v>182</v>
      </c>
      <c r="E74" s="284" t="s">
        <v>183</v>
      </c>
      <c r="F74" s="187" t="s">
        <v>9</v>
      </c>
    </row>
    <row r="75" spans="1:7" ht="15.75" customHeight="1">
      <c r="A75" s="188" t="s">
        <v>27</v>
      </c>
      <c r="B75" s="523" t="s">
        <v>12</v>
      </c>
      <c r="C75" s="508"/>
      <c r="D75" s="183"/>
      <c r="E75" s="184"/>
      <c r="F75" s="288"/>
    </row>
    <row r="76" spans="1:7">
      <c r="A76" s="188" t="s">
        <v>28</v>
      </c>
      <c r="B76" s="523" t="s">
        <v>241</v>
      </c>
      <c r="C76" s="508"/>
      <c r="D76" s="183"/>
      <c r="E76" s="184"/>
      <c r="F76" s="288"/>
    </row>
    <row r="77" spans="1:7">
      <c r="A77" s="188" t="s">
        <v>29</v>
      </c>
      <c r="B77" s="281" t="s">
        <v>238</v>
      </c>
      <c r="C77" s="282"/>
      <c r="D77" s="320"/>
      <c r="E77" s="321"/>
      <c r="F77" s="288"/>
    </row>
    <row r="78" spans="1:7">
      <c r="A78" s="188" t="s">
        <v>30</v>
      </c>
      <c r="B78" s="523" t="s">
        <v>162</v>
      </c>
      <c r="C78" s="508"/>
      <c r="D78" s="508"/>
      <c r="E78" s="524"/>
      <c r="F78" s="288"/>
    </row>
    <row r="79" spans="1:7">
      <c r="A79" s="188" t="s">
        <v>42</v>
      </c>
      <c r="B79" s="523" t="s">
        <v>153</v>
      </c>
      <c r="C79" s="508"/>
      <c r="D79" s="508"/>
      <c r="E79" s="524"/>
      <c r="F79" s="288"/>
    </row>
    <row r="80" spans="1:7">
      <c r="A80" s="188" t="s">
        <v>43</v>
      </c>
      <c r="B80" s="523" t="s">
        <v>48</v>
      </c>
      <c r="C80" s="508"/>
      <c r="D80" s="508"/>
      <c r="E80" s="524"/>
      <c r="F80" s="288"/>
      <c r="G80" s="333"/>
    </row>
    <row r="81" spans="1:8">
      <c r="A81" s="188" t="s">
        <v>44</v>
      </c>
      <c r="B81" s="523" t="s">
        <v>11</v>
      </c>
      <c r="C81" s="508"/>
      <c r="D81" s="508"/>
      <c r="E81" s="524"/>
      <c r="F81" s="288"/>
    </row>
    <row r="82" spans="1:8">
      <c r="A82" s="531" t="s">
        <v>56</v>
      </c>
      <c r="B82" s="531"/>
      <c r="C82" s="531"/>
      <c r="D82" s="531"/>
      <c r="E82" s="531"/>
      <c r="F82" s="187"/>
    </row>
    <row r="83" spans="1:8" ht="11.25" customHeight="1">
      <c r="A83" s="322"/>
      <c r="B83" s="552"/>
      <c r="C83" s="553"/>
      <c r="D83" s="553"/>
      <c r="E83" s="553"/>
      <c r="F83" s="553"/>
    </row>
    <row r="84" spans="1:8" ht="11.25" customHeight="1">
      <c r="A84" s="322"/>
      <c r="B84" s="554"/>
      <c r="C84" s="555"/>
      <c r="D84" s="555"/>
      <c r="E84" s="555"/>
      <c r="F84" s="555"/>
    </row>
    <row r="85" spans="1:8" ht="11.25" customHeight="1">
      <c r="A85" s="322"/>
      <c r="B85" s="546"/>
      <c r="C85" s="547"/>
      <c r="D85" s="547"/>
      <c r="E85" s="547"/>
      <c r="F85" s="547"/>
    </row>
    <row r="86" spans="1:8" ht="15" customHeight="1">
      <c r="A86" s="286"/>
      <c r="B86" s="286"/>
      <c r="C86" s="286"/>
      <c r="D86" s="286"/>
      <c r="E86" s="286"/>
      <c r="F86" s="200"/>
    </row>
    <row r="87" spans="1:8" ht="17.25" customHeight="1">
      <c r="A87" s="548" t="s">
        <v>237</v>
      </c>
      <c r="B87" s="548"/>
      <c r="C87" s="548"/>
      <c r="D87" s="548"/>
      <c r="E87" s="548"/>
      <c r="F87" s="548"/>
    </row>
    <row r="88" spans="1:8">
      <c r="A88" s="516" t="s">
        <v>220</v>
      </c>
      <c r="B88" s="517"/>
      <c r="C88" s="517"/>
      <c r="D88" s="517"/>
      <c r="E88" s="518"/>
      <c r="F88" s="187" t="s">
        <v>9</v>
      </c>
    </row>
    <row r="89" spans="1:8">
      <c r="A89" s="188" t="s">
        <v>213</v>
      </c>
      <c r="B89" s="549" t="s">
        <v>215</v>
      </c>
      <c r="C89" s="550"/>
      <c r="D89" s="550"/>
      <c r="E89" s="551"/>
      <c r="F89" s="187"/>
    </row>
    <row r="90" spans="1:8">
      <c r="A90" s="188" t="s">
        <v>216</v>
      </c>
      <c r="B90" s="549" t="s">
        <v>217</v>
      </c>
      <c r="C90" s="550"/>
      <c r="D90" s="550"/>
      <c r="E90" s="551"/>
      <c r="F90" s="187"/>
    </row>
    <row r="91" spans="1:8">
      <c r="A91" s="188" t="s">
        <v>219</v>
      </c>
      <c r="B91" s="549" t="s">
        <v>47</v>
      </c>
      <c r="C91" s="550"/>
      <c r="D91" s="550"/>
      <c r="E91" s="551"/>
      <c r="F91" s="187"/>
    </row>
    <row r="92" spans="1:8">
      <c r="A92" s="516" t="s">
        <v>56</v>
      </c>
      <c r="B92" s="517"/>
      <c r="C92" s="517"/>
      <c r="D92" s="517"/>
      <c r="E92" s="518"/>
      <c r="F92" s="187"/>
    </row>
    <row r="93" spans="1:8">
      <c r="A93" s="286"/>
      <c r="B93" s="286"/>
      <c r="C93" s="286"/>
      <c r="D93" s="286"/>
      <c r="E93" s="286"/>
      <c r="F93" s="200"/>
    </row>
    <row r="94" spans="1:8">
      <c r="A94" s="286"/>
      <c r="B94" s="286"/>
      <c r="C94" s="286"/>
      <c r="D94" s="286"/>
      <c r="E94" s="286"/>
      <c r="F94" s="200"/>
    </row>
    <row r="95" spans="1:8">
      <c r="A95" s="542" t="s">
        <v>242</v>
      </c>
      <c r="B95" s="542"/>
      <c r="C95" s="542"/>
      <c r="D95" s="542"/>
      <c r="E95" s="542"/>
      <c r="F95" s="542"/>
      <c r="H95" s="319"/>
    </row>
    <row r="96" spans="1:8" ht="6.75" customHeight="1"/>
    <row r="97" spans="1:7">
      <c r="A97" s="284">
        <v>3</v>
      </c>
      <c r="B97" s="531" t="s">
        <v>67</v>
      </c>
      <c r="C97" s="531"/>
      <c r="D97" s="531"/>
      <c r="E97" s="284" t="s">
        <v>8</v>
      </c>
      <c r="F97" s="187" t="s">
        <v>9</v>
      </c>
    </row>
    <row r="98" spans="1:7">
      <c r="A98" s="188" t="s">
        <v>27</v>
      </c>
      <c r="B98" s="532" t="s">
        <v>243</v>
      </c>
      <c r="C98" s="532"/>
      <c r="D98" s="532"/>
      <c r="E98" s="179"/>
      <c r="F98" s="288"/>
      <c r="G98" s="319"/>
    </row>
    <row r="99" spans="1:7">
      <c r="A99" s="188" t="s">
        <v>28</v>
      </c>
      <c r="B99" s="543" t="s">
        <v>244</v>
      </c>
      <c r="C99" s="543"/>
      <c r="D99" s="543"/>
      <c r="E99" s="179"/>
      <c r="F99" s="288"/>
    </row>
    <row r="100" spans="1:7" ht="12.75" customHeight="1">
      <c r="A100" s="188" t="s">
        <v>29</v>
      </c>
      <c r="B100" s="543" t="s">
        <v>245</v>
      </c>
      <c r="C100" s="543"/>
      <c r="D100" s="543"/>
      <c r="E100" s="179"/>
      <c r="F100" s="288"/>
    </row>
    <row r="101" spans="1:7">
      <c r="A101" s="188" t="s">
        <v>30</v>
      </c>
      <c r="B101" s="543" t="s">
        <v>246</v>
      </c>
      <c r="C101" s="543"/>
      <c r="D101" s="543"/>
      <c r="E101" s="179"/>
      <c r="F101" s="288"/>
    </row>
    <row r="102" spans="1:7">
      <c r="A102" s="188" t="s">
        <v>42</v>
      </c>
      <c r="B102" s="543" t="s">
        <v>271</v>
      </c>
      <c r="C102" s="543"/>
      <c r="D102" s="543"/>
      <c r="E102" s="179"/>
      <c r="F102" s="288"/>
    </row>
    <row r="103" spans="1:7" ht="12.75" customHeight="1">
      <c r="A103" s="188" t="s">
        <v>43</v>
      </c>
      <c r="B103" s="533" t="s">
        <v>247</v>
      </c>
      <c r="C103" s="534"/>
      <c r="D103" s="535"/>
      <c r="E103" s="179"/>
      <c r="F103" s="288"/>
    </row>
    <row r="104" spans="1:7">
      <c r="A104" s="516" t="s">
        <v>56</v>
      </c>
      <c r="B104" s="517"/>
      <c r="C104" s="517"/>
      <c r="D104" s="518"/>
      <c r="E104" s="186"/>
      <c r="F104" s="187"/>
    </row>
    <row r="105" spans="1:7">
      <c r="A105" s="286"/>
      <c r="B105" s="286"/>
      <c r="C105" s="286"/>
      <c r="D105" s="286"/>
      <c r="E105" s="286"/>
      <c r="F105" s="200"/>
    </row>
    <row r="106" spans="1:7">
      <c r="A106" s="286"/>
      <c r="B106" s="286"/>
      <c r="C106" s="286"/>
      <c r="D106" s="286"/>
      <c r="E106" s="286"/>
      <c r="F106" s="200"/>
    </row>
    <row r="107" spans="1:7">
      <c r="A107" s="542" t="s">
        <v>248</v>
      </c>
      <c r="B107" s="542"/>
      <c r="C107" s="542"/>
      <c r="D107" s="542"/>
      <c r="E107" s="542"/>
      <c r="F107" s="542"/>
    </row>
    <row r="108" spans="1:7" ht="7.5" customHeight="1">
      <c r="F108" s="203"/>
    </row>
    <row r="109" spans="1:7">
      <c r="A109" s="542" t="s">
        <v>272</v>
      </c>
      <c r="B109" s="542"/>
      <c r="C109" s="542"/>
      <c r="D109" s="542"/>
      <c r="E109" s="542"/>
      <c r="F109" s="542"/>
    </row>
    <row r="110" spans="1:7" hidden="1">
      <c r="A110" s="286"/>
      <c r="B110" s="286"/>
      <c r="C110" s="286"/>
      <c r="D110" s="286"/>
      <c r="E110" s="286"/>
      <c r="F110" s="286"/>
    </row>
    <row r="111" spans="1:7">
      <c r="A111" s="284" t="s">
        <v>55</v>
      </c>
      <c r="B111" s="520" t="s">
        <v>273</v>
      </c>
      <c r="C111" s="521"/>
      <c r="D111" s="522"/>
      <c r="E111" s="284" t="s">
        <v>8</v>
      </c>
      <c r="F111" s="187" t="s">
        <v>9</v>
      </c>
    </row>
    <row r="112" spans="1:7">
      <c r="A112" s="188" t="s">
        <v>27</v>
      </c>
      <c r="B112" s="533" t="s">
        <v>274</v>
      </c>
      <c r="C112" s="534"/>
      <c r="D112" s="535"/>
      <c r="E112" s="179"/>
      <c r="F112" s="288"/>
    </row>
    <row r="113" spans="1:9" ht="12.75" customHeight="1">
      <c r="A113" s="188" t="s">
        <v>28</v>
      </c>
      <c r="B113" s="533" t="s">
        <v>275</v>
      </c>
      <c r="C113" s="534"/>
      <c r="D113" s="535"/>
      <c r="E113" s="179"/>
      <c r="F113" s="288"/>
    </row>
    <row r="114" spans="1:9">
      <c r="A114" s="188" t="s">
        <v>29</v>
      </c>
      <c r="B114" s="533" t="s">
        <v>276</v>
      </c>
      <c r="C114" s="534"/>
      <c r="D114" s="535"/>
      <c r="E114" s="179"/>
      <c r="F114" s="288"/>
      <c r="I114" s="323"/>
    </row>
    <row r="115" spans="1:9">
      <c r="A115" s="188" t="s">
        <v>30</v>
      </c>
      <c r="B115" s="543" t="s">
        <v>277</v>
      </c>
      <c r="C115" s="543"/>
      <c r="D115" s="543"/>
      <c r="E115" s="179"/>
      <c r="F115" s="288"/>
    </row>
    <row r="116" spans="1:9">
      <c r="A116" s="188" t="s">
        <v>42</v>
      </c>
      <c r="B116" s="523" t="s">
        <v>278</v>
      </c>
      <c r="C116" s="508"/>
      <c r="D116" s="524"/>
      <c r="E116" s="179"/>
      <c r="F116" s="288"/>
      <c r="I116" s="323"/>
    </row>
    <row r="117" spans="1:9">
      <c r="A117" s="188" t="s">
        <v>43</v>
      </c>
      <c r="B117" s="533" t="s">
        <v>279</v>
      </c>
      <c r="C117" s="534"/>
      <c r="D117" s="535"/>
      <c r="E117" s="179"/>
      <c r="F117" s="288"/>
    </row>
    <row r="118" spans="1:9" ht="15">
      <c r="A118" s="204"/>
      <c r="B118" s="516" t="s">
        <v>61</v>
      </c>
      <c r="C118" s="544"/>
      <c r="D118" s="545"/>
      <c r="E118" s="179"/>
      <c r="F118" s="187"/>
    </row>
    <row r="119" spans="1:9" ht="12.75" customHeight="1">
      <c r="A119" s="318"/>
      <c r="B119" s="540"/>
      <c r="C119" s="541"/>
      <c r="D119" s="541"/>
      <c r="E119" s="541"/>
      <c r="F119" s="541"/>
    </row>
    <row r="120" spans="1:9" ht="12.75" customHeight="1">
      <c r="A120" s="318"/>
      <c r="B120" s="540"/>
      <c r="C120" s="541"/>
      <c r="D120" s="541"/>
      <c r="E120" s="541"/>
      <c r="F120" s="541"/>
    </row>
    <row r="121" spans="1:9">
      <c r="A121" s="286"/>
      <c r="B121" s="286"/>
      <c r="C121" s="286"/>
      <c r="D121" s="286"/>
      <c r="E121" s="286"/>
      <c r="F121" s="200"/>
    </row>
    <row r="122" spans="1:9">
      <c r="A122" s="542" t="s">
        <v>280</v>
      </c>
      <c r="B122" s="542"/>
      <c r="C122" s="542"/>
      <c r="D122" s="542"/>
      <c r="E122" s="542"/>
      <c r="F122" s="542"/>
    </row>
    <row r="123" spans="1:9" hidden="1">
      <c r="F123" s="203"/>
    </row>
    <row r="124" spans="1:9">
      <c r="A124" s="284" t="s">
        <v>58</v>
      </c>
      <c r="B124" s="520" t="s">
        <v>281</v>
      </c>
      <c r="C124" s="521"/>
      <c r="D124" s="522"/>
      <c r="E124" s="284" t="s">
        <v>8</v>
      </c>
      <c r="F124" s="187" t="s">
        <v>9</v>
      </c>
    </row>
    <row r="125" spans="1:9">
      <c r="A125" s="188" t="s">
        <v>27</v>
      </c>
      <c r="B125" s="543" t="s">
        <v>282</v>
      </c>
      <c r="C125" s="543"/>
      <c r="D125" s="543"/>
      <c r="E125" s="179"/>
      <c r="F125" s="288"/>
    </row>
    <row r="126" spans="1:9">
      <c r="A126" s="516" t="s">
        <v>61</v>
      </c>
      <c r="B126" s="517"/>
      <c r="C126" s="517"/>
      <c r="D126" s="517"/>
      <c r="E126" s="186"/>
      <c r="F126" s="187"/>
    </row>
    <row r="127" spans="1:9" ht="15.75" customHeight="1">
      <c r="A127" s="318"/>
      <c r="B127" s="540"/>
      <c r="C127" s="541"/>
      <c r="D127" s="541"/>
      <c r="E127" s="541"/>
      <c r="F127" s="541"/>
    </row>
    <row r="128" spans="1:9" ht="16.5" customHeight="1"/>
    <row r="129" spans="1:6">
      <c r="A129" s="519" t="s">
        <v>249</v>
      </c>
      <c r="B129" s="519"/>
      <c r="C129" s="519"/>
      <c r="D129" s="519"/>
      <c r="E129" s="519"/>
      <c r="F129" s="519"/>
    </row>
    <row r="130" spans="1:6" hidden="1">
      <c r="A130" s="286"/>
    </row>
    <row r="131" spans="1:6">
      <c r="A131" s="284">
        <v>4</v>
      </c>
      <c r="B131" s="516" t="s">
        <v>250</v>
      </c>
      <c r="C131" s="517"/>
      <c r="D131" s="517"/>
      <c r="E131" s="518"/>
      <c r="F131" s="187" t="s">
        <v>9</v>
      </c>
    </row>
    <row r="132" spans="1:6">
      <c r="A132" s="205" t="s">
        <v>55</v>
      </c>
      <c r="B132" s="523" t="s">
        <v>273</v>
      </c>
      <c r="C132" s="508"/>
      <c r="D132" s="508"/>
      <c r="E132" s="524"/>
      <c r="F132" s="288"/>
    </row>
    <row r="133" spans="1:6">
      <c r="A133" s="205" t="s">
        <v>58</v>
      </c>
      <c r="B133" s="523" t="s">
        <v>281</v>
      </c>
      <c r="C133" s="508"/>
      <c r="D133" s="508"/>
      <c r="E133" s="524"/>
      <c r="F133" s="288"/>
    </row>
    <row r="134" spans="1:6">
      <c r="A134" s="516" t="s">
        <v>56</v>
      </c>
      <c r="B134" s="517"/>
      <c r="C134" s="517"/>
      <c r="D134" s="517"/>
      <c r="E134" s="518"/>
      <c r="F134" s="187"/>
    </row>
    <row r="136" spans="1:6" hidden="1"/>
    <row r="137" spans="1:6" ht="15.75" customHeight="1">
      <c r="A137" s="539" t="s">
        <v>222</v>
      </c>
      <c r="B137" s="539"/>
      <c r="C137" s="539"/>
      <c r="D137" s="539"/>
      <c r="E137" s="539"/>
      <c r="F137" s="539"/>
    </row>
    <row r="138" spans="1:6" ht="8.25" customHeight="1"/>
    <row r="139" spans="1:6">
      <c r="A139" s="188">
        <v>5</v>
      </c>
      <c r="B139" s="516" t="s">
        <v>25</v>
      </c>
      <c r="C139" s="517"/>
      <c r="D139" s="517"/>
      <c r="E139" s="518"/>
      <c r="F139" s="187" t="s">
        <v>9</v>
      </c>
    </row>
    <row r="140" spans="1:6">
      <c r="A140" s="188" t="s">
        <v>27</v>
      </c>
      <c r="B140" s="523" t="s">
        <v>104</v>
      </c>
      <c r="C140" s="508"/>
      <c r="D140" s="508"/>
      <c r="E140" s="524"/>
      <c r="F140" s="288"/>
    </row>
    <row r="141" spans="1:6">
      <c r="A141" s="188" t="s">
        <v>28</v>
      </c>
      <c r="B141" s="523" t="s">
        <v>527</v>
      </c>
      <c r="C141" s="508"/>
      <c r="D141" s="508"/>
      <c r="E141" s="524"/>
      <c r="F141" s="288"/>
    </row>
    <row r="142" spans="1:6">
      <c r="A142" s="188" t="s">
        <v>29</v>
      </c>
      <c r="B142" s="523" t="s">
        <v>541</v>
      </c>
      <c r="C142" s="508"/>
      <c r="D142" s="508"/>
      <c r="E142" s="524"/>
      <c r="F142" s="288"/>
    </row>
    <row r="143" spans="1:6">
      <c r="A143" s="188" t="s">
        <v>30</v>
      </c>
      <c r="B143" s="523" t="s">
        <v>25</v>
      </c>
      <c r="C143" s="508"/>
      <c r="D143" s="508"/>
      <c r="E143" s="524"/>
      <c r="F143" s="288"/>
    </row>
    <row r="144" spans="1:6">
      <c r="A144" s="188" t="s">
        <v>42</v>
      </c>
      <c r="B144" s="523" t="s">
        <v>523</v>
      </c>
      <c r="C144" s="508"/>
      <c r="D144" s="508"/>
      <c r="E144" s="524"/>
      <c r="F144" s="288"/>
    </row>
    <row r="145" spans="1:6">
      <c r="A145" s="516" t="s">
        <v>56</v>
      </c>
      <c r="B145" s="517"/>
      <c r="C145" s="517"/>
      <c r="D145" s="517"/>
      <c r="E145" s="518"/>
      <c r="F145" s="187"/>
    </row>
    <row r="146" spans="1:6" ht="13.5">
      <c r="A146" s="318"/>
      <c r="B146" s="324"/>
    </row>
    <row r="148" spans="1:6">
      <c r="A148" s="519" t="s">
        <v>223</v>
      </c>
      <c r="B148" s="519"/>
      <c r="C148" s="519"/>
      <c r="D148" s="519"/>
      <c r="E148" s="519"/>
      <c r="F148" s="519"/>
    </row>
    <row r="150" spans="1:6">
      <c r="A150" s="284">
        <v>6</v>
      </c>
      <c r="B150" s="531" t="s">
        <v>80</v>
      </c>
      <c r="C150" s="531"/>
      <c r="D150" s="531"/>
      <c r="E150" s="284" t="s">
        <v>8</v>
      </c>
      <c r="F150" s="187" t="s">
        <v>9</v>
      </c>
    </row>
    <row r="151" spans="1:6">
      <c r="A151" s="188" t="s">
        <v>27</v>
      </c>
      <c r="B151" s="532" t="s">
        <v>283</v>
      </c>
      <c r="C151" s="532"/>
      <c r="D151" s="532"/>
      <c r="E151" s="179"/>
      <c r="F151" s="288"/>
    </row>
    <row r="152" spans="1:6">
      <c r="A152" s="188" t="s">
        <v>28</v>
      </c>
      <c r="B152" s="533" t="s">
        <v>20</v>
      </c>
      <c r="C152" s="534"/>
      <c r="D152" s="535"/>
      <c r="E152" s="179"/>
      <c r="F152" s="288"/>
    </row>
    <row r="153" spans="1:6">
      <c r="A153" s="188" t="s">
        <v>29</v>
      </c>
      <c r="B153" s="520" t="s">
        <v>21</v>
      </c>
      <c r="C153" s="521"/>
      <c r="D153" s="521"/>
      <c r="E153" s="185"/>
      <c r="F153" s="187"/>
    </row>
    <row r="154" spans="1:6">
      <c r="A154" s="206" t="s">
        <v>224</v>
      </c>
      <c r="B154" s="533" t="s">
        <v>22</v>
      </c>
      <c r="C154" s="534"/>
      <c r="D154" s="535"/>
      <c r="E154" s="179"/>
      <c r="F154" s="288"/>
    </row>
    <row r="155" spans="1:6">
      <c r="A155" s="206" t="s">
        <v>225</v>
      </c>
      <c r="B155" s="533" t="s">
        <v>23</v>
      </c>
      <c r="C155" s="534"/>
      <c r="D155" s="535"/>
      <c r="E155" s="179"/>
      <c r="F155" s="288"/>
    </row>
    <row r="156" spans="1:6">
      <c r="A156" s="206" t="s">
        <v>226</v>
      </c>
      <c r="B156" s="536" t="s">
        <v>24</v>
      </c>
      <c r="C156" s="537"/>
      <c r="D156" s="538"/>
      <c r="E156" s="179"/>
      <c r="F156" s="288"/>
    </row>
    <row r="157" spans="1:6">
      <c r="A157" s="516" t="s">
        <v>56</v>
      </c>
      <c r="B157" s="517"/>
      <c r="C157" s="517"/>
      <c r="D157" s="517"/>
      <c r="E157" s="518"/>
      <c r="F157" s="187"/>
    </row>
    <row r="158" spans="1:6" ht="13.5" customHeight="1">
      <c r="A158" s="325"/>
      <c r="B158" s="325"/>
    </row>
    <row r="159" spans="1:6" ht="13.5" customHeight="1">
      <c r="A159" s="325"/>
      <c r="B159" s="325"/>
    </row>
    <row r="160" spans="1:6">
      <c r="A160" s="325"/>
      <c r="B160" s="325"/>
    </row>
    <row r="161" spans="1:7">
      <c r="A161" s="325"/>
      <c r="B161" s="325"/>
    </row>
    <row r="162" spans="1:7">
      <c r="A162" s="519" t="s">
        <v>251</v>
      </c>
      <c r="B162" s="519"/>
      <c r="C162" s="519"/>
      <c r="D162" s="519"/>
      <c r="E162" s="519"/>
      <c r="F162" s="519"/>
    </row>
    <row r="163" spans="1:7" ht="20.25" customHeight="1">
      <c r="A163" s="520" t="s">
        <v>150</v>
      </c>
      <c r="B163" s="521"/>
      <c r="C163" s="521"/>
      <c r="D163" s="521"/>
      <c r="E163" s="522"/>
      <c r="F163" s="187" t="s">
        <v>9</v>
      </c>
    </row>
    <row r="164" spans="1:7">
      <c r="A164" s="188" t="s">
        <v>27</v>
      </c>
      <c r="B164" s="523" t="s">
        <v>88</v>
      </c>
      <c r="C164" s="508"/>
      <c r="D164" s="508"/>
      <c r="E164" s="524"/>
      <c r="F164" s="288"/>
    </row>
    <row r="165" spans="1:7">
      <c r="A165" s="188" t="s">
        <v>28</v>
      </c>
      <c r="B165" s="523" t="s">
        <v>227</v>
      </c>
      <c r="C165" s="508"/>
      <c r="D165" s="508"/>
      <c r="E165" s="524"/>
      <c r="F165" s="288"/>
    </row>
    <row r="166" spans="1:7">
      <c r="A166" s="188" t="s">
        <v>29</v>
      </c>
      <c r="B166" s="523" t="s">
        <v>228</v>
      </c>
      <c r="C166" s="508"/>
      <c r="D166" s="508"/>
      <c r="E166" s="524"/>
      <c r="F166" s="288"/>
    </row>
    <row r="167" spans="1:7">
      <c r="A167" s="188" t="s">
        <v>30</v>
      </c>
      <c r="B167" s="523" t="s">
        <v>229</v>
      </c>
      <c r="C167" s="508"/>
      <c r="D167" s="508"/>
      <c r="E167" s="524"/>
      <c r="F167" s="288"/>
    </row>
    <row r="168" spans="1:7">
      <c r="A168" s="188" t="s">
        <v>42</v>
      </c>
      <c r="B168" s="523" t="s">
        <v>254</v>
      </c>
      <c r="C168" s="508"/>
      <c r="D168" s="508"/>
      <c r="E168" s="524"/>
      <c r="F168" s="288"/>
    </row>
    <row r="169" spans="1:7" ht="16.5" customHeight="1">
      <c r="A169" s="516" t="s">
        <v>253</v>
      </c>
      <c r="B169" s="517"/>
      <c r="C169" s="517"/>
      <c r="D169" s="517"/>
      <c r="E169" s="518"/>
      <c r="F169" s="187"/>
    </row>
    <row r="170" spans="1:7">
      <c r="A170" s="188" t="s">
        <v>43</v>
      </c>
      <c r="B170" s="523" t="s">
        <v>255</v>
      </c>
      <c r="C170" s="508"/>
      <c r="D170" s="508"/>
      <c r="E170" s="524"/>
      <c r="F170" s="288"/>
    </row>
    <row r="171" spans="1:7">
      <c r="A171" s="516" t="s">
        <v>252</v>
      </c>
      <c r="B171" s="517"/>
      <c r="C171" s="517"/>
      <c r="D171" s="517"/>
      <c r="E171" s="518"/>
      <c r="F171" s="187"/>
      <c r="G171" s="319"/>
    </row>
    <row r="172" spans="1:7" ht="15">
      <c r="A172" s="528" t="s">
        <v>267</v>
      </c>
      <c r="B172" s="529"/>
      <c r="C172" s="529"/>
      <c r="D172" s="529"/>
      <c r="E172" s="529"/>
      <c r="F172" s="187"/>
      <c r="G172" s="326"/>
    </row>
    <row r="173" spans="1:7">
      <c r="B173" s="324"/>
      <c r="C173" s="324"/>
      <c r="D173" s="196"/>
      <c r="E173" s="196"/>
      <c r="F173" s="199"/>
    </row>
    <row r="174" spans="1:7" ht="26.25" customHeight="1">
      <c r="A174" s="530" t="s">
        <v>265</v>
      </c>
      <c r="B174" s="530"/>
      <c r="C174" s="530"/>
      <c r="D174" s="530"/>
      <c r="E174" s="530"/>
      <c r="F174" s="530"/>
    </row>
    <row r="175" spans="1:7" ht="13.5" thickBot="1">
      <c r="A175" s="327"/>
      <c r="B175" s="327"/>
      <c r="C175" s="327"/>
      <c r="D175" s="327"/>
      <c r="E175" s="327"/>
      <c r="F175" s="327"/>
    </row>
    <row r="176" spans="1:7" ht="14.25" thickTop="1" thickBot="1">
      <c r="A176" s="328" t="s">
        <v>102</v>
      </c>
      <c r="B176" s="329"/>
      <c r="C176" s="330"/>
      <c r="D176" s="331" t="s">
        <v>133</v>
      </c>
      <c r="E176" s="329"/>
      <c r="F176" s="332"/>
      <c r="G176" s="333"/>
    </row>
    <row r="177" spans="1:10" ht="13.5" thickTop="1">
      <c r="A177" s="501" t="s">
        <v>136</v>
      </c>
      <c r="B177" s="502"/>
      <c r="C177" s="503"/>
      <c r="D177" s="504" t="s">
        <v>262</v>
      </c>
      <c r="E177" s="505"/>
      <c r="F177" s="506"/>
    </row>
    <row r="178" spans="1:10">
      <c r="A178" s="507" t="s">
        <v>135</v>
      </c>
      <c r="B178" s="508"/>
      <c r="C178" s="509"/>
      <c r="D178" s="510" t="s">
        <v>266</v>
      </c>
      <c r="E178" s="511"/>
      <c r="F178" s="512"/>
    </row>
    <row r="179" spans="1:10" ht="27" customHeight="1" thickBot="1">
      <c r="A179" s="513" t="s">
        <v>137</v>
      </c>
      <c r="B179" s="514"/>
      <c r="C179" s="515"/>
      <c r="D179" s="525" t="s">
        <v>263</v>
      </c>
      <c r="E179" s="526"/>
      <c r="F179" s="527"/>
    </row>
    <row r="180" spans="1:10" ht="13.5" thickBot="1">
      <c r="A180" s="488" t="s">
        <v>61</v>
      </c>
      <c r="B180" s="489"/>
      <c r="C180" s="490"/>
      <c r="D180" s="491" t="s">
        <v>264</v>
      </c>
      <c r="E180" s="492"/>
      <c r="F180" s="493"/>
    </row>
    <row r="181" spans="1:10" ht="28.5" customHeight="1" thickTop="1" thickBot="1">
      <c r="A181" s="494" t="s">
        <v>578</v>
      </c>
      <c r="B181" s="495"/>
      <c r="C181" s="496"/>
      <c r="D181" s="334" t="s">
        <v>256</v>
      </c>
      <c r="E181" s="334" t="s">
        <v>259</v>
      </c>
      <c r="F181" s="335" t="s">
        <v>260</v>
      </c>
    </row>
    <row r="182" spans="1:10" ht="14.25" thickTop="1" thickBot="1">
      <c r="A182" s="497" t="s">
        <v>134</v>
      </c>
      <c r="B182" s="498"/>
      <c r="C182" s="499"/>
      <c r="D182" s="336" t="s">
        <v>257</v>
      </c>
      <c r="E182" s="336" t="s">
        <v>258</v>
      </c>
      <c r="F182" s="337" t="s">
        <v>261</v>
      </c>
      <c r="J182" s="338"/>
    </row>
    <row r="183" spans="1:10" ht="30.75" customHeight="1" thickTop="1">
      <c r="A183" s="500" t="s">
        <v>155</v>
      </c>
      <c r="B183" s="500"/>
      <c r="C183" s="500"/>
      <c r="D183" s="500"/>
      <c r="E183" s="500"/>
      <c r="F183" s="500"/>
    </row>
    <row r="186" spans="1:10">
      <c r="C186" s="339"/>
      <c r="F186" s="340"/>
    </row>
    <row r="187" spans="1:10">
      <c r="C187" s="339"/>
      <c r="D187" s="341"/>
      <c r="E187" s="341"/>
      <c r="F187" s="342"/>
    </row>
    <row r="188" spans="1:10">
      <c r="C188" s="339"/>
    </row>
    <row r="189" spans="1:10">
      <c r="C189" s="339"/>
      <c r="D189" s="341"/>
      <c r="E189" s="341"/>
      <c r="F189" s="342"/>
    </row>
    <row r="190" spans="1:10">
      <c r="C190" s="339"/>
      <c r="D190" s="343"/>
      <c r="E190" s="343"/>
      <c r="F190" s="344"/>
    </row>
    <row r="191" spans="1:10">
      <c r="C191" s="339"/>
      <c r="F191" s="340"/>
    </row>
    <row r="192" spans="1:10">
      <c r="C192" s="339"/>
      <c r="F192" s="340"/>
    </row>
    <row r="193" spans="3:6">
      <c r="C193" s="339"/>
      <c r="F193" s="340"/>
    </row>
    <row r="194" spans="3:6">
      <c r="C194" s="339"/>
    </row>
    <row r="195" spans="3:6">
      <c r="C195" s="339"/>
    </row>
  </sheetData>
  <mergeCells count="134">
    <mergeCell ref="A3:G3"/>
    <mergeCell ref="A4:F4"/>
    <mergeCell ref="C7:F7"/>
    <mergeCell ref="C8:F8"/>
    <mergeCell ref="C9:F9"/>
    <mergeCell ref="A11:F11"/>
    <mergeCell ref="A17:F17"/>
    <mergeCell ref="A18:C18"/>
    <mergeCell ref="D18:E18"/>
    <mergeCell ref="A19:C19"/>
    <mergeCell ref="D19:E19"/>
    <mergeCell ref="D28:E28"/>
    <mergeCell ref="B33:F33"/>
    <mergeCell ref="B35:D35"/>
    <mergeCell ref="B36:D36"/>
    <mergeCell ref="B37:D37"/>
    <mergeCell ref="B38:D38"/>
    <mergeCell ref="B39:D39"/>
    <mergeCell ref="E39:E40"/>
    <mergeCell ref="B40:D40"/>
    <mergeCell ref="A42:E42"/>
    <mergeCell ref="B43:F43"/>
    <mergeCell ref="B45:F45"/>
    <mergeCell ref="A47:F47"/>
    <mergeCell ref="A49:F49"/>
    <mergeCell ref="B50:D50"/>
    <mergeCell ref="B51:D51"/>
    <mergeCell ref="B52:D52"/>
    <mergeCell ref="B53:D53"/>
    <mergeCell ref="B54:D54"/>
    <mergeCell ref="A55:D55"/>
    <mergeCell ref="B56:F56"/>
    <mergeCell ref="A58:F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A68:D68"/>
    <mergeCell ref="B69:F69"/>
    <mergeCell ref="B70:F70"/>
    <mergeCell ref="A72:F72"/>
    <mergeCell ref="B74:C74"/>
    <mergeCell ref="B75:C75"/>
    <mergeCell ref="B76:C76"/>
    <mergeCell ref="B78:E78"/>
    <mergeCell ref="B79:E79"/>
    <mergeCell ref="B80:E80"/>
    <mergeCell ref="B81:E81"/>
    <mergeCell ref="A82:E82"/>
    <mergeCell ref="B83:F83"/>
    <mergeCell ref="B84:F84"/>
    <mergeCell ref="B85:F85"/>
    <mergeCell ref="A87:F87"/>
    <mergeCell ref="A88:E88"/>
    <mergeCell ref="B89:E89"/>
    <mergeCell ref="B90:E90"/>
    <mergeCell ref="B91:E91"/>
    <mergeCell ref="A92:E92"/>
    <mergeCell ref="A95:F95"/>
    <mergeCell ref="B97:D97"/>
    <mergeCell ref="B98:D98"/>
    <mergeCell ref="B99:D99"/>
    <mergeCell ref="B100:D100"/>
    <mergeCell ref="B101:D101"/>
    <mergeCell ref="B102:D102"/>
    <mergeCell ref="B103:D103"/>
    <mergeCell ref="A104:D104"/>
    <mergeCell ref="A107:F107"/>
    <mergeCell ref="A109:F109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F119"/>
    <mergeCell ref="B120:F120"/>
    <mergeCell ref="A122:F122"/>
    <mergeCell ref="B124:D124"/>
    <mergeCell ref="B125:D125"/>
    <mergeCell ref="A126:D126"/>
    <mergeCell ref="B127:F127"/>
    <mergeCell ref="A129:F129"/>
    <mergeCell ref="B131:E131"/>
    <mergeCell ref="B132:E132"/>
    <mergeCell ref="B133:E133"/>
    <mergeCell ref="A134:E134"/>
    <mergeCell ref="A137:F137"/>
    <mergeCell ref="B139:E139"/>
    <mergeCell ref="B140:E140"/>
    <mergeCell ref="B141:E141"/>
    <mergeCell ref="B142:E142"/>
    <mergeCell ref="B144:E144"/>
    <mergeCell ref="A145:E145"/>
    <mergeCell ref="A148:F148"/>
    <mergeCell ref="B150:D150"/>
    <mergeCell ref="B151:D151"/>
    <mergeCell ref="B143:E143"/>
    <mergeCell ref="B152:D152"/>
    <mergeCell ref="B153:D153"/>
    <mergeCell ref="B154:D154"/>
    <mergeCell ref="B155:D155"/>
    <mergeCell ref="B156:D156"/>
    <mergeCell ref="A157:E157"/>
    <mergeCell ref="A162:F162"/>
    <mergeCell ref="A163:E163"/>
    <mergeCell ref="B164:E164"/>
    <mergeCell ref="B165:E165"/>
    <mergeCell ref="B166:E166"/>
    <mergeCell ref="B167:E167"/>
    <mergeCell ref="D179:F179"/>
    <mergeCell ref="B168:E168"/>
    <mergeCell ref="A169:E169"/>
    <mergeCell ref="B170:E170"/>
    <mergeCell ref="A171:E171"/>
    <mergeCell ref="A172:E172"/>
    <mergeCell ref="A174:F174"/>
    <mergeCell ref="A180:C180"/>
    <mergeCell ref="D180:F180"/>
    <mergeCell ref="A181:C181"/>
    <mergeCell ref="A182:C182"/>
    <mergeCell ref="A183:F183"/>
    <mergeCell ref="A177:C177"/>
    <mergeCell ref="D177:F177"/>
    <mergeCell ref="A178:C178"/>
    <mergeCell ref="D178:F178"/>
    <mergeCell ref="A179:C179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6" max="5" man="1"/>
    <brk id="94" max="5" man="1"/>
    <brk id="147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195"/>
  <sheetViews>
    <sheetView zoomScale="120" zoomScaleNormal="120" workbookViewId="0">
      <pane ySplit="3" topLeftCell="A4" activePane="bottomLeft" state="frozen"/>
      <selection pane="bottomLeft" activeCell="A4" sqref="A4:F4"/>
    </sheetView>
  </sheetViews>
  <sheetFormatPr defaultRowHeight="12.75"/>
  <cols>
    <col min="1" max="1" width="5" style="201" customWidth="1"/>
    <col min="2" max="2" width="12.28515625" style="201" customWidth="1"/>
    <col min="3" max="3" width="29.85546875" style="201" customWidth="1"/>
    <col min="4" max="4" width="12.85546875" style="201" customWidth="1"/>
    <col min="5" max="5" width="10.140625" style="201" customWidth="1"/>
    <col min="6" max="6" width="17" style="202" customWidth="1"/>
    <col min="7" max="7" width="9.5703125" style="209" bestFit="1" customWidth="1"/>
    <col min="8" max="9" width="9.140625" style="209"/>
    <col min="10" max="10" width="11.7109375" style="209" customWidth="1"/>
    <col min="11" max="16384" width="9.140625" style="209"/>
  </cols>
  <sheetData>
    <row r="1" spans="1:7" ht="13.5" customHeight="1"/>
    <row r="2" spans="1:7" ht="6.75" customHeight="1"/>
    <row r="3" spans="1:7" ht="13.5" customHeight="1">
      <c r="A3" s="582"/>
      <c r="B3" s="583"/>
      <c r="C3" s="583"/>
      <c r="D3" s="584"/>
      <c r="E3" s="584"/>
      <c r="F3" s="585"/>
      <c r="G3" s="585"/>
    </row>
    <row r="4" spans="1:7" ht="25.5" customHeight="1">
      <c r="A4" s="476"/>
      <c r="B4" s="586"/>
      <c r="C4" s="586"/>
      <c r="D4" s="586"/>
      <c r="E4" s="586"/>
      <c r="F4" s="586"/>
    </row>
    <row r="5" spans="1:7">
      <c r="A5" s="181" t="s">
        <v>450</v>
      </c>
      <c r="B5" s="181"/>
      <c r="C5" s="181"/>
      <c r="D5" s="181"/>
      <c r="E5" s="181"/>
      <c r="F5" s="181"/>
    </row>
    <row r="7" spans="1:7">
      <c r="B7" s="205" t="s">
        <v>122</v>
      </c>
      <c r="C7" s="587"/>
      <c r="D7" s="587"/>
      <c r="E7" s="587"/>
      <c r="F7" s="587"/>
    </row>
    <row r="8" spans="1:7">
      <c r="B8" s="205" t="s">
        <v>123</v>
      </c>
      <c r="C8" s="587"/>
      <c r="D8" s="587"/>
      <c r="E8" s="587"/>
      <c r="F8" s="587"/>
    </row>
    <row r="9" spans="1:7">
      <c r="B9" s="205" t="s">
        <v>0</v>
      </c>
      <c r="C9" s="587"/>
      <c r="D9" s="587"/>
      <c r="E9" s="587"/>
      <c r="F9" s="587"/>
    </row>
    <row r="11" spans="1:7">
      <c r="A11" s="531" t="s">
        <v>1</v>
      </c>
      <c r="B11" s="531"/>
      <c r="C11" s="531"/>
      <c r="D11" s="531"/>
      <c r="E11" s="531"/>
      <c r="F11" s="531"/>
    </row>
    <row r="12" spans="1:7">
      <c r="A12" s="188" t="s">
        <v>27</v>
      </c>
      <c r="B12" s="281" t="s">
        <v>2</v>
      </c>
      <c r="C12" s="282"/>
      <c r="D12" s="282"/>
      <c r="E12" s="282"/>
      <c r="F12" s="285"/>
    </row>
    <row r="13" spans="1:7">
      <c r="A13" s="188" t="s">
        <v>28</v>
      </c>
      <c r="B13" s="289" t="s">
        <v>3</v>
      </c>
      <c r="C13" s="299"/>
      <c r="D13" s="299"/>
      <c r="E13" s="299"/>
      <c r="F13" s="188"/>
    </row>
    <row r="14" spans="1:7" ht="25.5">
      <c r="A14" s="204" t="s">
        <v>29</v>
      </c>
      <c r="B14" s="300" t="s">
        <v>235</v>
      </c>
      <c r="C14" s="301"/>
      <c r="D14" s="301"/>
      <c r="E14" s="302"/>
      <c r="F14" s="182" t="s">
        <v>580</v>
      </c>
    </row>
    <row r="15" spans="1:7">
      <c r="A15" s="188" t="s">
        <v>30</v>
      </c>
      <c r="B15" s="303" t="s">
        <v>577</v>
      </c>
      <c r="C15" s="304"/>
      <c r="D15" s="304"/>
      <c r="E15" s="304"/>
      <c r="F15" s="188">
        <v>12</v>
      </c>
    </row>
    <row r="17" spans="1:6">
      <c r="A17" s="531" t="s">
        <v>31</v>
      </c>
      <c r="B17" s="531"/>
      <c r="C17" s="531"/>
      <c r="D17" s="531"/>
      <c r="E17" s="531"/>
      <c r="F17" s="531"/>
    </row>
    <row r="18" spans="1:6" ht="15" customHeight="1">
      <c r="A18" s="516" t="s">
        <v>32</v>
      </c>
      <c r="B18" s="569"/>
      <c r="C18" s="562"/>
      <c r="D18" s="516" t="s">
        <v>236</v>
      </c>
      <c r="E18" s="562"/>
      <c r="F18" s="284" t="s">
        <v>230</v>
      </c>
    </row>
    <row r="19" spans="1:6" ht="15">
      <c r="A19" s="516" t="s">
        <v>333</v>
      </c>
      <c r="B19" s="569"/>
      <c r="C19" s="571"/>
      <c r="D19" s="531" t="s">
        <v>284</v>
      </c>
      <c r="E19" s="572"/>
      <c r="F19" s="189">
        <v>1</v>
      </c>
    </row>
    <row r="20" spans="1:6" ht="16.5" customHeight="1"/>
    <row r="21" spans="1:6">
      <c r="A21" s="287" t="s">
        <v>4</v>
      </c>
      <c r="B21" s="280"/>
      <c r="C21" s="280"/>
      <c r="D21" s="280"/>
      <c r="E21" s="280"/>
      <c r="F21" s="280"/>
    </row>
    <row r="22" spans="1:6">
      <c r="A22" s="305" t="s">
        <v>239</v>
      </c>
      <c r="B22" s="278"/>
      <c r="C22" s="278"/>
      <c r="D22" s="278"/>
      <c r="E22" s="278"/>
      <c r="F22" s="279"/>
    </row>
    <row r="23" spans="1:6" ht="51">
      <c r="A23" s="193">
        <v>1</v>
      </c>
      <c r="B23" s="303" t="s">
        <v>210</v>
      </c>
      <c r="C23" s="304"/>
      <c r="D23" s="304"/>
      <c r="E23" s="306"/>
      <c r="F23" s="190" t="s">
        <v>333</v>
      </c>
    </row>
    <row r="24" spans="1:6" ht="13.5" thickBot="1">
      <c r="A24" s="188">
        <v>2</v>
      </c>
      <c r="B24" s="305" t="s">
        <v>209</v>
      </c>
      <c r="C24" s="307"/>
      <c r="D24" s="307"/>
      <c r="E24" s="308"/>
      <c r="F24" s="191" t="s">
        <v>326</v>
      </c>
    </row>
    <row r="25" spans="1:6" ht="13.5" thickBot="1">
      <c r="A25" s="188">
        <v>3</v>
      </c>
      <c r="B25" s="281" t="s">
        <v>35</v>
      </c>
      <c r="C25" s="282"/>
      <c r="D25" s="282"/>
      <c r="E25" s="282"/>
      <c r="F25" s="192"/>
    </row>
    <row r="26" spans="1:6">
      <c r="A26" s="188">
        <v>4</v>
      </c>
      <c r="B26" s="281" t="s">
        <v>6</v>
      </c>
      <c r="C26" s="282"/>
      <c r="D26" s="282"/>
      <c r="E26" s="283"/>
      <c r="F26" s="193" t="s">
        <v>451</v>
      </c>
    </row>
    <row r="27" spans="1:6">
      <c r="A27" s="188">
        <v>5</v>
      </c>
      <c r="B27" s="281" t="s">
        <v>7</v>
      </c>
      <c r="C27" s="282"/>
      <c r="D27" s="282"/>
      <c r="E27" s="283"/>
      <c r="F27" s="194" t="s">
        <v>292</v>
      </c>
    </row>
    <row r="28" spans="1:6" ht="15">
      <c r="A28" s="196"/>
      <c r="B28" s="309"/>
      <c r="C28" s="309"/>
      <c r="D28" s="573" t="s">
        <v>583</v>
      </c>
      <c r="E28" s="572"/>
      <c r="F28" s="288"/>
    </row>
    <row r="29" spans="1:6" ht="12" customHeight="1">
      <c r="A29" s="310"/>
      <c r="B29" s="309"/>
      <c r="C29" s="311"/>
      <c r="D29" s="286"/>
      <c r="E29" s="286"/>
      <c r="F29" s="312"/>
    </row>
    <row r="30" spans="1:6" ht="12" customHeight="1">
      <c r="A30" s="310"/>
      <c r="B30" s="309"/>
      <c r="C30" s="311"/>
      <c r="D30" s="286"/>
      <c r="E30" s="286"/>
      <c r="F30" s="312"/>
    </row>
    <row r="31" spans="1:6" ht="12" customHeight="1">
      <c r="A31" s="196"/>
      <c r="B31" s="309"/>
      <c r="C31" s="309"/>
      <c r="D31" s="309"/>
      <c r="E31" s="199"/>
      <c r="F31" s="199"/>
    </row>
    <row r="32" spans="1:6" ht="12" customHeight="1">
      <c r="A32" s="196"/>
      <c r="B32" s="309"/>
      <c r="C32" s="309"/>
      <c r="D32" s="309"/>
      <c r="E32" s="199"/>
      <c r="F32" s="199"/>
    </row>
    <row r="33" spans="1:7">
      <c r="A33" s="196"/>
      <c r="B33" s="542" t="s">
        <v>36</v>
      </c>
      <c r="C33" s="542"/>
      <c r="D33" s="542"/>
      <c r="E33" s="542"/>
      <c r="F33" s="542"/>
    </row>
    <row r="35" spans="1:7" ht="15">
      <c r="A35" s="188">
        <v>1</v>
      </c>
      <c r="B35" s="516" t="s">
        <v>37</v>
      </c>
      <c r="C35" s="569"/>
      <c r="D35" s="562"/>
      <c r="E35" s="187" t="s">
        <v>8</v>
      </c>
      <c r="F35" s="284" t="s">
        <v>9</v>
      </c>
    </row>
    <row r="36" spans="1:7" ht="15">
      <c r="A36" s="188" t="s">
        <v>27</v>
      </c>
      <c r="B36" s="523" t="s">
        <v>38</v>
      </c>
      <c r="C36" s="556"/>
      <c r="D36" s="557"/>
      <c r="E36" s="195"/>
      <c r="F36" s="288"/>
      <c r="G36" s="313"/>
    </row>
    <row r="37" spans="1:7" ht="15">
      <c r="A37" s="188" t="s">
        <v>28</v>
      </c>
      <c r="B37" s="523" t="s">
        <v>440</v>
      </c>
      <c r="C37" s="556"/>
      <c r="D37" s="557"/>
      <c r="E37" s="179"/>
      <c r="F37" s="288"/>
      <c r="G37" s="313"/>
    </row>
    <row r="38" spans="1:7" ht="15">
      <c r="A38" s="188" t="s">
        <v>29</v>
      </c>
      <c r="B38" s="574" t="s">
        <v>441</v>
      </c>
      <c r="C38" s="575"/>
      <c r="D38" s="576"/>
      <c r="E38" s="179"/>
      <c r="F38" s="288"/>
      <c r="G38" s="314"/>
    </row>
    <row r="39" spans="1:7" ht="15">
      <c r="A39" s="204" t="s">
        <v>30</v>
      </c>
      <c r="B39" s="523" t="s">
        <v>442</v>
      </c>
      <c r="C39" s="556"/>
      <c r="D39" s="557"/>
      <c r="E39" s="577"/>
      <c r="F39" s="315"/>
      <c r="G39" s="314"/>
    </row>
    <row r="40" spans="1:7" ht="15">
      <c r="A40" s="204" t="s">
        <v>42</v>
      </c>
      <c r="B40" s="579" t="s">
        <v>240</v>
      </c>
      <c r="C40" s="580"/>
      <c r="D40" s="581"/>
      <c r="E40" s="578"/>
      <c r="F40" s="288"/>
      <c r="G40" s="316"/>
    </row>
    <row r="41" spans="1:7">
      <c r="A41" s="188" t="s">
        <v>43</v>
      </c>
      <c r="B41" s="281" t="s">
        <v>11</v>
      </c>
      <c r="C41" s="282"/>
      <c r="D41" s="283"/>
      <c r="E41" s="179"/>
      <c r="F41" s="288"/>
    </row>
    <row r="42" spans="1:7" ht="15">
      <c r="A42" s="566" t="s">
        <v>26</v>
      </c>
      <c r="B42" s="567"/>
      <c r="C42" s="567"/>
      <c r="D42" s="567"/>
      <c r="E42" s="568"/>
      <c r="F42" s="187"/>
    </row>
    <row r="43" spans="1:7" ht="13.5" customHeight="1">
      <c r="A43" s="310"/>
      <c r="B43" s="540"/>
      <c r="C43" s="563"/>
      <c r="D43" s="563"/>
      <c r="E43" s="563"/>
      <c r="F43" s="563"/>
    </row>
    <row r="44" spans="1:7" ht="13.5" customHeight="1">
      <c r="A44" s="311"/>
      <c r="B44" s="311"/>
      <c r="C44" s="286"/>
      <c r="D44" s="286"/>
      <c r="E44" s="286"/>
      <c r="F44" s="200"/>
    </row>
    <row r="45" spans="1:7" ht="13.5" customHeight="1">
      <c r="A45" s="310"/>
      <c r="B45" s="540"/>
      <c r="C45" s="563"/>
      <c r="D45" s="563"/>
      <c r="E45" s="563"/>
      <c r="F45" s="563"/>
    </row>
    <row r="47" spans="1:7" ht="15.75" customHeight="1">
      <c r="A47" s="539" t="s">
        <v>211</v>
      </c>
      <c r="B47" s="539"/>
      <c r="C47" s="539"/>
      <c r="D47" s="539"/>
      <c r="E47" s="539"/>
      <c r="F47" s="539"/>
    </row>
    <row r="48" spans="1:7" ht="9.75" customHeight="1">
      <c r="A48" s="317"/>
      <c r="B48" s="317"/>
      <c r="C48" s="317"/>
      <c r="D48" s="317"/>
      <c r="E48" s="317"/>
      <c r="F48" s="317"/>
    </row>
    <row r="49" spans="1:6" ht="15.75" customHeight="1">
      <c r="A49" s="564" t="s">
        <v>212</v>
      </c>
      <c r="B49" s="565"/>
      <c r="C49" s="565"/>
      <c r="D49" s="565"/>
      <c r="E49" s="565"/>
      <c r="F49" s="565"/>
    </row>
    <row r="50" spans="1:6" ht="15.75" customHeight="1">
      <c r="A50" s="188" t="s">
        <v>213</v>
      </c>
      <c r="B50" s="516" t="s">
        <v>215</v>
      </c>
      <c r="C50" s="569"/>
      <c r="D50" s="562"/>
      <c r="E50" s="284" t="s">
        <v>8</v>
      </c>
      <c r="F50" s="187" t="s">
        <v>9</v>
      </c>
    </row>
    <row r="51" spans="1:6" ht="15.75" customHeight="1">
      <c r="A51" s="188" t="s">
        <v>27</v>
      </c>
      <c r="B51" s="523" t="s">
        <v>214</v>
      </c>
      <c r="C51" s="508"/>
      <c r="D51" s="570"/>
      <c r="E51" s="179"/>
      <c r="F51" s="288"/>
    </row>
    <row r="52" spans="1:6" ht="15.75" customHeight="1">
      <c r="A52" s="188" t="s">
        <v>28</v>
      </c>
      <c r="B52" s="523" t="s">
        <v>268</v>
      </c>
      <c r="C52" s="508"/>
      <c r="D52" s="570"/>
      <c r="E52" s="179"/>
      <c r="F52" s="288"/>
    </row>
    <row r="53" spans="1:6" ht="15.75" customHeight="1">
      <c r="A53" s="188"/>
      <c r="B53" s="516" t="s">
        <v>61</v>
      </c>
      <c r="C53" s="544"/>
      <c r="D53" s="545"/>
      <c r="E53" s="179"/>
      <c r="F53" s="187"/>
    </row>
    <row r="54" spans="1:6">
      <c r="A54" s="188" t="s">
        <v>29</v>
      </c>
      <c r="B54" s="543" t="s">
        <v>232</v>
      </c>
      <c r="C54" s="543"/>
      <c r="D54" s="543"/>
      <c r="E54" s="179"/>
      <c r="F54" s="288"/>
    </row>
    <row r="55" spans="1:6" ht="15.75" customHeight="1">
      <c r="A55" s="516" t="s">
        <v>56</v>
      </c>
      <c r="B55" s="517"/>
      <c r="C55" s="517"/>
      <c r="D55" s="517"/>
      <c r="E55" s="186"/>
      <c r="F55" s="187"/>
    </row>
    <row r="56" spans="1:6" ht="13.5" customHeight="1">
      <c r="A56" s="310"/>
      <c r="B56" s="540"/>
      <c r="C56" s="563"/>
      <c r="D56" s="563"/>
      <c r="E56" s="563"/>
      <c r="F56" s="563"/>
    </row>
    <row r="57" spans="1:6">
      <c r="A57" s="196"/>
      <c r="B57" s="197"/>
      <c r="C57" s="197"/>
      <c r="D57" s="197"/>
      <c r="E57" s="198"/>
      <c r="F57" s="199"/>
    </row>
    <row r="58" spans="1:6" ht="27.75" customHeight="1">
      <c r="A58" s="564" t="s">
        <v>269</v>
      </c>
      <c r="B58" s="565"/>
      <c r="C58" s="565"/>
      <c r="D58" s="565"/>
      <c r="E58" s="565"/>
      <c r="F58" s="565"/>
    </row>
    <row r="59" spans="1:6">
      <c r="A59" s="284" t="s">
        <v>216</v>
      </c>
      <c r="B59" s="531" t="s">
        <v>233</v>
      </c>
      <c r="C59" s="531"/>
      <c r="D59" s="531"/>
      <c r="E59" s="284" t="s">
        <v>8</v>
      </c>
      <c r="F59" s="187" t="s">
        <v>9</v>
      </c>
    </row>
    <row r="60" spans="1:6">
      <c r="A60" s="188" t="s">
        <v>27</v>
      </c>
      <c r="B60" s="532" t="s">
        <v>234</v>
      </c>
      <c r="C60" s="532"/>
      <c r="D60" s="532"/>
      <c r="E60" s="179"/>
      <c r="F60" s="288"/>
    </row>
    <row r="61" spans="1:6">
      <c r="A61" s="188" t="s">
        <v>28</v>
      </c>
      <c r="B61" s="532" t="s">
        <v>18</v>
      </c>
      <c r="C61" s="532"/>
      <c r="D61" s="532"/>
      <c r="E61" s="179"/>
      <c r="F61" s="288"/>
    </row>
    <row r="62" spans="1:6" ht="13.5">
      <c r="A62" s="188" t="s">
        <v>29</v>
      </c>
      <c r="B62" s="532" t="s">
        <v>231</v>
      </c>
      <c r="C62" s="532"/>
      <c r="D62" s="532"/>
      <c r="E62" s="179"/>
      <c r="F62" s="288"/>
    </row>
    <row r="63" spans="1:6">
      <c r="A63" s="188" t="s">
        <v>30</v>
      </c>
      <c r="B63" s="532" t="s">
        <v>13</v>
      </c>
      <c r="C63" s="532"/>
      <c r="D63" s="532"/>
      <c r="E63" s="179"/>
      <c r="F63" s="288"/>
    </row>
    <row r="64" spans="1:6">
      <c r="A64" s="188" t="s">
        <v>42</v>
      </c>
      <c r="B64" s="532" t="s">
        <v>270</v>
      </c>
      <c r="C64" s="532"/>
      <c r="D64" s="532"/>
      <c r="E64" s="179"/>
      <c r="F64" s="288"/>
    </row>
    <row r="65" spans="1:7" ht="15">
      <c r="A65" s="188" t="s">
        <v>43</v>
      </c>
      <c r="B65" s="523" t="s">
        <v>218</v>
      </c>
      <c r="C65" s="556"/>
      <c r="D65" s="557"/>
      <c r="E65" s="179"/>
      <c r="F65" s="288"/>
    </row>
    <row r="66" spans="1:7">
      <c r="A66" s="188" t="s">
        <v>44</v>
      </c>
      <c r="B66" s="532" t="s">
        <v>15</v>
      </c>
      <c r="C66" s="532"/>
      <c r="D66" s="532"/>
      <c r="E66" s="179"/>
      <c r="F66" s="288"/>
    </row>
    <row r="67" spans="1:7">
      <c r="A67" s="188" t="s">
        <v>45</v>
      </c>
      <c r="B67" s="532" t="s">
        <v>16</v>
      </c>
      <c r="C67" s="532"/>
      <c r="D67" s="532"/>
      <c r="E67" s="179"/>
      <c r="F67" s="288"/>
    </row>
    <row r="68" spans="1:7">
      <c r="A68" s="531" t="s">
        <v>56</v>
      </c>
      <c r="B68" s="531"/>
      <c r="C68" s="531"/>
      <c r="D68" s="531"/>
      <c r="E68" s="186"/>
      <c r="F68" s="187"/>
    </row>
    <row r="69" spans="1:7" ht="13.5" customHeight="1">
      <c r="A69" s="318"/>
      <c r="B69" s="558"/>
      <c r="C69" s="559"/>
      <c r="D69" s="559"/>
      <c r="E69" s="559"/>
      <c r="F69" s="559"/>
    </row>
    <row r="70" spans="1:7" ht="13.5" customHeight="1">
      <c r="A70" s="318"/>
      <c r="B70" s="540"/>
      <c r="C70" s="560"/>
      <c r="D70" s="560"/>
      <c r="E70" s="560"/>
      <c r="F70" s="560"/>
    </row>
    <row r="71" spans="1:7">
      <c r="A71" s="196"/>
      <c r="B71" s="197"/>
      <c r="C71" s="197"/>
      <c r="D71" s="197"/>
      <c r="E71" s="198"/>
      <c r="F71" s="199"/>
      <c r="G71" s="319"/>
    </row>
    <row r="72" spans="1:7" ht="15" customHeight="1">
      <c r="A72" s="561" t="s">
        <v>221</v>
      </c>
      <c r="B72" s="555"/>
      <c r="C72" s="555"/>
      <c r="D72" s="555"/>
      <c r="E72" s="555"/>
      <c r="F72" s="555"/>
      <c r="G72" s="319"/>
    </row>
    <row r="73" spans="1:7" hidden="1">
      <c r="A73" s="196"/>
      <c r="B73" s="197"/>
      <c r="C73" s="197"/>
      <c r="D73" s="197"/>
      <c r="E73" s="198"/>
      <c r="F73" s="199"/>
      <c r="G73" s="319"/>
    </row>
    <row r="74" spans="1:7" ht="15.75" customHeight="1">
      <c r="A74" s="284" t="s">
        <v>219</v>
      </c>
      <c r="B74" s="516" t="s">
        <v>47</v>
      </c>
      <c r="C74" s="562"/>
      <c r="D74" s="284" t="s">
        <v>182</v>
      </c>
      <c r="E74" s="284" t="s">
        <v>183</v>
      </c>
      <c r="F74" s="187" t="s">
        <v>9</v>
      </c>
    </row>
    <row r="75" spans="1:7" ht="15.75" customHeight="1">
      <c r="A75" s="188" t="s">
        <v>27</v>
      </c>
      <c r="B75" s="523" t="s">
        <v>12</v>
      </c>
      <c r="C75" s="508"/>
      <c r="D75" s="183"/>
      <c r="E75" s="184"/>
      <c r="F75" s="288"/>
    </row>
    <row r="76" spans="1:7">
      <c r="A76" s="188" t="s">
        <v>28</v>
      </c>
      <c r="B76" s="523" t="s">
        <v>241</v>
      </c>
      <c r="C76" s="508"/>
      <c r="D76" s="183"/>
      <c r="E76" s="184"/>
      <c r="F76" s="288"/>
    </row>
    <row r="77" spans="1:7">
      <c r="A77" s="188" t="s">
        <v>29</v>
      </c>
      <c r="B77" s="281" t="s">
        <v>238</v>
      </c>
      <c r="C77" s="282"/>
      <c r="D77" s="320"/>
      <c r="E77" s="321"/>
      <c r="F77" s="288"/>
    </row>
    <row r="78" spans="1:7">
      <c r="A78" s="188" t="s">
        <v>30</v>
      </c>
      <c r="B78" s="523" t="s">
        <v>162</v>
      </c>
      <c r="C78" s="508"/>
      <c r="D78" s="508"/>
      <c r="E78" s="524"/>
      <c r="F78" s="288"/>
    </row>
    <row r="79" spans="1:7">
      <c r="A79" s="188" t="s">
        <v>42</v>
      </c>
      <c r="B79" s="523" t="s">
        <v>153</v>
      </c>
      <c r="C79" s="508"/>
      <c r="D79" s="508"/>
      <c r="E79" s="524"/>
      <c r="F79" s="288"/>
    </row>
    <row r="80" spans="1:7">
      <c r="A80" s="188" t="s">
        <v>43</v>
      </c>
      <c r="B80" s="523" t="s">
        <v>48</v>
      </c>
      <c r="C80" s="508"/>
      <c r="D80" s="508"/>
      <c r="E80" s="524"/>
      <c r="F80" s="288"/>
    </row>
    <row r="81" spans="1:8">
      <c r="A81" s="188" t="s">
        <v>44</v>
      </c>
      <c r="B81" s="523" t="s">
        <v>11</v>
      </c>
      <c r="C81" s="508"/>
      <c r="D81" s="508"/>
      <c r="E81" s="524"/>
      <c r="F81" s="288"/>
    </row>
    <row r="82" spans="1:8">
      <c r="A82" s="531" t="s">
        <v>56</v>
      </c>
      <c r="B82" s="531"/>
      <c r="C82" s="531"/>
      <c r="D82" s="531"/>
      <c r="E82" s="531"/>
      <c r="F82" s="187"/>
    </row>
    <row r="83" spans="1:8" ht="11.25" customHeight="1">
      <c r="A83" s="322"/>
      <c r="B83" s="552"/>
      <c r="C83" s="553"/>
      <c r="D83" s="553"/>
      <c r="E83" s="553"/>
      <c r="F83" s="553"/>
    </row>
    <row r="84" spans="1:8" ht="11.25" customHeight="1">
      <c r="A84" s="322"/>
      <c r="B84" s="554"/>
      <c r="C84" s="555"/>
      <c r="D84" s="555"/>
      <c r="E84" s="555"/>
      <c r="F84" s="555"/>
    </row>
    <row r="85" spans="1:8" ht="11.25" customHeight="1">
      <c r="A85" s="322"/>
      <c r="B85" s="546"/>
      <c r="C85" s="547"/>
      <c r="D85" s="547"/>
      <c r="E85" s="547"/>
      <c r="F85" s="547"/>
    </row>
    <row r="86" spans="1:8" ht="15" customHeight="1">
      <c r="A86" s="286"/>
      <c r="B86" s="286"/>
      <c r="C86" s="286"/>
      <c r="D86" s="286"/>
      <c r="E86" s="286"/>
      <c r="F86" s="200"/>
    </row>
    <row r="87" spans="1:8" ht="17.25" customHeight="1">
      <c r="A87" s="548" t="s">
        <v>237</v>
      </c>
      <c r="B87" s="548"/>
      <c r="C87" s="548"/>
      <c r="D87" s="548"/>
      <c r="E87" s="548"/>
      <c r="F87" s="548"/>
    </row>
    <row r="88" spans="1:8">
      <c r="A88" s="516" t="s">
        <v>220</v>
      </c>
      <c r="B88" s="517"/>
      <c r="C88" s="517"/>
      <c r="D88" s="517"/>
      <c r="E88" s="518"/>
      <c r="F88" s="187" t="s">
        <v>9</v>
      </c>
    </row>
    <row r="89" spans="1:8">
      <c r="A89" s="188" t="s">
        <v>213</v>
      </c>
      <c r="B89" s="549" t="s">
        <v>215</v>
      </c>
      <c r="C89" s="550"/>
      <c r="D89" s="550"/>
      <c r="E89" s="551"/>
      <c r="F89" s="187"/>
    </row>
    <row r="90" spans="1:8">
      <c r="A90" s="188" t="s">
        <v>216</v>
      </c>
      <c r="B90" s="549" t="s">
        <v>217</v>
      </c>
      <c r="C90" s="550"/>
      <c r="D90" s="550"/>
      <c r="E90" s="551"/>
      <c r="F90" s="187"/>
    </row>
    <row r="91" spans="1:8">
      <c r="A91" s="188" t="s">
        <v>219</v>
      </c>
      <c r="B91" s="549" t="s">
        <v>47</v>
      </c>
      <c r="C91" s="550"/>
      <c r="D91" s="550"/>
      <c r="E91" s="551"/>
      <c r="F91" s="187"/>
    </row>
    <row r="92" spans="1:8">
      <c r="A92" s="516" t="s">
        <v>56</v>
      </c>
      <c r="B92" s="517"/>
      <c r="C92" s="517"/>
      <c r="D92" s="517"/>
      <c r="E92" s="518"/>
      <c r="F92" s="187"/>
    </row>
    <row r="93" spans="1:8">
      <c r="A93" s="286"/>
      <c r="B93" s="286"/>
      <c r="C93" s="286"/>
      <c r="D93" s="286"/>
      <c r="E93" s="286"/>
      <c r="F93" s="200"/>
    </row>
    <row r="94" spans="1:8">
      <c r="A94" s="286"/>
      <c r="B94" s="286"/>
      <c r="C94" s="286"/>
      <c r="D94" s="286"/>
      <c r="E94" s="286"/>
      <c r="F94" s="200"/>
    </row>
    <row r="95" spans="1:8">
      <c r="A95" s="542" t="s">
        <v>242</v>
      </c>
      <c r="B95" s="542"/>
      <c r="C95" s="542"/>
      <c r="D95" s="542"/>
      <c r="E95" s="542"/>
      <c r="F95" s="542"/>
      <c r="H95" s="319"/>
    </row>
    <row r="96" spans="1:8" ht="6.75" customHeight="1"/>
    <row r="97" spans="1:7">
      <c r="A97" s="284">
        <v>3</v>
      </c>
      <c r="B97" s="531" t="s">
        <v>67</v>
      </c>
      <c r="C97" s="531"/>
      <c r="D97" s="531"/>
      <c r="E97" s="284" t="s">
        <v>8</v>
      </c>
      <c r="F97" s="187" t="s">
        <v>9</v>
      </c>
    </row>
    <row r="98" spans="1:7">
      <c r="A98" s="188" t="s">
        <v>27</v>
      </c>
      <c r="B98" s="532" t="s">
        <v>243</v>
      </c>
      <c r="C98" s="532"/>
      <c r="D98" s="532"/>
      <c r="E98" s="179"/>
      <c r="F98" s="288"/>
      <c r="G98" s="319"/>
    </row>
    <row r="99" spans="1:7">
      <c r="A99" s="188" t="s">
        <v>28</v>
      </c>
      <c r="B99" s="543" t="s">
        <v>244</v>
      </c>
      <c r="C99" s="543"/>
      <c r="D99" s="543"/>
      <c r="E99" s="179"/>
      <c r="F99" s="288"/>
    </row>
    <row r="100" spans="1:7" ht="12.75" customHeight="1">
      <c r="A100" s="188" t="s">
        <v>29</v>
      </c>
      <c r="B100" s="543" t="s">
        <v>245</v>
      </c>
      <c r="C100" s="543"/>
      <c r="D100" s="543"/>
      <c r="E100" s="179"/>
      <c r="F100" s="288"/>
    </row>
    <row r="101" spans="1:7">
      <c r="A101" s="188" t="s">
        <v>30</v>
      </c>
      <c r="B101" s="543" t="s">
        <v>246</v>
      </c>
      <c r="C101" s="543"/>
      <c r="D101" s="543"/>
      <c r="E101" s="179"/>
      <c r="F101" s="288"/>
    </row>
    <row r="102" spans="1:7">
      <c r="A102" s="188" t="s">
        <v>42</v>
      </c>
      <c r="B102" s="543" t="s">
        <v>271</v>
      </c>
      <c r="C102" s="543"/>
      <c r="D102" s="543"/>
      <c r="E102" s="179"/>
      <c r="F102" s="288"/>
    </row>
    <row r="103" spans="1:7" ht="12.75" customHeight="1">
      <c r="A103" s="188" t="s">
        <v>43</v>
      </c>
      <c r="B103" s="533" t="s">
        <v>247</v>
      </c>
      <c r="C103" s="534"/>
      <c r="D103" s="535"/>
      <c r="E103" s="179"/>
      <c r="F103" s="288"/>
    </row>
    <row r="104" spans="1:7">
      <c r="A104" s="516" t="s">
        <v>56</v>
      </c>
      <c r="B104" s="517"/>
      <c r="C104" s="517"/>
      <c r="D104" s="518"/>
      <c r="E104" s="186"/>
      <c r="F104" s="187"/>
    </row>
    <row r="105" spans="1:7">
      <c r="A105" s="286"/>
      <c r="B105" s="286"/>
      <c r="C105" s="286"/>
      <c r="D105" s="286"/>
      <c r="E105" s="286"/>
      <c r="F105" s="200"/>
    </row>
    <row r="106" spans="1:7">
      <c r="A106" s="286"/>
      <c r="B106" s="286"/>
      <c r="C106" s="286"/>
      <c r="D106" s="286"/>
      <c r="E106" s="286"/>
      <c r="F106" s="200"/>
    </row>
    <row r="107" spans="1:7">
      <c r="A107" s="542" t="s">
        <v>248</v>
      </c>
      <c r="B107" s="542"/>
      <c r="C107" s="542"/>
      <c r="D107" s="542"/>
      <c r="E107" s="542"/>
      <c r="F107" s="542"/>
    </row>
    <row r="108" spans="1:7" ht="7.5" customHeight="1">
      <c r="F108" s="203"/>
    </row>
    <row r="109" spans="1:7">
      <c r="A109" s="542" t="s">
        <v>272</v>
      </c>
      <c r="B109" s="542"/>
      <c r="C109" s="542"/>
      <c r="D109" s="542"/>
      <c r="E109" s="542"/>
      <c r="F109" s="542"/>
    </row>
    <row r="110" spans="1:7" hidden="1">
      <c r="A110" s="286"/>
      <c r="B110" s="286"/>
      <c r="C110" s="286"/>
      <c r="D110" s="286"/>
      <c r="E110" s="286"/>
      <c r="F110" s="286"/>
    </row>
    <row r="111" spans="1:7">
      <c r="A111" s="284" t="s">
        <v>55</v>
      </c>
      <c r="B111" s="520" t="s">
        <v>273</v>
      </c>
      <c r="C111" s="521"/>
      <c r="D111" s="522"/>
      <c r="E111" s="284" t="s">
        <v>8</v>
      </c>
      <c r="F111" s="187" t="s">
        <v>9</v>
      </c>
    </row>
    <row r="112" spans="1:7">
      <c r="A112" s="188" t="s">
        <v>27</v>
      </c>
      <c r="B112" s="533" t="s">
        <v>274</v>
      </c>
      <c r="C112" s="534"/>
      <c r="D112" s="535"/>
      <c r="E112" s="179"/>
      <c r="F112" s="288"/>
    </row>
    <row r="113" spans="1:9" ht="12.75" customHeight="1">
      <c r="A113" s="188" t="s">
        <v>28</v>
      </c>
      <c r="B113" s="533" t="s">
        <v>275</v>
      </c>
      <c r="C113" s="534"/>
      <c r="D113" s="535"/>
      <c r="E113" s="179"/>
      <c r="F113" s="288"/>
    </row>
    <row r="114" spans="1:9">
      <c r="A114" s="188" t="s">
        <v>29</v>
      </c>
      <c r="B114" s="533" t="s">
        <v>276</v>
      </c>
      <c r="C114" s="534"/>
      <c r="D114" s="535"/>
      <c r="E114" s="179"/>
      <c r="F114" s="288"/>
      <c r="I114" s="323"/>
    </row>
    <row r="115" spans="1:9">
      <c r="A115" s="188" t="s">
        <v>30</v>
      </c>
      <c r="B115" s="543" t="s">
        <v>277</v>
      </c>
      <c r="C115" s="543"/>
      <c r="D115" s="543"/>
      <c r="E115" s="179"/>
      <c r="F115" s="288"/>
    </row>
    <row r="116" spans="1:9">
      <c r="A116" s="188" t="s">
        <v>42</v>
      </c>
      <c r="B116" s="523" t="s">
        <v>278</v>
      </c>
      <c r="C116" s="508"/>
      <c r="D116" s="524"/>
      <c r="E116" s="179"/>
      <c r="F116" s="288"/>
      <c r="I116" s="323"/>
    </row>
    <row r="117" spans="1:9">
      <c r="A117" s="188" t="s">
        <v>43</v>
      </c>
      <c r="B117" s="533" t="s">
        <v>279</v>
      </c>
      <c r="C117" s="534"/>
      <c r="D117" s="535"/>
      <c r="E117" s="179"/>
      <c r="F117" s="288"/>
    </row>
    <row r="118" spans="1:9" ht="15">
      <c r="A118" s="204"/>
      <c r="B118" s="516" t="s">
        <v>61</v>
      </c>
      <c r="C118" s="544"/>
      <c r="D118" s="545"/>
      <c r="E118" s="179"/>
      <c r="F118" s="187"/>
    </row>
    <row r="119" spans="1:9" ht="13.5" customHeight="1">
      <c r="A119" s="318"/>
      <c r="B119" s="540"/>
      <c r="C119" s="541"/>
      <c r="D119" s="541"/>
      <c r="E119" s="541"/>
      <c r="F119" s="541"/>
    </row>
    <row r="120" spans="1:9" ht="13.5" customHeight="1">
      <c r="A120" s="318"/>
      <c r="B120" s="540"/>
      <c r="C120" s="541"/>
      <c r="D120" s="541"/>
      <c r="E120" s="541"/>
      <c r="F120" s="541"/>
    </row>
    <row r="121" spans="1:9">
      <c r="A121" s="286"/>
      <c r="B121" s="286"/>
      <c r="C121" s="286"/>
      <c r="D121" s="286"/>
      <c r="E121" s="286"/>
      <c r="F121" s="200"/>
    </row>
    <row r="122" spans="1:9">
      <c r="A122" s="542" t="s">
        <v>280</v>
      </c>
      <c r="B122" s="542"/>
      <c r="C122" s="542"/>
      <c r="D122" s="542"/>
      <c r="E122" s="542"/>
      <c r="F122" s="542"/>
    </row>
    <row r="123" spans="1:9" hidden="1">
      <c r="F123" s="203"/>
    </row>
    <row r="124" spans="1:9">
      <c r="A124" s="284" t="s">
        <v>58</v>
      </c>
      <c r="B124" s="520" t="s">
        <v>281</v>
      </c>
      <c r="C124" s="521"/>
      <c r="D124" s="522"/>
      <c r="E124" s="284" t="s">
        <v>8</v>
      </c>
      <c r="F124" s="187" t="s">
        <v>9</v>
      </c>
    </row>
    <row r="125" spans="1:9">
      <c r="A125" s="188" t="s">
        <v>27</v>
      </c>
      <c r="B125" s="543" t="s">
        <v>282</v>
      </c>
      <c r="C125" s="543"/>
      <c r="D125" s="543"/>
      <c r="E125" s="179"/>
      <c r="F125" s="288"/>
    </row>
    <row r="126" spans="1:9">
      <c r="A126" s="516" t="s">
        <v>61</v>
      </c>
      <c r="B126" s="517"/>
      <c r="C126" s="517"/>
      <c r="D126" s="517"/>
      <c r="E126" s="186"/>
      <c r="F126" s="187"/>
    </row>
    <row r="127" spans="1:9" ht="14.25" customHeight="1">
      <c r="A127" s="318"/>
      <c r="B127" s="540"/>
      <c r="C127" s="541"/>
      <c r="D127" s="541"/>
      <c r="E127" s="541"/>
      <c r="F127" s="541"/>
    </row>
    <row r="128" spans="1:9" ht="16.5" customHeight="1"/>
    <row r="129" spans="1:6">
      <c r="A129" s="519" t="s">
        <v>249</v>
      </c>
      <c r="B129" s="519"/>
      <c r="C129" s="519"/>
      <c r="D129" s="519"/>
      <c r="E129" s="519"/>
      <c r="F129" s="519"/>
    </row>
    <row r="130" spans="1:6" hidden="1">
      <c r="A130" s="286"/>
    </row>
    <row r="131" spans="1:6">
      <c r="A131" s="284">
        <v>4</v>
      </c>
      <c r="B131" s="516" t="s">
        <v>250</v>
      </c>
      <c r="C131" s="517"/>
      <c r="D131" s="517"/>
      <c r="E131" s="518"/>
      <c r="F131" s="187" t="s">
        <v>9</v>
      </c>
    </row>
    <row r="132" spans="1:6">
      <c r="A132" s="205" t="s">
        <v>55</v>
      </c>
      <c r="B132" s="523" t="s">
        <v>273</v>
      </c>
      <c r="C132" s="508"/>
      <c r="D132" s="508"/>
      <c r="E132" s="524"/>
      <c r="F132" s="288"/>
    </row>
    <row r="133" spans="1:6">
      <c r="A133" s="205" t="s">
        <v>58</v>
      </c>
      <c r="B133" s="523" t="s">
        <v>281</v>
      </c>
      <c r="C133" s="508"/>
      <c r="D133" s="508"/>
      <c r="E133" s="524"/>
      <c r="F133" s="288"/>
    </row>
    <row r="134" spans="1:6">
      <c r="A134" s="516" t="s">
        <v>56</v>
      </c>
      <c r="B134" s="517"/>
      <c r="C134" s="517"/>
      <c r="D134" s="517"/>
      <c r="E134" s="518"/>
      <c r="F134" s="187"/>
    </row>
    <row r="136" spans="1:6" hidden="1"/>
    <row r="137" spans="1:6" ht="15.75" customHeight="1">
      <c r="A137" s="539" t="s">
        <v>222</v>
      </c>
      <c r="B137" s="539"/>
      <c r="C137" s="539"/>
      <c r="D137" s="539"/>
      <c r="E137" s="539"/>
      <c r="F137" s="539"/>
    </row>
    <row r="138" spans="1:6" ht="8.25" customHeight="1"/>
    <row r="139" spans="1:6">
      <c r="A139" s="188">
        <v>5</v>
      </c>
      <c r="B139" s="516" t="s">
        <v>25</v>
      </c>
      <c r="C139" s="517"/>
      <c r="D139" s="517"/>
      <c r="E139" s="518"/>
      <c r="F139" s="187" t="s">
        <v>9</v>
      </c>
    </row>
    <row r="140" spans="1:6">
      <c r="A140" s="188" t="s">
        <v>27</v>
      </c>
      <c r="B140" s="523" t="s">
        <v>104</v>
      </c>
      <c r="C140" s="508"/>
      <c r="D140" s="508"/>
      <c r="E140" s="524"/>
      <c r="F140" s="288"/>
    </row>
    <row r="141" spans="1:6">
      <c r="A141" s="188" t="s">
        <v>28</v>
      </c>
      <c r="B141" s="523" t="s">
        <v>527</v>
      </c>
      <c r="C141" s="508"/>
      <c r="D141" s="508"/>
      <c r="E141" s="524"/>
      <c r="F141" s="288"/>
    </row>
    <row r="142" spans="1:6">
      <c r="A142" s="188" t="s">
        <v>29</v>
      </c>
      <c r="B142" s="523" t="s">
        <v>52</v>
      </c>
      <c r="C142" s="508"/>
      <c r="D142" s="508"/>
      <c r="E142" s="524"/>
      <c r="F142" s="288"/>
    </row>
    <row r="143" spans="1:6">
      <c r="A143" s="188" t="s">
        <v>30</v>
      </c>
      <c r="B143" s="523" t="s">
        <v>25</v>
      </c>
      <c r="C143" s="508"/>
      <c r="D143" s="508"/>
      <c r="E143" s="524"/>
      <c r="F143" s="288"/>
    </row>
    <row r="144" spans="1:6">
      <c r="A144" s="188" t="s">
        <v>42</v>
      </c>
      <c r="B144" s="523" t="s">
        <v>523</v>
      </c>
      <c r="C144" s="508"/>
      <c r="D144" s="508"/>
      <c r="E144" s="524"/>
      <c r="F144" s="288"/>
    </row>
    <row r="145" spans="1:6">
      <c r="A145" s="516" t="s">
        <v>56</v>
      </c>
      <c r="B145" s="517"/>
      <c r="C145" s="517"/>
      <c r="D145" s="517"/>
      <c r="E145" s="518"/>
      <c r="F145" s="187"/>
    </row>
    <row r="146" spans="1:6" ht="11.25" customHeight="1">
      <c r="A146" s="318"/>
      <c r="B146" s="324"/>
    </row>
    <row r="147" spans="1:6" ht="11.25" customHeight="1"/>
    <row r="148" spans="1:6">
      <c r="A148" s="519" t="s">
        <v>223</v>
      </c>
      <c r="B148" s="519"/>
      <c r="C148" s="519"/>
      <c r="D148" s="519"/>
      <c r="E148" s="519"/>
      <c r="F148" s="519"/>
    </row>
    <row r="150" spans="1:6">
      <c r="A150" s="284">
        <v>6</v>
      </c>
      <c r="B150" s="531" t="s">
        <v>80</v>
      </c>
      <c r="C150" s="531"/>
      <c r="D150" s="531"/>
      <c r="E150" s="284" t="s">
        <v>8</v>
      </c>
      <c r="F150" s="187" t="s">
        <v>9</v>
      </c>
    </row>
    <row r="151" spans="1:6">
      <c r="A151" s="188" t="s">
        <v>27</v>
      </c>
      <c r="B151" s="532" t="s">
        <v>283</v>
      </c>
      <c r="C151" s="532"/>
      <c r="D151" s="532"/>
      <c r="E151" s="179"/>
      <c r="F151" s="288"/>
    </row>
    <row r="152" spans="1:6">
      <c r="A152" s="188" t="s">
        <v>28</v>
      </c>
      <c r="B152" s="533" t="s">
        <v>20</v>
      </c>
      <c r="C152" s="534"/>
      <c r="D152" s="535"/>
      <c r="E152" s="179"/>
      <c r="F152" s="288"/>
    </row>
    <row r="153" spans="1:6">
      <c r="A153" s="188" t="s">
        <v>29</v>
      </c>
      <c r="B153" s="520" t="s">
        <v>21</v>
      </c>
      <c r="C153" s="521"/>
      <c r="D153" s="521"/>
      <c r="E153" s="185"/>
      <c r="F153" s="187"/>
    </row>
    <row r="154" spans="1:6">
      <c r="A154" s="206" t="s">
        <v>224</v>
      </c>
      <c r="B154" s="533" t="s">
        <v>22</v>
      </c>
      <c r="C154" s="534"/>
      <c r="D154" s="535"/>
      <c r="E154" s="179"/>
      <c r="F154" s="288"/>
    </row>
    <row r="155" spans="1:6">
      <c r="A155" s="206" t="s">
        <v>225</v>
      </c>
      <c r="B155" s="533" t="s">
        <v>23</v>
      </c>
      <c r="C155" s="534"/>
      <c r="D155" s="535"/>
      <c r="E155" s="179"/>
      <c r="F155" s="288"/>
    </row>
    <row r="156" spans="1:6">
      <c r="A156" s="206" t="s">
        <v>226</v>
      </c>
      <c r="B156" s="536" t="s">
        <v>24</v>
      </c>
      <c r="C156" s="537"/>
      <c r="D156" s="538"/>
      <c r="E156" s="179"/>
      <c r="F156" s="288"/>
    </row>
    <row r="157" spans="1:6">
      <c r="A157" s="516" t="s">
        <v>56</v>
      </c>
      <c r="B157" s="517"/>
      <c r="C157" s="517"/>
      <c r="D157" s="517"/>
      <c r="E157" s="518"/>
      <c r="F157" s="187"/>
    </row>
    <row r="158" spans="1:6">
      <c r="A158" s="325"/>
      <c r="B158" s="325"/>
    </row>
    <row r="159" spans="1:6">
      <c r="A159" s="325"/>
      <c r="B159" s="325"/>
    </row>
    <row r="160" spans="1:6">
      <c r="A160" s="325"/>
      <c r="B160" s="325"/>
    </row>
    <row r="161" spans="1:7">
      <c r="A161" s="325"/>
      <c r="B161" s="325"/>
    </row>
    <row r="162" spans="1:7">
      <c r="A162" s="519" t="s">
        <v>251</v>
      </c>
      <c r="B162" s="519"/>
      <c r="C162" s="519"/>
      <c r="D162" s="519"/>
      <c r="E162" s="519"/>
      <c r="F162" s="519"/>
    </row>
    <row r="163" spans="1:7" ht="20.25" customHeight="1">
      <c r="A163" s="520" t="s">
        <v>150</v>
      </c>
      <c r="B163" s="521"/>
      <c r="C163" s="521"/>
      <c r="D163" s="521"/>
      <c r="E163" s="522"/>
      <c r="F163" s="187" t="s">
        <v>9</v>
      </c>
    </row>
    <row r="164" spans="1:7">
      <c r="A164" s="188" t="s">
        <v>27</v>
      </c>
      <c r="B164" s="523" t="s">
        <v>88</v>
      </c>
      <c r="C164" s="508"/>
      <c r="D164" s="508"/>
      <c r="E164" s="524"/>
      <c r="F164" s="288"/>
    </row>
    <row r="165" spans="1:7">
      <c r="A165" s="188" t="s">
        <v>28</v>
      </c>
      <c r="B165" s="523" t="s">
        <v>227</v>
      </c>
      <c r="C165" s="508"/>
      <c r="D165" s="508"/>
      <c r="E165" s="524"/>
      <c r="F165" s="288"/>
    </row>
    <row r="166" spans="1:7">
      <c r="A166" s="188" t="s">
        <v>29</v>
      </c>
      <c r="B166" s="523" t="s">
        <v>228</v>
      </c>
      <c r="C166" s="508"/>
      <c r="D166" s="508"/>
      <c r="E166" s="524"/>
      <c r="F166" s="288"/>
    </row>
    <row r="167" spans="1:7">
      <c r="A167" s="188" t="s">
        <v>30</v>
      </c>
      <c r="B167" s="523" t="s">
        <v>229</v>
      </c>
      <c r="C167" s="508"/>
      <c r="D167" s="508"/>
      <c r="E167" s="524"/>
      <c r="F167" s="288"/>
    </row>
    <row r="168" spans="1:7">
      <c r="A168" s="188" t="s">
        <v>42</v>
      </c>
      <c r="B168" s="523" t="s">
        <v>254</v>
      </c>
      <c r="C168" s="508"/>
      <c r="D168" s="508"/>
      <c r="E168" s="524"/>
      <c r="F168" s="288"/>
    </row>
    <row r="169" spans="1:7" ht="16.5" customHeight="1">
      <c r="A169" s="516" t="s">
        <v>253</v>
      </c>
      <c r="B169" s="517"/>
      <c r="C169" s="517"/>
      <c r="D169" s="517"/>
      <c r="E169" s="518"/>
      <c r="F169" s="187"/>
    </row>
    <row r="170" spans="1:7">
      <c r="A170" s="188" t="s">
        <v>43</v>
      </c>
      <c r="B170" s="523" t="s">
        <v>255</v>
      </c>
      <c r="C170" s="508"/>
      <c r="D170" s="508"/>
      <c r="E170" s="524"/>
      <c r="F170" s="288"/>
    </row>
    <row r="171" spans="1:7">
      <c r="A171" s="516" t="s">
        <v>252</v>
      </c>
      <c r="B171" s="517"/>
      <c r="C171" s="517"/>
      <c r="D171" s="517"/>
      <c r="E171" s="518"/>
      <c r="F171" s="187"/>
      <c r="G171" s="319"/>
    </row>
    <row r="172" spans="1:7" ht="15">
      <c r="A172" s="528" t="s">
        <v>267</v>
      </c>
      <c r="B172" s="529"/>
      <c r="C172" s="529"/>
      <c r="D172" s="529"/>
      <c r="E172" s="529"/>
      <c r="F172" s="187"/>
      <c r="G172" s="326"/>
    </row>
    <row r="173" spans="1:7">
      <c r="B173" s="324"/>
      <c r="C173" s="324"/>
      <c r="D173" s="196"/>
      <c r="E173" s="196"/>
      <c r="F173" s="199"/>
    </row>
    <row r="174" spans="1:7" ht="26.25" customHeight="1">
      <c r="A174" s="530" t="s">
        <v>265</v>
      </c>
      <c r="B174" s="530"/>
      <c r="C174" s="530"/>
      <c r="D174" s="530"/>
      <c r="E174" s="530"/>
      <c r="F174" s="530"/>
    </row>
    <row r="175" spans="1:7" ht="13.5" thickBot="1">
      <c r="A175" s="327"/>
      <c r="B175" s="327"/>
      <c r="C175" s="327"/>
      <c r="D175" s="327"/>
      <c r="E175" s="327"/>
      <c r="F175" s="327"/>
    </row>
    <row r="176" spans="1:7" ht="14.25" thickTop="1" thickBot="1">
      <c r="A176" s="328" t="s">
        <v>102</v>
      </c>
      <c r="B176" s="329"/>
      <c r="C176" s="330"/>
      <c r="D176" s="331" t="s">
        <v>133</v>
      </c>
      <c r="E176" s="329"/>
      <c r="F176" s="332"/>
      <c r="G176" s="333"/>
    </row>
    <row r="177" spans="1:10" ht="13.5" thickTop="1">
      <c r="A177" s="501" t="s">
        <v>136</v>
      </c>
      <c r="B177" s="502"/>
      <c r="C177" s="503"/>
      <c r="D177" s="504" t="s">
        <v>262</v>
      </c>
      <c r="E177" s="505"/>
      <c r="F177" s="506"/>
    </row>
    <row r="178" spans="1:10">
      <c r="A178" s="507" t="s">
        <v>135</v>
      </c>
      <c r="B178" s="508"/>
      <c r="C178" s="509"/>
      <c r="D178" s="510" t="s">
        <v>266</v>
      </c>
      <c r="E178" s="511"/>
      <c r="F178" s="512"/>
    </row>
    <row r="179" spans="1:10" ht="27" customHeight="1" thickBot="1">
      <c r="A179" s="513" t="s">
        <v>137</v>
      </c>
      <c r="B179" s="514"/>
      <c r="C179" s="515"/>
      <c r="D179" s="525" t="s">
        <v>263</v>
      </c>
      <c r="E179" s="526"/>
      <c r="F179" s="527"/>
    </row>
    <row r="180" spans="1:10" ht="13.5" thickBot="1">
      <c r="A180" s="488" t="s">
        <v>61</v>
      </c>
      <c r="B180" s="489"/>
      <c r="C180" s="490"/>
      <c r="D180" s="491" t="s">
        <v>264</v>
      </c>
      <c r="E180" s="492"/>
      <c r="F180" s="493"/>
    </row>
    <row r="181" spans="1:10" ht="28.5" customHeight="1" thickTop="1" thickBot="1">
      <c r="A181" s="494" t="s">
        <v>578</v>
      </c>
      <c r="B181" s="495"/>
      <c r="C181" s="496"/>
      <c r="D181" s="334" t="s">
        <v>256</v>
      </c>
      <c r="E181" s="334" t="s">
        <v>259</v>
      </c>
      <c r="F181" s="335" t="s">
        <v>260</v>
      </c>
    </row>
    <row r="182" spans="1:10" ht="14.25" thickTop="1" thickBot="1">
      <c r="A182" s="497" t="s">
        <v>134</v>
      </c>
      <c r="B182" s="498"/>
      <c r="C182" s="499"/>
      <c r="D182" s="336" t="s">
        <v>257</v>
      </c>
      <c r="E182" s="336" t="s">
        <v>258</v>
      </c>
      <c r="F182" s="337" t="s">
        <v>261</v>
      </c>
      <c r="J182" s="338"/>
    </row>
    <row r="183" spans="1:10" ht="30.75" customHeight="1" thickTop="1">
      <c r="A183" s="500" t="s">
        <v>155</v>
      </c>
      <c r="B183" s="500"/>
      <c r="C183" s="500"/>
      <c r="D183" s="500"/>
      <c r="E183" s="500"/>
      <c r="F183" s="500"/>
    </row>
    <row r="186" spans="1:10">
      <c r="C186" s="339"/>
      <c r="F186" s="340"/>
    </row>
    <row r="187" spans="1:10">
      <c r="C187" s="339"/>
      <c r="D187" s="341"/>
      <c r="E187" s="341"/>
      <c r="F187" s="342"/>
    </row>
    <row r="188" spans="1:10">
      <c r="C188" s="339"/>
    </row>
    <row r="189" spans="1:10">
      <c r="C189" s="339"/>
      <c r="D189" s="341"/>
      <c r="E189" s="341"/>
      <c r="F189" s="342"/>
    </row>
    <row r="190" spans="1:10">
      <c r="C190" s="339"/>
      <c r="D190" s="343"/>
      <c r="E190" s="343"/>
      <c r="F190" s="344"/>
    </row>
    <row r="191" spans="1:10">
      <c r="C191" s="339"/>
      <c r="F191" s="340"/>
    </row>
    <row r="192" spans="1:10">
      <c r="C192" s="339"/>
      <c r="F192" s="340"/>
    </row>
    <row r="193" spans="3:6">
      <c r="C193" s="339"/>
      <c r="F193" s="340"/>
    </row>
    <row r="194" spans="3:6">
      <c r="C194" s="339"/>
    </row>
    <row r="195" spans="3:6">
      <c r="C195" s="339"/>
    </row>
  </sheetData>
  <mergeCells count="134">
    <mergeCell ref="A3:G3"/>
    <mergeCell ref="A4:F4"/>
    <mergeCell ref="C7:F7"/>
    <mergeCell ref="C8:F8"/>
    <mergeCell ref="C9:F9"/>
    <mergeCell ref="A11:F11"/>
    <mergeCell ref="A17:F17"/>
    <mergeCell ref="A18:C18"/>
    <mergeCell ref="D18:E18"/>
    <mergeCell ref="A19:C19"/>
    <mergeCell ref="D19:E19"/>
    <mergeCell ref="D28:E28"/>
    <mergeCell ref="B33:F33"/>
    <mergeCell ref="B35:D35"/>
    <mergeCell ref="B36:D36"/>
    <mergeCell ref="B37:D37"/>
    <mergeCell ref="B38:D38"/>
    <mergeCell ref="B39:D39"/>
    <mergeCell ref="E39:E40"/>
    <mergeCell ref="B40:D40"/>
    <mergeCell ref="A42:E42"/>
    <mergeCell ref="B43:F43"/>
    <mergeCell ref="B45:F45"/>
    <mergeCell ref="A47:F47"/>
    <mergeCell ref="A49:F49"/>
    <mergeCell ref="B50:D50"/>
    <mergeCell ref="B51:D51"/>
    <mergeCell ref="B52:D52"/>
    <mergeCell ref="B53:D53"/>
    <mergeCell ref="B54:D54"/>
    <mergeCell ref="A55:D55"/>
    <mergeCell ref="B56:F56"/>
    <mergeCell ref="A58:F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A68:D68"/>
    <mergeCell ref="B69:F69"/>
    <mergeCell ref="B70:F70"/>
    <mergeCell ref="A72:F72"/>
    <mergeCell ref="B74:C74"/>
    <mergeCell ref="B75:C75"/>
    <mergeCell ref="B76:C76"/>
    <mergeCell ref="B78:E78"/>
    <mergeCell ref="B79:E79"/>
    <mergeCell ref="B80:E80"/>
    <mergeCell ref="B81:E81"/>
    <mergeCell ref="A82:E82"/>
    <mergeCell ref="B83:F83"/>
    <mergeCell ref="B84:F84"/>
    <mergeCell ref="B85:F85"/>
    <mergeCell ref="A87:F87"/>
    <mergeCell ref="A88:E88"/>
    <mergeCell ref="B89:E89"/>
    <mergeCell ref="B90:E90"/>
    <mergeCell ref="B91:E91"/>
    <mergeCell ref="A92:E92"/>
    <mergeCell ref="A95:F95"/>
    <mergeCell ref="B97:D97"/>
    <mergeCell ref="B98:D98"/>
    <mergeCell ref="B99:D99"/>
    <mergeCell ref="B100:D100"/>
    <mergeCell ref="B101:D101"/>
    <mergeCell ref="B102:D102"/>
    <mergeCell ref="B103:D103"/>
    <mergeCell ref="A104:D104"/>
    <mergeCell ref="A107:F107"/>
    <mergeCell ref="A109:F109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F119"/>
    <mergeCell ref="B120:F120"/>
    <mergeCell ref="A122:F122"/>
    <mergeCell ref="B124:D124"/>
    <mergeCell ref="B125:D125"/>
    <mergeCell ref="A126:D126"/>
    <mergeCell ref="B127:F127"/>
    <mergeCell ref="A129:F129"/>
    <mergeCell ref="B131:E131"/>
    <mergeCell ref="B132:E132"/>
    <mergeCell ref="B133:E133"/>
    <mergeCell ref="A134:E134"/>
    <mergeCell ref="A137:F137"/>
    <mergeCell ref="B139:E139"/>
    <mergeCell ref="B140:E140"/>
    <mergeCell ref="B141:E141"/>
    <mergeCell ref="B142:E142"/>
    <mergeCell ref="B144:E144"/>
    <mergeCell ref="A145:E145"/>
    <mergeCell ref="A148:F148"/>
    <mergeCell ref="B150:D150"/>
    <mergeCell ref="B151:D151"/>
    <mergeCell ref="B143:E143"/>
    <mergeCell ref="B152:D152"/>
    <mergeCell ref="B153:D153"/>
    <mergeCell ref="B154:D154"/>
    <mergeCell ref="B155:D155"/>
    <mergeCell ref="B156:D156"/>
    <mergeCell ref="A157:E157"/>
    <mergeCell ref="A162:F162"/>
    <mergeCell ref="A163:E163"/>
    <mergeCell ref="B164:E164"/>
    <mergeCell ref="B165:E165"/>
    <mergeCell ref="B166:E166"/>
    <mergeCell ref="B167:E167"/>
    <mergeCell ref="D179:F179"/>
    <mergeCell ref="B168:E168"/>
    <mergeCell ref="A169:E169"/>
    <mergeCell ref="B170:E170"/>
    <mergeCell ref="A171:E171"/>
    <mergeCell ref="A172:E172"/>
    <mergeCell ref="A174:F174"/>
    <mergeCell ref="A180:C180"/>
    <mergeCell ref="D180:F180"/>
    <mergeCell ref="A181:C181"/>
    <mergeCell ref="A182:C182"/>
    <mergeCell ref="A183:F183"/>
    <mergeCell ref="A177:C177"/>
    <mergeCell ref="D177:F177"/>
    <mergeCell ref="A178:C178"/>
    <mergeCell ref="D178:F178"/>
    <mergeCell ref="A179:C179"/>
  </mergeCells>
  <printOptions horizontalCentered="1"/>
  <pageMargins left="0.70866141732283472" right="0.70866141732283472" top="0.78740157480314965" bottom="0.59055118110236227" header="0.31496062992125984" footer="0.31496062992125984"/>
  <pageSetup paperSize="9" orientation="portrait" r:id="rId1"/>
  <rowBreaks count="3" manualBreakCount="3">
    <brk id="46" max="5" man="1"/>
    <brk id="94" max="5" man="1"/>
    <brk id="14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15</vt:i4>
      </vt:variant>
    </vt:vector>
  </HeadingPairs>
  <TitlesOfParts>
    <vt:vector size="35" baseType="lpstr">
      <vt:lpstr>Carregador de material</vt:lpstr>
      <vt:lpstr>RESUMO DA CONTRATAÇÃO 12 meses</vt:lpstr>
      <vt:lpstr>Eng Mecânico</vt:lpstr>
      <vt:lpstr>Encarregado geral</vt:lpstr>
      <vt:lpstr>Eletricista</vt:lpstr>
      <vt:lpstr>Operador de Caldeira</vt:lpstr>
      <vt:lpstr>Bombeiro Gasista</vt:lpstr>
      <vt:lpstr>Auxiliar de manutenção</vt:lpstr>
      <vt:lpstr>Mecânico máquinas</vt:lpstr>
      <vt:lpstr>Torneiro mecânico</vt:lpstr>
      <vt:lpstr>Auxiliar administrativo</vt:lpstr>
      <vt:lpstr>Motorista</vt:lpstr>
      <vt:lpstr>Servente de limpeza</vt:lpstr>
      <vt:lpstr>Jauzeiro</vt:lpstr>
      <vt:lpstr>MATERIAIS DE USO EVENTUAL</vt:lpstr>
      <vt:lpstr>FERRAMENTAS</vt:lpstr>
      <vt:lpstr>INSUMOS</vt:lpstr>
      <vt:lpstr>UNIFORME</vt:lpstr>
      <vt:lpstr>EPI</vt:lpstr>
      <vt:lpstr>EQUIPAMENTO -VIDA ÚTIL EM MESES</vt:lpstr>
      <vt:lpstr>'Auxiliar administrativo'!Area_de_impressao</vt:lpstr>
      <vt:lpstr>'Auxiliar de manutenção'!Area_de_impressao</vt:lpstr>
      <vt:lpstr>'Bombeiro Gasista'!Area_de_impressao</vt:lpstr>
      <vt:lpstr>'Carregador de material'!Area_de_impressao</vt:lpstr>
      <vt:lpstr>Eletricista!Area_de_impressao</vt:lpstr>
      <vt:lpstr>'Encarregado geral'!Area_de_impressao</vt:lpstr>
      <vt:lpstr>'Eng Mecânico'!Area_de_impressao</vt:lpstr>
      <vt:lpstr>'EQUIPAMENTO -VIDA ÚTIL EM MESES'!Area_de_impressao</vt:lpstr>
      <vt:lpstr>'MATERIAIS DE USO EVENTUAL'!Area_de_impressao</vt:lpstr>
      <vt:lpstr>'Mecânico máquinas'!Area_de_impressao</vt:lpstr>
      <vt:lpstr>Motorista!Area_de_impressao</vt:lpstr>
      <vt:lpstr>'Operador de Caldeira'!Area_de_impressao</vt:lpstr>
      <vt:lpstr>'RESUMO DA CONTRATAÇÃO 12 meses'!Area_de_impressao</vt:lpstr>
      <vt:lpstr>'Servente de limpeza'!Area_de_impressao</vt:lpstr>
      <vt:lpstr>'Torneiro mecânico'!Area_de_impressao</vt:lpstr>
    </vt:vector>
  </TitlesOfParts>
  <Company>Part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Alzeir</dc:creator>
  <cp:lastModifiedBy>Josefa Herculano Alves</cp:lastModifiedBy>
  <cp:lastPrinted>2018-05-22T14:13:58Z</cp:lastPrinted>
  <dcterms:created xsi:type="dcterms:W3CDTF">2010-12-08T20:31:03Z</dcterms:created>
  <dcterms:modified xsi:type="dcterms:W3CDTF">2020-01-08T17:31:36Z</dcterms:modified>
</cp:coreProperties>
</file>