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s anuais/Reajuste 2024/Publicação site/"/>
    </mc:Choice>
  </mc:AlternateContent>
  <xr:revisionPtr revIDLastSave="24" documentId="8_{D28E1A85-EC39-4CF6-85EB-24E325D03CE4}" xr6:coauthVersionLast="47" xr6:coauthVersionMax="47" xr10:uidLastSave="{0DDC32D6-B200-2643-9669-B89C9027C1C0}"/>
  <bookViews>
    <workbookView xWindow="0" yWindow="760" windowWidth="29040" windowHeight="15720" xr2:uid="{78490A81-7E71-447D-B4C6-8A91D5E21E7A}"/>
  </bookViews>
  <sheets>
    <sheet name="Operadoras excluíd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7" i="3" l="1"/>
  <c r="F137" i="3"/>
  <c r="E137" i="3"/>
  <c r="D137" i="3"/>
  <c r="C137" i="3"/>
  <c r="A9" i="3"/>
  <c r="A8" i="3"/>
  <c r="A7" i="3"/>
  <c r="A6" i="3"/>
  <c r="A5" i="3"/>
  <c r="A2" i="3"/>
</calcChain>
</file>

<file path=xl/sharedStrings.xml><?xml version="1.0" encoding="utf-8"?>
<sst xmlns="http://schemas.openxmlformats.org/spreadsheetml/2006/main" count="258" uniqueCount="138">
  <si>
    <t>Operadora</t>
  </si>
  <si>
    <t>Modalidade</t>
  </si>
  <si>
    <t>Medicina de Grupo</t>
  </si>
  <si>
    <t>326305 - AMIL ASSISTÊNCIA MÉDICA INTERNACIONAL S.A.</t>
  </si>
  <si>
    <t>Cooperativa Médica</t>
  </si>
  <si>
    <t>Filantropia</t>
  </si>
  <si>
    <t>393321 - UNIMED-RIO COOPERATIVA DE TRABALHO MEDICO DO RIO DE JANEIRO</t>
  </si>
  <si>
    <t>355097 - SANTA HELENA ASSISTÊNCIA MÉDICA S/A.</t>
  </si>
  <si>
    <t>353353 - UNIMED TERESINA - COOPERATIVA DE TRABALHO MÉDICO</t>
  </si>
  <si>
    <t>337510 - MEDPLAN ASSISTÊNCIA MEDICA LTDA.</t>
  </si>
  <si>
    <t>355721 - UNIMED DE SANTOS COOP DE TRAB MEDICO</t>
  </si>
  <si>
    <t>326755 - ASSOCIAÇÃO EVANGELICA BENEFICENTE DE LONDRINA</t>
  </si>
  <si>
    <t>348520 - NOTRE DAME INTERMÉDICA MINAS GERAIS SAÚDE S.A.</t>
  </si>
  <si>
    <t>357391 - UNIMED VITORIA COOPERATIVA DE TRABALHO MEDICO</t>
  </si>
  <si>
    <t>326500 - SOBAM CENTRO MÉDICO HOSPITALAR S.A.</t>
  </si>
  <si>
    <t>422339 - LEVE SAUDE OPERADORA DE PLANOS DE SAUDE S.A</t>
  </si>
  <si>
    <t>313971 - FEDERAÇÃO DAS SOCIEDADES COOPERATIVAS DE TRABALHO MÉDICO DO ACRE, AMAPÁ, AMAZONAS, PARÁ, RONDONIA E RORAIMA</t>
  </si>
  <si>
    <t>Seguradora</t>
  </si>
  <si>
    <t>311359 - FUNDAÇÃO DE SAÚDE ITAIGUAPY</t>
  </si>
  <si>
    <t>422606 - CUIDAR.ME SAÚDE SA</t>
  </si>
  <si>
    <t>320251 - UNIMED RIO VERDE COOPERATIVA TRABALHO MEDICO</t>
  </si>
  <si>
    <t>349712 - UNIMED PONTA GROSSA COOPERATIVA DE TRABALHO MEDICO</t>
  </si>
  <si>
    <t>354511 - OPERADORA UNIESTE DE PLANOS DE SAÚDE LTDA</t>
  </si>
  <si>
    <t>319872 - CAMIM OPERADORA DE PLANO DE SAÚDE LTDA</t>
  </si>
  <si>
    <t>413194 - SANTA RITA SISTEMA DE SAUDE LTDA</t>
  </si>
  <si>
    <t>410624 - CONFIANÇA ASSISTÊNCIA MÉDICO HOSPITALAR LTDA</t>
  </si>
  <si>
    <t>416738 - OESTE SAÚDE ASSISTÊNCIA A SAÚDE SUPLEMENTAR S.A</t>
  </si>
  <si>
    <t>348082 - UNIMED ANHANGUERA COOPERATIVA DE TRABALHO MÉDICO</t>
  </si>
  <si>
    <t>415065 - MAIS SAÚDE PLANO DE SAÚDE LTDA</t>
  </si>
  <si>
    <t>311961 - UNIMED DE MANAUS COOP. DO TRABALHO MÉDICO LTDA</t>
  </si>
  <si>
    <t>322571 - UNIMED GUARAPUAVA COOPERATIVA DE TRABALHO MÉDICO</t>
  </si>
  <si>
    <t>419958 - ASSOCIAÇÃO PLANO DE SAÚDE SANTA CASA DE VALINHOS</t>
  </si>
  <si>
    <t>304051 - UNIMED MONTES CLAROS COOPERATIVA DE TRABALHO MÉDICO LTDA.</t>
  </si>
  <si>
    <t>354619 - UNIMED DE SAO JOSÉ DO RIO PARDO-COOP. DE TRAB. MÉDICO</t>
  </si>
  <si>
    <t>353264 - SANTA CASA DE MISERICORDIA DE SÃO JOSÉ DO RIO PARDO - HOSPITAL SÃO VICENTE</t>
  </si>
  <si>
    <t>319384 - UNIMED PLANALTO MÉDIO/RS - COOPERATIVA DE ASSISTÊNCIA À SAÚDE LTDA.</t>
  </si>
  <si>
    <t>354325 - UNIMED ARAGUARI COOPERATIVA DE TRABALHO MÉDICO</t>
  </si>
  <si>
    <t>365777 - UNIMED NOROESTE DO PARANÁ COOP DE TRABALHO MÉDICO .</t>
  </si>
  <si>
    <t>321931 - CONFERÊNCIA SÃO JOSÉ DO AVAÍ</t>
  </si>
  <si>
    <t>365238 - UNIMED DE IBITINGA COOPERATIVA DE TRABALHO MÉDICO</t>
  </si>
  <si>
    <t>347108 - UNIMED DE BARRETOS COOPERATIVA DE TRABALHO MÉDICO</t>
  </si>
  <si>
    <t>421669 - QSAÚDE - OPERADORA DE PLANOS DE SAÚDE LTDA.</t>
  </si>
  <si>
    <t>304344 - UNIMED PARÁ DE MINAS COOPERATIVA DE TRABALHO MÉDICO LTDA.</t>
  </si>
  <si>
    <t>401081 - AMESC - ASSOCIAÇÃO MÉDICA ESPÍRITA CRISTÃ</t>
  </si>
  <si>
    <t>417599 - ASSOCIAÇAO DOS FUNCIONARIOS PUBLICOS DO ESTADO DO RIO GRANDE DO SUL</t>
  </si>
  <si>
    <t>317896 - UNIMED VERTENTE DO CAPARAÓ - COOPERATIVA DE TRABALHO MÉDICO LTDA</t>
  </si>
  <si>
    <t>412538 - UNIHOSP SERVICOS DE SAUDE LTDA</t>
  </si>
  <si>
    <t>411582 - PLANO DE SAUDE ASES LTDA.</t>
  </si>
  <si>
    <t>321320 - IRMANDADE DA SANTA CASA DE MISERICÓRDIA E MATERNIDADE DONA ZILDA SALVAGNI</t>
  </si>
  <si>
    <t>351776 - UNIMED DE REGISTRO COOPERATIVA DE TRABALHO MÉDICO</t>
  </si>
  <si>
    <t>314587 - UNIMED VIÇOSA - COOPERATIVA DE TRABALHO MÉDICO</t>
  </si>
  <si>
    <t>413291 - CGO SAÚDE - OPERADORA DE PLANOS DE SAÚDE LTDA</t>
  </si>
  <si>
    <t>419753 - MEDGOLD ASSISTENCIA MEDICA LTDA - ME</t>
  </si>
  <si>
    <t>343722 - UNIMED PONTE NOVA COOPERATIVA DE TRABALHO MEDICO LTDA</t>
  </si>
  <si>
    <t>324299 - PLAMER PLANO MEDICO RESENDE LTDA</t>
  </si>
  <si>
    <t>316458 - UNIMED REGIONAL DE FLORIANO - COOPERATIVA DE TRABALHO MÉDICO</t>
  </si>
  <si>
    <t>305626 - PRONTOCLINICA E HOSPITAIS SAO LUCAS S/A</t>
  </si>
  <si>
    <t>327468 - UNIMED SUDOESTE PAULISTA COOPERATIVA DE TRABALHO MÉDICO</t>
  </si>
  <si>
    <t>304123 - UNIMED DE AVARÉ COOPERATIVA DE TRABALHO MÉDICO</t>
  </si>
  <si>
    <t>420786 - ASSOCIAÇÃO SANTA CASA CLÍNICAS DE BIRIGUI</t>
  </si>
  <si>
    <t>408883 - CENTRO MÉDICO FÁTIMA LTDA</t>
  </si>
  <si>
    <t>400190 - SANTO ANDRÉ PLANOS DE ASSISTENCIA MÉDICA LTDA.</t>
  </si>
  <si>
    <t>414131 - RN METROPOLITAN LTDA</t>
  </si>
  <si>
    <t>413721 - SOCIEDADE BENEFICENTE DEZOITO DE JULHO</t>
  </si>
  <si>
    <t>341941 - HOSPITAL DE PRONTOCLINICA LTDA.</t>
  </si>
  <si>
    <t>336467 - UNIMED PATOS - COOPERATIVA DE TRABALHO MÉDICO</t>
  </si>
  <si>
    <t>406708 - A.P.S ASSISTÊNCIA PERSONALIZADA À SAÚDE LTDA</t>
  </si>
  <si>
    <t>402834 - UNIMED STA RITA, STA ROSA E SÃO SIMÃO COOP. TRAB. MÉDICO</t>
  </si>
  <si>
    <t>414905 - VITA ASSISTÊNCIA A SAÚDE LTDA.</t>
  </si>
  <si>
    <t>344788 - UNIMED DE CORUMBA COOPERATIVA DE TRABALHO MÉDICO</t>
  </si>
  <si>
    <t>422380 - YOU ASSISTÊNCIA MÉDICA LTDA.</t>
  </si>
  <si>
    <t>363189 - HOSPITAL S.P. LTDA.</t>
  </si>
  <si>
    <t>354996 - UNIMED ALFENAS COOPERATIVA DE TRABALHO MEDICO</t>
  </si>
  <si>
    <t>340146 - ASSOCIAÇÃO AUXILIADORA DAS CLASSES LABORIOSAS</t>
  </si>
  <si>
    <t>337561 - UNIMED VALE DO CARANGOLA COOPERATIVA DE TRABALHO MEDICO LTDA</t>
  </si>
  <si>
    <t>309524 - UNIMED DE MONTE ALTO - COOPERATIVA DE TRABALHO MÉDICO</t>
  </si>
  <si>
    <t>422614 - KIPP SAÚDE LTDA.</t>
  </si>
  <si>
    <t>313475 - UNIMED REGIONAL DE PICOS - COOPERATIVA DE TRABALHO MÉDICO</t>
  </si>
  <si>
    <t>415910 - CENTRO DE ENDOCRINOLOGIA DE JUNDIAÍ S/S LTDA</t>
  </si>
  <si>
    <t>325465 - AMPARA ASSISTÊNCIA MÉDICA PARAÍSO LTDA</t>
  </si>
  <si>
    <t>418731 - ASSOCIAÇÃO DE SAÚDE DOS FORNECEDORES DE CANA DE PIRACICABA E REGIÃO</t>
  </si>
  <si>
    <t>421871 - ANGELI SISTEMAS DE SAUDE S.A.</t>
  </si>
  <si>
    <t>420930 - HOSPITAL DE CARIDADE SÃO VICENTE DE PAULO</t>
  </si>
  <si>
    <t>415898 - SOCIEDADE BENECAP DE ASSISTÊNCIA À SAÚDE</t>
  </si>
  <si>
    <t>324523 - UNIMED PARAIBA - FEDERAÇAO DAS SOCIEDADES COOPERATIVAS DE TRABALHO MEDICO</t>
  </si>
  <si>
    <t>364070 - UNIMED TRÊS PONTAS - COOPERATIVA DE TRABALHO MÉDICO</t>
  </si>
  <si>
    <t>325082 - UNIMED DO OESTE DA BAHIA COOPERATIVA DE TRABALHO MÉDICO</t>
  </si>
  <si>
    <t>407534 - ÔNIX OPERADORA DE PLANOS DE SAÚDE LTDA</t>
  </si>
  <si>
    <t>421154 - SAÚDE BRASIL ASSISTÊNCIA MÉDICA LTDA.</t>
  </si>
  <si>
    <t>419362 - HOSPITAL BOM SAMARITANO S/S LTDA</t>
  </si>
  <si>
    <t>413551 - PLAMEDH - PLANO DE ASSISTÊNCIA MÉDICO-HOSPITALAR LTDA</t>
  </si>
  <si>
    <t>358509 - SANTA LUZIA ASSISTENCIA MEDICA S.A.</t>
  </si>
  <si>
    <t>420841 - INTERCLINICAS PLANO VIDA USA OPERADORA DE SAUDE LTDA</t>
  </si>
  <si>
    <t>422959 - PRESERVE SAUDE ASSISTENCIA MEDICA LTDA</t>
  </si>
  <si>
    <t>000884 - ITAUSEG SAÚDE S.A.</t>
  </si>
  <si>
    <t>416975 - ALCANCE SAÚDE EIRELI</t>
  </si>
  <si>
    <t>422479 - LIVRI OPERADORA DE PLANO DE SAÚDE LTDA</t>
  </si>
  <si>
    <t>422444 - HAPPYMED PLANO DE SAÚDE LTDA</t>
  </si>
  <si>
    <t>423408 - PLANO SIGMA SAÚDE LTDA</t>
  </si>
  <si>
    <t>410179 - EVERCROSS PLANEJAMENTO DE ASSISTÊNCIA MÉDICA LTDA.</t>
  </si>
  <si>
    <t>305995 - GOOD LIFE SAUDE LTDA</t>
  </si>
  <si>
    <t>422746 - SALUSMED OPERADORA DE PLANOS DE SAUDE LTDA</t>
  </si>
  <si>
    <t>422134 - UNIVIDA USA OPERADORA EM SAUDE S/A</t>
  </si>
  <si>
    <t>422762 - SOCIEDADE PORTUGUESA DE BENEFICENCIA</t>
  </si>
  <si>
    <t>421987 - LIFE SAÚDE ASSISTÊNCIA MÉDICA LTDA</t>
  </si>
  <si>
    <t>423718 - SUL DO PARÁ LTDA</t>
  </si>
  <si>
    <t>418781 - SAUDE CASSEB ASSISTENCIA MEDICA LTDA</t>
  </si>
  <si>
    <t>422754 - ODILE SERVIÇOS DE SAÚDE LTDA.</t>
  </si>
  <si>
    <t>304212 - ON MED ASSISTÊNCIA MÉDICA LTDA</t>
  </si>
  <si>
    <t>417823 - PREMIUM SAÚDE S.A.</t>
  </si>
  <si>
    <t>423173 - INTEGRA ASSISTENCIA MEDICA SA</t>
  </si>
  <si>
    <t>423335 - UNITY SERVIÇOS INTEGRADOS DE SAÚDE LTDA.</t>
  </si>
  <si>
    <t>423351 - AME VVIDA PLANOS DE SAUDE INTEGRADO LTDA.</t>
  </si>
  <si>
    <t>418170 - QUALLITY PRÓ SAÚDE PLANO DE ASSISTÊNCIA MÉDICA LTDA.</t>
  </si>
  <si>
    <t>419168 - ADPART M2 ADMINISTRAÇÃO E PARTICIPAÇÕES LTDA</t>
  </si>
  <si>
    <t>415081 - PORTO DIAS SAUDE LTDA.</t>
  </si>
  <si>
    <t>422827 - TRINO - ALIANCA FILANTRÓPICA DE ASSISTÊNCIA E INTEGRAÇÃO PARA O DESENVOLVIMENTO DA SAUDE</t>
  </si>
  <si>
    <t>348805 - PROMED ASSISTENCIA MEDICA LTDA</t>
  </si>
  <si>
    <t>402478 - ORALCLASS ASSISTENCIA MÉDICA E ODONTOLOGICA LTDA.</t>
  </si>
  <si>
    <t>361852 - UNIAO DE CLINICAS RIO GRANDE LTDA</t>
  </si>
  <si>
    <t>350729 - OPERADORA DE PLANOS PRIVADOS DE ASSISTENCIA A SAUDE CONSAUDE S/S LTDA</t>
  </si>
  <si>
    <t>304158 - UNIMED BOA VISTA COOPERATIVA DE TRABALHO MÉDICO</t>
  </si>
  <si>
    <t>358169 - UNIMED DE ARIQUEMES COOPERATIVA DE TRABALHO MÉDICO</t>
  </si>
  <si>
    <t>421995 - VIVA PLANOS DE SAUDE LTDA</t>
  </si>
  <si>
    <t>306649 - SERPRAM - SERVIÇO DE PRESTAÇÃO DE ASSISTÊNCIA MÉDICO-HOSPITALAR S.A.</t>
  </si>
  <si>
    <t>320111 - SAÚDE SIM LTDA</t>
  </si>
  <si>
    <t>418854 - ASSOCIAÇÃO METROPOLITANA DE ASSISTÊNCIA À SAÚDE</t>
  </si>
  <si>
    <t>346471 - PROMED BRASIL ASSISTÊNCIA MÉDICA LTDA.</t>
  </si>
  <si>
    <t>300012 - CEMIL CENTRO MEDICO DE ITU LTDA.</t>
  </si>
  <si>
    <t>369373 - HUMANA SAÚDE SUL LTDA.</t>
  </si>
  <si>
    <t>Motivos de Exclusão</t>
  </si>
  <si>
    <t>* Operadoras com vínculos ativos apresentaram uma sequência ininterrupta de mais de 1 beneficiário nos 12 meses findos em dezembro de cada ano</t>
  </si>
  <si>
    <t>Cancelada? [2]</t>
  </si>
  <si>
    <t>Nova ops? [1]</t>
  </si>
  <si>
    <t>Beneficiário? [3]</t>
  </si>
  <si>
    <t>Despesa? [4]</t>
  </si>
  <si>
    <t>Ressalva? [5]</t>
  </si>
  <si>
    <t>Operadoras excluídas da base de cálculo da VDA 2023/2022 e seus respectivos motivos de exclusão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</si>
</sst>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4"/>
      <color rgb="FFFF0000"/>
      <name val="Aptos Narrow"/>
      <family val="2"/>
      <scheme val="minor"/>
    </font>
    <font>
      <u/>
      <sz val="11"/>
      <color theme="1"/>
      <name val="Aptos Display"/>
      <family val="2"/>
      <scheme val="major"/>
    </font>
    <font>
      <sz val="11"/>
      <color theme="1"/>
      <name val="Aptos Display"/>
      <family val="2"/>
      <scheme val="major"/>
    </font>
    <font>
      <i/>
      <sz val="9"/>
      <color theme="1"/>
      <name val="Aptos Display"/>
      <family val="2"/>
      <scheme val="major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4" xfId="1" xr:uid="{2158F606-78C0-449C-A9C4-43803CF5E67F}"/>
  </cellStyles>
  <dxfs count="15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1" defaultTableStyle="TableStyleMedium2" defaultPivotStyle="PivotStyleLight16">
    <tableStyle name="Invisible" pivot="0" table="0" count="0" xr9:uid="{65F8FC75-9A66-410B-A283-7F605760E3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737D41-D3A2-47E6-B94B-9194D156956F}" name="operadoras" displayName="operadoras" ref="A12:G137" totalsRowCount="1" headerRowDxfId="14" dataDxfId="13" totalsRowDxfId="12">
  <autoFilter ref="A12:G136" xr:uid="{C0C5898A-869F-49E4-8AD8-73919E6A91E1}"/>
  <sortState xmlns:xlrd2="http://schemas.microsoft.com/office/spreadsheetml/2017/richdata2" ref="A13:G18">
    <sortCondition ref="A12:A18"/>
  </sortState>
  <tableColumns count="7">
    <tableColumn id="1" xr3:uid="{91D52FBE-EF0E-49AF-BAEA-9DDC589BCF67}" name="Operadora" dataDxfId="11"/>
    <tableColumn id="2" xr3:uid="{D95CD7A6-EC64-4FE6-AAE1-8ECE020B3C15}" name="Modalidade" dataDxfId="10"/>
    <tableColumn id="3" xr3:uid="{6F818AC1-496A-4A9E-9EA9-4C535A7C7340}" name="Nova ops? [1]" totalsRowFunction="custom" dataDxfId="9" totalsRowDxfId="8">
      <totalsRowFormula>SUBTOTAL(9,operadoras[Nova ops? '[1']])</totalsRowFormula>
    </tableColumn>
    <tableColumn id="4" xr3:uid="{2914FC47-E14E-4D42-95B6-737EC76A59D3}" name="Cancelada? [2]" totalsRowFunction="custom" dataDxfId="7" totalsRowDxfId="6">
      <totalsRowFormula>SUBTOTAL(9,operadoras[Cancelada? '[2']])</totalsRowFormula>
    </tableColumn>
    <tableColumn id="5" xr3:uid="{EE5C8BB1-D146-4888-99D3-FEFAB4693C0D}" name="Beneficiário? [3]" totalsRowFunction="custom" dataDxfId="5" totalsRowDxfId="4">
      <totalsRowFormula>SUBTOTAL(9,operadoras[Beneficiário? '[3']])</totalsRowFormula>
    </tableColumn>
    <tableColumn id="6" xr3:uid="{50BF2782-5F75-4ABC-8C0F-B46DE47C23CB}" name="Despesa? [4]" totalsRowFunction="custom" dataDxfId="3" totalsRowDxfId="2">
      <totalsRowFormula>SUBTOTAL(9,operadoras[Despesa? '[4']])</totalsRowFormula>
    </tableColumn>
    <tableColumn id="7" xr3:uid="{B70501FD-ABC2-4E40-BE4B-8363CF55DBA9}" name="Ressalva? [5]" totalsRowFunction="custom" dataDxfId="1" totalsRowDxfId="0">
      <totalsRowFormula>SUBTOTAL(9,operadoras[Ressalva? '[5']])</totalsRow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9B32-373D-4A43-B22E-95D0D958EB17}">
  <dimension ref="A1:I137"/>
  <sheetViews>
    <sheetView showGridLines="0" showZeros="0" tabSelected="1" zoomScaleNormal="100" workbookViewId="0">
      <selection activeCell="A7" sqref="A7"/>
    </sheetView>
  </sheetViews>
  <sheetFormatPr baseColWidth="10" defaultColWidth="8.83203125" defaultRowHeight="15" x14ac:dyDescent="0.2"/>
  <cols>
    <col min="1" max="1" width="84.5" customWidth="1"/>
    <col min="2" max="2" width="19.5" bestFit="1" customWidth="1"/>
    <col min="3" max="3" width="11.83203125" style="1" customWidth="1"/>
    <col min="4" max="4" width="12.1640625" style="1" customWidth="1"/>
    <col min="5" max="5" width="13.1640625" style="1" customWidth="1"/>
    <col min="6" max="7" width="11.33203125" style="1" customWidth="1"/>
    <col min="8" max="8" width="10.5" customWidth="1"/>
    <col min="9" max="9" width="8.1640625" customWidth="1"/>
  </cols>
  <sheetData>
    <row r="1" spans="1:9" s="4" customFormat="1" ht="19" x14ac:dyDescent="0.25">
      <c r="A1" s="2" t="s">
        <v>137</v>
      </c>
      <c r="C1" s="5"/>
      <c r="D1" s="5"/>
      <c r="E1" s="5"/>
      <c r="F1" s="5"/>
      <c r="G1" s="5"/>
    </row>
    <row r="2" spans="1:9" s="4" customFormat="1" x14ac:dyDescent="0.2">
      <c r="A2" t="str">
        <f>SUBTOTAL(3,operadoras[Operadora])-H10&amp;" operadoras"</f>
        <v>124 operadoras</v>
      </c>
      <c r="C2" s="5"/>
      <c r="D2" s="5"/>
      <c r="E2" s="5"/>
      <c r="F2" s="5"/>
      <c r="G2" s="5"/>
    </row>
    <row r="3" spans="1:9" s="4" customFormat="1" x14ac:dyDescent="0.2">
      <c r="A3"/>
      <c r="C3" s="5"/>
      <c r="D3" s="5"/>
      <c r="E3" s="5"/>
      <c r="F3" s="5"/>
      <c r="G3" s="5"/>
    </row>
    <row r="4" spans="1:9" s="7" customFormat="1" x14ac:dyDescent="0.2">
      <c r="A4" s="6" t="s">
        <v>130</v>
      </c>
      <c r="C4" s="8"/>
      <c r="D4" s="8"/>
      <c r="E4" s="8"/>
      <c r="F4" s="8"/>
      <c r="G4" s="8"/>
    </row>
    <row r="5" spans="1:9" s="7" customFormat="1" x14ac:dyDescent="0.2">
      <c r="A5" s="7" t="str">
        <f>"[1] Início de operação ("&amp;SUBTOTAL(9,operadoras[Nova ops? '[1']])&amp;" operadoras)"</f>
        <v>[1] Início de operação (5 operadoras)</v>
      </c>
      <c r="C5" s="8"/>
      <c r="D5" s="8"/>
      <c r="E5" s="8"/>
      <c r="F5" s="8"/>
      <c r="G5" s="8"/>
    </row>
    <row r="6" spans="1:9" s="7" customFormat="1" x14ac:dyDescent="0.2">
      <c r="A6" s="7" t="str">
        <f>"[2] Registro cancelado ("&amp;SUBTOTAL(9,operadoras[Cancelada? '[2']])&amp;" operadoras)"</f>
        <v>[2] Registro cancelado (19 operadoras)</v>
      </c>
      <c r="C6" s="8"/>
      <c r="D6" s="8"/>
      <c r="E6" s="8"/>
      <c r="F6" s="8"/>
      <c r="G6" s="8"/>
    </row>
    <row r="7" spans="1:9" s="7" customFormat="1" x14ac:dyDescent="0.2">
      <c r="A7" s="7" t="str">
        <f>"[3] Sem vínculos ativos* no período de análise ("&amp;SUBTOTAL(9,operadoras[Beneficiário? '[3']])&amp;" operadoras)"</f>
        <v>[3] Sem vínculos ativos* no período de análise (42 operadoras)</v>
      </c>
      <c r="C7" s="8"/>
      <c r="D7" s="8"/>
      <c r="E7" s="8"/>
      <c r="F7" s="8"/>
      <c r="G7" s="8"/>
    </row>
    <row r="8" spans="1:9" s="7" customFormat="1" x14ac:dyDescent="0.2">
      <c r="A8" s="7" t="str">
        <f>"[4] Sem despesa assistencial no período de análise ("&amp;SUBTOTAL(9,operadoras[Despesa? '[4']])&amp;" operadoras)"</f>
        <v>[4] Sem despesa assistencial no período de análise (48 operadoras)</v>
      </c>
      <c r="C8" s="8"/>
      <c r="D8" s="8"/>
      <c r="E8" s="8"/>
      <c r="F8" s="8"/>
      <c r="G8" s="8"/>
    </row>
    <row r="9" spans="1:9" s="7" customFormat="1" x14ac:dyDescent="0.2">
      <c r="A9" s="7" t="str">
        <f>"[5] Ressalvas nas demonstrações contábeis ("&amp;SUBTOTAL(9,operadoras[Ressalva? '[5']])&amp;" operadoras)"</f>
        <v>[5] Ressalvas nas demonstrações contábeis (80 operadoras)</v>
      </c>
      <c r="C9" s="8"/>
      <c r="D9" s="8"/>
      <c r="E9" s="8"/>
      <c r="F9" s="8"/>
      <c r="G9" s="8"/>
    </row>
    <row r="10" spans="1:9" s="10" customFormat="1" ht="13" x14ac:dyDescent="0.2">
      <c r="A10" s="9" t="s">
        <v>131</v>
      </c>
      <c r="C10" s="11"/>
      <c r="D10" s="11"/>
      <c r="E10" s="11"/>
      <c r="F10" s="11"/>
      <c r="G10" s="11"/>
      <c r="H10" s="11"/>
      <c r="I10" s="11"/>
    </row>
    <row r="12" spans="1:9" ht="16" x14ac:dyDescent="0.2">
      <c r="A12" s="12" t="s">
        <v>0</v>
      </c>
      <c r="B12" s="12" t="s">
        <v>1</v>
      </c>
      <c r="C12" s="3" t="s">
        <v>133</v>
      </c>
      <c r="D12" s="3" t="s">
        <v>132</v>
      </c>
      <c r="E12" s="3" t="s">
        <v>134</v>
      </c>
      <c r="F12" s="3" t="s">
        <v>135</v>
      </c>
      <c r="G12" s="3" t="s">
        <v>136</v>
      </c>
    </row>
    <row r="13" spans="1:9" x14ac:dyDescent="0.2">
      <c r="A13" t="s">
        <v>9</v>
      </c>
      <c r="B13" t="s">
        <v>2</v>
      </c>
      <c r="D13" s="1">
        <v>1</v>
      </c>
      <c r="E13" s="1">
        <v>1</v>
      </c>
      <c r="F13" s="1">
        <v>1</v>
      </c>
    </row>
    <row r="14" spans="1:9" x14ac:dyDescent="0.2">
      <c r="A14" t="s">
        <v>41</v>
      </c>
      <c r="B14" t="s">
        <v>2</v>
      </c>
      <c r="E14" s="1">
        <v>1</v>
      </c>
      <c r="F14" s="1">
        <v>1</v>
      </c>
      <c r="G14" s="1">
        <v>1</v>
      </c>
    </row>
    <row r="15" spans="1:9" x14ac:dyDescent="0.2">
      <c r="A15" t="s">
        <v>46</v>
      </c>
      <c r="B15" t="s">
        <v>2</v>
      </c>
      <c r="D15" s="1">
        <v>1</v>
      </c>
      <c r="E15" s="1">
        <v>1</v>
      </c>
      <c r="F15" s="1">
        <v>1</v>
      </c>
    </row>
    <row r="16" spans="1:9" x14ac:dyDescent="0.2">
      <c r="A16" t="s">
        <v>51</v>
      </c>
      <c r="B16" t="s">
        <v>2</v>
      </c>
      <c r="D16" s="1">
        <v>1</v>
      </c>
      <c r="E16" s="1">
        <v>1</v>
      </c>
      <c r="F16" s="1">
        <v>1</v>
      </c>
    </row>
    <row r="17" spans="1:7" x14ac:dyDescent="0.2">
      <c r="A17" t="s">
        <v>62</v>
      </c>
      <c r="B17" t="s">
        <v>2</v>
      </c>
      <c r="D17" s="1">
        <v>1</v>
      </c>
      <c r="E17" s="1">
        <v>1</v>
      </c>
      <c r="F17" s="1">
        <v>1</v>
      </c>
    </row>
    <row r="18" spans="1:7" x14ac:dyDescent="0.2">
      <c r="A18" t="s">
        <v>97</v>
      </c>
      <c r="B18" t="s">
        <v>2</v>
      </c>
      <c r="D18" s="1">
        <v>1</v>
      </c>
      <c r="E18" s="1">
        <v>1</v>
      </c>
      <c r="F18" s="1">
        <v>1</v>
      </c>
    </row>
    <row r="19" spans="1:7" x14ac:dyDescent="0.2">
      <c r="A19" t="s">
        <v>98</v>
      </c>
      <c r="B19" t="s">
        <v>2</v>
      </c>
      <c r="C19" s="1">
        <v>1</v>
      </c>
      <c r="E19" s="1">
        <v>1</v>
      </c>
      <c r="F19" s="1">
        <v>1</v>
      </c>
    </row>
    <row r="20" spans="1:7" x14ac:dyDescent="0.2">
      <c r="A20" t="s">
        <v>100</v>
      </c>
      <c r="B20" t="s">
        <v>2</v>
      </c>
      <c r="E20" s="1">
        <v>1</v>
      </c>
      <c r="F20" s="1">
        <v>1</v>
      </c>
      <c r="G20" s="1">
        <v>1</v>
      </c>
    </row>
    <row r="21" spans="1:7" x14ac:dyDescent="0.2">
      <c r="A21" t="s">
        <v>105</v>
      </c>
      <c r="B21" t="s">
        <v>2</v>
      </c>
      <c r="C21" s="1">
        <v>1</v>
      </c>
      <c r="E21" s="1">
        <v>1</v>
      </c>
      <c r="F21" s="1">
        <v>1</v>
      </c>
    </row>
    <row r="22" spans="1:7" x14ac:dyDescent="0.2">
      <c r="A22" t="s">
        <v>106</v>
      </c>
      <c r="B22" t="s">
        <v>2</v>
      </c>
      <c r="D22" s="1">
        <v>1</v>
      </c>
      <c r="E22" s="1">
        <v>1</v>
      </c>
      <c r="F22" s="1">
        <v>1</v>
      </c>
    </row>
    <row r="23" spans="1:7" x14ac:dyDescent="0.2">
      <c r="A23" t="s">
        <v>109</v>
      </c>
      <c r="B23" t="s">
        <v>2</v>
      </c>
      <c r="D23" s="1">
        <v>1</v>
      </c>
      <c r="E23" s="1">
        <v>1</v>
      </c>
      <c r="F23" s="1">
        <v>1</v>
      </c>
    </row>
    <row r="24" spans="1:7" x14ac:dyDescent="0.2">
      <c r="A24" t="s">
        <v>110</v>
      </c>
      <c r="B24" t="s">
        <v>2</v>
      </c>
      <c r="C24" s="1">
        <v>1</v>
      </c>
      <c r="E24" s="1">
        <v>1</v>
      </c>
      <c r="F24" s="1">
        <v>1</v>
      </c>
    </row>
    <row r="25" spans="1:7" x14ac:dyDescent="0.2">
      <c r="A25" t="s">
        <v>111</v>
      </c>
      <c r="B25" t="s">
        <v>2</v>
      </c>
      <c r="C25" s="1">
        <v>1</v>
      </c>
      <c r="E25" s="1">
        <v>1</v>
      </c>
      <c r="F25" s="1">
        <v>1</v>
      </c>
    </row>
    <row r="26" spans="1:7" x14ac:dyDescent="0.2">
      <c r="A26" t="s">
        <v>112</v>
      </c>
      <c r="B26" t="s">
        <v>2</v>
      </c>
      <c r="C26" s="1">
        <v>1</v>
      </c>
      <c r="E26" s="1">
        <v>1</v>
      </c>
      <c r="F26" s="1">
        <v>1</v>
      </c>
    </row>
    <row r="27" spans="1:7" x14ac:dyDescent="0.2">
      <c r="A27" t="s">
        <v>117</v>
      </c>
      <c r="B27" t="s">
        <v>2</v>
      </c>
      <c r="D27" s="1">
        <v>1</v>
      </c>
      <c r="E27" s="1">
        <v>1</v>
      </c>
      <c r="F27" s="1">
        <v>1</v>
      </c>
    </row>
    <row r="28" spans="1:7" x14ac:dyDescent="0.2">
      <c r="A28" t="s">
        <v>119</v>
      </c>
      <c r="B28" t="s">
        <v>2</v>
      </c>
      <c r="D28" s="1">
        <v>1</v>
      </c>
      <c r="E28" s="1">
        <v>1</v>
      </c>
      <c r="F28" s="1">
        <v>1</v>
      </c>
    </row>
    <row r="29" spans="1:7" x14ac:dyDescent="0.2">
      <c r="A29" t="s">
        <v>121</v>
      </c>
      <c r="B29" t="s">
        <v>4</v>
      </c>
      <c r="D29" s="1">
        <v>1</v>
      </c>
      <c r="E29" s="1">
        <v>1</v>
      </c>
      <c r="F29" s="1">
        <v>1</v>
      </c>
    </row>
    <row r="30" spans="1:7" x14ac:dyDescent="0.2">
      <c r="A30" t="s">
        <v>122</v>
      </c>
      <c r="B30" t="s">
        <v>4</v>
      </c>
      <c r="D30" s="1">
        <v>1</v>
      </c>
      <c r="E30" s="1">
        <v>1</v>
      </c>
      <c r="F30" s="1">
        <v>1</v>
      </c>
    </row>
    <row r="31" spans="1:7" x14ac:dyDescent="0.2">
      <c r="A31" t="s">
        <v>123</v>
      </c>
      <c r="B31" t="s">
        <v>2</v>
      </c>
      <c r="D31" s="1">
        <v>1</v>
      </c>
      <c r="E31" s="1">
        <v>1</v>
      </c>
      <c r="F31" s="1">
        <v>1</v>
      </c>
    </row>
    <row r="32" spans="1:7" x14ac:dyDescent="0.2">
      <c r="A32" t="s">
        <v>124</v>
      </c>
      <c r="B32" t="s">
        <v>2</v>
      </c>
      <c r="D32" s="1">
        <v>1</v>
      </c>
      <c r="E32" s="1">
        <v>1</v>
      </c>
      <c r="F32" s="1">
        <v>1</v>
      </c>
    </row>
    <row r="33" spans="1:7" x14ac:dyDescent="0.2">
      <c r="A33" t="s">
        <v>125</v>
      </c>
      <c r="B33" t="s">
        <v>2</v>
      </c>
      <c r="D33" s="1">
        <v>1</v>
      </c>
      <c r="E33" s="1">
        <v>1</v>
      </c>
      <c r="F33" s="1">
        <v>1</v>
      </c>
    </row>
    <row r="34" spans="1:7" x14ac:dyDescent="0.2">
      <c r="A34" t="s">
        <v>126</v>
      </c>
      <c r="B34" t="s">
        <v>2</v>
      </c>
      <c r="D34" s="1">
        <v>1</v>
      </c>
      <c r="E34" s="1">
        <v>1</v>
      </c>
      <c r="F34" s="1">
        <v>1</v>
      </c>
    </row>
    <row r="35" spans="1:7" x14ac:dyDescent="0.2">
      <c r="A35" t="s">
        <v>127</v>
      </c>
      <c r="B35" t="s">
        <v>2</v>
      </c>
      <c r="D35" s="1">
        <v>1</v>
      </c>
      <c r="E35" s="1">
        <v>1</v>
      </c>
      <c r="F35" s="1">
        <v>1</v>
      </c>
    </row>
    <row r="36" spans="1:7" x14ac:dyDescent="0.2">
      <c r="A36" t="s">
        <v>128</v>
      </c>
      <c r="B36" t="s">
        <v>2</v>
      </c>
      <c r="D36" s="1">
        <v>1</v>
      </c>
      <c r="E36" s="1">
        <v>1</v>
      </c>
      <c r="F36" s="1">
        <v>1</v>
      </c>
    </row>
    <row r="37" spans="1:7" x14ac:dyDescent="0.2">
      <c r="A37" t="s">
        <v>129</v>
      </c>
      <c r="B37" t="s">
        <v>2</v>
      </c>
      <c r="D37" s="1">
        <v>1</v>
      </c>
      <c r="E37" s="1">
        <v>1</v>
      </c>
      <c r="F37" s="1">
        <v>1</v>
      </c>
    </row>
    <row r="38" spans="1:7" x14ac:dyDescent="0.2">
      <c r="A38" t="s">
        <v>18</v>
      </c>
      <c r="B38" t="s">
        <v>2</v>
      </c>
      <c r="F38" s="1">
        <v>1</v>
      </c>
      <c r="G38" s="1">
        <v>1</v>
      </c>
    </row>
    <row r="39" spans="1:7" x14ac:dyDescent="0.2">
      <c r="A39" t="s">
        <v>56</v>
      </c>
      <c r="B39" t="s">
        <v>2</v>
      </c>
      <c r="F39" s="1">
        <v>1</v>
      </c>
      <c r="G39" s="1">
        <v>1</v>
      </c>
    </row>
    <row r="40" spans="1:7" x14ac:dyDescent="0.2">
      <c r="A40" t="s">
        <v>60</v>
      </c>
      <c r="B40" t="s">
        <v>2</v>
      </c>
      <c r="F40" s="1">
        <v>1</v>
      </c>
      <c r="G40" s="1">
        <v>1</v>
      </c>
    </row>
    <row r="41" spans="1:7" x14ac:dyDescent="0.2">
      <c r="A41" t="s">
        <v>73</v>
      </c>
      <c r="B41" t="s">
        <v>2</v>
      </c>
      <c r="F41" s="1">
        <v>1</v>
      </c>
      <c r="G41" s="1">
        <v>1</v>
      </c>
    </row>
    <row r="42" spans="1:7" x14ac:dyDescent="0.2">
      <c r="A42" t="s">
        <v>78</v>
      </c>
      <c r="B42" t="s">
        <v>2</v>
      </c>
      <c r="F42" s="1">
        <v>1</v>
      </c>
      <c r="G42" s="1">
        <v>1</v>
      </c>
    </row>
    <row r="43" spans="1:7" x14ac:dyDescent="0.2">
      <c r="A43" t="s">
        <v>88</v>
      </c>
      <c r="B43" t="s">
        <v>2</v>
      </c>
      <c r="E43" s="1">
        <v>1</v>
      </c>
      <c r="F43" s="1">
        <v>1</v>
      </c>
    </row>
    <row r="44" spans="1:7" x14ac:dyDescent="0.2">
      <c r="A44" t="s">
        <v>89</v>
      </c>
      <c r="B44" t="s">
        <v>2</v>
      </c>
      <c r="D44" s="1">
        <v>1</v>
      </c>
      <c r="F44" s="1">
        <v>1</v>
      </c>
    </row>
    <row r="45" spans="1:7" x14ac:dyDescent="0.2">
      <c r="A45" t="s">
        <v>90</v>
      </c>
      <c r="B45" t="s">
        <v>2</v>
      </c>
      <c r="F45" s="1">
        <v>1</v>
      </c>
      <c r="G45" s="1">
        <v>1</v>
      </c>
    </row>
    <row r="46" spans="1:7" x14ac:dyDescent="0.2">
      <c r="A46" t="s">
        <v>91</v>
      </c>
      <c r="B46" t="s">
        <v>2</v>
      </c>
      <c r="F46" s="1">
        <v>1</v>
      </c>
      <c r="G46" s="1">
        <v>1</v>
      </c>
    </row>
    <row r="47" spans="1:7" x14ac:dyDescent="0.2">
      <c r="A47" t="s">
        <v>95</v>
      </c>
      <c r="B47" t="s">
        <v>2</v>
      </c>
      <c r="F47" s="1">
        <v>1</v>
      </c>
      <c r="G47" s="1">
        <v>1</v>
      </c>
    </row>
    <row r="48" spans="1:7" x14ac:dyDescent="0.2">
      <c r="A48" t="s">
        <v>99</v>
      </c>
      <c r="B48" t="s">
        <v>2</v>
      </c>
      <c r="E48" s="1">
        <v>1</v>
      </c>
      <c r="F48" s="1">
        <v>1</v>
      </c>
    </row>
    <row r="49" spans="1:7" x14ac:dyDescent="0.2">
      <c r="A49" t="s">
        <v>101</v>
      </c>
      <c r="B49" t="s">
        <v>2</v>
      </c>
      <c r="E49" s="1">
        <v>1</v>
      </c>
      <c r="F49" s="1">
        <v>1</v>
      </c>
    </row>
    <row r="50" spans="1:7" x14ac:dyDescent="0.2">
      <c r="A50" t="s">
        <v>103</v>
      </c>
      <c r="B50" t="s">
        <v>5</v>
      </c>
      <c r="E50" s="1">
        <v>1</v>
      </c>
      <c r="F50" s="1">
        <v>1</v>
      </c>
    </row>
    <row r="51" spans="1:7" x14ac:dyDescent="0.2">
      <c r="A51" t="s">
        <v>104</v>
      </c>
      <c r="B51" t="s">
        <v>2</v>
      </c>
      <c r="F51" s="1">
        <v>1</v>
      </c>
      <c r="G51" s="1">
        <v>1</v>
      </c>
    </row>
    <row r="52" spans="1:7" x14ac:dyDescent="0.2">
      <c r="A52" t="s">
        <v>107</v>
      </c>
      <c r="B52" t="s">
        <v>2</v>
      </c>
      <c r="E52" s="1">
        <v>1</v>
      </c>
      <c r="F52" s="1">
        <v>1</v>
      </c>
    </row>
    <row r="53" spans="1:7" x14ac:dyDescent="0.2">
      <c r="A53" t="s">
        <v>108</v>
      </c>
      <c r="B53" t="s">
        <v>2</v>
      </c>
      <c r="E53" s="1">
        <v>1</v>
      </c>
      <c r="F53" s="1">
        <v>1</v>
      </c>
    </row>
    <row r="54" spans="1:7" x14ac:dyDescent="0.2">
      <c r="A54" t="s">
        <v>113</v>
      </c>
      <c r="B54" t="s">
        <v>2</v>
      </c>
      <c r="E54" s="1">
        <v>1</v>
      </c>
      <c r="F54" s="1">
        <v>1</v>
      </c>
    </row>
    <row r="55" spans="1:7" x14ac:dyDescent="0.2">
      <c r="A55" t="s">
        <v>115</v>
      </c>
      <c r="B55" t="s">
        <v>2</v>
      </c>
      <c r="E55" s="1">
        <v>1</v>
      </c>
      <c r="F55" s="1">
        <v>1</v>
      </c>
    </row>
    <row r="56" spans="1:7" x14ac:dyDescent="0.2">
      <c r="A56" t="s">
        <v>116</v>
      </c>
      <c r="B56" t="s">
        <v>2</v>
      </c>
      <c r="E56" s="1">
        <v>1</v>
      </c>
      <c r="F56" s="1">
        <v>1</v>
      </c>
    </row>
    <row r="57" spans="1:7" x14ac:dyDescent="0.2">
      <c r="A57" t="s">
        <v>118</v>
      </c>
      <c r="B57" t="s">
        <v>2</v>
      </c>
      <c r="E57" s="1">
        <v>1</v>
      </c>
      <c r="F57" s="1">
        <v>1</v>
      </c>
    </row>
    <row r="58" spans="1:7" x14ac:dyDescent="0.2">
      <c r="A58" t="s">
        <v>3</v>
      </c>
      <c r="B58" t="s">
        <v>2</v>
      </c>
      <c r="G58" s="1">
        <v>1</v>
      </c>
    </row>
    <row r="59" spans="1:7" x14ac:dyDescent="0.2">
      <c r="A59" t="s">
        <v>6</v>
      </c>
      <c r="B59" t="s">
        <v>4</v>
      </c>
      <c r="G59" s="1">
        <v>1</v>
      </c>
    </row>
    <row r="60" spans="1:7" x14ac:dyDescent="0.2">
      <c r="A60" t="s">
        <v>7</v>
      </c>
      <c r="B60" t="s">
        <v>2</v>
      </c>
      <c r="G60" s="1">
        <v>1</v>
      </c>
    </row>
    <row r="61" spans="1:7" x14ac:dyDescent="0.2">
      <c r="A61" t="s">
        <v>8</v>
      </c>
      <c r="B61" t="s">
        <v>4</v>
      </c>
      <c r="G61" s="1">
        <v>1</v>
      </c>
    </row>
    <row r="62" spans="1:7" x14ac:dyDescent="0.2">
      <c r="A62" t="s">
        <v>10</v>
      </c>
      <c r="B62" t="s">
        <v>4</v>
      </c>
      <c r="G62" s="1">
        <v>1</v>
      </c>
    </row>
    <row r="63" spans="1:7" x14ac:dyDescent="0.2">
      <c r="A63" t="s">
        <v>11</v>
      </c>
      <c r="B63" t="s">
        <v>5</v>
      </c>
      <c r="G63" s="1">
        <v>1</v>
      </c>
    </row>
    <row r="64" spans="1:7" x14ac:dyDescent="0.2">
      <c r="A64" t="s">
        <v>12</v>
      </c>
      <c r="B64" t="s">
        <v>2</v>
      </c>
      <c r="G64" s="1">
        <v>1</v>
      </c>
    </row>
    <row r="65" spans="1:7" x14ac:dyDescent="0.2">
      <c r="A65" t="s">
        <v>13</v>
      </c>
      <c r="B65" t="s">
        <v>4</v>
      </c>
      <c r="G65" s="1">
        <v>1</v>
      </c>
    </row>
    <row r="66" spans="1:7" x14ac:dyDescent="0.2">
      <c r="A66" t="s">
        <v>14</v>
      </c>
      <c r="B66" t="s">
        <v>2</v>
      </c>
      <c r="G66" s="1">
        <v>1</v>
      </c>
    </row>
    <row r="67" spans="1:7" x14ac:dyDescent="0.2">
      <c r="A67" t="s">
        <v>15</v>
      </c>
      <c r="B67" t="s">
        <v>2</v>
      </c>
      <c r="G67" s="1">
        <v>1</v>
      </c>
    </row>
    <row r="68" spans="1:7" x14ac:dyDescent="0.2">
      <c r="A68" t="s">
        <v>16</v>
      </c>
      <c r="B68" t="s">
        <v>4</v>
      </c>
      <c r="G68" s="1">
        <v>1</v>
      </c>
    </row>
    <row r="69" spans="1:7" x14ac:dyDescent="0.2">
      <c r="A69" t="s">
        <v>19</v>
      </c>
      <c r="B69" t="s">
        <v>2</v>
      </c>
      <c r="G69" s="1">
        <v>1</v>
      </c>
    </row>
    <row r="70" spans="1:7" x14ac:dyDescent="0.2">
      <c r="A70" t="s">
        <v>20</v>
      </c>
      <c r="B70" t="s">
        <v>4</v>
      </c>
      <c r="G70" s="1">
        <v>1</v>
      </c>
    </row>
    <row r="71" spans="1:7" x14ac:dyDescent="0.2">
      <c r="A71" t="s">
        <v>21</v>
      </c>
      <c r="B71" t="s">
        <v>4</v>
      </c>
      <c r="G71" s="1">
        <v>1</v>
      </c>
    </row>
    <row r="72" spans="1:7" x14ac:dyDescent="0.2">
      <c r="A72" t="s">
        <v>22</v>
      </c>
      <c r="B72" t="s">
        <v>2</v>
      </c>
      <c r="G72" s="1">
        <v>1</v>
      </c>
    </row>
    <row r="73" spans="1:7" x14ac:dyDescent="0.2">
      <c r="A73" t="s">
        <v>23</v>
      </c>
      <c r="B73" t="s">
        <v>2</v>
      </c>
      <c r="G73" s="1">
        <v>1</v>
      </c>
    </row>
    <row r="74" spans="1:7" x14ac:dyDescent="0.2">
      <c r="A74" t="s">
        <v>24</v>
      </c>
      <c r="B74" t="s">
        <v>2</v>
      </c>
      <c r="G74" s="1">
        <v>1</v>
      </c>
    </row>
    <row r="75" spans="1:7" x14ac:dyDescent="0.2">
      <c r="A75" t="s">
        <v>25</v>
      </c>
      <c r="B75" t="s">
        <v>2</v>
      </c>
      <c r="G75" s="1">
        <v>1</v>
      </c>
    </row>
    <row r="76" spans="1:7" x14ac:dyDescent="0.2">
      <c r="A76" t="s">
        <v>26</v>
      </c>
      <c r="B76" t="s">
        <v>2</v>
      </c>
      <c r="G76" s="1">
        <v>1</v>
      </c>
    </row>
    <row r="77" spans="1:7" x14ac:dyDescent="0.2">
      <c r="A77" t="s">
        <v>27</v>
      </c>
      <c r="B77" t="s">
        <v>4</v>
      </c>
      <c r="G77" s="1">
        <v>1</v>
      </c>
    </row>
    <row r="78" spans="1:7" x14ac:dyDescent="0.2">
      <c r="A78" t="s">
        <v>28</v>
      </c>
      <c r="B78" t="s">
        <v>2</v>
      </c>
      <c r="G78" s="1">
        <v>1</v>
      </c>
    </row>
    <row r="79" spans="1:7" x14ac:dyDescent="0.2">
      <c r="A79" t="s">
        <v>29</v>
      </c>
      <c r="B79" t="s">
        <v>4</v>
      </c>
      <c r="G79" s="1">
        <v>1</v>
      </c>
    </row>
    <row r="80" spans="1:7" x14ac:dyDescent="0.2">
      <c r="A80" t="s">
        <v>30</v>
      </c>
      <c r="B80" t="s">
        <v>4</v>
      </c>
      <c r="G80" s="1">
        <v>1</v>
      </c>
    </row>
    <row r="81" spans="1:7" x14ac:dyDescent="0.2">
      <c r="A81" t="s">
        <v>31</v>
      </c>
      <c r="B81" t="s">
        <v>2</v>
      </c>
      <c r="G81" s="1">
        <v>1</v>
      </c>
    </row>
    <row r="82" spans="1:7" x14ac:dyDescent="0.2">
      <c r="A82" t="s">
        <v>32</v>
      </c>
      <c r="B82" t="s">
        <v>4</v>
      </c>
      <c r="G82" s="1">
        <v>1</v>
      </c>
    </row>
    <row r="83" spans="1:7" x14ac:dyDescent="0.2">
      <c r="A83" t="s">
        <v>33</v>
      </c>
      <c r="B83" t="s">
        <v>4</v>
      </c>
      <c r="G83" s="1">
        <v>1</v>
      </c>
    </row>
    <row r="84" spans="1:7" x14ac:dyDescent="0.2">
      <c r="A84" t="s">
        <v>34</v>
      </c>
      <c r="B84" t="s">
        <v>5</v>
      </c>
      <c r="G84" s="1">
        <v>1</v>
      </c>
    </row>
    <row r="85" spans="1:7" x14ac:dyDescent="0.2">
      <c r="A85" t="s">
        <v>35</v>
      </c>
      <c r="B85" t="s">
        <v>4</v>
      </c>
      <c r="G85" s="1">
        <v>1</v>
      </c>
    </row>
    <row r="86" spans="1:7" x14ac:dyDescent="0.2">
      <c r="A86" t="s">
        <v>36</v>
      </c>
      <c r="B86" t="s">
        <v>4</v>
      </c>
      <c r="G86" s="1">
        <v>1</v>
      </c>
    </row>
    <row r="87" spans="1:7" x14ac:dyDescent="0.2">
      <c r="A87" t="s">
        <v>37</v>
      </c>
      <c r="B87" t="s">
        <v>4</v>
      </c>
      <c r="G87" s="1">
        <v>1</v>
      </c>
    </row>
    <row r="88" spans="1:7" x14ac:dyDescent="0.2">
      <c r="A88" t="s">
        <v>38</v>
      </c>
      <c r="B88" t="s">
        <v>5</v>
      </c>
      <c r="G88" s="1">
        <v>1</v>
      </c>
    </row>
    <row r="89" spans="1:7" x14ac:dyDescent="0.2">
      <c r="A89" t="s">
        <v>39</v>
      </c>
      <c r="B89" t="s">
        <v>4</v>
      </c>
      <c r="G89" s="1">
        <v>1</v>
      </c>
    </row>
    <row r="90" spans="1:7" x14ac:dyDescent="0.2">
      <c r="A90" t="s">
        <v>40</v>
      </c>
      <c r="B90" t="s">
        <v>4</v>
      </c>
      <c r="G90" s="1">
        <v>1</v>
      </c>
    </row>
    <row r="91" spans="1:7" x14ac:dyDescent="0.2">
      <c r="A91" t="s">
        <v>42</v>
      </c>
      <c r="B91" t="s">
        <v>4</v>
      </c>
      <c r="G91" s="1">
        <v>1</v>
      </c>
    </row>
    <row r="92" spans="1:7" x14ac:dyDescent="0.2">
      <c r="A92" t="s">
        <v>43</v>
      </c>
      <c r="B92" t="s">
        <v>2</v>
      </c>
      <c r="G92" s="1">
        <v>1</v>
      </c>
    </row>
    <row r="93" spans="1:7" x14ac:dyDescent="0.2">
      <c r="A93" t="s">
        <v>44</v>
      </c>
      <c r="B93" t="s">
        <v>2</v>
      </c>
      <c r="G93" s="1">
        <v>1</v>
      </c>
    </row>
    <row r="94" spans="1:7" x14ac:dyDescent="0.2">
      <c r="A94" t="s">
        <v>45</v>
      </c>
      <c r="B94" t="s">
        <v>4</v>
      </c>
      <c r="G94" s="1">
        <v>1</v>
      </c>
    </row>
    <row r="95" spans="1:7" x14ac:dyDescent="0.2">
      <c r="A95" t="s">
        <v>47</v>
      </c>
      <c r="B95" t="s">
        <v>2</v>
      </c>
      <c r="G95" s="1">
        <v>1</v>
      </c>
    </row>
    <row r="96" spans="1:7" x14ac:dyDescent="0.2">
      <c r="A96" t="s">
        <v>48</v>
      </c>
      <c r="B96" t="s">
        <v>5</v>
      </c>
      <c r="G96" s="1">
        <v>1</v>
      </c>
    </row>
    <row r="97" spans="1:7" x14ac:dyDescent="0.2">
      <c r="A97" t="s">
        <v>49</v>
      </c>
      <c r="B97" t="s">
        <v>4</v>
      </c>
      <c r="G97" s="1">
        <v>1</v>
      </c>
    </row>
    <row r="98" spans="1:7" x14ac:dyDescent="0.2">
      <c r="A98" t="s">
        <v>50</v>
      </c>
      <c r="B98" t="s">
        <v>4</v>
      </c>
      <c r="G98" s="1">
        <v>1</v>
      </c>
    </row>
    <row r="99" spans="1:7" x14ac:dyDescent="0.2">
      <c r="A99" t="s">
        <v>52</v>
      </c>
      <c r="B99" t="s">
        <v>2</v>
      </c>
      <c r="G99" s="1">
        <v>1</v>
      </c>
    </row>
    <row r="100" spans="1:7" x14ac:dyDescent="0.2">
      <c r="A100" t="s">
        <v>53</v>
      </c>
      <c r="B100" t="s">
        <v>4</v>
      </c>
      <c r="G100" s="1">
        <v>1</v>
      </c>
    </row>
    <row r="101" spans="1:7" x14ac:dyDescent="0.2">
      <c r="A101" t="s">
        <v>54</v>
      </c>
      <c r="B101" t="s">
        <v>2</v>
      </c>
      <c r="G101" s="1">
        <v>1</v>
      </c>
    </row>
    <row r="102" spans="1:7" x14ac:dyDescent="0.2">
      <c r="A102" t="s">
        <v>55</v>
      </c>
      <c r="B102" t="s">
        <v>4</v>
      </c>
      <c r="G102" s="1">
        <v>1</v>
      </c>
    </row>
    <row r="103" spans="1:7" x14ac:dyDescent="0.2">
      <c r="A103" t="s">
        <v>57</v>
      </c>
      <c r="B103" t="s">
        <v>4</v>
      </c>
      <c r="G103" s="1">
        <v>1</v>
      </c>
    </row>
    <row r="104" spans="1:7" x14ac:dyDescent="0.2">
      <c r="A104" t="s">
        <v>58</v>
      </c>
      <c r="B104" t="s">
        <v>4</v>
      </c>
      <c r="G104" s="1">
        <v>1</v>
      </c>
    </row>
    <row r="105" spans="1:7" x14ac:dyDescent="0.2">
      <c r="A105" t="s">
        <v>59</v>
      </c>
      <c r="B105" t="s">
        <v>2</v>
      </c>
      <c r="G105" s="1">
        <v>1</v>
      </c>
    </row>
    <row r="106" spans="1:7" x14ac:dyDescent="0.2">
      <c r="A106" t="s">
        <v>61</v>
      </c>
      <c r="B106" t="s">
        <v>2</v>
      </c>
      <c r="G106" s="1">
        <v>1</v>
      </c>
    </row>
    <row r="107" spans="1:7" x14ac:dyDescent="0.2">
      <c r="A107" t="s">
        <v>63</v>
      </c>
      <c r="B107" t="s">
        <v>2</v>
      </c>
      <c r="G107" s="1">
        <v>1</v>
      </c>
    </row>
    <row r="108" spans="1:7" x14ac:dyDescent="0.2">
      <c r="A108" t="s">
        <v>64</v>
      </c>
      <c r="B108" t="s">
        <v>2</v>
      </c>
      <c r="G108" s="1">
        <v>1</v>
      </c>
    </row>
    <row r="109" spans="1:7" x14ac:dyDescent="0.2">
      <c r="A109" t="s">
        <v>65</v>
      </c>
      <c r="B109" t="s">
        <v>4</v>
      </c>
      <c r="G109" s="1">
        <v>1</v>
      </c>
    </row>
    <row r="110" spans="1:7" x14ac:dyDescent="0.2">
      <c r="A110" t="s">
        <v>66</v>
      </c>
      <c r="B110" t="s">
        <v>2</v>
      </c>
      <c r="G110" s="1">
        <v>1</v>
      </c>
    </row>
    <row r="111" spans="1:7" x14ac:dyDescent="0.2">
      <c r="A111" t="s">
        <v>67</v>
      </c>
      <c r="B111" t="s">
        <v>4</v>
      </c>
      <c r="E111" s="1">
        <v>1</v>
      </c>
    </row>
    <row r="112" spans="1:7" x14ac:dyDescent="0.2">
      <c r="A112" t="s">
        <v>68</v>
      </c>
      <c r="B112" t="s">
        <v>2</v>
      </c>
      <c r="G112" s="1">
        <v>1</v>
      </c>
    </row>
    <row r="113" spans="1:7" x14ac:dyDescent="0.2">
      <c r="A113" t="s">
        <v>69</v>
      </c>
      <c r="B113" t="s">
        <v>4</v>
      </c>
      <c r="G113" s="1">
        <v>1</v>
      </c>
    </row>
    <row r="114" spans="1:7" x14ac:dyDescent="0.2">
      <c r="A114" t="s">
        <v>70</v>
      </c>
      <c r="B114" t="s">
        <v>2</v>
      </c>
      <c r="G114" s="1">
        <v>1</v>
      </c>
    </row>
    <row r="115" spans="1:7" x14ac:dyDescent="0.2">
      <c r="A115" t="s">
        <v>71</v>
      </c>
      <c r="B115" t="s">
        <v>2</v>
      </c>
      <c r="G115" s="1">
        <v>1</v>
      </c>
    </row>
    <row r="116" spans="1:7" x14ac:dyDescent="0.2">
      <c r="A116" t="s">
        <v>72</v>
      </c>
      <c r="B116" t="s">
        <v>4</v>
      </c>
      <c r="G116" s="1">
        <v>1</v>
      </c>
    </row>
    <row r="117" spans="1:7" x14ac:dyDescent="0.2">
      <c r="A117" t="s">
        <v>74</v>
      </c>
      <c r="B117" t="s">
        <v>4</v>
      </c>
      <c r="G117" s="1">
        <v>1</v>
      </c>
    </row>
    <row r="118" spans="1:7" x14ac:dyDescent="0.2">
      <c r="A118" t="s">
        <v>75</v>
      </c>
      <c r="B118" t="s">
        <v>4</v>
      </c>
      <c r="G118" s="1">
        <v>1</v>
      </c>
    </row>
    <row r="119" spans="1:7" x14ac:dyDescent="0.2">
      <c r="A119" t="s">
        <v>76</v>
      </c>
      <c r="B119" t="s">
        <v>2</v>
      </c>
      <c r="E119" s="1">
        <v>1</v>
      </c>
    </row>
    <row r="120" spans="1:7" x14ac:dyDescent="0.2">
      <c r="A120" t="s">
        <v>77</v>
      </c>
      <c r="B120" t="s">
        <v>4</v>
      </c>
      <c r="G120" s="1">
        <v>1</v>
      </c>
    </row>
    <row r="121" spans="1:7" x14ac:dyDescent="0.2">
      <c r="A121" t="s">
        <v>79</v>
      </c>
      <c r="B121" t="s">
        <v>2</v>
      </c>
      <c r="G121" s="1">
        <v>1</v>
      </c>
    </row>
    <row r="122" spans="1:7" x14ac:dyDescent="0.2">
      <c r="A122" t="s">
        <v>80</v>
      </c>
      <c r="B122" t="s">
        <v>2</v>
      </c>
      <c r="E122" s="1">
        <v>1</v>
      </c>
    </row>
    <row r="123" spans="1:7" x14ac:dyDescent="0.2">
      <c r="A123" t="s">
        <v>81</v>
      </c>
      <c r="B123" t="s">
        <v>2</v>
      </c>
      <c r="E123" s="1">
        <v>1</v>
      </c>
    </row>
    <row r="124" spans="1:7" x14ac:dyDescent="0.2">
      <c r="A124" t="s">
        <v>82</v>
      </c>
      <c r="B124" t="s">
        <v>5</v>
      </c>
      <c r="G124" s="1">
        <v>1</v>
      </c>
    </row>
    <row r="125" spans="1:7" x14ac:dyDescent="0.2">
      <c r="A125" t="s">
        <v>83</v>
      </c>
      <c r="B125" t="s">
        <v>2</v>
      </c>
      <c r="G125" s="1">
        <v>1</v>
      </c>
    </row>
    <row r="126" spans="1:7" x14ac:dyDescent="0.2">
      <c r="A126" t="s">
        <v>84</v>
      </c>
      <c r="B126" t="s">
        <v>4</v>
      </c>
      <c r="F126" s="1">
        <v>1</v>
      </c>
    </row>
    <row r="127" spans="1:7" x14ac:dyDescent="0.2">
      <c r="A127" t="s">
        <v>85</v>
      </c>
      <c r="B127" t="s">
        <v>4</v>
      </c>
      <c r="G127" s="1">
        <v>1</v>
      </c>
    </row>
    <row r="128" spans="1:7" x14ac:dyDescent="0.2">
      <c r="A128" t="s">
        <v>86</v>
      </c>
      <c r="B128" t="s">
        <v>4</v>
      </c>
      <c r="G128" s="1">
        <v>1</v>
      </c>
    </row>
    <row r="129" spans="1:7" x14ac:dyDescent="0.2">
      <c r="A129" t="s">
        <v>87</v>
      </c>
      <c r="B129" t="s">
        <v>2</v>
      </c>
      <c r="G129" s="1">
        <v>1</v>
      </c>
    </row>
    <row r="130" spans="1:7" x14ac:dyDescent="0.2">
      <c r="A130" t="s">
        <v>92</v>
      </c>
      <c r="B130" t="s">
        <v>2</v>
      </c>
      <c r="F130" s="1">
        <v>1</v>
      </c>
    </row>
    <row r="131" spans="1:7" x14ac:dyDescent="0.2">
      <c r="A131" t="s">
        <v>93</v>
      </c>
      <c r="B131" t="s">
        <v>2</v>
      </c>
      <c r="E131" s="1">
        <v>1</v>
      </c>
    </row>
    <row r="132" spans="1:7" x14ac:dyDescent="0.2">
      <c r="A132" t="s">
        <v>94</v>
      </c>
      <c r="B132" t="s">
        <v>17</v>
      </c>
      <c r="G132" s="1">
        <v>1</v>
      </c>
    </row>
    <row r="133" spans="1:7" x14ac:dyDescent="0.2">
      <c r="A133" t="s">
        <v>96</v>
      </c>
      <c r="B133" t="s">
        <v>2</v>
      </c>
      <c r="G133" s="1">
        <v>1</v>
      </c>
    </row>
    <row r="134" spans="1:7" x14ac:dyDescent="0.2">
      <c r="A134" t="s">
        <v>102</v>
      </c>
      <c r="B134" t="s">
        <v>2</v>
      </c>
      <c r="F134" s="1">
        <v>1</v>
      </c>
    </row>
    <row r="135" spans="1:7" x14ac:dyDescent="0.2">
      <c r="A135" t="s">
        <v>114</v>
      </c>
      <c r="B135" t="s">
        <v>2</v>
      </c>
      <c r="E135" s="1">
        <v>1</v>
      </c>
    </row>
    <row r="136" spans="1:7" x14ac:dyDescent="0.2">
      <c r="A136" t="s">
        <v>120</v>
      </c>
      <c r="B136" t="s">
        <v>2</v>
      </c>
      <c r="E136" s="1">
        <v>1</v>
      </c>
    </row>
    <row r="137" spans="1:7" x14ac:dyDescent="0.2">
      <c r="C137" s="1">
        <f>SUBTOTAL(9,operadoras[Nova ops? '[1']])</f>
        <v>5</v>
      </c>
      <c r="D137" s="1">
        <f>SUBTOTAL(9,operadoras[Cancelada? '[2']])</f>
        <v>19</v>
      </c>
      <c r="E137" s="1">
        <f>SUBTOTAL(9,operadoras[Beneficiário? '[3']])</f>
        <v>42</v>
      </c>
      <c r="F137" s="1">
        <f>SUBTOTAL(9,operadoras[Despesa? '[4']])</f>
        <v>48</v>
      </c>
      <c r="G137" s="1">
        <f>SUBTOTAL(9,operadoras[Ressalva? '[5']])</f>
        <v>80</v>
      </c>
    </row>
  </sheetData>
  <sheetProtection algorithmName="SHA-512" hashValue="3y8DNOGtNgWK/JpXOYbXlmsNSplpCKhORoMv+tBnyorNowbJjaF3W+pS5n7Qc3DFC8IF9x1G4SWFKyAPGFzwXQ==" saltValue="je9Zt9BAbj6X20wjJb88ag==" spinCount="100000" sheet="1" objects="1" scenarios="1" sort="0" autoFilter="0" pivotTables="0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2 G m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p 2 G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h p l g o i k e 4 D g A A A B E A A A A T A B w A R m 9 y b X V s Y X M v U 2 V j d G l v b j E u b S C i G A A o o B Q A A A A A A A A A A A A A A A A A A A A A A A A A A A A r T k 0 u y c z P U w i G 0 I b W A F B L A Q I t A B Q A A g A I A K d h p l g O 3 B O / p A A A A P Y A A A A S A A A A A A A A A A A A A A A A A A A A A A B D b 2 5 m a W c v U G F j a 2 F n Z S 5 4 b W x Q S w E C L Q A U A A I A C A C n Y a Z Y D 8 r p q 6 Q A A A D p A A A A E w A A A A A A A A A A A A A A A A D w A A A A W 0 N v b n R l b n R f V H l w Z X N d L n h t b F B L A Q I t A B Q A A g A I A K d h p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y X M p s g z e S 4 j L D X f 3 E F c 8 A A A A A A I A A A A A A B B m A A A A A Q A A I A A A A K n q b X P b O V s A w h u / n k 1 s V A M h f p 7 e b w r C t s L E q q 9 C V 3 1 V A A A A A A 6 A A A A A A g A A I A A A A N l m I 3 n c R t c W Y C f q O r D 2 k u 7 D J 5 M I l v F X l Y 1 5 d e I F I 1 e 7 U A A A A F Z h T 1 5 P B 1 0 T l 7 P 5 I k Z X q w g D M P q o 2 A 6 s a s z 9 a f t 9 I C t i Z x G a q 5 A R w k 2 9 B 3 M 0 Q V d S 3 D 5 4 l V w a k A g b 0 W E S 3 2 d 8 2 i 0 F D X s r S t f o X z Z t n i k v N a p 2 Q A A A A F R j E s N R f J 9 P v u 4 V W X r p x i K S L n k L c w 2 x q 9 F c o K 6 2 j R + d Y K S q 7 0 1 1 q 3 Y N T 7 6 E G M h H M Y 9 7 4 H I m / b n A z F 3 1 k z C f Z a U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1625B7AC41644CAE1830343590DB30" ma:contentTypeVersion="17" ma:contentTypeDescription="Crie um novo documento." ma:contentTypeScope="" ma:versionID="fd3296759815338e7fb7d5f65ec1d213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d074bb39c12b576fa2d852d54cbd74cd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c099329-6a6e-4f72-bf81-0f3d874f23ac}" ma:internalName="TaxCatchAll" ma:showField="CatchAllData" ma:web="8ac2d71e-6491-468d-92be-b45cb8382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c2d71e-6491-468d-92be-b45cb83823b0" xsi:nil="true"/>
    <lcf76f155ced4ddcb4097134ff3c332f xmlns="d1f9dabd-b106-483f-bd30-3b45df80f2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D12CDD-8409-4397-B7BA-6B2FA911B58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57FCDF7-BB5D-449A-B7A6-5FB24D5BA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9dabd-b106-483f-bd30-3b45df80f2db"/>
    <ds:schemaRef ds:uri="8ac2d71e-6491-468d-92be-b45cb8382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20C17-E5AF-4EBF-BA87-197A3406E5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73FBF0-8AA0-45A0-A2F5-840B286048AB}">
  <ds:schemaRefs>
    <ds:schemaRef ds:uri="d1f9dabd-b106-483f-bd30-3b45df80f2db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8ac2d71e-6491-468d-92be-b45cb83823b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Operadoras excluídas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Ramos Tanaka</dc:creator>
  <cp:lastModifiedBy>Heitor Franco Werneck</cp:lastModifiedBy>
  <dcterms:created xsi:type="dcterms:W3CDTF">2024-05-06T14:18:42Z</dcterms:created>
  <dcterms:modified xsi:type="dcterms:W3CDTF">2024-06-04T18:13:54Z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</Properties>
</file>