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 2023/Material publicação site/"/>
    </mc:Choice>
  </mc:AlternateContent>
  <xr:revisionPtr revIDLastSave="1" documentId="14_{CF0D8AB5-2716-8349-B833-E0597CC9D8C2}" xr6:coauthVersionLast="47" xr6:coauthVersionMax="47" xr10:uidLastSave="{A84FD4B9-5F34-4840-AD36-01C2DB5C685E}"/>
  <bookViews>
    <workbookView xWindow="0" yWindow="460" windowWidth="28120" windowHeight="16440" xr2:uid="{5FFE8902-79B4-433A-8037-070F77C19719}"/>
  </bookViews>
  <sheets>
    <sheet name="Operadoras excluí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A5" i="2"/>
  <c r="A6" i="2"/>
  <c r="A7" i="2"/>
  <c r="A8" i="2"/>
  <c r="A9" i="2"/>
  <c r="C139" i="2"/>
  <c r="D139" i="2"/>
  <c r="E139" i="2"/>
  <c r="F139" i="2"/>
  <c r="G139" i="2"/>
</calcChain>
</file>

<file path=xl/sharedStrings.xml><?xml version="1.0" encoding="utf-8"?>
<sst xmlns="http://schemas.openxmlformats.org/spreadsheetml/2006/main" count="262" uniqueCount="140">
  <si>
    <t>Operadora</t>
  </si>
  <si>
    <t>Medicina de Grupo</t>
  </si>
  <si>
    <t>Filantropia</t>
  </si>
  <si>
    <t>Cooperativa Médica</t>
  </si>
  <si>
    <t>Seguradora</t>
  </si>
  <si>
    <t>Modalidade</t>
  </si>
  <si>
    <t>* Operadoras com vínculos ativos apresentaram uma sequência ininterrupta de mais de 1 beneficiário nos 12 meses findos em dezembro de cada ano</t>
  </si>
  <si>
    <t>Motivos de Exclusão</t>
  </si>
  <si>
    <t>300012 - CEMIL CENTRO MEDICO DE ITU LTDA.</t>
  </si>
  <si>
    <t>304158 - UNIMED BOA VISTA COOPERATIVA DE TRABALHO MÉDICO</t>
  </si>
  <si>
    <t>305995 - GOOD LIFE SAUDE LTDA</t>
  </si>
  <si>
    <t>306649 - SERPRAM - SERVIÇO DE PRESTAÇÃO DE ASSISTÊNCIA MÉDICO-HOSPITALAR S.A.</t>
  </si>
  <si>
    <t>311359 - FUNDAÇÃO DE SAÚDE ITAIGUAPY</t>
  </si>
  <si>
    <t>317896 - UNIMED VERTENTE DO CAPARAÓ - COOPERATIVA DE TRABALHO MÉDICO LTDA</t>
  </si>
  <si>
    <t>324523 - UNIMED PARAIBA - FEDERAÇAO DAS SOCIEDADES COOPERATIVAS DE TRABALHO MEDICO</t>
  </si>
  <si>
    <t>338346 - SULMED - ASSISTÊNCIA MÉDICA LTDA</t>
  </si>
  <si>
    <t>346471 - PROMED BRASIL ASSISTÊNCIA MÉDICA LTDA.</t>
  </si>
  <si>
    <t>348805 - PROMED ASSISTENCIA MEDICA LTDA</t>
  </si>
  <si>
    <t>350729 - OPERADORA DE PLANOS PRIVADOS DE ASSISTENCIA A SAUDE CONSAUDE S/S LTDA</t>
  </si>
  <si>
    <t>358169 - UNIMED DE ARIQUEMES COOPERATIVA DE TRABALHO MÉDICO</t>
  </si>
  <si>
    <t>361852 - UNIAO DE CLINICAS RIO GRANDE LTDA</t>
  </si>
  <si>
    <t>369373 - HUMANA SAÚDE SUL LTDA.</t>
  </si>
  <si>
    <t>370592 - FUNASA SAÚDE</t>
  </si>
  <si>
    <t>393321 - UNIMED-RIO COOPERATIVA DE TRABALHO MEDICO DO RIO DE JANEIRO</t>
  </si>
  <si>
    <t>402478 - ORALCLASS ASSISTENCIA MÉDICA E ODONTOLOGICA LTDA.</t>
  </si>
  <si>
    <t>413275 - CLINICA SÃO JOSÉ SAUDE LTDA.</t>
  </si>
  <si>
    <t>413551 - PLAMEDH - PLANO DE ASSISTÊNCIA MÉDICO-HOSPITALAR LTDA</t>
  </si>
  <si>
    <t>415910 - CENTRO DE ENDOCRINOLOGIA DE JUNDIAÍ S/S LTDA</t>
  </si>
  <si>
    <t>416975 - ALCANCE SAÚDE EIRELI</t>
  </si>
  <si>
    <t>417823 - PREMIUM SAÚDE S.A.</t>
  </si>
  <si>
    <t>418854 - ASSOCIAÇÃO METROPOLITANA DE ASSISTÊNCIA À SAÚDE</t>
  </si>
  <si>
    <t>419168 - ADPART M2 ADMINISTRAÇÃO E PARTICIPAÇÕES LTDA</t>
  </si>
  <si>
    <t>419362 - HOSPITAL BOM SAMARITANO S/S LTDA</t>
  </si>
  <si>
    <t>419753 - MEDGOLD ASSISTENCIA MEDICA LTDA - ME</t>
  </si>
  <si>
    <t>420841 - INTERCLINICAS PLANO VIDA USA OPERADORA DE SAUDE LTDA</t>
  </si>
  <si>
    <t>421723 - HEALTH-MED SISTEMA DE SAUDE LTDA</t>
  </si>
  <si>
    <t>421766 - BEST SENIOR OPERADORA DE SAÚDE LTDA</t>
  </si>
  <si>
    <t>421987 - LIFE SAÚDE ASSISTÊNCIA MÉDICA LTDA</t>
  </si>
  <si>
    <t>422134 - UNIVIDA USA OPERADORA EM SAUDE S/A</t>
  </si>
  <si>
    <t>422444 - HAPPYMED PLANO DE SAÚDE LTDA</t>
  </si>
  <si>
    <t>422479 - LIVRI OPERADORA DE PLANO DE SAÚDE LTDA</t>
  </si>
  <si>
    <t>422606 - CUIDAR.ME SAÚDE LTDA.</t>
  </si>
  <si>
    <t>422614 - KIPP SAÚDE LTDA.</t>
  </si>
  <si>
    <t>422681 - GOCARE PLANOS DE SAUDE LTDA</t>
  </si>
  <si>
    <t>349194 - SMV SERVIÇOS MÉDICOS LTDA</t>
  </si>
  <si>
    <t>422720 - AMPLA PLANOS DE SAUDE  LTDA</t>
  </si>
  <si>
    <t>422151 - ATITUDE SAÚDE ASSISTÊNCIA MEDICA LTDA</t>
  </si>
  <si>
    <t>418170 - QUALLITY PRÓ SAÚDE PLANO DE ASSISTÊNCIA MÉDICA LTDA.</t>
  </si>
  <si>
    <t>310131 - UNIMED PLANALTO - COOPERATIVA DE TRABALHO MÉDICO</t>
  </si>
  <si>
    <t>343013 - CLIMEPE TOTAL LTDA</t>
  </si>
  <si>
    <t>302091 - SÃO FRANCISCO SISTEMAS DE SAÚDE SOCIEDADE EMPRESÁRIA LIMITADA</t>
  </si>
  <si>
    <t>354554 - MULTICLINICA SERVICOS DE SAUDE LTDA</t>
  </si>
  <si>
    <t>422959 - PRESERVE SAUDE ASSISTENCIA MEDICA LTDA</t>
  </si>
  <si>
    <t>421871 - ANGELI SISTEMAS DE SAUDE S.A.</t>
  </si>
  <si>
    <t>415081 - PORTO DIAS SAUDE LTDA.</t>
  </si>
  <si>
    <t>418731 - ASSOCIAÇÃO DE SAÚDE DOS FORNECEDORES DE CANA DE PIRACICABA E REGIÃO</t>
  </si>
  <si>
    <t>423173 - INTEGRA ASSISTENCIA MEDICA LTDA</t>
  </si>
  <si>
    <t>000884 - ITAUSEG SAÚDE S.A.</t>
  </si>
  <si>
    <t>005711 - BRADESCO SAÚDE S.A.</t>
  </si>
  <si>
    <t>304468 - UNIMED BARRA DO GARÇAS - COOPERATIVA DE TRABALHO MÉDICO</t>
  </si>
  <si>
    <t>309524 - UNIMED DE MONTE ALTO - COOPERATIVA DE TRABALHO MÉDICO</t>
  </si>
  <si>
    <t>311847 - UNIMED REGIONAL DA BAIXA MOGIANA - COOPERATIVA DE TRABALHO MÉDICO</t>
  </si>
  <si>
    <t>311961 - UNIMED DE MANAUS COOP. DO TRABALHO MÉDICO LTDA</t>
  </si>
  <si>
    <t>313475 - UNIMED REGIONAL DE PICOS - COOPERATIVA DE TRABALHO MÉDICO</t>
  </si>
  <si>
    <t>316458 - UNIMED REGIONAL DE FLORIANO - COOPERATIVA DE TRABALHO MÉDICO</t>
  </si>
  <si>
    <t>319384 - UNIMED PLANALTO MÉDIO/RS - COOPERATIVA DE ASSISTÊNCIA À SAÚDE LTDA.</t>
  </si>
  <si>
    <t>320251 - UNIMED RIO VERDE COOPERATIVA TRABALHO MEDICO</t>
  </si>
  <si>
    <t>321320 - IRMANDADE DA SANTA CASA DE MISERICÓRDIA E MATERNIDADE DONA ZILDA SALVAGNI</t>
  </si>
  <si>
    <t>321931 - CONFERÊNCIA SÃO JOSÉ DO AVAÍ</t>
  </si>
  <si>
    <t>324299 - PLAMER PLANO MEDICO RESENDE LTDA</t>
  </si>
  <si>
    <t>325082 - UNIMED DO OESTE DA BAHIA COOPERATIVA DE TRABALHO MÉDICO</t>
  </si>
  <si>
    <t>326305 - AMIL ASSISTÊNCIA MÉDICA INTERNACIONAL S.A.</t>
  </si>
  <si>
    <t>326500 - SOBAM CENTRO MÉDICO HOSPITALAR S.A.</t>
  </si>
  <si>
    <t>326755 - ASSOCIAÇÃO EVANGELICA BENEFICENTE DE LONDRINA</t>
  </si>
  <si>
    <t>327468 - UNIMED SUDOESTE PAULISTA COOPERATIVA DE TRABALHO MÉDICO</t>
  </si>
  <si>
    <t>328375 - UNIMED REGIÃO DA FRONTEIRA - RS COOPERATIVA DE ASSISTÊNCIA À SAÚDE LTDA.</t>
  </si>
  <si>
    <t>336467 - UNIMED PATOS - COOPERATIVA DE TRABALHO MÉDICO</t>
  </si>
  <si>
    <t>339954 - FUNDAÇÃO SÃO FRANCISCO XAVIER</t>
  </si>
  <si>
    <t>340146 - ASSOCIAÇÃO AUXILIADORA DAS CLASSES LABORIOSAS</t>
  </si>
  <si>
    <t>341941 - HOSPITAL DE PRONTOCLINICA LTDA.</t>
  </si>
  <si>
    <t>343722 - UNIMED PONTE NOVA COOPERATIVA DE TRABALHO MEDICO LTDA</t>
  </si>
  <si>
    <t>344788 - UNIMED DE CORUMBA COOPERATIVA DE TRABALHO MÉDICO</t>
  </si>
  <si>
    <t>348082 - UNIMED ANHANGUERA COOPERATIVA DE TRABALHO MÉDICO</t>
  </si>
  <si>
    <t>348520 - NOTRE DAME INTERMÉDICA MINAS GERAIS SAÚDE S.A.</t>
  </si>
  <si>
    <t>348830 - PLENA SAÚDE LTDA</t>
  </si>
  <si>
    <t>350141 - PARANÁ CLÍNICAS - PLANOS DE SAÚDE S/A</t>
  </si>
  <si>
    <t>351776 - UNIMED DE REGISTRO COOPERATIVA DE TRABALHO MÉDICO</t>
  </si>
  <si>
    <t>352586 - SISTEMAS E PLANOS DE SAÚDE LTDA.</t>
  </si>
  <si>
    <t>353264 - SANTA CASA DE MISERICORDIA DE SÃO JOSÉ DO RIO PARDO - HOSPITAL SÃO VICENTE</t>
  </si>
  <si>
    <t>353353 - UNIMED TERESINA - COOPERATIVA DE TRABALHO MÉDICO</t>
  </si>
  <si>
    <t>354325 - UNIMED ARAGUARI COOPERATIVA DE TRABALHO MÉDICO</t>
  </si>
  <si>
    <t>354511 - OPERADORA UNIESTE DE PLANOS DE SAÚDE LTDA</t>
  </si>
  <si>
    <t>355097 - SANTA HELENA ASSISTÊNCIA MÉDICA S/A.</t>
  </si>
  <si>
    <t>355721 - UNIMED DE SANTOS COOP DE TRAB MEDICO</t>
  </si>
  <si>
    <t>356123 - UNIMED DO CARIRI - SOCIEDADE COOPERATIVA MÉDICA LTDA</t>
  </si>
  <si>
    <t>357391 - UNIMED VITORIA COOPERATIVA DE TRABALHO MEDICO</t>
  </si>
  <si>
    <t>360449 - UNIMED GRANDE FLORIANÓPOLIS-COOPERATIVA DE TRABALHO MEDICO</t>
  </si>
  <si>
    <t>363189 - HOSPITAL S.P. LTDA.</t>
  </si>
  <si>
    <t>364592 - LEADER ASSISTÊNCIA MÉDICA E HOSPITALAR LTDA.</t>
  </si>
  <si>
    <t>365238 - UNIMED DE IBITINGA COOPERATIVA DE TRABALHO MÉDICO</t>
  </si>
  <si>
    <t>365645 - DONA SAÚDE CLINICAS LTDA</t>
  </si>
  <si>
    <t>371564 - UNIMED FRUTAL COOPERATIVA DE TRABALHO MEDICO LTDA</t>
  </si>
  <si>
    <t>386901 - UNIMED LEOPOLDINA COOPERATIVA DE TRABALHO MÉDICO LTDA</t>
  </si>
  <si>
    <t>401081 - AMESC - ASSOCIAÇÃO MÉDICA ESPÍRITA CRISTÃ</t>
  </si>
  <si>
    <t>402001 - SISTEMA TOTAL DE SAÚDE LTDA.</t>
  </si>
  <si>
    <t>406554 - ASSOCIAÇÃO ADVENTISTA NORTE BRASILEIRA DE PREVENÇÃO E ASSISTÊNCIA A SAÚDE</t>
  </si>
  <si>
    <t>406708 - A.P.S ASSISTÊNCIA PERSONALIZADA À SAÚDE LTDA</t>
  </si>
  <si>
    <t>410179 - EVERCROSS PLANEJAMENTO DE ASSISTÊNCIA MÉDICA LTDA.</t>
  </si>
  <si>
    <t>411256 - PLANO HOSPITAL SAMARITANO LTDA</t>
  </si>
  <si>
    <t>411582 - PLANO DE SAUDE ASES LTDA.</t>
  </si>
  <si>
    <t>411752 - ASSOCIAÇÃO ASSISTENCIAL DE SAÚDE SUPLEMENTAR CRUZ AZUL SAÚDE</t>
  </si>
  <si>
    <t>412252 - TUIUIU ADMINISTRADORES DE PLANO DE SAUDE LTDA</t>
  </si>
  <si>
    <t>413194 - SANTA RITA SISTEMA DE SAUDE LTDA</t>
  </si>
  <si>
    <t>413267 - PREVENT SENIOR CORPORATE OPERADORA DE SAÚDE LTDA.</t>
  </si>
  <si>
    <t>413330 - AMEP FREGUESIA OPERADORA DE PLANO DE SAUDE LTDA</t>
  </si>
  <si>
    <t>414905 - VITA ASSISTÊNCIA A SAÚDE LTDA.</t>
  </si>
  <si>
    <t>415065 - MAIS SAÚDE PLANO DE SAÚDE LTDA</t>
  </si>
  <si>
    <t>415898 - SOCIEDADE BENECAP DE ASSISTÊNCIA À SAÚDE</t>
  </si>
  <si>
    <t>416738 - OESTE SAÚDE ASSISTÊNCIA A SAÚDE SUPLEMENTAR S.A</t>
  </si>
  <si>
    <t>417599 - ASSOCIAÇAO DOS FUNCIONARIOS PUBLICOS DO ESTADO DO RIO GRANDE DO SUL</t>
  </si>
  <si>
    <t>418501 - FUNDAÇÃO PLAMHUV - PLANO MÉDICO HOSPITALAR DOS HOSPITAIS UNIDOS DE VIÇOSA</t>
  </si>
  <si>
    <t>419516 - MAIS SAUDE S/A</t>
  </si>
  <si>
    <t>419699 - OPERADORA DE PLANOS PRIVADOS DE SAÚDE - SANTA CASA SAÚDE LTDA</t>
  </si>
  <si>
    <t>419958 - ASSOCIAÇÃO PLANO DE SAÚDE SANTA CASA DE VALINHOS</t>
  </si>
  <si>
    <t>420123 - ASSOCIAÇÃO UNIVIDA SANTA RITA DO PASSA QUATRO</t>
  </si>
  <si>
    <t>420271 - R.M.I. OPERADORA DE SAÚDE INTEGRADA LTDA</t>
  </si>
  <si>
    <t>420786 - ASSOCIAÇÃO SANTA CASA CLÍNICAS DE BIRIGUI</t>
  </si>
  <si>
    <t>420930 - HOSPITAL DE CARIDADE SÃO VICENTE DE PAULO</t>
  </si>
  <si>
    <t>421669 - QSAÚDE - OPERADORA DE PLANOS DE SAÚDE LTDA.</t>
  </si>
  <si>
    <t>421707 - PERSONAL CARE OPERADORA DE SAÚDE SA</t>
  </si>
  <si>
    <t>421928 - ALICE OPERADORA LTDA.</t>
  </si>
  <si>
    <t>422339 - LEVE SAUDE OPERADORA DE PLANOS DE SAUDE S.A</t>
  </si>
  <si>
    <t>320111 - SAÚDE SIM LTDA</t>
  </si>
  <si>
    <t>402851 - MULTI SAÚDE ASSISTÊNCIA MÉDICA E HOSPITALAR LTDA</t>
  </si>
  <si>
    <t>Nova ops? 
[1]</t>
  </si>
  <si>
    <t>Cancelada? [2]</t>
  </si>
  <si>
    <t>Beneficiário? 
[3]</t>
  </si>
  <si>
    <t>Despesa? 
[4]</t>
  </si>
  <si>
    <t>Ressalva? 
[5]</t>
  </si>
  <si>
    <t>Operadoras excluídas da base de cálculo da VDA 2022/2021 e seus respectivos motivos de exclusão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</si>
</sst>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i/>
      <sz val="9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4" xfId="1" xr:uid="{CEDC3759-FC04-4AA8-BE21-A284C502D074}"/>
  </cellStyles>
  <dxfs count="15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6011FC-B0FD-4946-B40A-1C796DFF4A25}" name="operadoras" displayName="operadoras" ref="A12:G139" totalsRowCount="1" headerRowDxfId="14" dataDxfId="13" totalsRowDxfId="12">
  <autoFilter ref="A12:G138" xr:uid="{C0C5898A-869F-49E4-8AD8-73919E6A91E1}"/>
  <sortState xmlns:xlrd2="http://schemas.microsoft.com/office/spreadsheetml/2017/richdata2" ref="A13:G138">
    <sortCondition ref="A12:A138"/>
  </sortState>
  <tableColumns count="7">
    <tableColumn id="1" xr3:uid="{BB62E3FC-468F-4F21-BC7B-5676611B05E0}" name="Operadora" dataDxfId="11"/>
    <tableColumn id="2" xr3:uid="{CC7444D6-ED5F-45AF-BDA4-D41CB113499A}" name="Modalidade" dataDxfId="10"/>
    <tableColumn id="3" xr3:uid="{F1A77EB4-DB3A-4814-AC08-7B89569DD22C}" name="Nova ops? _x000a_[1]" totalsRowFunction="custom" dataDxfId="9" totalsRowDxfId="8">
      <totalsRowFormula>SUBTOTAL(9,operadoras[Nova ops? 
'[1']])</totalsRowFormula>
    </tableColumn>
    <tableColumn id="4" xr3:uid="{FFD064D4-4153-42B6-A112-98820C837824}" name="Cancelada? [2]" totalsRowFunction="custom" dataDxfId="7" totalsRowDxfId="6">
      <totalsRowFormula>SUBTOTAL(9,operadoras[Cancelada? '[2']])</totalsRowFormula>
    </tableColumn>
    <tableColumn id="5" xr3:uid="{B8C00CC3-FD9D-4523-A0C4-B40BD2F886AD}" name="Beneficiário? _x000a_[3]" totalsRowFunction="custom" dataDxfId="5" totalsRowDxfId="4">
      <totalsRowFormula>SUBTOTAL(9,operadoras[Beneficiário? 
'[3']])</totalsRowFormula>
    </tableColumn>
    <tableColumn id="6" xr3:uid="{19FD946D-35AD-425D-8AD7-8BA6EF5B4B6B}" name="Despesa? _x000a_[4]" totalsRowFunction="custom" dataDxfId="3" totalsRowDxfId="2">
      <totalsRowFormula>SUBTOTAL(9,operadoras[Despesa? 
'[4']])</totalsRowFormula>
    </tableColumn>
    <tableColumn id="7" xr3:uid="{D650A6E7-16C2-47B8-97B2-0B5325071411}" name="Ressalva? _x000a_[5]" totalsRowFunction="custom" dataDxfId="1" totalsRowDxfId="0">
      <totalsRowFormula>SUBTOTAL(9,operadoras[Ressalva? 
'[5']])</totalsRow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6A8E-DB04-4A24-9E5B-CCCED49A306B}">
  <dimension ref="A1:I139"/>
  <sheetViews>
    <sheetView showGridLines="0" showZeros="0" tabSelected="1" zoomScale="85" zoomScaleNormal="85" workbookViewId="0">
      <selection activeCell="H9" sqref="H9"/>
    </sheetView>
  </sheetViews>
  <sheetFormatPr baseColWidth="10" defaultColWidth="8.83203125" defaultRowHeight="15" x14ac:dyDescent="0.2"/>
  <cols>
    <col min="1" max="1" width="84.5" customWidth="1"/>
    <col min="2" max="2" width="19.5" bestFit="1" customWidth="1"/>
    <col min="3" max="3" width="13.1640625" style="2" customWidth="1"/>
    <col min="4" max="4" width="12.1640625" style="2" customWidth="1"/>
    <col min="5" max="7" width="13.1640625" style="2" customWidth="1"/>
    <col min="8" max="8" width="10.5" customWidth="1"/>
    <col min="9" max="9" width="8.1640625" customWidth="1"/>
  </cols>
  <sheetData>
    <row r="1" spans="1:9" s="9" customFormat="1" ht="19" x14ac:dyDescent="0.25">
      <c r="A1" s="1" t="s">
        <v>139</v>
      </c>
      <c r="C1" s="10"/>
      <c r="D1" s="10"/>
      <c r="E1" s="10"/>
      <c r="F1" s="10"/>
      <c r="G1" s="10"/>
    </row>
    <row r="2" spans="1:9" s="9" customFormat="1" x14ac:dyDescent="0.2">
      <c r="A2" t="str">
        <f>SUBTOTAL(3,operadoras[Operadora])-H10&amp;" operadoras"</f>
        <v>126 operadoras</v>
      </c>
      <c r="C2" s="10"/>
      <c r="D2" s="10"/>
      <c r="E2" s="10"/>
      <c r="F2" s="10"/>
      <c r="G2" s="10"/>
    </row>
    <row r="3" spans="1:9" s="9" customFormat="1" x14ac:dyDescent="0.2">
      <c r="A3"/>
      <c r="C3" s="10"/>
      <c r="D3" s="10"/>
      <c r="E3" s="10"/>
      <c r="F3" s="10"/>
      <c r="G3" s="10"/>
    </row>
    <row r="4" spans="1:9" s="6" customFormat="1" x14ac:dyDescent="0.2">
      <c r="A4" s="8" t="s">
        <v>7</v>
      </c>
      <c r="C4" s="7"/>
      <c r="D4" s="7"/>
      <c r="E4" s="7"/>
      <c r="F4" s="7"/>
      <c r="G4" s="7"/>
    </row>
    <row r="5" spans="1:9" s="6" customFormat="1" x14ac:dyDescent="0.2">
      <c r="A5" s="6" t="str">
        <f>"[1] Início de operação ("&amp;SUBTOTAL(9,operadoras[Nova ops? 
'[1']])&amp;" operadoras)"</f>
        <v>[1] Início de operação (7 operadoras)</v>
      </c>
      <c r="C5" s="7"/>
      <c r="D5" s="7"/>
      <c r="E5" s="7"/>
      <c r="F5" s="7"/>
      <c r="G5" s="7"/>
    </row>
    <row r="6" spans="1:9" s="6" customFormat="1" x14ac:dyDescent="0.2">
      <c r="A6" s="6" t="str">
        <f>"[2] Registro cancelado ("&amp;SUBTOTAL(9,operadoras[Cancelada? '[2']])&amp;" operadoras)"</f>
        <v>[2] Registro cancelado (14 operadoras)</v>
      </c>
      <c r="C6" s="7"/>
      <c r="D6" s="7"/>
      <c r="E6" s="7"/>
      <c r="F6" s="7"/>
      <c r="G6" s="7"/>
    </row>
    <row r="7" spans="1:9" s="6" customFormat="1" x14ac:dyDescent="0.2">
      <c r="A7" s="6" t="str">
        <f>"[3] Sem vínculos ativos* no período de análise ("&amp;SUBTOTAL(9,operadoras[Beneficiário? 
'[3']])&amp;" operadoras)"</f>
        <v>[3] Sem vínculos ativos* no período de análise (33 operadoras)</v>
      </c>
      <c r="C7" s="7"/>
      <c r="D7" s="7"/>
      <c r="E7" s="7"/>
      <c r="F7" s="7"/>
      <c r="G7" s="7"/>
    </row>
    <row r="8" spans="1:9" s="6" customFormat="1" x14ac:dyDescent="0.2">
      <c r="A8" s="6" t="str">
        <f>"[4] Sem despesa assistencial no período de análise ("&amp;SUBTOTAL(9,operadoras[Despesa? 
'[4']])&amp;" operadoras)"</f>
        <v>[4] Sem despesa assistencial no período de análise (40 operadoras)</v>
      </c>
      <c r="C8" s="7"/>
      <c r="D8" s="7"/>
      <c r="E8" s="7"/>
      <c r="F8" s="7"/>
      <c r="G8" s="7"/>
    </row>
    <row r="9" spans="1:9" s="6" customFormat="1" x14ac:dyDescent="0.2">
      <c r="A9" s="6" t="str">
        <f>"[5] Ressalvas nas demonstrações contábeis ("&amp;SUBTOTAL(9,operadoras[Ressalva? 
'[5']])&amp;" operadoras)"</f>
        <v>[5] Ressalvas nas demonstrações contábeis (88 operadoras)</v>
      </c>
      <c r="C9" s="7"/>
      <c r="D9" s="7"/>
      <c r="E9" s="7"/>
      <c r="F9" s="7"/>
      <c r="G9" s="7"/>
    </row>
    <row r="10" spans="1:9" s="3" customFormat="1" ht="13" x14ac:dyDescent="0.2">
      <c r="A10" s="5" t="s">
        <v>6</v>
      </c>
      <c r="C10" s="4"/>
      <c r="D10" s="4"/>
      <c r="E10" s="4"/>
      <c r="F10" s="4"/>
      <c r="G10" s="4"/>
      <c r="H10" s="4"/>
      <c r="I10" s="4"/>
    </row>
    <row r="12" spans="1:9" ht="32" x14ac:dyDescent="0.2">
      <c r="A12" s="12" t="s">
        <v>0</v>
      </c>
      <c r="B12" s="12" t="s">
        <v>5</v>
      </c>
      <c r="C12" s="11" t="s">
        <v>134</v>
      </c>
      <c r="D12" s="11" t="s">
        <v>135</v>
      </c>
      <c r="E12" s="11" t="s">
        <v>136</v>
      </c>
      <c r="F12" s="11" t="s">
        <v>137</v>
      </c>
      <c r="G12" s="11" t="s">
        <v>138</v>
      </c>
    </row>
    <row r="13" spans="1:9" x14ac:dyDescent="0.2">
      <c r="A13" t="s">
        <v>57</v>
      </c>
      <c r="B13" t="s">
        <v>4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</row>
    <row r="14" spans="1:9" x14ac:dyDescent="0.2">
      <c r="A14" t="s">
        <v>58</v>
      </c>
      <c r="B14" t="s">
        <v>4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</row>
    <row r="15" spans="1:9" x14ac:dyDescent="0.2">
      <c r="A15" t="s">
        <v>8</v>
      </c>
      <c r="B15" t="s">
        <v>1</v>
      </c>
      <c r="C15" s="2">
        <v>0</v>
      </c>
      <c r="D15" s="2">
        <v>1</v>
      </c>
      <c r="E15" s="2">
        <v>1</v>
      </c>
      <c r="F15" s="2">
        <v>1</v>
      </c>
      <c r="G15" s="2">
        <v>0</v>
      </c>
    </row>
    <row r="16" spans="1:9" x14ac:dyDescent="0.2">
      <c r="A16" t="s">
        <v>50</v>
      </c>
      <c r="B16" t="s">
        <v>1</v>
      </c>
      <c r="C16" s="2">
        <v>0</v>
      </c>
      <c r="D16" s="2">
        <v>1</v>
      </c>
      <c r="E16" s="2">
        <v>1</v>
      </c>
      <c r="F16" s="2">
        <v>1</v>
      </c>
      <c r="G16" s="2">
        <v>0</v>
      </c>
    </row>
    <row r="17" spans="1:7" x14ac:dyDescent="0.2">
      <c r="A17" t="s">
        <v>9</v>
      </c>
      <c r="B17" t="s">
        <v>3</v>
      </c>
      <c r="C17" s="2">
        <v>0</v>
      </c>
      <c r="D17" s="2">
        <v>0</v>
      </c>
      <c r="E17" s="2">
        <v>1</v>
      </c>
      <c r="F17" s="2">
        <v>1</v>
      </c>
      <c r="G17" s="2">
        <v>0</v>
      </c>
    </row>
    <row r="18" spans="1:7" x14ac:dyDescent="0.2">
      <c r="A18" t="s">
        <v>59</v>
      </c>
      <c r="B18" t="s">
        <v>3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</row>
    <row r="19" spans="1:7" x14ac:dyDescent="0.2">
      <c r="A19" t="s">
        <v>10</v>
      </c>
      <c r="B19" t="s">
        <v>1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</row>
    <row r="20" spans="1:7" x14ac:dyDescent="0.2">
      <c r="A20" t="s">
        <v>11</v>
      </c>
      <c r="B20" t="s">
        <v>1</v>
      </c>
      <c r="C20" s="2">
        <v>0</v>
      </c>
      <c r="D20" s="2">
        <v>1</v>
      </c>
      <c r="E20" s="2">
        <v>1</v>
      </c>
      <c r="F20" s="2">
        <v>1</v>
      </c>
      <c r="G20" s="2">
        <v>0</v>
      </c>
    </row>
    <row r="21" spans="1:7" x14ac:dyDescent="0.2">
      <c r="A21" t="s">
        <v>60</v>
      </c>
      <c r="B21" t="s">
        <v>3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</row>
    <row r="22" spans="1:7" x14ac:dyDescent="0.2">
      <c r="A22" t="s">
        <v>48</v>
      </c>
      <c r="B22" t="s">
        <v>3</v>
      </c>
      <c r="C22" s="2">
        <v>0</v>
      </c>
      <c r="D22" s="2">
        <v>0</v>
      </c>
      <c r="E22" s="2">
        <v>1</v>
      </c>
      <c r="F22" s="2">
        <v>1</v>
      </c>
      <c r="G22" s="2">
        <v>0</v>
      </c>
    </row>
    <row r="23" spans="1:7" x14ac:dyDescent="0.2">
      <c r="A23" t="s">
        <v>12</v>
      </c>
      <c r="B23" t="s">
        <v>1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</row>
    <row r="24" spans="1:7" x14ac:dyDescent="0.2">
      <c r="A24" t="s">
        <v>61</v>
      </c>
      <c r="B24" t="s">
        <v>3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</row>
    <row r="25" spans="1:7" x14ac:dyDescent="0.2">
      <c r="A25" t="s">
        <v>62</v>
      </c>
      <c r="B25" t="s">
        <v>3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</row>
    <row r="26" spans="1:7" x14ac:dyDescent="0.2">
      <c r="A26" t="s">
        <v>63</v>
      </c>
      <c r="B26" t="s">
        <v>3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</row>
    <row r="27" spans="1:7" x14ac:dyDescent="0.2">
      <c r="A27" t="s">
        <v>64</v>
      </c>
      <c r="B27" t="s">
        <v>3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</row>
    <row r="28" spans="1:7" x14ac:dyDescent="0.2">
      <c r="A28" t="s">
        <v>13</v>
      </c>
      <c r="B28" t="s">
        <v>3</v>
      </c>
      <c r="C28" s="2">
        <v>0</v>
      </c>
      <c r="D28" s="2">
        <v>0</v>
      </c>
      <c r="E28" s="2">
        <v>0</v>
      </c>
      <c r="F28" s="2">
        <v>1</v>
      </c>
      <c r="G28" s="2">
        <v>1</v>
      </c>
    </row>
    <row r="29" spans="1:7" x14ac:dyDescent="0.2">
      <c r="A29" t="s">
        <v>65</v>
      </c>
      <c r="B29" t="s">
        <v>3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</row>
    <row r="30" spans="1:7" x14ac:dyDescent="0.2">
      <c r="A30" t="s">
        <v>132</v>
      </c>
      <c r="B30" t="s">
        <v>1</v>
      </c>
      <c r="C30" s="2">
        <v>0</v>
      </c>
      <c r="D30" s="2">
        <v>1</v>
      </c>
      <c r="E30" s="2">
        <v>1</v>
      </c>
      <c r="F30" s="2">
        <v>1</v>
      </c>
      <c r="G30" s="2">
        <v>0</v>
      </c>
    </row>
    <row r="31" spans="1:7" x14ac:dyDescent="0.2">
      <c r="A31" t="s">
        <v>66</v>
      </c>
      <c r="B31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</row>
    <row r="32" spans="1:7" x14ac:dyDescent="0.2">
      <c r="A32" t="s">
        <v>67</v>
      </c>
      <c r="B32" t="s">
        <v>2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</row>
    <row r="33" spans="1:7" x14ac:dyDescent="0.2">
      <c r="A33" t="s">
        <v>68</v>
      </c>
      <c r="B33" t="s">
        <v>2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</row>
    <row r="34" spans="1:7" x14ac:dyDescent="0.2">
      <c r="A34" t="s">
        <v>69</v>
      </c>
      <c r="B34" t="s">
        <v>1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</row>
    <row r="35" spans="1:7" x14ac:dyDescent="0.2">
      <c r="A35" t="s">
        <v>14</v>
      </c>
      <c r="B35" t="s">
        <v>3</v>
      </c>
      <c r="C35" s="2">
        <v>0</v>
      </c>
      <c r="D35" s="2">
        <v>0</v>
      </c>
      <c r="E35" s="2">
        <v>0</v>
      </c>
      <c r="F35" s="2">
        <v>1</v>
      </c>
      <c r="G35" s="2">
        <v>0</v>
      </c>
    </row>
    <row r="36" spans="1:7" x14ac:dyDescent="0.2">
      <c r="A36" t="s">
        <v>70</v>
      </c>
      <c r="B36" t="s">
        <v>3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</row>
    <row r="37" spans="1:7" x14ac:dyDescent="0.2">
      <c r="A37" t="s">
        <v>71</v>
      </c>
      <c r="B37" t="s">
        <v>1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</row>
    <row r="38" spans="1:7" x14ac:dyDescent="0.2">
      <c r="A38" t="s">
        <v>72</v>
      </c>
      <c r="B38" t="s">
        <v>1</v>
      </c>
      <c r="C38" s="2">
        <v>0</v>
      </c>
      <c r="D38" s="2">
        <v>0</v>
      </c>
      <c r="E38" s="2">
        <v>0</v>
      </c>
      <c r="F38" s="2">
        <v>0</v>
      </c>
      <c r="G38" s="2">
        <v>1</v>
      </c>
    </row>
    <row r="39" spans="1:7" x14ac:dyDescent="0.2">
      <c r="A39" t="s">
        <v>73</v>
      </c>
      <c r="B39" t="s">
        <v>2</v>
      </c>
      <c r="C39" s="2">
        <v>0</v>
      </c>
      <c r="D39" s="2">
        <v>0</v>
      </c>
      <c r="E39" s="2">
        <v>0</v>
      </c>
      <c r="F39" s="2">
        <v>0</v>
      </c>
      <c r="G39" s="2">
        <v>1</v>
      </c>
    </row>
    <row r="40" spans="1:7" x14ac:dyDescent="0.2">
      <c r="A40" t="s">
        <v>74</v>
      </c>
      <c r="B40" t="s">
        <v>3</v>
      </c>
      <c r="C40" s="2">
        <v>0</v>
      </c>
      <c r="D40" s="2">
        <v>0</v>
      </c>
      <c r="E40" s="2">
        <v>0</v>
      </c>
      <c r="F40" s="2">
        <v>0</v>
      </c>
      <c r="G40" s="2">
        <v>1</v>
      </c>
    </row>
    <row r="41" spans="1:7" x14ac:dyDescent="0.2">
      <c r="A41" t="s">
        <v>75</v>
      </c>
      <c r="B41" t="s">
        <v>3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</row>
    <row r="42" spans="1:7" x14ac:dyDescent="0.2">
      <c r="A42" t="s">
        <v>76</v>
      </c>
      <c r="B42" t="s">
        <v>3</v>
      </c>
      <c r="C42" s="2">
        <v>0</v>
      </c>
      <c r="D42" s="2">
        <v>0</v>
      </c>
      <c r="E42" s="2">
        <v>0</v>
      </c>
      <c r="F42" s="2">
        <v>0</v>
      </c>
      <c r="G42" s="2">
        <v>1</v>
      </c>
    </row>
    <row r="43" spans="1:7" x14ac:dyDescent="0.2">
      <c r="A43" t="s">
        <v>15</v>
      </c>
      <c r="B43" t="s">
        <v>1</v>
      </c>
      <c r="C43" s="2">
        <v>0</v>
      </c>
      <c r="D43" s="2">
        <v>0</v>
      </c>
      <c r="E43" s="2">
        <v>1</v>
      </c>
      <c r="F43" s="2">
        <v>1</v>
      </c>
      <c r="G43" s="2">
        <v>0</v>
      </c>
    </row>
    <row r="44" spans="1:7" x14ac:dyDescent="0.2">
      <c r="A44" t="s">
        <v>77</v>
      </c>
      <c r="B44" t="s">
        <v>2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</row>
    <row r="45" spans="1:7" x14ac:dyDescent="0.2">
      <c r="A45" t="s">
        <v>78</v>
      </c>
      <c r="B45" t="s">
        <v>1</v>
      </c>
      <c r="C45" s="2">
        <v>0</v>
      </c>
      <c r="D45" s="2">
        <v>0</v>
      </c>
      <c r="E45" s="2">
        <v>0</v>
      </c>
      <c r="F45" s="2">
        <v>0</v>
      </c>
      <c r="G45" s="2">
        <v>1</v>
      </c>
    </row>
    <row r="46" spans="1:7" x14ac:dyDescent="0.2">
      <c r="A46" t="s">
        <v>79</v>
      </c>
      <c r="B46" t="s">
        <v>1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</row>
    <row r="47" spans="1:7" x14ac:dyDescent="0.2">
      <c r="A47" t="s">
        <v>49</v>
      </c>
      <c r="B47" t="s">
        <v>1</v>
      </c>
      <c r="C47" s="2">
        <v>0</v>
      </c>
      <c r="D47" s="2">
        <v>1</v>
      </c>
      <c r="E47" s="2">
        <v>1</v>
      </c>
      <c r="F47" s="2">
        <v>1</v>
      </c>
      <c r="G47" s="2">
        <v>0</v>
      </c>
    </row>
    <row r="48" spans="1:7" x14ac:dyDescent="0.2">
      <c r="A48" t="s">
        <v>80</v>
      </c>
      <c r="B48" t="s">
        <v>3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</row>
    <row r="49" spans="1:7" x14ac:dyDescent="0.2">
      <c r="A49" t="s">
        <v>81</v>
      </c>
      <c r="B49" t="s">
        <v>3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</row>
    <row r="50" spans="1:7" x14ac:dyDescent="0.2">
      <c r="A50" t="s">
        <v>16</v>
      </c>
      <c r="B50" t="s">
        <v>1</v>
      </c>
      <c r="C50" s="2">
        <v>0</v>
      </c>
      <c r="D50" s="2">
        <v>1</v>
      </c>
      <c r="E50" s="2">
        <v>0</v>
      </c>
      <c r="F50" s="2">
        <v>1</v>
      </c>
      <c r="G50" s="2">
        <v>0</v>
      </c>
    </row>
    <row r="51" spans="1:7" x14ac:dyDescent="0.2">
      <c r="A51" t="s">
        <v>82</v>
      </c>
      <c r="B51" t="s">
        <v>3</v>
      </c>
      <c r="C51" s="2">
        <v>0</v>
      </c>
      <c r="D51" s="2">
        <v>0</v>
      </c>
      <c r="E51" s="2">
        <v>0</v>
      </c>
      <c r="F51" s="2">
        <v>0</v>
      </c>
      <c r="G51" s="2">
        <v>1</v>
      </c>
    </row>
    <row r="52" spans="1:7" x14ac:dyDescent="0.2">
      <c r="A52" t="s">
        <v>83</v>
      </c>
      <c r="B52" t="s">
        <v>1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</row>
    <row r="53" spans="1:7" x14ac:dyDescent="0.2">
      <c r="A53" t="s">
        <v>17</v>
      </c>
      <c r="B53" t="s">
        <v>1</v>
      </c>
      <c r="C53" s="2">
        <v>0</v>
      </c>
      <c r="D53" s="2">
        <v>1</v>
      </c>
      <c r="E53" s="2">
        <v>0</v>
      </c>
      <c r="F53" s="2">
        <v>1</v>
      </c>
      <c r="G53" s="2">
        <v>0</v>
      </c>
    </row>
    <row r="54" spans="1:7" x14ac:dyDescent="0.2">
      <c r="A54" t="s">
        <v>84</v>
      </c>
      <c r="B54" t="s">
        <v>1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</row>
    <row r="55" spans="1:7" x14ac:dyDescent="0.2">
      <c r="A55" t="s">
        <v>44</v>
      </c>
      <c r="B55" t="s">
        <v>1</v>
      </c>
      <c r="C55" s="2">
        <v>0</v>
      </c>
      <c r="D55" s="2">
        <v>0</v>
      </c>
      <c r="E55" s="2">
        <v>1</v>
      </c>
      <c r="F55" s="2">
        <v>1</v>
      </c>
      <c r="G55" s="2">
        <v>0</v>
      </c>
    </row>
    <row r="56" spans="1:7" x14ac:dyDescent="0.2">
      <c r="A56" t="s">
        <v>85</v>
      </c>
      <c r="B56" t="s">
        <v>1</v>
      </c>
      <c r="C56" s="2">
        <v>0</v>
      </c>
      <c r="D56" s="2">
        <v>0</v>
      </c>
      <c r="E56" s="2">
        <v>0</v>
      </c>
      <c r="F56" s="2">
        <v>0</v>
      </c>
      <c r="G56" s="2">
        <v>1</v>
      </c>
    </row>
    <row r="57" spans="1:7" x14ac:dyDescent="0.2">
      <c r="A57" t="s">
        <v>18</v>
      </c>
      <c r="B57" t="s">
        <v>1</v>
      </c>
      <c r="C57" s="2">
        <v>0</v>
      </c>
      <c r="D57" s="2">
        <v>0</v>
      </c>
      <c r="E57" s="2">
        <v>1</v>
      </c>
      <c r="F57" s="2">
        <v>0</v>
      </c>
      <c r="G57" s="2">
        <v>1</v>
      </c>
    </row>
    <row r="58" spans="1:7" x14ac:dyDescent="0.2">
      <c r="A58" t="s">
        <v>86</v>
      </c>
      <c r="B58" t="s">
        <v>3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</row>
    <row r="59" spans="1:7" x14ac:dyDescent="0.2">
      <c r="A59" t="s">
        <v>87</v>
      </c>
      <c r="B59" t="s">
        <v>1</v>
      </c>
      <c r="C59" s="2">
        <v>0</v>
      </c>
      <c r="D59" s="2">
        <v>0</v>
      </c>
      <c r="E59" s="2">
        <v>0</v>
      </c>
      <c r="F59" s="2">
        <v>0</v>
      </c>
      <c r="G59" s="2">
        <v>1</v>
      </c>
    </row>
    <row r="60" spans="1:7" x14ac:dyDescent="0.2">
      <c r="A60" t="s">
        <v>88</v>
      </c>
      <c r="B60" t="s">
        <v>2</v>
      </c>
      <c r="C60" s="2">
        <v>0</v>
      </c>
      <c r="D60" s="2">
        <v>0</v>
      </c>
      <c r="E60" s="2">
        <v>0</v>
      </c>
      <c r="F60" s="2">
        <v>0</v>
      </c>
      <c r="G60" s="2">
        <v>1</v>
      </c>
    </row>
    <row r="61" spans="1:7" x14ac:dyDescent="0.2">
      <c r="A61" t="s">
        <v>89</v>
      </c>
      <c r="B61" t="s">
        <v>3</v>
      </c>
      <c r="C61" s="2">
        <v>0</v>
      </c>
      <c r="D61" s="2">
        <v>0</v>
      </c>
      <c r="E61" s="2">
        <v>0</v>
      </c>
      <c r="F61" s="2">
        <v>0</v>
      </c>
      <c r="G61" s="2">
        <v>1</v>
      </c>
    </row>
    <row r="62" spans="1:7" x14ac:dyDescent="0.2">
      <c r="A62" t="s">
        <v>90</v>
      </c>
      <c r="B62" t="s">
        <v>3</v>
      </c>
      <c r="C62" s="2">
        <v>0</v>
      </c>
      <c r="D62" s="2">
        <v>0</v>
      </c>
      <c r="E62" s="2">
        <v>0</v>
      </c>
      <c r="F62" s="2">
        <v>0</v>
      </c>
      <c r="G62" s="2">
        <v>1</v>
      </c>
    </row>
    <row r="63" spans="1:7" x14ac:dyDescent="0.2">
      <c r="A63" t="s">
        <v>91</v>
      </c>
      <c r="B63" t="s">
        <v>1</v>
      </c>
      <c r="C63" s="2">
        <v>0</v>
      </c>
      <c r="D63" s="2">
        <v>0</v>
      </c>
      <c r="E63" s="2">
        <v>0</v>
      </c>
      <c r="F63" s="2">
        <v>0</v>
      </c>
      <c r="G63" s="2">
        <v>1</v>
      </c>
    </row>
    <row r="64" spans="1:7" x14ac:dyDescent="0.2">
      <c r="A64" t="s">
        <v>51</v>
      </c>
      <c r="B64" t="s">
        <v>1</v>
      </c>
      <c r="C64" s="2">
        <v>0</v>
      </c>
      <c r="D64" s="2">
        <v>1</v>
      </c>
      <c r="E64" s="2">
        <v>1</v>
      </c>
      <c r="F64" s="2">
        <v>1</v>
      </c>
      <c r="G64" s="2">
        <v>0</v>
      </c>
    </row>
    <row r="65" spans="1:7" x14ac:dyDescent="0.2">
      <c r="A65" t="s">
        <v>92</v>
      </c>
      <c r="B65" t="s">
        <v>1</v>
      </c>
      <c r="C65" s="2">
        <v>0</v>
      </c>
      <c r="D65" s="2">
        <v>0</v>
      </c>
      <c r="E65" s="2">
        <v>0</v>
      </c>
      <c r="F65" s="2">
        <v>0</v>
      </c>
      <c r="G65" s="2">
        <v>1</v>
      </c>
    </row>
    <row r="66" spans="1:7" x14ac:dyDescent="0.2">
      <c r="A66" t="s">
        <v>93</v>
      </c>
      <c r="B66" t="s">
        <v>3</v>
      </c>
      <c r="C66" s="2">
        <v>0</v>
      </c>
      <c r="D66" s="2">
        <v>0</v>
      </c>
      <c r="E66" s="2">
        <v>0</v>
      </c>
      <c r="F66" s="2">
        <v>0</v>
      </c>
      <c r="G66" s="2">
        <v>1</v>
      </c>
    </row>
    <row r="67" spans="1:7" x14ac:dyDescent="0.2">
      <c r="A67" t="s">
        <v>94</v>
      </c>
      <c r="B67" t="s">
        <v>3</v>
      </c>
      <c r="C67" s="2">
        <v>0</v>
      </c>
      <c r="D67" s="2">
        <v>0</v>
      </c>
      <c r="E67" s="2">
        <v>0</v>
      </c>
      <c r="F67" s="2">
        <v>0</v>
      </c>
      <c r="G67" s="2">
        <v>1</v>
      </c>
    </row>
    <row r="68" spans="1:7" x14ac:dyDescent="0.2">
      <c r="A68" t="s">
        <v>95</v>
      </c>
      <c r="B68" t="s">
        <v>3</v>
      </c>
      <c r="C68" s="2">
        <v>0</v>
      </c>
      <c r="D68" s="2">
        <v>0</v>
      </c>
      <c r="E68" s="2">
        <v>0</v>
      </c>
      <c r="F68" s="2">
        <v>0</v>
      </c>
      <c r="G68" s="2">
        <v>1</v>
      </c>
    </row>
    <row r="69" spans="1:7" x14ac:dyDescent="0.2">
      <c r="A69" t="s">
        <v>19</v>
      </c>
      <c r="B69" t="s">
        <v>3</v>
      </c>
      <c r="C69" s="2">
        <v>0</v>
      </c>
      <c r="D69" s="2">
        <v>1</v>
      </c>
      <c r="E69" s="2">
        <v>1</v>
      </c>
      <c r="F69" s="2">
        <v>1</v>
      </c>
      <c r="G69" s="2">
        <v>0</v>
      </c>
    </row>
    <row r="70" spans="1:7" x14ac:dyDescent="0.2">
      <c r="A70" t="s">
        <v>96</v>
      </c>
      <c r="B70" t="s">
        <v>3</v>
      </c>
      <c r="C70" s="2">
        <v>0</v>
      </c>
      <c r="D70" s="2">
        <v>0</v>
      </c>
      <c r="E70" s="2">
        <v>0</v>
      </c>
      <c r="F70" s="2">
        <v>0</v>
      </c>
      <c r="G70" s="2">
        <v>1</v>
      </c>
    </row>
    <row r="71" spans="1:7" x14ac:dyDescent="0.2">
      <c r="A71" t="s">
        <v>20</v>
      </c>
      <c r="B71" t="s">
        <v>1</v>
      </c>
      <c r="C71" s="2">
        <v>0</v>
      </c>
      <c r="D71" s="2">
        <v>1</v>
      </c>
      <c r="E71" s="2">
        <v>0</v>
      </c>
      <c r="F71" s="2">
        <v>1</v>
      </c>
      <c r="G71" s="2">
        <v>0</v>
      </c>
    </row>
    <row r="72" spans="1:7" x14ac:dyDescent="0.2">
      <c r="A72" t="s">
        <v>97</v>
      </c>
      <c r="B72" t="s">
        <v>1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</row>
    <row r="73" spans="1:7" x14ac:dyDescent="0.2">
      <c r="A73" t="s">
        <v>98</v>
      </c>
      <c r="B73" t="s">
        <v>1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</row>
    <row r="74" spans="1:7" x14ac:dyDescent="0.2">
      <c r="A74" t="s">
        <v>99</v>
      </c>
      <c r="B74" t="s">
        <v>3</v>
      </c>
      <c r="C74" s="2">
        <v>0</v>
      </c>
      <c r="D74" s="2">
        <v>0</v>
      </c>
      <c r="E74" s="2">
        <v>0</v>
      </c>
      <c r="F74" s="2">
        <v>0</v>
      </c>
      <c r="G74" s="2">
        <v>1</v>
      </c>
    </row>
    <row r="75" spans="1:7" x14ac:dyDescent="0.2">
      <c r="A75" t="s">
        <v>100</v>
      </c>
      <c r="B75" t="s">
        <v>1</v>
      </c>
      <c r="C75" s="2">
        <v>0</v>
      </c>
      <c r="D75" s="2">
        <v>0</v>
      </c>
      <c r="E75" s="2">
        <v>0</v>
      </c>
      <c r="F75" s="2">
        <v>0</v>
      </c>
      <c r="G75" s="2">
        <v>1</v>
      </c>
    </row>
    <row r="76" spans="1:7" x14ac:dyDescent="0.2">
      <c r="A76" t="s">
        <v>21</v>
      </c>
      <c r="B76" t="s">
        <v>1</v>
      </c>
      <c r="C76" s="2">
        <v>0</v>
      </c>
      <c r="D76" s="2">
        <v>1</v>
      </c>
      <c r="E76" s="2">
        <v>1</v>
      </c>
      <c r="F76" s="2">
        <v>1</v>
      </c>
      <c r="G76" s="2">
        <v>0</v>
      </c>
    </row>
    <row r="77" spans="1:7" x14ac:dyDescent="0.2">
      <c r="A77" t="s">
        <v>22</v>
      </c>
      <c r="B77" t="s">
        <v>1</v>
      </c>
      <c r="C77" s="2">
        <v>0</v>
      </c>
      <c r="D77" s="2">
        <v>0</v>
      </c>
      <c r="E77" s="2">
        <v>1</v>
      </c>
      <c r="F77" s="2">
        <v>0</v>
      </c>
      <c r="G77" s="2">
        <v>0</v>
      </c>
    </row>
    <row r="78" spans="1:7" x14ac:dyDescent="0.2">
      <c r="A78" t="s">
        <v>101</v>
      </c>
      <c r="B78" t="s">
        <v>3</v>
      </c>
      <c r="C78" s="2">
        <v>0</v>
      </c>
      <c r="D78" s="2">
        <v>0</v>
      </c>
      <c r="E78" s="2">
        <v>0</v>
      </c>
      <c r="F78" s="2">
        <v>0</v>
      </c>
      <c r="G78" s="2">
        <v>1</v>
      </c>
    </row>
    <row r="79" spans="1:7" x14ac:dyDescent="0.2">
      <c r="A79" t="s">
        <v>102</v>
      </c>
      <c r="B79" t="s">
        <v>3</v>
      </c>
      <c r="C79" s="2">
        <v>0</v>
      </c>
      <c r="D79" s="2">
        <v>0</v>
      </c>
      <c r="E79" s="2">
        <v>0</v>
      </c>
      <c r="F79" s="2">
        <v>0</v>
      </c>
      <c r="G79" s="2">
        <v>1</v>
      </c>
    </row>
    <row r="80" spans="1:7" x14ac:dyDescent="0.2">
      <c r="A80" t="s">
        <v>23</v>
      </c>
      <c r="B80" t="s">
        <v>3</v>
      </c>
      <c r="C80" s="2">
        <v>0</v>
      </c>
      <c r="D80" s="2">
        <v>0</v>
      </c>
      <c r="E80" s="2">
        <v>0</v>
      </c>
      <c r="F80" s="2">
        <v>1</v>
      </c>
      <c r="G80" s="2">
        <v>1</v>
      </c>
    </row>
    <row r="81" spans="1:7" x14ac:dyDescent="0.2">
      <c r="A81" t="s">
        <v>103</v>
      </c>
      <c r="B81" t="s">
        <v>1</v>
      </c>
      <c r="C81" s="2">
        <v>0</v>
      </c>
      <c r="D81" s="2">
        <v>0</v>
      </c>
      <c r="E81" s="2">
        <v>0</v>
      </c>
      <c r="F81" s="2">
        <v>0</v>
      </c>
      <c r="G81" s="2">
        <v>1</v>
      </c>
    </row>
    <row r="82" spans="1:7" x14ac:dyDescent="0.2">
      <c r="A82" t="s">
        <v>104</v>
      </c>
      <c r="B82" t="s">
        <v>1</v>
      </c>
      <c r="C82" s="2">
        <v>0</v>
      </c>
      <c r="D82" s="2">
        <v>0</v>
      </c>
      <c r="E82" s="2">
        <v>0</v>
      </c>
      <c r="F82" s="2">
        <v>0</v>
      </c>
      <c r="G82" s="2">
        <v>1</v>
      </c>
    </row>
    <row r="83" spans="1:7" x14ac:dyDescent="0.2">
      <c r="A83" t="s">
        <v>24</v>
      </c>
      <c r="B83" t="s">
        <v>1</v>
      </c>
      <c r="C83" s="2">
        <v>0</v>
      </c>
      <c r="D83" s="2">
        <v>0</v>
      </c>
      <c r="E83" s="2">
        <v>1</v>
      </c>
      <c r="F83" s="2">
        <v>1</v>
      </c>
      <c r="G83" s="2">
        <v>1</v>
      </c>
    </row>
    <row r="84" spans="1:7" x14ac:dyDescent="0.2">
      <c r="A84" t="s">
        <v>133</v>
      </c>
      <c r="B84" t="s">
        <v>1</v>
      </c>
      <c r="C84" s="2">
        <v>0</v>
      </c>
      <c r="D84" s="2">
        <v>1</v>
      </c>
      <c r="E84" s="2">
        <v>1</v>
      </c>
      <c r="F84" s="2">
        <v>1</v>
      </c>
      <c r="G84" s="2">
        <v>0</v>
      </c>
    </row>
    <row r="85" spans="1:7" x14ac:dyDescent="0.2">
      <c r="A85" t="s">
        <v>105</v>
      </c>
      <c r="B85" t="s">
        <v>2</v>
      </c>
      <c r="C85" s="2">
        <v>0</v>
      </c>
      <c r="D85" s="2">
        <v>0</v>
      </c>
      <c r="E85" s="2">
        <v>0</v>
      </c>
      <c r="F85" s="2">
        <v>0</v>
      </c>
      <c r="G85" s="2">
        <v>1</v>
      </c>
    </row>
    <row r="86" spans="1:7" x14ac:dyDescent="0.2">
      <c r="A86" t="s">
        <v>106</v>
      </c>
      <c r="B86" t="s">
        <v>1</v>
      </c>
      <c r="C86" s="2">
        <v>0</v>
      </c>
      <c r="D86" s="2">
        <v>0</v>
      </c>
      <c r="E86" s="2">
        <v>0</v>
      </c>
      <c r="F86" s="2">
        <v>0</v>
      </c>
      <c r="G86" s="2">
        <v>1</v>
      </c>
    </row>
    <row r="87" spans="1:7" x14ac:dyDescent="0.2">
      <c r="A87" t="s">
        <v>107</v>
      </c>
      <c r="B87" t="s">
        <v>1</v>
      </c>
      <c r="C87" s="2">
        <v>0</v>
      </c>
      <c r="D87" s="2">
        <v>0</v>
      </c>
      <c r="E87" s="2">
        <v>0</v>
      </c>
      <c r="F87" s="2">
        <v>0</v>
      </c>
      <c r="G87" s="2">
        <v>1</v>
      </c>
    </row>
    <row r="88" spans="1:7" x14ac:dyDescent="0.2">
      <c r="A88" t="s">
        <v>108</v>
      </c>
      <c r="B88" t="s">
        <v>1</v>
      </c>
      <c r="C88" s="2">
        <v>0</v>
      </c>
      <c r="D88" s="2">
        <v>0</v>
      </c>
      <c r="E88" s="2">
        <v>0</v>
      </c>
      <c r="F88" s="2">
        <v>0</v>
      </c>
      <c r="G88" s="2">
        <v>1</v>
      </c>
    </row>
    <row r="89" spans="1:7" x14ac:dyDescent="0.2">
      <c r="A89" t="s">
        <v>109</v>
      </c>
      <c r="B89" t="s">
        <v>1</v>
      </c>
      <c r="C89" s="2">
        <v>0</v>
      </c>
      <c r="D89" s="2">
        <v>0</v>
      </c>
      <c r="E89" s="2">
        <v>0</v>
      </c>
      <c r="F89" s="2">
        <v>0</v>
      </c>
      <c r="G89" s="2">
        <v>1</v>
      </c>
    </row>
    <row r="90" spans="1:7" x14ac:dyDescent="0.2">
      <c r="A90" t="s">
        <v>110</v>
      </c>
      <c r="B90" t="s">
        <v>1</v>
      </c>
      <c r="C90" s="2">
        <v>0</v>
      </c>
      <c r="D90" s="2">
        <v>0</v>
      </c>
      <c r="E90" s="2">
        <v>0</v>
      </c>
      <c r="F90" s="2">
        <v>0</v>
      </c>
      <c r="G90" s="2">
        <v>1</v>
      </c>
    </row>
    <row r="91" spans="1:7" x14ac:dyDescent="0.2">
      <c r="A91" t="s">
        <v>111</v>
      </c>
      <c r="B91" t="s">
        <v>1</v>
      </c>
      <c r="C91" s="2">
        <v>0</v>
      </c>
      <c r="D91" s="2">
        <v>0</v>
      </c>
      <c r="E91" s="2">
        <v>0</v>
      </c>
      <c r="F91" s="2">
        <v>0</v>
      </c>
      <c r="G91" s="2">
        <v>1</v>
      </c>
    </row>
    <row r="92" spans="1:7" x14ac:dyDescent="0.2">
      <c r="A92" t="s">
        <v>112</v>
      </c>
      <c r="B9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1</v>
      </c>
    </row>
    <row r="93" spans="1:7" x14ac:dyDescent="0.2">
      <c r="A93" t="s">
        <v>113</v>
      </c>
      <c r="B93" t="s">
        <v>1</v>
      </c>
      <c r="C93" s="2">
        <v>0</v>
      </c>
      <c r="D93" s="2">
        <v>0</v>
      </c>
      <c r="E93" s="2">
        <v>0</v>
      </c>
      <c r="F93" s="2">
        <v>0</v>
      </c>
      <c r="G93" s="2">
        <v>1</v>
      </c>
    </row>
    <row r="94" spans="1:7" x14ac:dyDescent="0.2">
      <c r="A94" t="s">
        <v>25</v>
      </c>
      <c r="B94" t="s">
        <v>1</v>
      </c>
      <c r="C94" s="2">
        <v>0</v>
      </c>
      <c r="D94" s="2">
        <v>1</v>
      </c>
      <c r="E94" s="2">
        <v>1</v>
      </c>
      <c r="F94" s="2">
        <v>1</v>
      </c>
      <c r="G94" s="2">
        <v>0</v>
      </c>
    </row>
    <row r="95" spans="1:7" x14ac:dyDescent="0.2">
      <c r="A95" t="s">
        <v>114</v>
      </c>
      <c r="B95" t="s">
        <v>1</v>
      </c>
      <c r="C95" s="2">
        <v>0</v>
      </c>
      <c r="D95" s="2">
        <v>0</v>
      </c>
      <c r="E95" s="2">
        <v>0</v>
      </c>
      <c r="F95" s="2">
        <v>0</v>
      </c>
      <c r="G95" s="2">
        <v>1</v>
      </c>
    </row>
    <row r="96" spans="1:7" x14ac:dyDescent="0.2">
      <c r="A96" t="s">
        <v>26</v>
      </c>
      <c r="B96" t="s">
        <v>1</v>
      </c>
      <c r="C96" s="2">
        <v>0</v>
      </c>
      <c r="D96" s="2">
        <v>0</v>
      </c>
      <c r="E96" s="2">
        <v>0</v>
      </c>
      <c r="F96" s="2">
        <v>0</v>
      </c>
      <c r="G96" s="2">
        <v>1</v>
      </c>
    </row>
    <row r="97" spans="1:7" x14ac:dyDescent="0.2">
      <c r="A97" t="s">
        <v>115</v>
      </c>
      <c r="B97" t="s">
        <v>1</v>
      </c>
      <c r="C97" s="2">
        <v>0</v>
      </c>
      <c r="D97" s="2">
        <v>0</v>
      </c>
      <c r="E97" s="2">
        <v>0</v>
      </c>
      <c r="F97" s="2">
        <v>0</v>
      </c>
      <c r="G97" s="2">
        <v>1</v>
      </c>
    </row>
    <row r="98" spans="1:7" x14ac:dyDescent="0.2">
      <c r="A98" t="s">
        <v>116</v>
      </c>
      <c r="B98" t="s">
        <v>1</v>
      </c>
      <c r="C98" s="2">
        <v>0</v>
      </c>
      <c r="D98" s="2">
        <v>0</v>
      </c>
      <c r="E98" s="2">
        <v>0</v>
      </c>
      <c r="F98" s="2">
        <v>0</v>
      </c>
      <c r="G98" s="2">
        <v>1</v>
      </c>
    </row>
    <row r="99" spans="1:7" x14ac:dyDescent="0.2">
      <c r="A99" t="s">
        <v>54</v>
      </c>
      <c r="B99" t="s">
        <v>1</v>
      </c>
      <c r="C99" s="2">
        <v>0</v>
      </c>
      <c r="D99" s="2">
        <v>0</v>
      </c>
      <c r="E99" s="2">
        <v>1</v>
      </c>
      <c r="F99" s="2">
        <v>1</v>
      </c>
      <c r="G99" s="2">
        <v>0</v>
      </c>
    </row>
    <row r="100" spans="1:7" x14ac:dyDescent="0.2">
      <c r="A100" t="s">
        <v>117</v>
      </c>
      <c r="B100" t="s">
        <v>1</v>
      </c>
      <c r="C100" s="2">
        <v>0</v>
      </c>
      <c r="D100" s="2">
        <v>0</v>
      </c>
      <c r="E100" s="2">
        <v>0</v>
      </c>
      <c r="F100" s="2">
        <v>0</v>
      </c>
      <c r="G100" s="2">
        <v>1</v>
      </c>
    </row>
    <row r="101" spans="1:7" x14ac:dyDescent="0.2">
      <c r="A101" t="s">
        <v>27</v>
      </c>
      <c r="B101" t="s">
        <v>1</v>
      </c>
      <c r="C101" s="2">
        <v>0</v>
      </c>
      <c r="D101" s="2">
        <v>0</v>
      </c>
      <c r="E101" s="2">
        <v>0</v>
      </c>
      <c r="F101" s="2">
        <v>1</v>
      </c>
      <c r="G101" s="2">
        <v>1</v>
      </c>
    </row>
    <row r="102" spans="1:7" x14ac:dyDescent="0.2">
      <c r="A102" t="s">
        <v>118</v>
      </c>
      <c r="B102" t="s">
        <v>1</v>
      </c>
      <c r="C102" s="2">
        <v>0</v>
      </c>
      <c r="D102" s="2">
        <v>0</v>
      </c>
      <c r="E102" s="2">
        <v>0</v>
      </c>
      <c r="F102" s="2">
        <v>0</v>
      </c>
      <c r="G102" s="2">
        <v>1</v>
      </c>
    </row>
    <row r="103" spans="1:7" x14ac:dyDescent="0.2">
      <c r="A103" t="s">
        <v>28</v>
      </c>
      <c r="B103" t="s">
        <v>1</v>
      </c>
      <c r="C103" s="2">
        <v>0</v>
      </c>
      <c r="D103" s="2">
        <v>0</v>
      </c>
      <c r="E103" s="2">
        <v>1</v>
      </c>
      <c r="F103" s="2">
        <v>1</v>
      </c>
      <c r="G103" s="2">
        <v>0</v>
      </c>
    </row>
    <row r="104" spans="1:7" x14ac:dyDescent="0.2">
      <c r="A104" t="s">
        <v>119</v>
      </c>
      <c r="B104" t="s">
        <v>1</v>
      </c>
      <c r="C104" s="2">
        <v>0</v>
      </c>
      <c r="D104" s="2">
        <v>0</v>
      </c>
      <c r="E104" s="2">
        <v>0</v>
      </c>
      <c r="F104" s="2">
        <v>0</v>
      </c>
      <c r="G104" s="2">
        <v>1</v>
      </c>
    </row>
    <row r="105" spans="1:7" x14ac:dyDescent="0.2">
      <c r="A105" t="s">
        <v>29</v>
      </c>
      <c r="B105" t="s">
        <v>1</v>
      </c>
      <c r="C105" s="2">
        <v>0</v>
      </c>
      <c r="D105" s="2">
        <v>1</v>
      </c>
      <c r="E105" s="2">
        <v>0</v>
      </c>
      <c r="F105" s="2">
        <v>1</v>
      </c>
      <c r="G105" s="2">
        <v>1</v>
      </c>
    </row>
    <row r="106" spans="1:7" x14ac:dyDescent="0.2">
      <c r="A106" t="s">
        <v>47</v>
      </c>
      <c r="B106" t="s">
        <v>1</v>
      </c>
      <c r="C106" s="2">
        <v>0</v>
      </c>
      <c r="D106" s="2">
        <v>0</v>
      </c>
      <c r="E106" s="2">
        <v>1</v>
      </c>
      <c r="F106" s="2">
        <v>0</v>
      </c>
      <c r="G106" s="2">
        <v>0</v>
      </c>
    </row>
    <row r="107" spans="1:7" x14ac:dyDescent="0.2">
      <c r="A107" t="s">
        <v>120</v>
      </c>
      <c r="B107" t="s">
        <v>1</v>
      </c>
      <c r="C107" s="2">
        <v>0</v>
      </c>
      <c r="D107" s="2">
        <v>0</v>
      </c>
      <c r="E107" s="2">
        <v>0</v>
      </c>
      <c r="F107" s="2">
        <v>0</v>
      </c>
      <c r="G107" s="2">
        <v>1</v>
      </c>
    </row>
    <row r="108" spans="1:7" x14ac:dyDescent="0.2">
      <c r="A108" t="s">
        <v>55</v>
      </c>
      <c r="B108" t="s">
        <v>1</v>
      </c>
      <c r="C108" s="2">
        <v>0</v>
      </c>
      <c r="D108" s="2">
        <v>0</v>
      </c>
      <c r="E108" s="2">
        <v>1</v>
      </c>
      <c r="F108" s="2">
        <v>1</v>
      </c>
      <c r="G108" s="2">
        <v>0</v>
      </c>
    </row>
    <row r="109" spans="1:7" x14ac:dyDescent="0.2">
      <c r="A109" t="s">
        <v>30</v>
      </c>
      <c r="B109" t="s">
        <v>1</v>
      </c>
      <c r="C109" s="2">
        <v>0</v>
      </c>
      <c r="D109" s="2">
        <v>0</v>
      </c>
      <c r="E109" s="2">
        <v>1</v>
      </c>
      <c r="F109" s="2">
        <v>1</v>
      </c>
      <c r="G109" s="2">
        <v>0</v>
      </c>
    </row>
    <row r="110" spans="1:7" x14ac:dyDescent="0.2">
      <c r="A110" t="s">
        <v>31</v>
      </c>
      <c r="B110" t="s">
        <v>1</v>
      </c>
      <c r="C110" s="2">
        <v>0</v>
      </c>
      <c r="D110" s="2">
        <v>0</v>
      </c>
      <c r="E110" s="2">
        <v>1</v>
      </c>
      <c r="F110" s="2">
        <v>0</v>
      </c>
      <c r="G110" s="2">
        <v>1</v>
      </c>
    </row>
    <row r="111" spans="1:7" x14ac:dyDescent="0.2">
      <c r="A111" t="s">
        <v>32</v>
      </c>
      <c r="B111" t="s">
        <v>1</v>
      </c>
      <c r="C111" s="2">
        <v>0</v>
      </c>
      <c r="D111" s="2">
        <v>0</v>
      </c>
      <c r="E111" s="2">
        <v>0</v>
      </c>
      <c r="F111" s="2">
        <v>1</v>
      </c>
      <c r="G111" s="2">
        <v>1</v>
      </c>
    </row>
    <row r="112" spans="1:7" x14ac:dyDescent="0.2">
      <c r="A112" t="s">
        <v>121</v>
      </c>
      <c r="B112" t="s">
        <v>1</v>
      </c>
      <c r="C112" s="2">
        <v>0</v>
      </c>
      <c r="D112" s="2">
        <v>0</v>
      </c>
      <c r="E112" s="2">
        <v>0</v>
      </c>
      <c r="F112" s="2">
        <v>0</v>
      </c>
      <c r="G112" s="2">
        <v>1</v>
      </c>
    </row>
    <row r="113" spans="1:7" x14ac:dyDescent="0.2">
      <c r="A113" t="s">
        <v>122</v>
      </c>
      <c r="B113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1</v>
      </c>
    </row>
    <row r="114" spans="1:7" x14ac:dyDescent="0.2">
      <c r="A114" t="s">
        <v>33</v>
      </c>
      <c r="B114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1</v>
      </c>
    </row>
    <row r="115" spans="1:7" x14ac:dyDescent="0.2">
      <c r="A115" t="s">
        <v>123</v>
      </c>
      <c r="B115" t="s">
        <v>1</v>
      </c>
      <c r="C115" s="2">
        <v>0</v>
      </c>
      <c r="D115" s="2">
        <v>0</v>
      </c>
      <c r="E115" s="2">
        <v>0</v>
      </c>
      <c r="F115" s="2">
        <v>0</v>
      </c>
      <c r="G115" s="2">
        <v>1</v>
      </c>
    </row>
    <row r="116" spans="1:7" x14ac:dyDescent="0.2">
      <c r="A116" t="s">
        <v>124</v>
      </c>
      <c r="B116" t="s">
        <v>1</v>
      </c>
      <c r="C116" s="2">
        <v>0</v>
      </c>
      <c r="D116" s="2">
        <v>0</v>
      </c>
      <c r="E116" s="2">
        <v>0</v>
      </c>
      <c r="F116" s="2">
        <v>0</v>
      </c>
      <c r="G116" s="2">
        <v>1</v>
      </c>
    </row>
    <row r="117" spans="1:7" x14ac:dyDescent="0.2">
      <c r="A117" t="s">
        <v>125</v>
      </c>
      <c r="B117" t="s">
        <v>1</v>
      </c>
      <c r="C117" s="2">
        <v>0</v>
      </c>
      <c r="D117" s="2">
        <v>0</v>
      </c>
      <c r="E117" s="2">
        <v>0</v>
      </c>
      <c r="F117" s="2">
        <v>0</v>
      </c>
      <c r="G117" s="2">
        <v>1</v>
      </c>
    </row>
    <row r="118" spans="1:7" x14ac:dyDescent="0.2">
      <c r="A118" t="s">
        <v>126</v>
      </c>
      <c r="B118" t="s">
        <v>1</v>
      </c>
      <c r="C118" s="2">
        <v>0</v>
      </c>
      <c r="D118" s="2">
        <v>0</v>
      </c>
      <c r="E118" s="2">
        <v>0</v>
      </c>
      <c r="F118" s="2">
        <v>0</v>
      </c>
      <c r="G118" s="2">
        <v>1</v>
      </c>
    </row>
    <row r="119" spans="1:7" x14ac:dyDescent="0.2">
      <c r="A119" t="s">
        <v>34</v>
      </c>
      <c r="B119" t="s">
        <v>1</v>
      </c>
      <c r="C119" s="2">
        <v>0</v>
      </c>
      <c r="D119" s="2">
        <v>0</v>
      </c>
      <c r="E119" s="2">
        <v>0</v>
      </c>
      <c r="F119" s="2">
        <v>1</v>
      </c>
      <c r="G119" s="2">
        <v>0</v>
      </c>
    </row>
    <row r="120" spans="1:7" x14ac:dyDescent="0.2">
      <c r="A120" t="s">
        <v>127</v>
      </c>
      <c r="B120" t="s">
        <v>2</v>
      </c>
      <c r="C120" s="2">
        <v>0</v>
      </c>
      <c r="D120" s="2">
        <v>0</v>
      </c>
      <c r="E120" s="2">
        <v>0</v>
      </c>
      <c r="F120" s="2">
        <v>0</v>
      </c>
      <c r="G120" s="2">
        <v>1</v>
      </c>
    </row>
    <row r="121" spans="1:7" x14ac:dyDescent="0.2">
      <c r="A121" t="s">
        <v>128</v>
      </c>
      <c r="B121" t="s">
        <v>1</v>
      </c>
      <c r="C121" s="2">
        <v>0</v>
      </c>
      <c r="D121" s="2">
        <v>0</v>
      </c>
      <c r="E121" s="2">
        <v>0</v>
      </c>
      <c r="F121" s="2">
        <v>0</v>
      </c>
      <c r="G121" s="2">
        <v>1</v>
      </c>
    </row>
    <row r="122" spans="1:7" x14ac:dyDescent="0.2">
      <c r="A122" t="s">
        <v>129</v>
      </c>
      <c r="B122" t="s">
        <v>1</v>
      </c>
      <c r="C122" s="2">
        <v>0</v>
      </c>
      <c r="D122" s="2">
        <v>0</v>
      </c>
      <c r="E122" s="2">
        <v>0</v>
      </c>
      <c r="F122" s="2">
        <v>0</v>
      </c>
      <c r="G122" s="2">
        <v>1</v>
      </c>
    </row>
    <row r="123" spans="1:7" x14ac:dyDescent="0.2">
      <c r="A123" t="s">
        <v>35</v>
      </c>
      <c r="B123" t="s">
        <v>1</v>
      </c>
      <c r="C123" s="2">
        <v>0</v>
      </c>
      <c r="D123" s="2">
        <v>0</v>
      </c>
      <c r="E123" s="2">
        <v>0</v>
      </c>
      <c r="F123" s="2">
        <v>1</v>
      </c>
      <c r="G123" s="2">
        <v>0</v>
      </c>
    </row>
    <row r="124" spans="1:7" x14ac:dyDescent="0.2">
      <c r="A124" t="s">
        <v>36</v>
      </c>
      <c r="B124" t="s">
        <v>1</v>
      </c>
      <c r="C124" s="2">
        <v>0</v>
      </c>
      <c r="D124" s="2">
        <v>0</v>
      </c>
      <c r="E124" s="2">
        <v>1</v>
      </c>
      <c r="F124" s="2">
        <v>0</v>
      </c>
      <c r="G124" s="2">
        <v>0</v>
      </c>
    </row>
    <row r="125" spans="1:7" x14ac:dyDescent="0.2">
      <c r="A125" t="s">
        <v>53</v>
      </c>
      <c r="B125" t="s">
        <v>1</v>
      </c>
      <c r="C125" s="2">
        <v>1</v>
      </c>
      <c r="D125" s="2">
        <v>0</v>
      </c>
      <c r="E125" s="2">
        <v>1</v>
      </c>
      <c r="F125" s="2">
        <v>1</v>
      </c>
      <c r="G125" s="2">
        <v>0</v>
      </c>
    </row>
    <row r="126" spans="1:7" x14ac:dyDescent="0.2">
      <c r="A126" t="s">
        <v>130</v>
      </c>
      <c r="B126" t="s">
        <v>1</v>
      </c>
      <c r="C126" s="2">
        <v>0</v>
      </c>
      <c r="D126" s="2">
        <v>0</v>
      </c>
      <c r="E126" s="2">
        <v>0</v>
      </c>
      <c r="F126" s="2">
        <v>0</v>
      </c>
      <c r="G126" s="2">
        <v>1</v>
      </c>
    </row>
    <row r="127" spans="1:7" x14ac:dyDescent="0.2">
      <c r="A127" t="s">
        <v>37</v>
      </c>
      <c r="B127" t="s">
        <v>1</v>
      </c>
      <c r="C127" s="2">
        <v>0</v>
      </c>
      <c r="D127" s="2">
        <v>0</v>
      </c>
      <c r="E127" s="2">
        <v>0</v>
      </c>
      <c r="F127" s="2">
        <v>1</v>
      </c>
      <c r="G127" s="2">
        <v>1</v>
      </c>
    </row>
    <row r="128" spans="1:7" x14ac:dyDescent="0.2">
      <c r="A128" t="s">
        <v>38</v>
      </c>
      <c r="B128" t="s">
        <v>1</v>
      </c>
      <c r="C128" s="2">
        <v>0</v>
      </c>
      <c r="D128" s="2">
        <v>0</v>
      </c>
      <c r="E128" s="2">
        <v>0</v>
      </c>
      <c r="F128" s="2">
        <v>1</v>
      </c>
      <c r="G128" s="2">
        <v>0</v>
      </c>
    </row>
    <row r="129" spans="1:7" x14ac:dyDescent="0.2">
      <c r="A129" t="s">
        <v>46</v>
      </c>
      <c r="B129" t="s">
        <v>1</v>
      </c>
      <c r="C129" s="2">
        <v>0</v>
      </c>
      <c r="D129" s="2">
        <v>0</v>
      </c>
      <c r="E129" s="2">
        <v>1</v>
      </c>
      <c r="F129" s="2">
        <v>1</v>
      </c>
      <c r="G129" s="2">
        <v>0</v>
      </c>
    </row>
    <row r="130" spans="1:7" x14ac:dyDescent="0.2">
      <c r="A130" t="s">
        <v>131</v>
      </c>
      <c r="B130" t="s">
        <v>1</v>
      </c>
      <c r="C130" s="2">
        <v>0</v>
      </c>
      <c r="D130" s="2">
        <v>0</v>
      </c>
      <c r="E130" s="2">
        <v>0</v>
      </c>
      <c r="F130" s="2">
        <v>0</v>
      </c>
      <c r="G130" s="2">
        <v>1</v>
      </c>
    </row>
    <row r="131" spans="1:7" x14ac:dyDescent="0.2">
      <c r="A131" t="s">
        <v>39</v>
      </c>
      <c r="B131" t="s">
        <v>1</v>
      </c>
      <c r="C131" s="2">
        <v>0</v>
      </c>
      <c r="D131" s="2">
        <v>0</v>
      </c>
      <c r="E131" s="2">
        <v>1</v>
      </c>
      <c r="F131" s="2">
        <v>1</v>
      </c>
      <c r="G131" s="2">
        <v>0</v>
      </c>
    </row>
    <row r="132" spans="1:7" x14ac:dyDescent="0.2">
      <c r="A132" t="s">
        <v>40</v>
      </c>
      <c r="B132" t="s">
        <v>1</v>
      </c>
      <c r="C132" s="2">
        <v>0</v>
      </c>
      <c r="D132" s="2">
        <v>0</v>
      </c>
      <c r="E132" s="2">
        <v>1</v>
      </c>
      <c r="F132" s="2">
        <v>1</v>
      </c>
      <c r="G132" s="2">
        <v>0</v>
      </c>
    </row>
    <row r="133" spans="1:7" x14ac:dyDescent="0.2">
      <c r="A133" t="s">
        <v>41</v>
      </c>
      <c r="B133" t="s">
        <v>1</v>
      </c>
      <c r="C133" s="2">
        <v>1</v>
      </c>
      <c r="D133" s="2">
        <v>0</v>
      </c>
      <c r="E133" s="2">
        <v>1</v>
      </c>
      <c r="F133" s="2">
        <v>1</v>
      </c>
      <c r="G133" s="2">
        <v>0</v>
      </c>
    </row>
    <row r="134" spans="1:7" x14ac:dyDescent="0.2">
      <c r="A134" t="s">
        <v>42</v>
      </c>
      <c r="B134" t="s">
        <v>1</v>
      </c>
      <c r="C134" s="2">
        <v>1</v>
      </c>
      <c r="D134" s="2">
        <v>0</v>
      </c>
      <c r="E134" s="2">
        <v>1</v>
      </c>
      <c r="F134" s="2">
        <v>0</v>
      </c>
      <c r="G134" s="2">
        <v>0</v>
      </c>
    </row>
    <row r="135" spans="1:7" x14ac:dyDescent="0.2">
      <c r="A135" t="s">
        <v>43</v>
      </c>
      <c r="B135" t="s">
        <v>1</v>
      </c>
      <c r="C135" s="2">
        <v>1</v>
      </c>
      <c r="D135" s="2">
        <v>0</v>
      </c>
      <c r="E135" s="2">
        <v>0</v>
      </c>
      <c r="F135" s="2">
        <v>0</v>
      </c>
      <c r="G135" s="2">
        <v>0</v>
      </c>
    </row>
    <row r="136" spans="1:7" x14ac:dyDescent="0.2">
      <c r="A136" t="s">
        <v>45</v>
      </c>
      <c r="B136" t="s">
        <v>1</v>
      </c>
      <c r="C136" s="2">
        <v>1</v>
      </c>
      <c r="D136" s="2">
        <v>0</v>
      </c>
      <c r="E136" s="2">
        <v>1</v>
      </c>
      <c r="F136" s="2">
        <v>1</v>
      </c>
      <c r="G136" s="2">
        <v>0</v>
      </c>
    </row>
    <row r="137" spans="1:7" x14ac:dyDescent="0.2">
      <c r="A137" t="s">
        <v>52</v>
      </c>
      <c r="B137" t="s">
        <v>1</v>
      </c>
      <c r="C137" s="2">
        <v>1</v>
      </c>
      <c r="D137" s="2">
        <v>0</v>
      </c>
      <c r="E137" s="2">
        <v>1</v>
      </c>
      <c r="F137" s="2">
        <v>1</v>
      </c>
      <c r="G137" s="2">
        <v>0</v>
      </c>
    </row>
    <row r="138" spans="1:7" x14ac:dyDescent="0.2">
      <c r="A138" t="s">
        <v>56</v>
      </c>
      <c r="B138" t="s">
        <v>1</v>
      </c>
      <c r="C138" s="2">
        <v>1</v>
      </c>
      <c r="D138" s="2">
        <v>0</v>
      </c>
      <c r="E138" s="2">
        <v>1</v>
      </c>
      <c r="F138" s="2">
        <v>1</v>
      </c>
      <c r="G138" s="2">
        <v>0</v>
      </c>
    </row>
    <row r="139" spans="1:7" x14ac:dyDescent="0.2">
      <c r="C139" s="2">
        <f>SUBTOTAL(9,operadoras[Nova ops? 
'[1']])</f>
        <v>7</v>
      </c>
      <c r="D139" s="2">
        <f>SUBTOTAL(9,operadoras[Cancelada? '[2']])</f>
        <v>14</v>
      </c>
      <c r="E139" s="2">
        <f>SUBTOTAL(9,operadoras[Beneficiário? 
'[3']])</f>
        <v>33</v>
      </c>
      <c r="F139" s="2">
        <f>SUBTOTAL(9,operadoras[Despesa? 
'[4']])</f>
        <v>40</v>
      </c>
      <c r="G139" s="2">
        <f>SUBTOTAL(9,operadoras[Ressalva? 
'[5']])</f>
        <v>88</v>
      </c>
    </row>
  </sheetData>
  <sheetProtection algorithmName="SHA-512" hashValue="DUDy487A2VC09+NCWIeswFqOF4ZSHk9jAIoBnfypWqUejEtXKuVqgowMesJN7/jlqDzmqQRrg/sU4yHwmCBKIQ==" saltValue="wqnNUgBt9P4tZrN7UNRV4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c2d71e-6491-468d-92be-b45cb83823b0" xsi:nil="true"/>
    <lcf76f155ced4ddcb4097134ff3c332f xmlns="d1f9dabd-b106-483f-bd30-3b45df80f2db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s q m i d = " 1 2 1 6 4 3 5 7 - c 2 f 1 - 4 1 3 6 - a f 7 1 - 7 8 0 d 6 3 9 8 4 a 7 8 "   x m l n s = " h t t p : / / s c h e m a s . m i c r o s o f t . c o m / D a t a M a s h u p " > A A A A A B U D A A B Q S w M E F A A C A A g A J 6 u k V r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C e r p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q 6 R W K I p H u A 4 A A A A R A A A A E w A c A E Z v c m 1 1 b G F z L 1 N l Y 3 R p b 2 4 x L m 0 g o h g A K K A U A A A A A A A A A A A A A A A A A A A A A A A A A A A A K 0 5 N L s n M z 1 M I h t C G 1 g B Q S w E C L Q A U A A I A C A A n q 6 R W s D e R / K U A A A D 2 A A A A E g A A A A A A A A A A A A A A A A A A A A A A Q 2 9 u Z m l n L 1 B h Y 2 t h Z 2 U u e G 1 s U E s B A i 0 A F A A C A A g A J 6 u k V g / K 6 a u k A A A A 6 Q A A A B M A A A A A A A A A A A A A A A A A 8 Q A A A F t D b 2 5 0 Z W 5 0 X 1 R 5 c G V z X S 5 4 b W x Q S w E C L Q A U A A I A C A A n q 6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M 3 4 O d L F q E m F P k a + 9 Q / x 5 Q A A A A A C A A A A A A A Q Z g A A A A E A A C A A A A A u J 8 e n b U A g + Q O h s F E n 0 v 1 z 4 h e F f B L i 5 a j 2 n w W M G 1 / c X Q A A A A A O g A A A A A I A A C A A A A D r 1 G V Q k 3 F + 7 G O s S m 4 O t 4 U u 3 E F l 6 4 b r B j P / X R l 1 a 9 u M H F A A A A D W U 0 j + J g M x Y C 3 e Z X n D V D n F X X v Q p T V B Q B L V V P Q R w x N m 5 K C F u c q + o I M O A 7 3 6 1 X l s M I r o D U X s f l a E i 3 U Q s u x L K P s G Z w Z T r 3 0 p G s H E / V y K H f c Z Z k A A A A B W M C z k Q z 3 B E x o X H L l 2 D D P 7 Y q Z j I q q + I H m D s I G K V T 0 H Q I O e S P r u 1 7 d 1 j 5 n a 0 P 2 a r q d i P Y v v S M s 8 0 d 3 q z q z E V R + /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625B7AC41644CAE1830343590DB30" ma:contentTypeVersion="14" ma:contentTypeDescription="Crie um novo documento." ma:contentTypeScope="" ma:versionID="9614243a3e658cfc6e56082eb7ac1b13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79df6dac8b1df50a9910cd3638fc9d72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c099329-6a6e-4f72-bf81-0f3d874f23ac}" ma:internalName="TaxCatchAll" ma:showField="CatchAllData" ma:web="8ac2d71e-6491-468d-92be-b45cb8382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AA0A94-5B52-480D-8073-AB0E00DC87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F74E0-F419-49A2-99C2-FB069BECDEFB}">
  <ds:schemaRefs>
    <ds:schemaRef ds:uri="http://schemas.microsoft.com/office/infopath/2007/PartnerControls"/>
    <ds:schemaRef ds:uri="8ac2d71e-6491-468d-92be-b45cb83823b0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d1f9dabd-b106-483f-bd30-3b45df80f2db"/>
  </ds:schemaRefs>
</ds:datastoreItem>
</file>

<file path=customXml/itemProps3.xml><?xml version="1.0" encoding="utf-8"?>
<ds:datastoreItem xmlns:ds="http://schemas.openxmlformats.org/officeDocument/2006/customXml" ds:itemID="{FA571726-7382-4369-9927-B86342B722F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8572FDD-3D38-4782-96AE-9F6550CDD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Operadoras excluídas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Akemi Tanaka</dc:creator>
  <cp:lastModifiedBy>Microsoft Office User</cp:lastModifiedBy>
  <dcterms:created xsi:type="dcterms:W3CDTF">2022-05-04T13:07:28Z</dcterms:created>
  <dcterms:modified xsi:type="dcterms:W3CDTF">2023-06-12T17:26:13Z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0x010100AF1625B7AC41644CAE1830343590DB30</vt:lpwstr>
  </property>
  <property fmtid="{D5CDD505-2E9C-101B-9397-08002B2CF9AE}" pid="3" name="MediaServiceImageTags">
    <vt:lpwstr/>
  </property>
</Properties>
</file>