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7" yWindow="32767" windowWidth="19200" windowHeight="6990" activeTab="0"/>
  </bookViews>
  <sheets>
    <sheet name="T2.5" sheetId="1" r:id="rId1"/>
  </sheets>
  <definedNames>
    <definedName name="_Fill" hidden="1">'T2.5'!#REF!</definedName>
    <definedName name="_xlnm.Print_Area" localSheetId="0">'T2.5'!$A$1:$L$46</definedName>
    <definedName name="_xlnm.Print_Titles" localSheetId="0">'T2.5'!$A:$A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<sst xmlns="http://schemas.openxmlformats.org/spreadsheetml/2006/main" count="38" uniqueCount="38">
  <si>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Rondônia </t>
  </si>
  <si>
    <t xml:space="preserve">Acre </t>
  </si>
  <si>
    <t xml:space="preserve">Amazonas </t>
  </si>
  <si>
    <t xml:space="preserve">Roraima  </t>
  </si>
  <si>
    <t>Pará</t>
  </si>
  <si>
    <t xml:space="preserve">Amapá  </t>
  </si>
  <si>
    <t xml:space="preserve">Tocantins </t>
  </si>
  <si>
    <t>Maranhão</t>
  </si>
  <si>
    <t xml:space="preserve">Piauí </t>
  </si>
  <si>
    <t xml:space="preserve">Ceará  </t>
  </si>
  <si>
    <t xml:space="preserve">Rio Grande do Norte </t>
  </si>
  <si>
    <t xml:space="preserve">Paraíba  </t>
  </si>
  <si>
    <t xml:space="preserve">Pernambuco  </t>
  </si>
  <si>
    <t>Alagoas</t>
  </si>
  <si>
    <t xml:space="preserve">Sergipe  </t>
  </si>
  <si>
    <t xml:space="preserve">Bahia  </t>
  </si>
  <si>
    <t xml:space="preserve">Minas Gerais  </t>
  </si>
  <si>
    <t xml:space="preserve">Espírito Santo </t>
  </si>
  <si>
    <t xml:space="preserve">Rio de Janeiro </t>
  </si>
  <si>
    <t xml:space="preserve">São Paulo  </t>
  </si>
  <si>
    <t xml:space="preserve">Paraná </t>
  </si>
  <si>
    <t xml:space="preserve">Santa Catarina </t>
  </si>
  <si>
    <t xml:space="preserve">Rio Grande do Sul </t>
  </si>
  <si>
    <t xml:space="preserve">Mato Grosso do Sul </t>
  </si>
  <si>
    <t xml:space="preserve">Mato Grosso </t>
  </si>
  <si>
    <t xml:space="preserve">Goiás  </t>
  </si>
  <si>
    <t xml:space="preserve">Distrito Federal </t>
  </si>
  <si>
    <t>Brazilian Region
and State</t>
  </si>
  <si>
    <r>
      <t>Hydrated ethanol sales (10</t>
    </r>
    <r>
      <rPr>
        <b/>
        <vertAlign val="superscript"/>
        <sz val="7"/>
        <rFont val="Cambria"/>
        <family val="1"/>
      </rPr>
      <t>3</t>
    </r>
    <r>
      <rPr>
        <b/>
        <sz val="7"/>
        <rFont val="Helvetica Neue"/>
        <family val="2"/>
      </rPr>
      <t xml:space="preserve">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</si>
  <si>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Source: ANP/SDL, as per Ordinance ANP No. 729/2018.</t>
  </si>
  <si>
    <t>20/19
%</t>
  </si>
  <si>
    <t>Table 2.5 – Hydrated ethanol sales, by Brazilian Region and State, at distribution level – 2011-2020</t>
  </si>
  <si>
    <t>Brazil</t>
  </si>
  <si>
    <t>North</t>
  </si>
  <si>
    <t>Northeast</t>
  </si>
  <si>
    <t>Southeast</t>
  </si>
  <si>
    <t>South</t>
  </si>
  <si>
    <t>Central-West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</si>
</sst>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_(* #,##0_);_(* \(#,##0\);_(* &quot;-&quot;??_);_(@_)"/>
    <numFmt numFmtId="191" formatCode="#,##0.0_);\(#,##0.0\)"/>
    <numFmt numFmtId="192" formatCode="#,##0.000_);\(#,##0.000\)"/>
    <numFmt numFmtId="193" formatCode="#,##0.0000_);\(#,##0.0000\)"/>
    <numFmt numFmtId="194" formatCode="_(* #,##0.0_);_(* \(#,##0.0\);_(* &quot;-&quot;??_);_(@_)"/>
    <numFmt numFmtId="195" formatCode="_(* #,##0.000_);_(* \(#,##0.000\);_(* &quot;-&quot;??_);_(@_)"/>
    <numFmt numFmtId="196" formatCode="_(* #,##0.0000_);_(* \(#,##0.0000\);_(* &quot;-&quot;??_);_(@_)"/>
    <numFmt numFmtId="197" formatCode="0.000"/>
    <numFmt numFmtId="198" formatCode="_(* #,##0.0000_);_(* \(#,##0.0000\);_(* &quot;-&quot;????_);_(@_)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#,##0.000000"/>
    <numFmt numFmtId="205" formatCode="0.0%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2"/>
      <name val="Helvetica Neue"/>
      <family val="2"/>
    </font>
    <font>
      <sz val="7"/>
      <color indexed="61"/>
      <name val="Helvetica Neue"/>
      <family val="2"/>
    </font>
    <font>
      <b/>
      <vertAlign val="superscript"/>
      <sz val="7"/>
      <name val="Helvetica Neue"/>
      <family val="0"/>
    </font>
    <font>
      <b/>
      <vertAlign val="superscript"/>
      <sz val="7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2" fontId="6" fillId="33" borderId="0" xfId="0" applyNumberFormat="1" applyFont="1" applyFill="1" applyBorder="1" applyAlignment="1">
      <alignment vertical="center"/>
    </xf>
    <xf numFmtId="2" fontId="7" fillId="33" borderId="0" xfId="0" applyNumberFormat="1" applyFont="1" applyFill="1" applyBorder="1" applyAlignment="1">
      <alignment horizontal="left" vertical="center"/>
    </xf>
    <xf numFmtId="4" fontId="7" fillId="33" borderId="0" xfId="0" applyNumberFormat="1" applyFont="1" applyFill="1" applyBorder="1" applyAlignment="1" applyProtection="1">
      <alignment horizontal="right" vertical="center" wrapText="1"/>
      <protection/>
    </xf>
    <xf numFmtId="2" fontId="6" fillId="33" borderId="0" xfId="0" applyNumberFormat="1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vertical="center"/>
    </xf>
    <xf numFmtId="4" fontId="6" fillId="33" borderId="0" xfId="0" applyNumberFormat="1" applyFont="1" applyFill="1" applyBorder="1" applyAlignment="1" applyProtection="1">
      <alignment horizontal="right" vertical="center" wrapText="1"/>
      <protection/>
    </xf>
    <xf numFmtId="2" fontId="6" fillId="33" borderId="10" xfId="0" applyNumberFormat="1" applyFont="1" applyFill="1" applyBorder="1" applyAlignment="1">
      <alignment horizontal="left" vertical="center"/>
    </xf>
    <xf numFmtId="2" fontId="6" fillId="33" borderId="10" xfId="0" applyNumberFormat="1" applyFont="1" applyFill="1" applyBorder="1" applyAlignment="1" applyProtection="1">
      <alignment horizontal="right" vertical="center"/>
      <protection/>
    </xf>
    <xf numFmtId="2" fontId="6" fillId="33" borderId="0" xfId="0" applyNumberFormat="1" applyFont="1" applyFill="1" applyBorder="1" applyAlignment="1" applyProtection="1">
      <alignment horizontal="right" vertical="center"/>
      <protection/>
    </xf>
    <xf numFmtId="2" fontId="6" fillId="33" borderId="0" xfId="0" applyNumberFormat="1" applyFont="1" applyFill="1" applyBorder="1" applyAlignment="1" applyProtection="1">
      <alignment vertical="center"/>
      <protection/>
    </xf>
    <xf numFmtId="2" fontId="9" fillId="33" borderId="0" xfId="0" applyNumberFormat="1" applyFont="1" applyFill="1" applyBorder="1" applyAlignment="1" applyProtection="1">
      <alignment horizontal="left" vertical="center"/>
      <protection/>
    </xf>
    <xf numFmtId="2" fontId="6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Border="1" applyAlignment="1">
      <alignment/>
    </xf>
    <xf numFmtId="2" fontId="6" fillId="33" borderId="0" xfId="0" applyNumberFormat="1" applyFont="1" applyFill="1" applyBorder="1" applyAlignment="1">
      <alignment horizontal="fill"/>
    </xf>
    <xf numFmtId="2" fontId="6" fillId="33" borderId="0" xfId="0" applyNumberFormat="1" applyFont="1" applyFill="1" applyBorder="1" applyAlignment="1">
      <alignment horizontal="right"/>
    </xf>
    <xf numFmtId="2" fontId="6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 applyProtection="1">
      <alignment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/>
      <protection/>
    </xf>
    <xf numFmtId="2" fontId="6" fillId="33" borderId="0" xfId="0" applyNumberFormat="1" applyFont="1" applyFill="1" applyBorder="1" applyAlignment="1" applyProtection="1">
      <alignment horizontal="fill"/>
      <protection locked="0"/>
    </xf>
    <xf numFmtId="2" fontId="6" fillId="33" borderId="0" xfId="0" applyNumberFormat="1" applyFont="1" applyFill="1" applyBorder="1" applyAlignment="1" applyProtection="1">
      <alignment horizontal="fill"/>
      <protection/>
    </xf>
    <xf numFmtId="171" fontId="6" fillId="33" borderId="0" xfId="60" applyFont="1" applyFill="1" applyBorder="1" applyAlignment="1">
      <alignment horizontal="right" vertical="center" wrapText="1"/>
    </xf>
    <xf numFmtId="190" fontId="8" fillId="33" borderId="0" xfId="60" applyNumberFormat="1" applyFont="1" applyFill="1" applyBorder="1" applyAlignment="1">
      <alignment vertical="center"/>
    </xf>
    <xf numFmtId="203" fontId="6" fillId="33" borderId="0" xfId="0" applyNumberFormat="1" applyFont="1" applyFill="1" applyBorder="1" applyAlignment="1">
      <alignment vertical="center"/>
    </xf>
    <xf numFmtId="203" fontId="6" fillId="33" borderId="0" xfId="0" applyNumberFormat="1" applyFont="1" applyFill="1" applyBorder="1" applyAlignment="1">
      <alignment/>
    </xf>
    <xf numFmtId="4" fontId="6" fillId="33" borderId="0" xfId="60" applyNumberFormat="1" applyFont="1" applyFill="1" applyBorder="1" applyAlignment="1" applyProtection="1">
      <alignment horizontal="right" vertical="center" wrapText="1"/>
      <protection/>
    </xf>
    <xf numFmtId="2" fontId="6" fillId="33" borderId="0" xfId="0" applyNumberFormat="1" applyFont="1" applyFill="1" applyBorder="1" applyAlignment="1" applyProtection="1">
      <alignment horizontal="left" vertical="center"/>
      <protection/>
    </xf>
    <xf numFmtId="171" fontId="7" fillId="33" borderId="0" xfId="60" applyNumberFormat="1" applyFont="1" applyFill="1" applyBorder="1" applyAlignment="1" applyProtection="1">
      <alignment horizontal="right" vertical="center" wrapText="1"/>
      <protection/>
    </xf>
    <xf numFmtId="205" fontId="6" fillId="33" borderId="0" xfId="48" applyNumberFormat="1" applyFont="1" applyFill="1" applyBorder="1" applyAlignment="1">
      <alignment vertical="center"/>
    </xf>
    <xf numFmtId="2" fontId="7" fillId="33" borderId="11" xfId="0" applyNumberFormat="1" applyFont="1" applyFill="1" applyBorder="1" applyAlignment="1">
      <alignment horizontal="center" vertical="center"/>
    </xf>
    <xf numFmtId="1" fontId="7" fillId="34" borderId="12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4" fontId="7" fillId="33" borderId="0" xfId="60" applyNumberFormat="1" applyFont="1" applyFill="1" applyBorder="1" applyAlignment="1" applyProtection="1">
      <alignment horizontal="right" vertical="center" wrapText="1"/>
      <protection/>
    </xf>
    <xf numFmtId="4" fontId="6" fillId="33" borderId="0" xfId="0" applyNumberFormat="1" applyFont="1" applyFill="1" applyBorder="1" applyAlignment="1">
      <alignment horizontal="right" vertical="center" wrapText="1"/>
    </xf>
    <xf numFmtId="2" fontId="7" fillId="33" borderId="13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7" fillId="34" borderId="15" xfId="0" applyNumberFormat="1" applyFont="1" applyFill="1" applyBorder="1" applyAlignment="1">
      <alignment horizontal="center" vertical="center" wrapText="1"/>
    </xf>
    <xf numFmtId="2" fontId="7" fillId="34" borderId="16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120"/>
  <sheetViews>
    <sheetView showGridLines="0" tabSelected="1" zoomScalePageLayoutView="0" workbookViewId="0" topLeftCell="A1">
      <selection activeCell="A2" sqref="A2"/>
    </sheetView>
  </sheetViews>
  <sheetFormatPr defaultColWidth="5.77734375" defaultRowHeight="9" customHeight="1"/>
  <cols>
    <col min="1" max="1" width="12.5546875" style="12" customWidth="1"/>
    <col min="2" max="3" width="6.77734375" style="13" bestFit="1" customWidth="1"/>
    <col min="4" max="5" width="6.5546875" style="13" bestFit="1" customWidth="1"/>
    <col min="6" max="6" width="6.5546875" style="13" customWidth="1"/>
    <col min="7" max="8" width="6.77734375" style="13" bestFit="1" customWidth="1"/>
    <col min="9" max="9" width="6.5546875" style="13" customWidth="1"/>
    <col min="10" max="10" width="6.77734375" style="13" bestFit="1" customWidth="1"/>
    <col min="11" max="11" width="6.99609375" style="13" bestFit="1" customWidth="1"/>
    <col min="12" max="12" width="5.6640625" style="13" customWidth="1"/>
    <col min="13" max="13" width="7.10546875" style="25" customWidth="1"/>
    <col min="14" max="14" width="8.6640625" style="13" customWidth="1"/>
    <col min="15" max="16384" width="5.77734375" style="13" customWidth="1"/>
  </cols>
  <sheetData>
    <row r="1" spans="1:13" s="1" customFormat="1" ht="12.75" customHeight="1">
      <c r="A1" s="32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4"/>
    </row>
    <row r="2" s="1" customFormat="1" ht="9" customHeight="1">
      <c r="M2" s="24"/>
    </row>
    <row r="3" spans="1:13" s="1" customFormat="1" ht="12.75" customHeight="1">
      <c r="A3" s="36" t="s">
        <v>27</v>
      </c>
      <c r="B3" s="40" t="s">
        <v>28</v>
      </c>
      <c r="C3" s="40"/>
      <c r="D3" s="40"/>
      <c r="E3" s="40"/>
      <c r="F3" s="40"/>
      <c r="G3" s="40"/>
      <c r="H3" s="40"/>
      <c r="I3" s="40"/>
      <c r="J3" s="40"/>
      <c r="K3" s="30"/>
      <c r="L3" s="38" t="s">
        <v>30</v>
      </c>
      <c r="M3" s="24"/>
    </row>
    <row r="4" spans="1:13" s="1" customFormat="1" ht="15" customHeight="1">
      <c r="A4" s="37"/>
      <c r="B4" s="31">
        <v>2011</v>
      </c>
      <c r="C4" s="31">
        <v>2012</v>
      </c>
      <c r="D4" s="31">
        <v>2013</v>
      </c>
      <c r="E4" s="31">
        <v>2014</v>
      </c>
      <c r="F4" s="31">
        <v>2015</v>
      </c>
      <c r="G4" s="31">
        <v>2016</v>
      </c>
      <c r="H4" s="31">
        <v>2017</v>
      </c>
      <c r="I4" s="31">
        <v>2018</v>
      </c>
      <c r="J4" s="31">
        <v>2019</v>
      </c>
      <c r="K4" s="31">
        <v>2020</v>
      </c>
      <c r="L4" s="39"/>
      <c r="M4" s="24"/>
    </row>
    <row r="5" spans="1:13" s="1" customFormat="1" ht="9" customHeight="1">
      <c r="A5" s="2"/>
      <c r="B5" s="23"/>
      <c r="C5" s="23"/>
      <c r="D5" s="23"/>
      <c r="E5" s="23"/>
      <c r="F5" s="23"/>
      <c r="G5" s="23"/>
      <c r="H5" s="23"/>
      <c r="I5" s="23"/>
      <c r="J5" s="23"/>
      <c r="K5" s="23"/>
      <c r="M5" s="24"/>
    </row>
    <row r="6" spans="1:14" s="1" customFormat="1" ht="9" customHeight="1">
      <c r="A6" s="2" t="s">
        <v>32</v>
      </c>
      <c r="B6" s="28">
        <f aca="true" t="shared" si="0" ref="B6:G6">B8+B17+B28+B34+B39</f>
        <v>10899.220535</v>
      </c>
      <c r="C6" s="28">
        <f t="shared" si="0"/>
        <v>9850.180304000001</v>
      </c>
      <c r="D6" s="28">
        <f t="shared" si="0"/>
        <v>11754.962962000001</v>
      </c>
      <c r="E6" s="28">
        <f t="shared" si="0"/>
        <v>12994.115156000003</v>
      </c>
      <c r="F6" s="28">
        <f t="shared" si="0"/>
        <v>17862.739504999998</v>
      </c>
      <c r="G6" s="28">
        <f t="shared" si="0"/>
        <v>14585.844176</v>
      </c>
      <c r="H6" s="28">
        <f>H8+H17+H28+H34+H39</f>
        <v>13641.774311000001</v>
      </c>
      <c r="I6" s="28">
        <f>I8+I17+I28+I34+I39</f>
        <v>19384.719173</v>
      </c>
      <c r="J6" s="28">
        <f>J8+J17+J28+J34+J39</f>
        <v>22544.050095000002</v>
      </c>
      <c r="K6" s="28">
        <f>K8+K17+K28+K34+K39</f>
        <v>19257.932513</v>
      </c>
      <c r="L6" s="34">
        <f>100*(K6-J6)/J6</f>
        <v>-14.576429559694883</v>
      </c>
      <c r="M6" s="24"/>
      <c r="N6" s="29"/>
    </row>
    <row r="7" spans="1:13" s="1" customFormat="1" ht="9" customHeight="1">
      <c r="A7" s="4"/>
      <c r="B7" s="22"/>
      <c r="C7" s="22"/>
      <c r="D7" s="22"/>
      <c r="E7" s="22"/>
      <c r="F7" s="22"/>
      <c r="G7" s="22"/>
      <c r="H7" s="22"/>
      <c r="I7" s="22"/>
      <c r="J7" s="22"/>
      <c r="K7" s="22"/>
      <c r="L7" s="35"/>
      <c r="M7" s="24"/>
    </row>
    <row r="8" spans="1:13" s="1" customFormat="1" ht="9" customHeight="1">
      <c r="A8" s="2" t="s">
        <v>33</v>
      </c>
      <c r="B8" s="3">
        <f aca="true" t="shared" si="1" ref="B8:G8">SUM(B9:B15)</f>
        <v>154.07086869140474</v>
      </c>
      <c r="C8" s="3">
        <f t="shared" si="1"/>
        <v>129.34842503929428</v>
      </c>
      <c r="D8" s="3">
        <f t="shared" si="1"/>
        <v>145.793537</v>
      </c>
      <c r="E8" s="3">
        <f t="shared" si="1"/>
        <v>144.16676367893618</v>
      </c>
      <c r="F8" s="3">
        <f t="shared" si="1"/>
        <v>229.93328300000002</v>
      </c>
      <c r="G8" s="3">
        <f t="shared" si="1"/>
        <v>130.069826</v>
      </c>
      <c r="H8" s="3">
        <f>SUM(H9:H15)</f>
        <v>102.49488</v>
      </c>
      <c r="I8" s="3">
        <f>SUM(I9:I15)</f>
        <v>205.401939</v>
      </c>
      <c r="J8" s="3">
        <f>SUM(J9:J15)</f>
        <v>219.53535399999998</v>
      </c>
      <c r="K8" s="3">
        <f>SUM(K9:K15)</f>
        <v>215.933189</v>
      </c>
      <c r="L8" s="34">
        <f>100*(K8-J8)/J8</f>
        <v>-1.6408131694360195</v>
      </c>
      <c r="M8" s="29"/>
    </row>
    <row r="9" spans="1:13" s="1" customFormat="1" ht="9" customHeight="1">
      <c r="A9" s="4" t="s">
        <v>0</v>
      </c>
      <c r="B9" s="5">
        <v>26.509159252231925</v>
      </c>
      <c r="C9" s="5">
        <v>19.696681483103312</v>
      </c>
      <c r="D9" s="5">
        <v>20.747508999999997</v>
      </c>
      <c r="E9" s="5">
        <v>18.13505518499845</v>
      </c>
      <c r="F9" s="5">
        <v>29.194535</v>
      </c>
      <c r="G9" s="5">
        <v>14.528649999999999</v>
      </c>
      <c r="H9" s="5">
        <v>11.331850000000001</v>
      </c>
      <c r="I9" s="5">
        <v>15.64001</v>
      </c>
      <c r="J9" s="5">
        <v>15.469205999999998</v>
      </c>
      <c r="K9" s="5">
        <v>12.244925999999998</v>
      </c>
      <c r="L9" s="26">
        <f>100*(K9-J9)/J9</f>
        <v>-20.843215870290955</v>
      </c>
      <c r="M9" s="29"/>
    </row>
    <row r="10" spans="1:13" s="1" customFormat="1" ht="9" customHeight="1">
      <c r="A10" s="4" t="s">
        <v>1</v>
      </c>
      <c r="B10" s="5">
        <v>8.584560465495038</v>
      </c>
      <c r="C10" s="5">
        <v>5.745496814460178</v>
      </c>
      <c r="D10" s="5">
        <v>6.02483</v>
      </c>
      <c r="E10" s="5">
        <v>3.6990148635151434</v>
      </c>
      <c r="F10" s="5">
        <v>7.3845</v>
      </c>
      <c r="G10" s="5">
        <v>7.603707</v>
      </c>
      <c r="H10" s="5">
        <v>6.748496000000001</v>
      </c>
      <c r="I10" s="5">
        <v>8.53339</v>
      </c>
      <c r="J10" s="5">
        <v>7.903016000000001</v>
      </c>
      <c r="K10" s="5">
        <v>6.541786</v>
      </c>
      <c r="L10" s="26">
        <f aca="true" t="shared" si="2" ref="L10:L15">100*(K10-J10)/J10</f>
        <v>-17.224183779964516</v>
      </c>
      <c r="M10" s="29"/>
    </row>
    <row r="11" spans="1:13" s="1" customFormat="1" ht="9" customHeight="1">
      <c r="A11" s="4" t="s">
        <v>2</v>
      </c>
      <c r="B11" s="5">
        <v>40.517314473370824</v>
      </c>
      <c r="C11" s="5">
        <v>40.06926276175976</v>
      </c>
      <c r="D11" s="5">
        <v>47.01125</v>
      </c>
      <c r="E11" s="5">
        <v>50.43887697877888</v>
      </c>
      <c r="F11" s="5">
        <v>78.600587</v>
      </c>
      <c r="G11" s="5">
        <v>38.370906000000005</v>
      </c>
      <c r="H11" s="5">
        <v>38.859033</v>
      </c>
      <c r="I11" s="5">
        <v>90.530921</v>
      </c>
      <c r="J11" s="5">
        <v>102.04467</v>
      </c>
      <c r="K11" s="5">
        <v>112.89572799999999</v>
      </c>
      <c r="L11" s="26">
        <f t="shared" si="2"/>
        <v>10.633635250131137</v>
      </c>
      <c r="M11" s="29"/>
    </row>
    <row r="12" spans="1:13" s="1" customFormat="1" ht="9" customHeight="1">
      <c r="A12" s="4" t="s">
        <v>3</v>
      </c>
      <c r="B12" s="5">
        <v>2.486817553467304</v>
      </c>
      <c r="C12" s="5">
        <v>1.928803422470734</v>
      </c>
      <c r="D12" s="5">
        <v>1.8228000000000002</v>
      </c>
      <c r="E12" s="5">
        <v>1.9536044969261213</v>
      </c>
      <c r="F12" s="5">
        <v>2.9024</v>
      </c>
      <c r="G12" s="5">
        <v>1.4484000000000004</v>
      </c>
      <c r="H12" s="5">
        <v>1.0166</v>
      </c>
      <c r="I12" s="5">
        <v>2</v>
      </c>
      <c r="J12" s="5">
        <v>1.6631999999999998</v>
      </c>
      <c r="K12" s="5">
        <v>1.5557999999999998</v>
      </c>
      <c r="L12" s="26">
        <f t="shared" si="2"/>
        <v>-6.457431457431455</v>
      </c>
      <c r="M12" s="29"/>
    </row>
    <row r="13" spans="1:13" s="1" customFormat="1" ht="9" customHeight="1">
      <c r="A13" s="4" t="s">
        <v>4</v>
      </c>
      <c r="B13" s="5">
        <v>33.566529104680356</v>
      </c>
      <c r="C13" s="5">
        <v>30.71507219577473</v>
      </c>
      <c r="D13" s="5">
        <v>32.956047999999996</v>
      </c>
      <c r="E13" s="5">
        <v>33.47742930399007</v>
      </c>
      <c r="F13" s="5">
        <v>52.965810999999995</v>
      </c>
      <c r="G13" s="5">
        <v>36.912843</v>
      </c>
      <c r="H13" s="5">
        <v>27.253948</v>
      </c>
      <c r="I13" s="5">
        <v>53.64741999999999</v>
      </c>
      <c r="J13" s="5">
        <v>58.377718</v>
      </c>
      <c r="K13" s="5">
        <v>44.085353000000005</v>
      </c>
      <c r="L13" s="26">
        <f t="shared" si="2"/>
        <v>-24.48256884587369</v>
      </c>
      <c r="M13" s="29"/>
    </row>
    <row r="14" spans="1:13" s="1" customFormat="1" ht="9" customHeight="1">
      <c r="A14" s="4" t="s">
        <v>5</v>
      </c>
      <c r="B14" s="5">
        <v>4.933642806477896</v>
      </c>
      <c r="C14" s="5">
        <v>3.311006789902256</v>
      </c>
      <c r="D14" s="5">
        <v>1.4587999999999999</v>
      </c>
      <c r="E14" s="5">
        <v>1.1766035989224413</v>
      </c>
      <c r="F14" s="5">
        <v>2.193</v>
      </c>
      <c r="G14" s="5">
        <v>0.539</v>
      </c>
      <c r="H14" s="5">
        <v>0.39431399999999994</v>
      </c>
      <c r="I14" s="5">
        <v>0.928485</v>
      </c>
      <c r="J14" s="5">
        <v>0.8621470000000001</v>
      </c>
      <c r="K14" s="5">
        <v>0.382675</v>
      </c>
      <c r="L14" s="26">
        <f t="shared" si="2"/>
        <v>-55.61371784626056</v>
      </c>
      <c r="M14" s="29"/>
    </row>
    <row r="15" spans="1:13" s="1" customFormat="1" ht="9" customHeight="1">
      <c r="A15" s="4" t="s">
        <v>6</v>
      </c>
      <c r="B15" s="5">
        <v>37.472845035681395</v>
      </c>
      <c r="C15" s="5">
        <v>27.882101571823302</v>
      </c>
      <c r="D15" s="5">
        <v>35.7723</v>
      </c>
      <c r="E15" s="5">
        <v>35.28617925180507</v>
      </c>
      <c r="F15" s="5">
        <v>56.692449999999994</v>
      </c>
      <c r="G15" s="5">
        <v>30.666320000000002</v>
      </c>
      <c r="H15" s="5">
        <v>16.890639</v>
      </c>
      <c r="I15" s="5">
        <v>34.12171299999999</v>
      </c>
      <c r="J15" s="5">
        <v>33.215396999999996</v>
      </c>
      <c r="K15" s="5">
        <v>38.226921</v>
      </c>
      <c r="L15" s="26">
        <f t="shared" si="2"/>
        <v>15.087954541082265</v>
      </c>
      <c r="M15" s="29"/>
    </row>
    <row r="16" spans="1:13" s="1" customFormat="1" ht="9" customHeight="1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29"/>
    </row>
    <row r="17" spans="1:13" s="1" customFormat="1" ht="9" customHeight="1">
      <c r="A17" s="2" t="s">
        <v>34</v>
      </c>
      <c r="B17" s="3">
        <f aca="true" t="shared" si="3" ref="B17:G17">SUM(B18:B26)</f>
        <v>793.4834272825422</v>
      </c>
      <c r="C17" s="3">
        <f t="shared" si="3"/>
        <v>645.6350350277621</v>
      </c>
      <c r="D17" s="3">
        <f t="shared" si="3"/>
        <v>699.6916369999999</v>
      </c>
      <c r="E17" s="3">
        <f t="shared" si="3"/>
        <v>763.5538721694093</v>
      </c>
      <c r="F17" s="3">
        <f t="shared" si="3"/>
        <v>1359.6481009999998</v>
      </c>
      <c r="G17" s="3">
        <f t="shared" si="3"/>
        <v>923.2567849999999</v>
      </c>
      <c r="H17" s="3">
        <f>SUM(H18:H26)</f>
        <v>859.843016</v>
      </c>
      <c r="I17" s="3">
        <f>SUM(I18:I26)</f>
        <v>1545.0387050000002</v>
      </c>
      <c r="J17" s="3">
        <f>SUM(J18:J26)</f>
        <v>1650.519741</v>
      </c>
      <c r="K17" s="3">
        <f>SUM(K18:K26)</f>
        <v>1341.624793</v>
      </c>
      <c r="L17" s="34">
        <f>100*(K17-J17)/J17</f>
        <v>-18.715010813069707</v>
      </c>
      <c r="M17" s="29"/>
    </row>
    <row r="18" spans="1:13" s="1" customFormat="1" ht="9" customHeight="1">
      <c r="A18" s="4" t="s">
        <v>7</v>
      </c>
      <c r="B18" s="5">
        <v>35.19951933787683</v>
      </c>
      <c r="C18" s="5">
        <v>23.838048443169708</v>
      </c>
      <c r="D18" s="5">
        <v>26.444715</v>
      </c>
      <c r="E18" s="5">
        <v>42.64330424025108</v>
      </c>
      <c r="F18" s="5">
        <v>57.212418</v>
      </c>
      <c r="G18" s="5">
        <v>35.47636</v>
      </c>
      <c r="H18" s="5">
        <v>25.618071</v>
      </c>
      <c r="I18" s="5">
        <v>37.299221</v>
      </c>
      <c r="J18" s="5">
        <v>47.002089999999995</v>
      </c>
      <c r="K18" s="5">
        <v>39.181079999999994</v>
      </c>
      <c r="L18" s="26">
        <f aca="true" t="shared" si="4" ref="L18:L26">100*(K18-J18)/J18</f>
        <v>-16.639706872609285</v>
      </c>
      <c r="M18" s="29"/>
    </row>
    <row r="19" spans="1:13" s="1" customFormat="1" ht="9" customHeight="1">
      <c r="A19" s="4" t="s">
        <v>8</v>
      </c>
      <c r="B19" s="5">
        <v>13.860122604349307</v>
      </c>
      <c r="C19" s="5">
        <v>15.980709074927276</v>
      </c>
      <c r="D19" s="5">
        <v>17.93835</v>
      </c>
      <c r="E19" s="5">
        <v>21.837989254682185</v>
      </c>
      <c r="F19" s="5">
        <v>38.396907</v>
      </c>
      <c r="G19" s="5">
        <v>35.913725</v>
      </c>
      <c r="H19" s="5">
        <v>37.183777</v>
      </c>
      <c r="I19" s="5">
        <v>72.28305499999999</v>
      </c>
      <c r="J19" s="5">
        <v>91.34381400000001</v>
      </c>
      <c r="K19" s="5">
        <v>71.25160900000002</v>
      </c>
      <c r="L19" s="26">
        <f t="shared" si="4"/>
        <v>-21.996240489804805</v>
      </c>
      <c r="M19" s="29"/>
    </row>
    <row r="20" spans="1:13" s="1" customFormat="1" ht="9" customHeight="1">
      <c r="A20" s="4" t="s">
        <v>9</v>
      </c>
      <c r="B20" s="5">
        <v>113.60520206956717</v>
      </c>
      <c r="C20" s="5">
        <v>93.41791334861462</v>
      </c>
      <c r="D20" s="5">
        <v>97.864946</v>
      </c>
      <c r="E20" s="5">
        <v>109.93444143703755</v>
      </c>
      <c r="F20" s="5">
        <v>172.58782399999998</v>
      </c>
      <c r="G20" s="5">
        <v>143.299504</v>
      </c>
      <c r="H20" s="5">
        <v>122.849546</v>
      </c>
      <c r="I20" s="5">
        <v>169.71103800000003</v>
      </c>
      <c r="J20" s="5">
        <v>166.50750200000004</v>
      </c>
      <c r="K20" s="5">
        <v>144.948239</v>
      </c>
      <c r="L20" s="26">
        <f t="shared" si="4"/>
        <v>-12.947922911004959</v>
      </c>
      <c r="M20" s="29"/>
    </row>
    <row r="21" spans="1:13" s="1" customFormat="1" ht="9" customHeight="1">
      <c r="A21" s="4" t="s">
        <v>10</v>
      </c>
      <c r="B21" s="5">
        <v>55.271139101641275</v>
      </c>
      <c r="C21" s="5">
        <v>46.05100606664017</v>
      </c>
      <c r="D21" s="5">
        <v>48.016982</v>
      </c>
      <c r="E21" s="5">
        <v>42.65694345996304</v>
      </c>
      <c r="F21" s="5">
        <v>68.898982</v>
      </c>
      <c r="G21" s="5">
        <v>54.800405</v>
      </c>
      <c r="H21" s="5">
        <v>54.33848</v>
      </c>
      <c r="I21" s="5">
        <v>100.96846799999999</v>
      </c>
      <c r="J21" s="5">
        <v>98.042812</v>
      </c>
      <c r="K21" s="5">
        <v>76.15999799999999</v>
      </c>
      <c r="L21" s="26">
        <f t="shared" si="4"/>
        <v>-22.319651541614302</v>
      </c>
      <c r="M21" s="29"/>
    </row>
    <row r="22" spans="1:13" s="1" customFormat="1" ht="9" customHeight="1">
      <c r="A22" s="4" t="s">
        <v>11</v>
      </c>
      <c r="B22" s="5">
        <v>58.018800252370376</v>
      </c>
      <c r="C22" s="5">
        <v>44.71720684809564</v>
      </c>
      <c r="D22" s="5">
        <v>54.253797</v>
      </c>
      <c r="E22" s="5">
        <v>69.92845084645431</v>
      </c>
      <c r="F22" s="5">
        <v>131.56856999999997</v>
      </c>
      <c r="G22" s="5">
        <v>85.045445</v>
      </c>
      <c r="H22" s="5">
        <v>76.99834899999999</v>
      </c>
      <c r="I22" s="5">
        <v>165.184077</v>
      </c>
      <c r="J22" s="5">
        <v>176.96158099999997</v>
      </c>
      <c r="K22" s="5">
        <v>146.2296</v>
      </c>
      <c r="L22" s="26">
        <f t="shared" si="4"/>
        <v>-17.36647063522786</v>
      </c>
      <c r="M22" s="29"/>
    </row>
    <row r="23" spans="1:13" s="1" customFormat="1" ht="9" customHeight="1">
      <c r="A23" s="4" t="s">
        <v>12</v>
      </c>
      <c r="B23" s="5">
        <v>184.8157196582093</v>
      </c>
      <c r="C23" s="5">
        <v>163.34184935174804</v>
      </c>
      <c r="D23" s="5">
        <v>153.903009</v>
      </c>
      <c r="E23" s="5">
        <v>148.19752368535293</v>
      </c>
      <c r="F23" s="5">
        <v>278.68134399999997</v>
      </c>
      <c r="G23" s="5">
        <v>205.71989700000003</v>
      </c>
      <c r="H23" s="5">
        <v>208.027605</v>
      </c>
      <c r="I23" s="5">
        <v>372.304885</v>
      </c>
      <c r="J23" s="5">
        <v>347.93394300000006</v>
      </c>
      <c r="K23" s="5">
        <v>264.071082</v>
      </c>
      <c r="L23" s="26">
        <f t="shared" si="4"/>
        <v>-24.10309850108532</v>
      </c>
      <c r="M23" s="29"/>
    </row>
    <row r="24" spans="1:13" s="1" customFormat="1" ht="9" customHeight="1">
      <c r="A24" s="4" t="s">
        <v>13</v>
      </c>
      <c r="B24" s="5">
        <v>53.23835964229733</v>
      </c>
      <c r="C24" s="5">
        <v>39.553574269037185</v>
      </c>
      <c r="D24" s="5">
        <v>34.967081</v>
      </c>
      <c r="E24" s="5">
        <v>35.657586265295116</v>
      </c>
      <c r="F24" s="5">
        <v>58.705</v>
      </c>
      <c r="G24" s="5">
        <v>31.761999</v>
      </c>
      <c r="H24" s="5">
        <v>35.056884</v>
      </c>
      <c r="I24" s="5">
        <v>77.57513300000001</v>
      </c>
      <c r="J24" s="5">
        <v>73.60902300000001</v>
      </c>
      <c r="K24" s="5">
        <v>64.92240900000002</v>
      </c>
      <c r="L24" s="26">
        <f t="shared" si="4"/>
        <v>-11.80101792683757</v>
      </c>
      <c r="M24" s="29"/>
    </row>
    <row r="25" spans="1:13" s="1" customFormat="1" ht="9" customHeight="1">
      <c r="A25" s="4" t="s">
        <v>14</v>
      </c>
      <c r="B25" s="5">
        <v>25.245969830281087</v>
      </c>
      <c r="C25" s="5">
        <v>21.122420744644927</v>
      </c>
      <c r="D25" s="5">
        <v>20.763227</v>
      </c>
      <c r="E25" s="5">
        <v>21.510896223775436</v>
      </c>
      <c r="F25" s="5">
        <v>45.478299</v>
      </c>
      <c r="G25" s="5">
        <v>25.192297999999994</v>
      </c>
      <c r="H25" s="5">
        <v>22.413352</v>
      </c>
      <c r="I25" s="5">
        <v>48.435701</v>
      </c>
      <c r="J25" s="5">
        <v>54.11938000000001</v>
      </c>
      <c r="K25" s="5">
        <v>40.584868</v>
      </c>
      <c r="L25" s="26">
        <f t="shared" si="4"/>
        <v>-25.008623528207465</v>
      </c>
      <c r="M25" s="29"/>
    </row>
    <row r="26" spans="1:13" s="1" customFormat="1" ht="9" customHeight="1">
      <c r="A26" s="4" t="s">
        <v>15</v>
      </c>
      <c r="B26" s="5">
        <v>254.2285947859495</v>
      </c>
      <c r="C26" s="5">
        <v>197.61230688088455</v>
      </c>
      <c r="D26" s="5">
        <v>245.53952999999996</v>
      </c>
      <c r="E26" s="5">
        <v>271.1867367565977</v>
      </c>
      <c r="F26" s="5">
        <v>508.11875699999996</v>
      </c>
      <c r="G26" s="5">
        <v>306.047152</v>
      </c>
      <c r="H26" s="5">
        <v>277.35695200000004</v>
      </c>
      <c r="I26" s="5">
        <v>501.27712700000006</v>
      </c>
      <c r="J26" s="5">
        <v>594.999596</v>
      </c>
      <c r="K26" s="5">
        <v>494.2759080000001</v>
      </c>
      <c r="L26" s="26">
        <f t="shared" si="4"/>
        <v>-16.928362418585564</v>
      </c>
      <c r="M26" s="29"/>
    </row>
    <row r="27" spans="1:13" s="1" customFormat="1" ht="9" customHeight="1">
      <c r="A27" s="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29"/>
    </row>
    <row r="28" spans="1:14" s="1" customFormat="1" ht="9" customHeight="1">
      <c r="A28" s="2" t="s">
        <v>35</v>
      </c>
      <c r="B28" s="3">
        <f aca="true" t="shared" si="5" ref="B28:G28">SUM(B29:B32)</f>
        <v>7646.5647107993045</v>
      </c>
      <c r="C28" s="3">
        <f t="shared" si="5"/>
        <v>6841.199819548019</v>
      </c>
      <c r="D28" s="3">
        <f t="shared" si="5"/>
        <v>8008.672542</v>
      </c>
      <c r="E28" s="3">
        <f t="shared" si="5"/>
        <v>8958.566308740155</v>
      </c>
      <c r="F28" s="3">
        <f t="shared" si="5"/>
        <v>11973.827714000001</v>
      </c>
      <c r="G28" s="3">
        <f t="shared" si="5"/>
        <v>10325.859855</v>
      </c>
      <c r="H28" s="3">
        <f>SUM(H29:H32)</f>
        <v>9661.519246000002</v>
      </c>
      <c r="I28" s="3">
        <f>SUM(I29:I32)</f>
        <v>13244.482163</v>
      </c>
      <c r="J28" s="3">
        <f>SUM(J29:J32)</f>
        <v>15723.586154</v>
      </c>
      <c r="K28" s="3">
        <f>SUM(K29:K32)</f>
        <v>13489.690008</v>
      </c>
      <c r="L28" s="34">
        <f>100*(K28-J28)/J28</f>
        <v>-14.20729421469611</v>
      </c>
      <c r="M28" s="29"/>
      <c r="N28" s="29"/>
    </row>
    <row r="29" spans="1:13" s="1" customFormat="1" ht="9" customHeight="1">
      <c r="A29" s="4" t="s">
        <v>16</v>
      </c>
      <c r="B29" s="5">
        <v>568.7648207906115</v>
      </c>
      <c r="C29" s="5">
        <v>524.0922137598574</v>
      </c>
      <c r="D29" s="5">
        <v>726.896115</v>
      </c>
      <c r="E29" s="5">
        <v>749.6589802840284</v>
      </c>
      <c r="F29" s="5">
        <v>1789.938295</v>
      </c>
      <c r="G29" s="5">
        <v>1447.2891049999998</v>
      </c>
      <c r="H29" s="5">
        <v>1468.581609</v>
      </c>
      <c r="I29" s="5">
        <v>2488.314949</v>
      </c>
      <c r="J29" s="5">
        <v>3190.9147059999996</v>
      </c>
      <c r="K29" s="5">
        <v>2743.6838499999994</v>
      </c>
      <c r="L29" s="26">
        <f>100*(K29-J29)/J29</f>
        <v>-14.01575714822633</v>
      </c>
      <c r="M29" s="29"/>
    </row>
    <row r="30" spans="1:13" s="1" customFormat="1" ht="9" customHeight="1">
      <c r="A30" s="4" t="s">
        <v>17</v>
      </c>
      <c r="B30" s="5">
        <v>55.73265215313525</v>
      </c>
      <c r="C30" s="5">
        <v>47.37100070179529</v>
      </c>
      <c r="D30" s="5">
        <v>41.948704</v>
      </c>
      <c r="E30" s="5">
        <v>42.00875448925981</v>
      </c>
      <c r="F30" s="5">
        <v>63.513203999999995</v>
      </c>
      <c r="G30" s="5">
        <v>41.293602</v>
      </c>
      <c r="H30" s="5">
        <v>31.059485000000002</v>
      </c>
      <c r="I30" s="5">
        <v>53.054624</v>
      </c>
      <c r="J30" s="5">
        <v>61.911123</v>
      </c>
      <c r="K30" s="5">
        <v>41.720242</v>
      </c>
      <c r="L30" s="26">
        <f>100*(K30-J30)/J30</f>
        <v>-32.61268738413936</v>
      </c>
      <c r="M30" s="29"/>
    </row>
    <row r="31" spans="1:13" s="1" customFormat="1" ht="9" customHeight="1">
      <c r="A31" s="4" t="s">
        <v>18</v>
      </c>
      <c r="B31" s="5">
        <v>531.7599597810159</v>
      </c>
      <c r="C31" s="5">
        <v>435.2770748320949</v>
      </c>
      <c r="D31" s="5">
        <v>583.0748560000001</v>
      </c>
      <c r="E31" s="5">
        <v>590.3053274707871</v>
      </c>
      <c r="F31" s="5">
        <v>664.315159</v>
      </c>
      <c r="G31" s="5">
        <v>480.80820399999993</v>
      </c>
      <c r="H31" s="5">
        <v>473.76290600000004</v>
      </c>
      <c r="I31" s="5">
        <v>746.351285</v>
      </c>
      <c r="J31" s="5">
        <v>796.9811589999999</v>
      </c>
      <c r="K31" s="5">
        <v>564.597294</v>
      </c>
      <c r="L31" s="26">
        <f>100*(K31-J31)/J31</f>
        <v>-29.15801237906051</v>
      </c>
      <c r="M31" s="29"/>
    </row>
    <row r="32" spans="1:13" s="1" customFormat="1" ht="9" customHeight="1">
      <c r="A32" s="4" t="s">
        <v>19</v>
      </c>
      <c r="B32" s="5">
        <v>6490.307278074542</v>
      </c>
      <c r="C32" s="5">
        <v>5834.459530254271</v>
      </c>
      <c r="D32" s="5">
        <v>6656.752867</v>
      </c>
      <c r="E32" s="5">
        <v>7576.59324649608</v>
      </c>
      <c r="F32" s="5">
        <v>9456.061056</v>
      </c>
      <c r="G32" s="5">
        <v>8356.468944</v>
      </c>
      <c r="H32" s="5">
        <v>7688.115246000001</v>
      </c>
      <c r="I32" s="5">
        <v>9956.761305</v>
      </c>
      <c r="J32" s="5">
        <v>11673.779166</v>
      </c>
      <c r="K32" s="5">
        <v>10139.688622</v>
      </c>
      <c r="L32" s="26">
        <f>100*(K32-J32)/J32</f>
        <v>-13.141335999125756</v>
      </c>
      <c r="M32" s="29"/>
    </row>
    <row r="33" spans="1:15" s="1" customFormat="1" ht="9" customHeight="1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9"/>
      <c r="N33" s="29"/>
      <c r="O33" s="29"/>
    </row>
    <row r="34" spans="1:13" s="1" customFormat="1" ht="9" customHeight="1">
      <c r="A34" s="2" t="s">
        <v>36</v>
      </c>
      <c r="B34" s="3">
        <f aca="true" t="shared" si="6" ref="B34:G34">SUM(B35:B37)</f>
        <v>1071.5757580611555</v>
      </c>
      <c r="C34" s="3">
        <f t="shared" si="6"/>
        <v>1024.5027557509989</v>
      </c>
      <c r="D34" s="3">
        <f t="shared" si="6"/>
        <v>1350.8478519999999</v>
      </c>
      <c r="E34" s="3">
        <f t="shared" si="6"/>
        <v>1457.5658635998418</v>
      </c>
      <c r="F34" s="3">
        <f t="shared" si="6"/>
        <v>2015.1960079999997</v>
      </c>
      <c r="G34" s="3">
        <f t="shared" si="6"/>
        <v>1389.0291859999998</v>
      </c>
      <c r="H34" s="3">
        <f>SUM(H35:H37)</f>
        <v>1189.147893</v>
      </c>
      <c r="I34" s="3">
        <f>SUM(I35:I37)</f>
        <v>1731.5995389999998</v>
      </c>
      <c r="J34" s="3">
        <f>SUM(J35:J37)</f>
        <v>1911.0355619999998</v>
      </c>
      <c r="K34" s="3">
        <f>SUM(K35:K37)</f>
        <v>1441.82649</v>
      </c>
      <c r="L34" s="34">
        <f>100*(K34-J34)/J34</f>
        <v>-24.5526080900843</v>
      </c>
      <c r="M34" s="29"/>
    </row>
    <row r="35" spans="1:13" s="1" customFormat="1" ht="9" customHeight="1">
      <c r="A35" s="4" t="s">
        <v>20</v>
      </c>
      <c r="B35" s="5">
        <v>811.3717283118872</v>
      </c>
      <c r="C35" s="5">
        <v>814.6237766464506</v>
      </c>
      <c r="D35" s="5">
        <v>1128.90248</v>
      </c>
      <c r="E35" s="5">
        <v>1235.7207740510482</v>
      </c>
      <c r="F35" s="5">
        <v>1690.4316339999998</v>
      </c>
      <c r="G35" s="5">
        <v>1245.240128</v>
      </c>
      <c r="H35" s="5">
        <v>1067.0313150000002</v>
      </c>
      <c r="I35" s="5">
        <v>1566.0824129999999</v>
      </c>
      <c r="J35" s="5">
        <v>1776.4444039999998</v>
      </c>
      <c r="K35" s="5">
        <v>1329.4732999999999</v>
      </c>
      <c r="L35" s="26">
        <f>100*(K35-J35)/J35</f>
        <v>-25.16099591935217</v>
      </c>
      <c r="M35" s="29"/>
    </row>
    <row r="36" spans="1:13" s="1" customFormat="1" ht="9" customHeight="1">
      <c r="A36" s="4" t="s">
        <v>21</v>
      </c>
      <c r="B36" s="5">
        <v>123.08211663117147</v>
      </c>
      <c r="C36" s="5">
        <v>94.66310839117284</v>
      </c>
      <c r="D36" s="5">
        <v>110.495721</v>
      </c>
      <c r="E36" s="5">
        <v>107.77235659770355</v>
      </c>
      <c r="F36" s="5">
        <v>157.13253599999996</v>
      </c>
      <c r="G36" s="5">
        <v>74.86629800000001</v>
      </c>
      <c r="H36" s="5">
        <v>67.38511</v>
      </c>
      <c r="I36" s="5">
        <v>96.304707</v>
      </c>
      <c r="J36" s="5">
        <v>81.554811</v>
      </c>
      <c r="K36" s="5">
        <v>77.382635</v>
      </c>
      <c r="L36" s="26">
        <f>100*(K36-J36)/J36</f>
        <v>-5.115793843235082</v>
      </c>
      <c r="M36" s="29"/>
    </row>
    <row r="37" spans="1:13" s="1" customFormat="1" ht="9" customHeight="1">
      <c r="A37" s="4" t="s">
        <v>22</v>
      </c>
      <c r="B37" s="5">
        <v>137.12191311809676</v>
      </c>
      <c r="C37" s="5">
        <v>115.21587071337542</v>
      </c>
      <c r="D37" s="5">
        <v>111.44965099999999</v>
      </c>
      <c r="E37" s="5">
        <v>114.07273295108998</v>
      </c>
      <c r="F37" s="5">
        <v>167.63183800000002</v>
      </c>
      <c r="G37" s="5">
        <v>68.92276</v>
      </c>
      <c r="H37" s="5">
        <v>54.73146800000001</v>
      </c>
      <c r="I37" s="5">
        <v>69.21241900000001</v>
      </c>
      <c r="J37" s="5">
        <v>53.03634699999999</v>
      </c>
      <c r="K37" s="5">
        <v>34.970555</v>
      </c>
      <c r="L37" s="26">
        <f>100*(K37-J37)/J37</f>
        <v>-34.06303982436799</v>
      </c>
      <c r="M37" s="29"/>
    </row>
    <row r="38" spans="1:13" s="1" customFormat="1" ht="9" customHeight="1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29"/>
    </row>
    <row r="39" spans="1:13" s="1" customFormat="1" ht="9" customHeight="1">
      <c r="A39" s="2" t="s">
        <v>37</v>
      </c>
      <c r="B39" s="3">
        <f aca="true" t="shared" si="7" ref="B39:G39">SUM(B40:B43)</f>
        <v>1233.525770165593</v>
      </c>
      <c r="C39" s="3">
        <f t="shared" si="7"/>
        <v>1209.4942686339264</v>
      </c>
      <c r="D39" s="3">
        <f t="shared" si="7"/>
        <v>1549.957394</v>
      </c>
      <c r="E39" s="3">
        <f t="shared" si="7"/>
        <v>1670.2623478116593</v>
      </c>
      <c r="F39" s="3">
        <f t="shared" si="7"/>
        <v>2284.1343990000005</v>
      </c>
      <c r="G39" s="3">
        <f t="shared" si="7"/>
        <v>1817.628524</v>
      </c>
      <c r="H39" s="3">
        <f>SUM(H40:H43)</f>
        <v>1828.769276</v>
      </c>
      <c r="I39" s="3">
        <f>SUM(I40:I43)</f>
        <v>2658.196827</v>
      </c>
      <c r="J39" s="3">
        <f>SUM(J40:J43)</f>
        <v>3039.373284</v>
      </c>
      <c r="K39" s="3">
        <f>SUM(K40:K43)</f>
        <v>2768.858033</v>
      </c>
      <c r="L39" s="34">
        <f>100*(K39-J39)/J39</f>
        <v>-8.900362861780021</v>
      </c>
      <c r="M39" s="29"/>
    </row>
    <row r="40" spans="1:13" s="1" customFormat="1" ht="9" customHeight="1">
      <c r="A40" s="4" t="s">
        <v>23</v>
      </c>
      <c r="B40" s="5">
        <v>105.79202563158822</v>
      </c>
      <c r="C40" s="5">
        <v>90.758842595768</v>
      </c>
      <c r="D40" s="5">
        <v>130.868226</v>
      </c>
      <c r="E40" s="5">
        <v>156.07791385755104</v>
      </c>
      <c r="F40" s="5">
        <v>231.69616100000002</v>
      </c>
      <c r="G40" s="5">
        <v>116.193771</v>
      </c>
      <c r="H40" s="5">
        <v>91.062745</v>
      </c>
      <c r="I40" s="5">
        <v>133.379733</v>
      </c>
      <c r="J40" s="5">
        <v>108.582651</v>
      </c>
      <c r="K40" s="5">
        <v>145.726614</v>
      </c>
      <c r="L40" s="26">
        <f>100*(K40-J40)/J40</f>
        <v>34.20800897557752</v>
      </c>
      <c r="M40" s="29"/>
    </row>
    <row r="41" spans="1:13" s="1" customFormat="1" ht="9" customHeight="1">
      <c r="A41" s="4" t="s">
        <v>24</v>
      </c>
      <c r="B41" s="5">
        <v>338.64458625795424</v>
      </c>
      <c r="C41" s="5">
        <v>371.859104057988</v>
      </c>
      <c r="D41" s="5">
        <v>488.52536499999997</v>
      </c>
      <c r="E41" s="5">
        <v>514.0445642131199</v>
      </c>
      <c r="F41" s="5">
        <v>699.2989390000001</v>
      </c>
      <c r="G41" s="5">
        <v>599.9495759999999</v>
      </c>
      <c r="H41" s="5">
        <v>674.441994</v>
      </c>
      <c r="I41" s="5">
        <v>840.622764</v>
      </c>
      <c r="J41" s="5">
        <v>1000.0705250000001</v>
      </c>
      <c r="K41" s="5">
        <v>915.611395</v>
      </c>
      <c r="L41" s="26">
        <f>100*(K41-J41)/J41</f>
        <v>-8.445317393990797</v>
      </c>
      <c r="M41" s="29"/>
    </row>
    <row r="42" spans="1:13" s="1" customFormat="1" ht="9" customHeight="1">
      <c r="A42" s="4" t="s">
        <v>25</v>
      </c>
      <c r="B42" s="5">
        <v>705.0693810459043</v>
      </c>
      <c r="C42" s="5">
        <v>688.7426933483549</v>
      </c>
      <c r="D42" s="5">
        <v>852.54653</v>
      </c>
      <c r="E42" s="5">
        <v>926.2258052690152</v>
      </c>
      <c r="F42" s="5">
        <v>1240.7621980000001</v>
      </c>
      <c r="G42" s="5">
        <v>1058.503027</v>
      </c>
      <c r="H42" s="5">
        <v>1021.9752169999999</v>
      </c>
      <c r="I42" s="5">
        <v>1516.5649490000003</v>
      </c>
      <c r="J42" s="5">
        <v>1752.876295</v>
      </c>
      <c r="K42" s="5">
        <v>1557.748925</v>
      </c>
      <c r="L42" s="26">
        <f>100*(K42-J42)/J42</f>
        <v>-11.13183916951766</v>
      </c>
      <c r="M42" s="29"/>
    </row>
    <row r="43" spans="1:13" s="1" customFormat="1" ht="9" customHeight="1">
      <c r="A43" s="4" t="s">
        <v>26</v>
      </c>
      <c r="B43" s="5">
        <v>84.0197772301462</v>
      </c>
      <c r="C43" s="5">
        <v>58.13362863181555</v>
      </c>
      <c r="D43" s="5">
        <v>78.01727299999999</v>
      </c>
      <c r="E43" s="5">
        <v>73.91406447197326</v>
      </c>
      <c r="F43" s="5">
        <v>112.377101</v>
      </c>
      <c r="G43" s="5">
        <v>42.982150000000004</v>
      </c>
      <c r="H43" s="5">
        <v>41.28932</v>
      </c>
      <c r="I43" s="5">
        <v>167.629381</v>
      </c>
      <c r="J43" s="5">
        <v>177.843813</v>
      </c>
      <c r="K43" s="5">
        <v>149.771099</v>
      </c>
      <c r="L43" s="26">
        <f>100*(K43-J43)/J43</f>
        <v>-15.785038302119634</v>
      </c>
      <c r="M43" s="29"/>
    </row>
    <row r="44" spans="1:13" s="1" customFormat="1" ht="9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29"/>
    </row>
    <row r="45" spans="1:13" s="1" customFormat="1" ht="9.75" customHeight="1">
      <c r="A45" s="33" t="s">
        <v>29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24"/>
    </row>
    <row r="46" spans="1:13" s="1" customFormat="1" ht="9.75" customHeight="1">
      <c r="A46" s="27"/>
      <c r="M46" s="24"/>
    </row>
    <row r="47" spans="1:13" s="1" customFormat="1" ht="9" customHeight="1">
      <c r="A47" s="11"/>
      <c r="B47" s="10"/>
      <c r="M47" s="24"/>
    </row>
    <row r="48" spans="1:13" s="1" customFormat="1" ht="9" customHeight="1">
      <c r="A48" s="4"/>
      <c r="M48" s="24"/>
    </row>
    <row r="49" spans="1:13" s="1" customFormat="1" ht="9" customHeight="1">
      <c r="A49" s="4"/>
      <c r="M49" s="24"/>
    </row>
    <row r="50" spans="1:13" s="1" customFormat="1" ht="9" customHeight="1">
      <c r="A50" s="4"/>
      <c r="M50" s="24"/>
    </row>
    <row r="77" ht="9" customHeight="1">
      <c r="B77" s="14"/>
    </row>
    <row r="78" ht="9" customHeight="1">
      <c r="B78" s="15"/>
    </row>
    <row r="79" ht="9" customHeight="1">
      <c r="B79" s="14"/>
    </row>
    <row r="80" ht="9" customHeight="1">
      <c r="B80" s="16"/>
    </row>
    <row r="81" ht="9" customHeight="1">
      <c r="B81" s="14"/>
    </row>
    <row r="82" spans="2:7" ht="9" customHeight="1">
      <c r="B82" s="18"/>
      <c r="D82" s="17"/>
      <c r="E82" s="17"/>
      <c r="F82" s="17"/>
      <c r="G82" s="17"/>
    </row>
    <row r="83" spans="2:7" ht="9" customHeight="1">
      <c r="B83" s="18"/>
      <c r="D83" s="17"/>
      <c r="E83" s="17"/>
      <c r="F83" s="17"/>
      <c r="G83" s="17"/>
    </row>
    <row r="84" spans="2:7" ht="9" customHeight="1">
      <c r="B84" s="18"/>
      <c r="D84" s="17"/>
      <c r="E84" s="17"/>
      <c r="F84" s="17"/>
      <c r="G84" s="17"/>
    </row>
    <row r="85" spans="2:7" ht="9" customHeight="1">
      <c r="B85" s="18"/>
      <c r="D85" s="17"/>
      <c r="E85" s="17"/>
      <c r="F85" s="17"/>
      <c r="G85" s="17"/>
    </row>
    <row r="86" spans="2:7" ht="9" customHeight="1">
      <c r="B86" s="18"/>
      <c r="D86" s="17"/>
      <c r="E86" s="17"/>
      <c r="F86" s="17"/>
      <c r="G86" s="17"/>
    </row>
    <row r="87" spans="2:7" ht="9" customHeight="1">
      <c r="B87" s="18"/>
      <c r="D87" s="17"/>
      <c r="E87" s="17"/>
      <c r="F87" s="17"/>
      <c r="G87" s="17"/>
    </row>
    <row r="88" spans="2:7" ht="9" customHeight="1">
      <c r="B88" s="18"/>
      <c r="D88" s="17"/>
      <c r="E88" s="17"/>
      <c r="F88" s="17"/>
      <c r="G88" s="17"/>
    </row>
    <row r="89" spans="2:7" ht="9" customHeight="1">
      <c r="B89" s="18"/>
      <c r="D89" s="17"/>
      <c r="E89" s="17"/>
      <c r="F89" s="17"/>
      <c r="G89" s="17"/>
    </row>
    <row r="91" spans="2:7" ht="9" customHeight="1">
      <c r="B91" s="18"/>
      <c r="D91" s="17"/>
      <c r="E91" s="17"/>
      <c r="F91" s="17"/>
      <c r="G91" s="17"/>
    </row>
    <row r="92" spans="2:7" ht="9" customHeight="1">
      <c r="B92" s="18"/>
      <c r="D92" s="17"/>
      <c r="E92" s="17"/>
      <c r="F92" s="17"/>
      <c r="G92" s="17"/>
    </row>
    <row r="93" spans="2:7" ht="9" customHeight="1">
      <c r="B93" s="18"/>
      <c r="D93" s="17"/>
      <c r="E93" s="17"/>
      <c r="F93" s="17"/>
      <c r="G93" s="17"/>
    </row>
    <row r="94" spans="2:7" ht="9" customHeight="1">
      <c r="B94" s="18"/>
      <c r="D94" s="17"/>
      <c r="E94" s="17"/>
      <c r="F94" s="17"/>
      <c r="G94" s="17"/>
    </row>
    <row r="95" spans="2:7" ht="9" customHeight="1">
      <c r="B95" s="18"/>
      <c r="D95" s="17"/>
      <c r="E95" s="17"/>
      <c r="F95" s="17"/>
      <c r="G95" s="17"/>
    </row>
    <row r="96" spans="2:7" ht="9" customHeight="1">
      <c r="B96" s="18"/>
      <c r="D96" s="17"/>
      <c r="E96" s="17"/>
      <c r="F96" s="17"/>
      <c r="G96" s="17"/>
    </row>
    <row r="97" spans="2:7" ht="9" customHeight="1">
      <c r="B97" s="18"/>
      <c r="D97" s="17"/>
      <c r="E97" s="17"/>
      <c r="F97" s="17"/>
      <c r="G97" s="17"/>
    </row>
    <row r="98" spans="2:7" ht="9" customHeight="1">
      <c r="B98" s="18"/>
      <c r="D98" s="17"/>
      <c r="E98" s="17"/>
      <c r="F98" s="17"/>
      <c r="G98" s="17"/>
    </row>
    <row r="99" spans="2:7" ht="9" customHeight="1">
      <c r="B99" s="18"/>
      <c r="D99" s="17"/>
      <c r="E99" s="17"/>
      <c r="F99" s="17"/>
      <c r="G99" s="17"/>
    </row>
    <row r="100" spans="2:7" ht="9" customHeight="1">
      <c r="B100" s="18"/>
      <c r="D100" s="17"/>
      <c r="E100" s="17"/>
      <c r="F100" s="17"/>
      <c r="G100" s="17"/>
    </row>
    <row r="102" spans="2:7" ht="9" customHeight="1">
      <c r="B102" s="18"/>
      <c r="D102" s="17"/>
      <c r="E102" s="17"/>
      <c r="F102" s="17"/>
      <c r="G102" s="17"/>
    </row>
    <row r="103" spans="2:7" ht="9" customHeight="1">
      <c r="B103" s="18"/>
      <c r="D103" s="17"/>
      <c r="E103" s="17"/>
      <c r="F103" s="17"/>
      <c r="G103" s="17"/>
    </row>
    <row r="104" spans="2:7" ht="9" customHeight="1">
      <c r="B104" s="18"/>
      <c r="D104" s="17"/>
      <c r="E104" s="17"/>
      <c r="F104" s="17"/>
      <c r="G104" s="17"/>
    </row>
    <row r="105" spans="2:7" ht="9" customHeight="1">
      <c r="B105" s="18"/>
      <c r="D105" s="17"/>
      <c r="E105" s="17"/>
      <c r="F105" s="17"/>
      <c r="G105" s="17"/>
    </row>
    <row r="106" spans="2:7" ht="9" customHeight="1">
      <c r="B106" s="18"/>
      <c r="D106" s="17"/>
      <c r="E106" s="17"/>
      <c r="F106" s="17"/>
      <c r="G106" s="17"/>
    </row>
    <row r="108" spans="2:7" ht="9" customHeight="1">
      <c r="B108" s="18"/>
      <c r="D108" s="17"/>
      <c r="E108" s="17"/>
      <c r="F108" s="17"/>
      <c r="G108" s="17"/>
    </row>
    <row r="109" spans="2:7" ht="9" customHeight="1">
      <c r="B109" s="18"/>
      <c r="D109" s="17"/>
      <c r="E109" s="17"/>
      <c r="F109" s="17"/>
      <c r="G109" s="17"/>
    </row>
    <row r="110" spans="2:7" ht="9" customHeight="1">
      <c r="B110" s="18"/>
      <c r="D110" s="17"/>
      <c r="E110" s="17"/>
      <c r="F110" s="17"/>
      <c r="G110" s="17"/>
    </row>
    <row r="111" spans="2:7" ht="9" customHeight="1">
      <c r="B111" s="18"/>
      <c r="D111" s="17"/>
      <c r="E111" s="17"/>
      <c r="F111" s="17"/>
      <c r="G111" s="17"/>
    </row>
    <row r="113" spans="2:7" ht="9" customHeight="1">
      <c r="B113" s="18"/>
      <c r="D113" s="17"/>
      <c r="E113" s="17"/>
      <c r="F113" s="17"/>
      <c r="G113" s="17"/>
    </row>
    <row r="114" spans="2:7" ht="9" customHeight="1">
      <c r="B114" s="18"/>
      <c r="D114" s="17"/>
      <c r="E114" s="17"/>
      <c r="F114" s="17"/>
      <c r="G114" s="17"/>
    </row>
    <row r="115" spans="2:7" ht="9" customHeight="1">
      <c r="B115" s="18"/>
      <c r="D115" s="17"/>
      <c r="E115" s="17"/>
      <c r="F115" s="17"/>
      <c r="G115" s="17"/>
    </row>
    <row r="116" spans="2:7" ht="9" customHeight="1">
      <c r="B116" s="18"/>
      <c r="D116" s="17"/>
      <c r="E116" s="17"/>
      <c r="F116" s="17"/>
      <c r="G116" s="17"/>
    </row>
    <row r="117" spans="2:7" ht="9" customHeight="1">
      <c r="B117" s="18"/>
      <c r="D117" s="17"/>
      <c r="E117" s="17"/>
      <c r="F117" s="17"/>
      <c r="G117" s="17"/>
    </row>
    <row r="118" ht="9" customHeight="1">
      <c r="B118" s="20"/>
    </row>
    <row r="119" spans="2:7" ht="9" customHeight="1">
      <c r="B119" s="18"/>
      <c r="D119" s="19"/>
      <c r="E119" s="19"/>
      <c r="F119" s="19"/>
      <c r="G119" s="19"/>
    </row>
    <row r="120" ht="9" customHeight="1">
      <c r="B120" s="21"/>
    </row>
  </sheetData>
  <sheetProtection/>
  <mergeCells count="3">
    <mergeCell ref="A3:A4"/>
    <mergeCell ref="L3:L4"/>
    <mergeCell ref="B3:J3"/>
  </mergeCells>
  <printOptions horizontalCentered="1"/>
  <pageMargins left="0.1968503937007874" right="0.1968503937007874" top="0.7874015748031497" bottom="0.7874015748031497" header="0" footer="0"/>
  <pageSetup fitToHeight="1" fitToWidth="1" horizontalDpi="300" verticalDpi="300" orientation="portrait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Jose Lopes de Souza</dc:creator>
  <cp:keywords/>
  <dc:description/>
  <cp:lastModifiedBy>Jose Lopes de Souza</cp:lastModifiedBy>
  <cp:lastPrinted>2019-05-30T11:40:00Z</cp:lastPrinted>
  <dcterms:created xsi:type="dcterms:W3CDTF">1998-03-11T13:37:39Z</dcterms:created>
  <dcterms:modified xsi:type="dcterms:W3CDTF">2021-07-22T19:38:41Z</dcterms:modified>
  <cp:category/>
  <cp:version/>
  <cp:contentType/>
  <cp:contentStatus/>
</cp:coreProperties>
</file>